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7.xml" ContentType="application/vnd.openxmlformats-officedocument.spreadsheetml.externalLink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27.xml" ContentType="application/vnd.openxmlformats-officedocument.drawingml.char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worksheets/sheet2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8.xml" ContentType="application/vnd.openxmlformats-officedocument.spreadsheetml.externalLink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6.xml" ContentType="application/vnd.openxmlformats-officedocument.spreadsheetml.externalLink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6630" windowHeight="5640" tabRatio="601" firstSheet="28" activeTab="34"/>
  </bookViews>
  <sheets>
    <sheet name="16.1.1" sheetId="69" r:id="rId1"/>
    <sheet name="16.1.2" sheetId="124" r:id="rId2"/>
    <sheet name="16.1.3" sheetId="125" r:id="rId3"/>
    <sheet name="16.2.1" sheetId="70" r:id="rId4"/>
    <sheet name="16.2.2" sheetId="117" r:id="rId5"/>
    <sheet name="16.2.3" sheetId="126" r:id="rId6"/>
    <sheet name="16.3.1" sheetId="71" r:id="rId7"/>
    <sheet name="16.3.2" sheetId="128" r:id="rId8"/>
    <sheet name="16.3.3" sheetId="131" r:id="rId9"/>
    <sheet name="16.4.1" sheetId="72" r:id="rId10"/>
    <sheet name="16.4.2" sheetId="133" r:id="rId11"/>
    <sheet name="16.4.3" sheetId="134" r:id="rId12"/>
    <sheet name="16.5.1" sheetId="73" r:id="rId13"/>
    <sheet name="16.5.2" sheetId="115" r:id="rId14"/>
    <sheet name="16.5.3" sheetId="135" r:id="rId15"/>
    <sheet name="16.6" sheetId="112" r:id="rId16"/>
    <sheet name="16.7" sheetId="75" r:id="rId17"/>
    <sheet name="16.8.1" sheetId="76" r:id="rId18"/>
    <sheet name="16.8.2" sheetId="136" r:id="rId19"/>
    <sheet name="16.8.3" sheetId="145" r:id="rId20"/>
    <sheet name="16.9.1" sheetId="77" r:id="rId21"/>
    <sheet name="16.9.2" sheetId="137" r:id="rId22"/>
    <sheet name="16.9.3" sheetId="144" r:id="rId23"/>
    <sheet name="16.10.1" sheetId="78" r:id="rId24"/>
    <sheet name="16.10.2" sheetId="138" r:id="rId25"/>
    <sheet name="16.10.3" sheetId="139" r:id="rId26"/>
    <sheet name="16.11.1" sheetId="79" r:id="rId27"/>
    <sheet name="16.11.2" sheetId="140" r:id="rId28"/>
    <sheet name="16.11.3" sheetId="141" r:id="rId29"/>
    <sheet name="16.12.1 " sheetId="146" r:id="rId30"/>
    <sheet name="16.12.2" sheetId="142" r:id="rId31"/>
    <sheet name="16.13.1" sheetId="35" r:id="rId32"/>
    <sheet name="16.13.2" sheetId="143" r:id="rId33"/>
    <sheet name="16.14" sheetId="82" r:id="rId34"/>
    <sheet name="16.15 " sheetId="151" r:id="rId35"/>
    <sheet name="16.16" sheetId="148" r:id="rId36"/>
    <sheet name="16.17" sheetId="152" r:id="rId37"/>
  </sheets>
  <externalReferences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\A" localSheetId="36">#REF!</definedName>
    <definedName name="\A">#REF!</definedName>
    <definedName name="\B" localSheetId="36">#REF!</definedName>
    <definedName name="\B">#REF!</definedName>
    <definedName name="\C" localSheetId="36">#REF!</definedName>
    <definedName name="\C">#REF!</definedName>
    <definedName name="\D">'[1]19.11-12'!$B$51</definedName>
    <definedName name="\G">#REF!</definedName>
    <definedName name="\I">#REF!</definedName>
    <definedName name="\L">'[1]19.11-12'!$B$53</definedName>
    <definedName name="\M">#REF!</definedName>
    <definedName name="\N">#REF!</definedName>
    <definedName name="\Q">#REF!</definedName>
    <definedName name="\S">#REF!</definedName>
    <definedName name="\T">[2]GANADE10!$B$90</definedName>
    <definedName name="\x">[3]Arlleg01!$IR$8190</definedName>
    <definedName name="\z">[3]Arlleg01!$IR$8190</definedName>
    <definedName name="__123Graph_A" hidden="1">'[1]19.14-15'!$B$34:$B$37</definedName>
    <definedName name="__123Graph_ACurrent" hidden="1">'[1]19.14-15'!$B$34:$B$37</definedName>
    <definedName name="__123Graph_AGrßfico1" hidden="1">'[1]19.14-15'!$B$34:$B$37</definedName>
    <definedName name="__123Graph_B" hidden="1">[4]p122!#REF!</definedName>
    <definedName name="__123Graph_BCurrent" hidden="1">'[1]19.14-15'!#REF!</definedName>
    <definedName name="__123Graph_BGrßfico1" hidden="1">'[1]19.14-15'!#REF!</definedName>
    <definedName name="__123Graph_C" hidden="1">'[1]19.14-15'!$C$34:$C$37</definedName>
    <definedName name="__123Graph_CCurrent" hidden="1">'[1]19.14-15'!$C$34:$C$37</definedName>
    <definedName name="__123Graph_CGrßfico1" hidden="1">'[1]19.14-15'!$C$34:$C$37</definedName>
    <definedName name="__123Graph_D" hidden="1">[4]p122!#REF!</definedName>
    <definedName name="__123Graph_DCurrent" hidden="1">'[1]19.14-15'!#REF!</definedName>
    <definedName name="__123Graph_DGrßfico1" hidden="1">'[1]19.14-15'!#REF!</definedName>
    <definedName name="__123Graph_E" hidden="1">'[1]19.14-15'!$D$34:$D$37</definedName>
    <definedName name="__123Graph_ECurrent" hidden="1">'[1]19.14-15'!$D$34:$D$37</definedName>
    <definedName name="__123Graph_EGrßfico1" hidden="1">'[1]19.14-15'!$D$34:$D$37</definedName>
    <definedName name="__123Graph_F" hidden="1">[4]p122!#REF!</definedName>
    <definedName name="__123Graph_FCurrent" hidden="1">'[1]19.14-15'!#REF!</definedName>
    <definedName name="__123Graph_FGrßfico1" hidden="1">'[1]19.14-15'!#REF!</definedName>
    <definedName name="__123Graph_X" hidden="1">[4]p122!#REF!</definedName>
    <definedName name="__123Graph_XCurrent" hidden="1">'[1]19.14-15'!#REF!</definedName>
    <definedName name="__123Graph_XGrßfico1" hidden="1">'[1]19.14-15'!#REF!</definedName>
    <definedName name="_Dist_Values" hidden="1">#REF!</definedName>
    <definedName name="_p421">[5]CARNE1!$B$44</definedName>
    <definedName name="_p431" hidden="1">[5]CARNE7!$G$11:$G$93</definedName>
    <definedName name="_p7" hidden="1">'[6]19.14-15'!#REF!</definedName>
    <definedName name="_PEP1">'[7]19.11-12'!$B$51</definedName>
    <definedName name="_PEP2">[8]GANADE1!$B$75</definedName>
    <definedName name="_PEP3">'[7]19.11-12'!$B$53</definedName>
    <definedName name="_PEP4" hidden="1">'[7]19.14-15'!$B$34:$B$37</definedName>
    <definedName name="_PP1">[8]GANADE1!$B$77</definedName>
    <definedName name="_PP10" hidden="1">'[7]19.14-15'!$C$34:$C$37</definedName>
    <definedName name="_PP11" hidden="1">'[7]19.14-15'!$C$34:$C$37</definedName>
    <definedName name="_PP12" hidden="1">'[7]19.14-15'!$C$34:$C$37</definedName>
    <definedName name="_PP13" hidden="1">'[7]19.14-15'!#REF!</definedName>
    <definedName name="_PP14" hidden="1">'[7]19.14-15'!#REF!</definedName>
    <definedName name="_PP15" hidden="1">'[7]19.14-15'!#REF!</definedName>
    <definedName name="_PP16" hidden="1">'[7]19.14-15'!$D$34:$D$37</definedName>
    <definedName name="_PP17" hidden="1">'[7]19.14-15'!$D$34:$D$37</definedName>
    <definedName name="_pp18" hidden="1">'[7]19.14-15'!$D$34:$D$37</definedName>
    <definedName name="_pp19" hidden="1">'[7]19.14-15'!#REF!</definedName>
    <definedName name="_PP2">'[7]19.22'!#REF!</definedName>
    <definedName name="_PP20" hidden="1">'[7]19.14-15'!#REF!</definedName>
    <definedName name="_PP21" hidden="1">'[7]19.14-15'!#REF!</definedName>
    <definedName name="_PP22" hidden="1">'[7]19.14-15'!#REF!</definedName>
    <definedName name="_pp23" hidden="1">'[7]19.14-15'!#REF!</definedName>
    <definedName name="_pp24" hidden="1">'[7]19.14-15'!#REF!</definedName>
    <definedName name="_pp25" hidden="1">'[7]19.14-15'!#REF!</definedName>
    <definedName name="_pp26" hidden="1">'[7]19.14-15'!#REF!</definedName>
    <definedName name="_pp27" hidden="1">'[7]19.14-15'!#REF!</definedName>
    <definedName name="_PP3">[8]GANADE1!$B$79</definedName>
    <definedName name="_PP4">'[7]19.11-12'!$B$51</definedName>
    <definedName name="_PP5" hidden="1">'[7]19.14-15'!$B$34:$B$37</definedName>
    <definedName name="_PP6" hidden="1">'[7]19.14-15'!$B$34:$B$37</definedName>
    <definedName name="_PP7" hidden="1">'[7]19.14-15'!#REF!</definedName>
    <definedName name="_PP8" hidden="1">'[7]19.14-15'!#REF!</definedName>
    <definedName name="_PP9" hidden="1">'[7]19.14-15'!#REF!</definedName>
    <definedName name="_SUP1">#REF!</definedName>
    <definedName name="_SUP2">#REF!</definedName>
    <definedName name="_SUP3">#REF!</definedName>
    <definedName name="a">'[9]3.1'!#REF!</definedName>
    <definedName name="A_impresión_IM">#REF!</definedName>
    <definedName name="alk">'[1]19.11-12'!$B$53</definedName>
    <definedName name="AÑOSEÑA">#REF!</definedName>
    <definedName name="_xlnm.Print_Area" localSheetId="0">'16.1.1'!$A$1:$G$30</definedName>
    <definedName name="_xlnm.Print_Area" localSheetId="1">'16.1.2'!$A$1:$F$34</definedName>
    <definedName name="_xlnm.Print_Area" localSheetId="2">'16.1.3'!$A$1:$G$36</definedName>
    <definedName name="_xlnm.Print_Area" localSheetId="23">'16.10.1'!$A$1:$H$88</definedName>
    <definedName name="_xlnm.Print_Area" localSheetId="24">'16.10.2'!$A$1:$H$39</definedName>
    <definedName name="_xlnm.Print_Area" localSheetId="25">'16.10.3'!$A$1:$H$38</definedName>
    <definedName name="_xlnm.Print_Area" localSheetId="26">'16.11.1'!$A$1:$E$31</definedName>
    <definedName name="_xlnm.Print_Area" localSheetId="27">'16.11.2'!$A$1:$E$14</definedName>
    <definedName name="_xlnm.Print_Area" localSheetId="28">'16.11.3'!$A$1:$E$14</definedName>
    <definedName name="_xlnm.Print_Area" localSheetId="29">'16.12.1 '!$A$1:$K$48</definedName>
    <definedName name="_xlnm.Print_Area" localSheetId="30">'16.12.2'!$A$1:$K$11</definedName>
    <definedName name="_xlnm.Print_Area" localSheetId="31">'16.13.1'!$A$1:$E$47</definedName>
    <definedName name="_xlnm.Print_Area" localSheetId="32">'16.13.2'!$A$1:$E$11</definedName>
    <definedName name="_xlnm.Print_Area" localSheetId="33">'16.14'!$A$1:$F$55</definedName>
    <definedName name="_xlnm.Print_Area" localSheetId="34">'16.15 '!$A$1:$E$93</definedName>
    <definedName name="_xlnm.Print_Area" localSheetId="35">'16.16'!$A$1:$G$111</definedName>
    <definedName name="_xlnm.Print_Area" localSheetId="36">'16.17'!$A$1:$J$102</definedName>
    <definedName name="_xlnm.Print_Area" localSheetId="3">'16.2.1'!$A$1:$H$87</definedName>
    <definedName name="_xlnm.Print_Area" localSheetId="4">'16.2.2'!$A$1:$H$79</definedName>
    <definedName name="_xlnm.Print_Area" localSheetId="5">'16.2.3'!$A$1:$F$76</definedName>
    <definedName name="_xlnm.Print_Area" localSheetId="6">'16.3.1'!$A$1:$H$85</definedName>
    <definedName name="_xlnm.Print_Area" localSheetId="7">'16.3.2'!$A$1:$H$69</definedName>
    <definedName name="_xlnm.Print_Area" localSheetId="8">'16.3.3'!$A$1:$H$77</definedName>
    <definedName name="_xlnm.Print_Area" localSheetId="9">'16.4.1'!$A$1:$J$29</definedName>
    <definedName name="_xlnm.Print_Area" localSheetId="10">'16.4.2'!$A$1:$J$18</definedName>
    <definedName name="_xlnm.Print_Area" localSheetId="11">'16.4.3'!$A$1:$J$18</definedName>
    <definedName name="_xlnm.Print_Area" localSheetId="12">'16.5.1'!$A$1:$I$49</definedName>
    <definedName name="_xlnm.Print_Area" localSheetId="13">'16.5.2'!$A$1:$G$19</definedName>
    <definedName name="_xlnm.Print_Area" localSheetId="14">'16.5.3'!$A$1:$G$17</definedName>
    <definedName name="_xlnm.Print_Area" localSheetId="15">'16.6'!$A$1:$I$55</definedName>
    <definedName name="_xlnm.Print_Area" localSheetId="16">'16.7'!$A$1:$I$56</definedName>
    <definedName name="_xlnm.Print_Area" localSheetId="17">'16.8.1'!$A$1:$H$79</definedName>
    <definedName name="_xlnm.Print_Area" localSheetId="18">'16.8.2'!$A$1:$H$42</definedName>
    <definedName name="_xlnm.Print_Area" localSheetId="19">'16.8.3'!$A$1:$H$35</definedName>
    <definedName name="_xlnm.Print_Area" localSheetId="20">'16.9.1'!$A$1:$E$27</definedName>
    <definedName name="_xlnm.Print_Area" localSheetId="21">'16.9.2'!$A$1:$E$14</definedName>
    <definedName name="_xlnm.Print_Area" localSheetId="22">'16.9.3'!$A$1:$E$12</definedName>
    <definedName name="balan.xls" hidden="1">'[10]7.24'!$D$6:$D$27</definedName>
    <definedName name="_xlnm.Database" localSheetId="36">#REF!</definedName>
    <definedName name="_xlnm.Database">#REF!</definedName>
    <definedName name="BUSCARC" localSheetId="36">#REF!</definedName>
    <definedName name="BUSCARC">#REF!</definedName>
    <definedName name="BUSCARG" localSheetId="36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'[9]3.1'!#REF!</definedName>
    <definedName name="IMP">#REF!</definedName>
    <definedName name="IMPR">#REF!</definedName>
    <definedName name="IMPRIMIR">#REF!</definedName>
    <definedName name="Imprimir_área_IM">#REF!</definedName>
    <definedName name="kk" hidden="1">'[6]19.14-15'!#REF!</definedName>
    <definedName name="kkjkj">#REF!</definedName>
    <definedName name="l">'[9]3.1'!#REF!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[8]GANADE1!$B$79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25725"/>
</workbook>
</file>

<file path=xl/calcChain.xml><?xml version="1.0" encoding="utf-8"?>
<calcChain xmlns="http://schemas.openxmlformats.org/spreadsheetml/2006/main">
  <c r="E19" i="82"/>
  <c r="D18"/>
  <c r="D19"/>
  <c r="D21"/>
  <c r="D20"/>
  <c r="E20" s="1"/>
  <c r="G8" i="146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9"/>
  <c r="G40"/>
  <c r="G41"/>
  <c r="G42"/>
  <c r="G44"/>
  <c r="G7"/>
  <c r="G8" i="142"/>
  <c r="G7"/>
  <c r="D8" i="139"/>
  <c r="D7"/>
  <c r="G7" i="138"/>
  <c r="G8"/>
  <c r="G9"/>
  <c r="D9"/>
  <c r="D8"/>
  <c r="D7"/>
  <c r="G8" i="78"/>
  <c r="G9"/>
  <c r="G10"/>
  <c r="G11"/>
  <c r="G12"/>
  <c r="G13"/>
  <c r="G14"/>
  <c r="G15"/>
  <c r="G17"/>
  <c r="G19"/>
  <c r="G20"/>
  <c r="G21"/>
  <c r="G22"/>
  <c r="G24"/>
  <c r="G26"/>
  <c r="G7"/>
  <c r="D10" i="77"/>
  <c r="D11"/>
  <c r="D12"/>
  <c r="D13"/>
  <c r="D14"/>
  <c r="D15"/>
  <c r="D16"/>
  <c r="D18"/>
  <c r="D21"/>
  <c r="D23"/>
  <c r="D9"/>
  <c r="D8"/>
  <c r="D7" i="145"/>
  <c r="D9" i="136"/>
  <c r="D8"/>
  <c r="D7"/>
  <c r="G7"/>
  <c r="G8"/>
  <c r="G9"/>
  <c r="G22" i="76"/>
  <c r="G17"/>
  <c r="G20"/>
  <c r="G8"/>
  <c r="G9"/>
  <c r="G10"/>
  <c r="G11"/>
  <c r="G12"/>
  <c r="G13"/>
  <c r="G14"/>
  <c r="G15"/>
  <c r="G7"/>
  <c r="C10" i="133"/>
  <c r="F11" i="126"/>
  <c r="F10"/>
  <c r="F9"/>
  <c r="F8"/>
  <c r="F11" i="117"/>
  <c r="F10"/>
  <c r="F9"/>
  <c r="B28" i="125"/>
  <c r="B22" i="72"/>
  <c r="D22"/>
  <c r="F22"/>
  <c r="F22" i="70"/>
  <c r="D22"/>
  <c r="B22"/>
  <c r="D27" i="69"/>
  <c r="B27"/>
  <c r="E21" i="82"/>
  <c r="D9" i="137"/>
  <c r="D10"/>
  <c r="D8"/>
  <c r="D8" i="144"/>
  <c r="E14" i="131"/>
  <c r="B14"/>
  <c r="G7" i="145"/>
  <c r="F14" i="131"/>
  <c r="G14" s="1"/>
  <c r="D10"/>
  <c r="D11"/>
  <c r="D12"/>
  <c r="C14"/>
  <c r="D14" s="1"/>
  <c r="F13" i="128"/>
  <c r="G13" s="1"/>
  <c r="C13"/>
  <c r="D13" s="1"/>
  <c r="D13" i="117"/>
  <c r="E9" s="1"/>
  <c r="B13"/>
  <c r="C10" s="1"/>
  <c r="G9" i="131"/>
  <c r="G10"/>
  <c r="G11"/>
  <c r="G12"/>
  <c r="F13" i="126"/>
  <c r="G8" i="139"/>
  <c r="G7"/>
  <c r="G26" i="75"/>
  <c r="F26"/>
  <c r="E26"/>
  <c r="D26"/>
  <c r="C26"/>
  <c r="B26"/>
  <c r="G44" i="73"/>
  <c r="F44"/>
  <c r="E44"/>
  <c r="D44"/>
  <c r="C44"/>
  <c r="B44"/>
  <c r="G22"/>
  <c r="F22"/>
  <c r="E22"/>
  <c r="D22"/>
  <c r="C22"/>
  <c r="B22"/>
  <c r="F11" i="135"/>
  <c r="E11"/>
  <c r="D11"/>
  <c r="C11"/>
  <c r="B11"/>
  <c r="F13" i="115"/>
  <c r="E13"/>
  <c r="D13"/>
  <c r="C13"/>
  <c r="B13"/>
  <c r="H13" i="134"/>
  <c r="I9" s="1"/>
  <c r="F13"/>
  <c r="G8" s="1"/>
  <c r="D13"/>
  <c r="E9" s="1"/>
  <c r="B13"/>
  <c r="C9" s="1"/>
  <c r="H13" i="133"/>
  <c r="I10" s="1"/>
  <c r="F13"/>
  <c r="G9" s="1"/>
  <c r="D13"/>
  <c r="E11" s="1"/>
  <c r="B13"/>
  <c r="D9" i="131"/>
  <c r="G11" i="128"/>
  <c r="D11"/>
  <c r="G10"/>
  <c r="D10"/>
  <c r="G9"/>
  <c r="D9"/>
  <c r="D13" i="126"/>
  <c r="E11" s="1"/>
  <c r="B13"/>
  <c r="C8" s="1"/>
  <c r="D28" i="125"/>
  <c r="E11" s="1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D28" i="124"/>
  <c r="E11" s="1"/>
  <c r="B28"/>
  <c r="C11" s="1"/>
  <c r="H22" i="72" l="1"/>
  <c r="I11" i="134"/>
  <c r="G10"/>
  <c r="G11"/>
  <c r="G9"/>
  <c r="E11"/>
  <c r="C11"/>
  <c r="C10"/>
  <c r="C8"/>
  <c r="G11" i="133"/>
  <c r="G13"/>
  <c r="G10"/>
  <c r="E9"/>
  <c r="E10"/>
  <c r="C11"/>
  <c r="C9"/>
  <c r="C13" s="1"/>
  <c r="E8" i="126"/>
  <c r="E9"/>
  <c r="E10"/>
  <c r="C11"/>
  <c r="C10"/>
  <c r="F13" i="117"/>
  <c r="E11"/>
  <c r="E10"/>
  <c r="E13" s="1"/>
  <c r="C11"/>
  <c r="C9"/>
  <c r="E25" i="125"/>
  <c r="E21"/>
  <c r="E13"/>
  <c r="E17"/>
  <c r="E19"/>
  <c r="E15"/>
  <c r="E9"/>
  <c r="E24"/>
  <c r="E20"/>
  <c r="E16"/>
  <c r="E12"/>
  <c r="E26"/>
  <c r="E22"/>
  <c r="E18"/>
  <c r="E14"/>
  <c r="E23"/>
  <c r="C28"/>
  <c r="E24" i="124"/>
  <c r="E20"/>
  <c r="E16"/>
  <c r="E10"/>
  <c r="E23"/>
  <c r="E15"/>
  <c r="E25"/>
  <c r="E21"/>
  <c r="E17"/>
  <c r="E12"/>
  <c r="E19"/>
  <c r="E26"/>
  <c r="E22"/>
  <c r="E18"/>
  <c r="E14"/>
  <c r="C22"/>
  <c r="C26"/>
  <c r="C20"/>
  <c r="C24"/>
  <c r="C18"/>
  <c r="C23"/>
  <c r="C19"/>
  <c r="C12"/>
  <c r="C15"/>
  <c r="C25"/>
  <c r="C21"/>
  <c r="C16"/>
  <c r="C10"/>
  <c r="C14"/>
  <c r="C17"/>
  <c r="C13"/>
  <c r="C9"/>
  <c r="E13"/>
  <c r="E9"/>
  <c r="C9" i="126"/>
  <c r="I11" i="133"/>
  <c r="E10" i="134"/>
  <c r="I10"/>
  <c r="E10" i="125"/>
  <c r="I9" i="133"/>
  <c r="I13" s="1"/>
  <c r="E8" i="134"/>
  <c r="I8"/>
  <c r="I13" s="1"/>
  <c r="C22" i="70"/>
  <c r="G13" i="134" l="1"/>
  <c r="E13"/>
  <c r="C13"/>
  <c r="E13" i="133"/>
  <c r="E13" i="126"/>
  <c r="C13"/>
  <c r="C13" i="117"/>
  <c r="E28" i="125"/>
  <c r="E27" i="69"/>
  <c r="C28" i="124"/>
  <c r="E28"/>
  <c r="C27" i="69"/>
</calcChain>
</file>

<file path=xl/sharedStrings.xml><?xml version="1.0" encoding="utf-8"?>
<sst xmlns="http://schemas.openxmlformats.org/spreadsheetml/2006/main" count="1124" uniqueCount="387">
  <si>
    <t>Comunidad Autónoma</t>
  </si>
  <si>
    <t>Empresas</t>
  </si>
  <si>
    <t>Establecimientos</t>
  </si>
  <si>
    <t>Número</t>
  </si>
  <si>
    <t>Andalucía</t>
  </si>
  <si>
    <t>Aragón</t>
  </si>
  <si>
    <t>Asturias (Principado de)</t>
  </si>
  <si>
    <t>Baleares (Islas)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</si>
  <si>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</si>
  <si>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</si>
  <si>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</si>
  <si>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</si>
  <si>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</si>
  <si>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</si>
  <si>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</si>
  <si>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Murcia (Región de)</t>
  </si>
  <si>
    <t>País Vasco</t>
  </si>
  <si>
    <t>Rioja (La)</t>
  </si>
  <si>
    <t>Comunidad Valenciana</t>
  </si>
  <si>
    <t>Ceuta y Melilla</t>
  </si>
  <si>
    <t>Total</t>
  </si>
  <si>
    <t>Subsector de actividad</t>
  </si>
  <si>
    <t>TOTAL</t>
  </si>
  <si>
    <t>% s/ total</t>
  </si>
  <si>
    <t>Ventas netas producto</t>
  </si>
  <si>
    <t>Personas ocupadas</t>
  </si>
  <si>
    <t>Gastos de personal</t>
  </si>
  <si>
    <t>1º Sem.</t>
  </si>
  <si>
    <t>2º Sem.</t>
  </si>
  <si>
    <t>Media</t>
  </si>
  <si>
    <t>Pastas alimenticias</t>
  </si>
  <si>
    <t>Baleares</t>
  </si>
  <si>
    <t>Asturias</t>
  </si>
  <si>
    <t>Personas    ocupadas           (%)</t>
  </si>
  <si>
    <t>Ventas de producto                (%)</t>
  </si>
  <si>
    <t>Gastos de personal            (%)</t>
  </si>
  <si>
    <t>Fuente: I.N.E.</t>
  </si>
  <si>
    <t>Madrid (Comunidad de)</t>
  </si>
  <si>
    <t>Navarra (Comunidad Foral de)</t>
  </si>
  <si>
    <t xml:space="preserve"> Rioja (La)</t>
  </si>
  <si>
    <t>Hogares</t>
  </si>
  <si>
    <t>Huevos</t>
  </si>
  <si>
    <t>Leche líquida</t>
  </si>
  <si>
    <t>Derivados lácteos</t>
  </si>
  <si>
    <t>Pan</t>
  </si>
  <si>
    <t>Arroz</t>
  </si>
  <si>
    <t>Azúcar</t>
  </si>
  <si>
    <t>Aceites</t>
  </si>
  <si>
    <t>Margarina</t>
  </si>
  <si>
    <t>Hortalizas frescas</t>
  </si>
  <si>
    <t>Frutas frescas</t>
  </si>
  <si>
    <t>Aceitunas</t>
  </si>
  <si>
    <t>Frutos secos</t>
  </si>
  <si>
    <t>Cervezas</t>
  </si>
  <si>
    <t>Otras bebidas alcohólicas</t>
  </si>
  <si>
    <t>Productos</t>
  </si>
  <si>
    <t>Frutas y hortalizas transformadas</t>
  </si>
  <si>
    <t>Gaseosas y bebidas refrescantes</t>
  </si>
  <si>
    <t>TOTAL ALIMENTOS</t>
  </si>
  <si>
    <t xml:space="preserve">Mercadillo </t>
  </si>
  <si>
    <t xml:space="preserve">Venta a </t>
  </si>
  <si>
    <t xml:space="preserve">Otras </t>
  </si>
  <si>
    <t>Pesca</t>
  </si>
  <si>
    <t>Legumbres</t>
  </si>
  <si>
    <t>Leche</t>
  </si>
  <si>
    <t>Alimentos sin elaboración</t>
  </si>
  <si>
    <t>Activos</t>
  </si>
  <si>
    <t>Ocupados</t>
  </si>
  <si>
    <t>Parados</t>
  </si>
  <si>
    <t>Tasa de paro (%)</t>
  </si>
  <si>
    <t>Años</t>
  </si>
  <si>
    <t>Carne de porcino</t>
  </si>
  <si>
    <t>Carne de aves</t>
  </si>
  <si>
    <t>Frutas en conserva y frutos secos</t>
  </si>
  <si>
    <t>Legumbres y hortalizas frescas</t>
  </si>
  <si>
    <t>Patatas y sus preparados</t>
  </si>
  <si>
    <t>Café, cacao e infusiones</t>
  </si>
  <si>
    <t>Agua mineral, refrescos  y zumos</t>
  </si>
  <si>
    <t>Otros productos diversos</t>
  </si>
  <si>
    <r>
      <t xml:space="preserve">(1) </t>
    </r>
    <r>
      <rPr>
        <sz val="10"/>
        <rFont val="Arial"/>
        <family val="2"/>
      </rPr>
      <t>No incluye la malta.</t>
    </r>
  </si>
  <si>
    <t>I. Establecimientos convencionales</t>
  </si>
  <si>
    <t>II. Establecimientos no convencionales</t>
  </si>
  <si>
    <t xml:space="preserve"> por persona</t>
  </si>
  <si>
    <t>Hipermercados</t>
  </si>
  <si>
    <t>Supermercados</t>
  </si>
  <si>
    <t>Tiendas tradicionales</t>
  </si>
  <si>
    <t>Economatos/Cooperativas</t>
  </si>
  <si>
    <t xml:space="preserve">     </t>
  </si>
  <si>
    <t>Subclases</t>
  </si>
  <si>
    <t>en activos</t>
  </si>
  <si>
    <t>Inversiones</t>
  </si>
  <si>
    <t xml:space="preserve">  Hasta 49 asalariados</t>
  </si>
  <si>
    <t>De 50 a 199 asalariados</t>
  </si>
  <si>
    <t>De 200 o más asalariados</t>
  </si>
  <si>
    <t>Invers. activos materiales</t>
  </si>
  <si>
    <t>Mercado Interior</t>
  </si>
  <si>
    <t>Comunidad Europea</t>
  </si>
  <si>
    <t>Resto del Mundo</t>
  </si>
  <si>
    <t>Inversión en activos materiales (%)</t>
  </si>
  <si>
    <t>Destino geográfico de las ventas (*)</t>
  </si>
  <si>
    <t>% sobre total</t>
  </si>
  <si>
    <t>Otras leches</t>
  </si>
  <si>
    <t>Salsas</t>
  </si>
  <si>
    <r>
      <t>(*)</t>
    </r>
    <r>
      <rPr>
        <sz val="10"/>
        <rFont val="Arial"/>
      </rPr>
      <t xml:space="preserve"> Vinos de calidad producidos en regiones determinadas, que engloba todas las Denominaciones de Origen de vinos de España y la Denominación "Cava".</t>
    </r>
  </si>
  <si>
    <t>Fuente: Directorio Central de Empresas del I.N.E.</t>
  </si>
  <si>
    <t xml:space="preserve"> materiales (%) (*)</t>
  </si>
  <si>
    <t xml:space="preserve">Metodología EPA-2005 </t>
  </si>
  <si>
    <t>Alimentos elaborados</t>
  </si>
  <si>
    <t>Alimentos con elaboración, bebidas y tabaco</t>
  </si>
  <si>
    <t>Alimentos y bebidas</t>
  </si>
  <si>
    <r>
      <t>(1)</t>
    </r>
    <r>
      <rPr>
        <sz val="10"/>
        <rFont val="Arial"/>
        <family val="2"/>
      </rPr>
      <t xml:space="preserve"> No incluye la malta.</t>
    </r>
  </si>
  <si>
    <t>TOTAL INDUSTRIA FORESTAL</t>
  </si>
  <si>
    <t>Fabricación de muebles</t>
  </si>
  <si>
    <t>Distribución de agua</t>
  </si>
  <si>
    <t>Recogida de basura</t>
  </si>
  <si>
    <t>División</t>
  </si>
  <si>
    <t>Los datos por división están referidos a CNAE-2009.</t>
  </si>
  <si>
    <t>10.5. Fabricación de productos lácteos</t>
  </si>
  <si>
    <t>10.8. Fabricación de otros productos alimenticios</t>
  </si>
  <si>
    <t>11.0.2. Elaboración de vinos</t>
  </si>
  <si>
    <t xml:space="preserve">17. Industria del papel               </t>
  </si>
  <si>
    <t>31. Fabricación de muebles</t>
  </si>
  <si>
    <t>División, grupos y clases</t>
  </si>
  <si>
    <t>Los datos por división, grupos y clases están referidos a CNAE-2009.</t>
  </si>
  <si>
    <t>36. Captación, depuración y distribución de agua</t>
  </si>
  <si>
    <t>según subsector de actividad</t>
  </si>
  <si>
    <t>TOTAL INDUSTRIA MEDIO AMBIENTE</t>
  </si>
  <si>
    <t>Industria de madera y corcho, excepto  muebles;</t>
  </si>
  <si>
    <t>Platos preparados</t>
  </si>
  <si>
    <t>LA INDUSTRIA DE LA ALIMENTACIÓN Y MEDIO AMBIENTE</t>
  </si>
  <si>
    <t>TOTAL INDUSTRIA ALIMENTACIÓN</t>
  </si>
  <si>
    <t>10. INDUSTRIA DE LA ALIMENTACIÓN</t>
  </si>
  <si>
    <t>11. FABRICACIÓN DE BEBIDAS</t>
  </si>
  <si>
    <t>ÍNDICE GENERAL (IPI)</t>
  </si>
  <si>
    <t>ÍNDICE GENERAL</t>
  </si>
  <si>
    <t>TOTAL ALIMENTACIÓN</t>
  </si>
  <si>
    <t>ESPAÑA</t>
  </si>
  <si>
    <r>
      <t>(1)</t>
    </r>
    <r>
      <rPr>
        <sz val="10"/>
        <rFont val="Arial"/>
        <family val="2"/>
      </rPr>
      <t xml:space="preserve"> Incluye los Subsectores de :</t>
    </r>
  </si>
  <si>
    <r>
      <t>(2)</t>
    </r>
    <r>
      <rPr>
        <sz val="10"/>
        <rFont val="Arial"/>
        <family val="2"/>
      </rPr>
      <t xml:space="preserve"> Incluye los Subsectores de :</t>
    </r>
  </si>
  <si>
    <r>
      <t xml:space="preserve"> materiales (%)</t>
    </r>
    <r>
      <rPr>
        <vertAlign val="superscript"/>
        <sz val="10"/>
        <rFont val="Arial"/>
        <family val="2"/>
      </rPr>
      <t xml:space="preserve"> (*)</t>
    </r>
  </si>
  <si>
    <r>
      <t xml:space="preserve"> materiales (%) </t>
    </r>
    <r>
      <rPr>
        <vertAlign val="superscript"/>
        <sz val="10"/>
        <rFont val="Arial"/>
        <family val="2"/>
      </rPr>
      <t>(*)</t>
    </r>
  </si>
  <si>
    <t>Miles de euros</t>
  </si>
  <si>
    <r>
      <t xml:space="preserve">Destino geográfico de las ventas </t>
    </r>
    <r>
      <rPr>
        <vertAlign val="superscript"/>
        <sz val="10"/>
        <rFont val="Arial"/>
        <family val="2"/>
      </rPr>
      <t>(*)</t>
    </r>
  </si>
  <si>
    <r>
      <t xml:space="preserve">(*) </t>
    </r>
    <r>
      <rPr>
        <sz val="10"/>
        <rFont val="Arial"/>
        <family val="2"/>
      </rPr>
      <t>Datos correspondientes a empresas con 20 o más ocupados.</t>
    </r>
  </si>
  <si>
    <r>
      <t>(*)</t>
    </r>
    <r>
      <rPr>
        <sz val="10"/>
        <rFont val="Arial"/>
        <family val="2"/>
      </rPr>
      <t xml:space="preserve"> Datos correspondientes a empresas con 20 o más ocupados.</t>
    </r>
  </si>
  <si>
    <t>callejero</t>
  </si>
  <si>
    <t>domicilio</t>
  </si>
  <si>
    <t>Autoconsumo</t>
  </si>
  <si>
    <t>formas</t>
  </si>
  <si>
    <t>ÍNDICE GENERAL (IPRI)</t>
  </si>
  <si>
    <r>
      <t>en la Industria  de la Alimentación (miles de personas)</t>
    </r>
    <r>
      <rPr>
        <b/>
        <vertAlign val="superscript"/>
        <sz val="11"/>
        <rFont val="Arial"/>
        <family val="2"/>
      </rPr>
      <t xml:space="preserve"> (1)</t>
    </r>
  </si>
  <si>
    <r>
      <t>(1)</t>
    </r>
    <r>
      <rPr>
        <sz val="10"/>
        <rFont val="Arial"/>
      </rPr>
      <t xml:space="preserve"> Hasta el año 2008 se utiliza la CNAE-93, para años posteriores se utiliza la CNAE-2009</t>
    </r>
  </si>
  <si>
    <t>16.1.2. Análisis autonómico de empresas y establecimientos</t>
  </si>
  <si>
    <t>16.1.3. Análisis autonómico de empresas y establecimientos</t>
  </si>
  <si>
    <t>16.3.1. Evolución del número de empresas y establecimientos de la Industria de la Alimentación</t>
  </si>
  <si>
    <t>16.3.2. Evolución del número de empresas y establecimientos de la Industria Forestal</t>
  </si>
  <si>
    <t>16.3.3. Evolución del número de empresas y establecimientos de la Industria de Medio Ambiente</t>
  </si>
  <si>
    <t>16.4.1. Estructura de los subsectores de actividad de la  Industria de la Alimentación</t>
  </si>
  <si>
    <t>16.4.2. Estructura de los subsectores de actividad de la  Industria Forestal</t>
  </si>
  <si>
    <t>16.4.3. Estructura de los subsectores de actividad de la  Industria de Medio Ambiente</t>
  </si>
  <si>
    <t>16.9.1. Tasas de variación (%) del Índice de Producción  Industria de la Alimentación y Fabricación de Bebidas</t>
  </si>
  <si>
    <t>16.9.2. Tasas de variación (%) del Índice de Producción  Industria Forestal</t>
  </si>
  <si>
    <t>16.11.1. Tasas de variación (%) del Índice de Precios de la Industria de la Alimentación y Fabricación de Bebidas</t>
  </si>
  <si>
    <t>16.11.2. Tasas de variación (%) del Índice de Precios de la Industria Forestal</t>
  </si>
  <si>
    <t>16.11.3. Tasas de variación (%) del Índice de Precios de la Industria de Medio Ambiente</t>
  </si>
  <si>
    <t>16.13.1. Tasa de variación (%) del Índice de Precios de Consumo de la Industria de la Alimentación y General</t>
  </si>
  <si>
    <t>16.13.2. Tasa de variación (%) del Índice de Precios de Consumo de la Industria de Medio Ambiente</t>
  </si>
  <si>
    <t>16.14. Serie histórica de población activa, ocupada y parada</t>
  </si>
  <si>
    <t>Los datos por subsectores de actividad están referidos a CNAE-2009</t>
  </si>
  <si>
    <t>1083 a 1089</t>
  </si>
  <si>
    <t>1101,1103,1105,1106</t>
  </si>
  <si>
    <t>Los datos por subsectores de actividad están referidos a CNAE-2009.</t>
  </si>
  <si>
    <t>Compra de materias primas</t>
  </si>
  <si>
    <t>Valor añadido (+)</t>
  </si>
  <si>
    <t>Nº</t>
  </si>
  <si>
    <t xml:space="preserve">Total Adquisicion, Mejora y Produccion Propia de Activos Materiales                                                                  </t>
  </si>
  <si>
    <r>
      <t xml:space="preserve">Ingresos financieros </t>
    </r>
    <r>
      <rPr>
        <vertAlign val="superscript"/>
        <sz val="10"/>
        <rFont val="Arial"/>
        <family val="2"/>
      </rPr>
      <t>(*)</t>
    </r>
  </si>
  <si>
    <r>
      <t xml:space="preserve">Gastos financieros </t>
    </r>
    <r>
      <rPr>
        <vertAlign val="superscript"/>
        <sz val="10"/>
        <rFont val="Arial"/>
        <family val="2"/>
      </rPr>
      <t>(*)</t>
    </r>
  </si>
  <si>
    <t>Valor  añadido (*)</t>
  </si>
  <si>
    <t>Compra de materias primas (%)</t>
  </si>
  <si>
    <t>Valor             añadido (*)                   (%)</t>
  </si>
  <si>
    <t>10.1. Procesado y conservación de carne y elaboración de productos cárnicos</t>
  </si>
  <si>
    <t>10.2 .Procesado y conservación de pescados, crustáceos y moluscos</t>
  </si>
  <si>
    <t>10.3. Procesado y conservación de frutas y hortalizas</t>
  </si>
  <si>
    <t>10.4. Fabricación de aceites y grasas vegetales y animales</t>
  </si>
  <si>
    <t>10.6. Fabricación de productos de molinería, almidones y productos amiláceos</t>
  </si>
  <si>
    <t>10.7. Fabricación de productos de panadería y pastas alimenticias</t>
  </si>
  <si>
    <t>10.9. Fabricación de productos para la alimentación animal</t>
  </si>
  <si>
    <t>11.0.1. Destilación, rectificación y mezcla de bebidas alcohólicas</t>
  </si>
  <si>
    <t>11.0.7. Producción de aguas minerales y bebidas analcohólicas</t>
  </si>
  <si>
    <t>11.0.5. Fabricación de cerveza(1)</t>
  </si>
  <si>
    <t>Los datos por subsectores de actividad están referidos a CNAE-2009,</t>
  </si>
  <si>
    <t>Procesado y conservación de carne y elaboración de productos cárnicos</t>
  </si>
  <si>
    <t>Procesado y conservación de pescados, crustáceos y moluscos</t>
  </si>
  <si>
    <t>Procesado y conservación de frutas y hortalizas</t>
  </si>
  <si>
    <t>Fabricación de aceites y grasas vegetales y animales</t>
  </si>
  <si>
    <t>Fabricación de productos lácteos</t>
  </si>
  <si>
    <t>Fabricación de productos de molinería, almidones y productos amiláceos</t>
  </si>
  <si>
    <t>Fabricación de productos de panadería y pastas alimenticias</t>
  </si>
  <si>
    <t>Azúcar, cacao, chocolate y confitería</t>
  </si>
  <si>
    <t>Fabricación de productos para la alimentación animal</t>
  </si>
  <si>
    <t>Vinos y otras bebidas no destiladas</t>
  </si>
  <si>
    <t>Fabricación de bebidas no alcohólicas y aguas minerales</t>
  </si>
  <si>
    <t xml:space="preserve">cestería y espartería  </t>
  </si>
  <si>
    <t xml:space="preserve">Industria del papel  </t>
  </si>
  <si>
    <t>Captación, depuración y distribución de agua</t>
  </si>
  <si>
    <t>Fuente: Directorio Central de Empresas del I.N.E. (grupos CNAE-2009)</t>
  </si>
  <si>
    <t>35 Suministro de energía eléctrica, gas, vapor y aire acondicionado</t>
  </si>
  <si>
    <t>16.9.3. Tasas de variación (%) del Índice de Industria de Medio Ambiente</t>
  </si>
  <si>
    <t xml:space="preserve">35 Suministro de energía eléctrica, gas, vapor y aire acondicionado    </t>
  </si>
  <si>
    <t>Producción, transporte y distribución de energía eléctrica</t>
  </si>
  <si>
    <t>Producción y distribución de gas, vapor y aire acondicionado (1)</t>
  </si>
  <si>
    <t xml:space="preserve">(1) Incluye los actividades </t>
  </si>
  <si>
    <t xml:space="preserve">                                                   35.2 Producción de gas; distribución por tubería de combustibles gasesos</t>
  </si>
  <si>
    <t xml:space="preserve">                                                   35.3 Suministro de vapor y aire acondicionado</t>
  </si>
  <si>
    <t>Actividades de saneamiento, gestión de residuos y descontaminación (2)</t>
  </si>
  <si>
    <t>(2) Incluye las actividades</t>
  </si>
  <si>
    <t xml:space="preserve">                                                      37 Recogida y tratamiento de aguas residuales</t>
  </si>
  <si>
    <t xml:space="preserve">                                                      38 Recogida, tratamiento y eliminación de residuos; valorización </t>
  </si>
  <si>
    <t xml:space="preserve">                                                     39 Actividades de descontaminación y otros servicios de gestión de residuos.</t>
  </si>
  <si>
    <t>Establecimiento</t>
  </si>
  <si>
    <t>Compras netas de materias primas</t>
  </si>
  <si>
    <t xml:space="preserve">Compras netas de materias primas </t>
  </si>
  <si>
    <t>Actividades de saneamiento, gestión de residuos y contaminación. (1)</t>
  </si>
  <si>
    <t>(1) Actividades de saneamiento, gestión de residuos y contaminación incluye</t>
  </si>
  <si>
    <t xml:space="preserve">                                                                                                                                      los sectores 37, 38 y 39</t>
  </si>
  <si>
    <t>Pasta alimenticia</t>
  </si>
  <si>
    <t>Harinas y cereales</t>
  </si>
  <si>
    <t>Carnes de vacuno</t>
  </si>
  <si>
    <t>Carnes de ovino</t>
  </si>
  <si>
    <t>Preparados de carnes</t>
  </si>
  <si>
    <t>Otras carnes y casqueria</t>
  </si>
  <si>
    <t xml:space="preserve">Pescado fresco </t>
  </si>
  <si>
    <t>Pescado congelado</t>
  </si>
  <si>
    <t>Crustáceos, moluscos</t>
  </si>
  <si>
    <t>Pescado en conserva y preparados</t>
  </si>
  <si>
    <t>Otros productos lácteos</t>
  </si>
  <si>
    <t>Mantequilla y margarina</t>
  </si>
  <si>
    <t xml:space="preserve">Aceites </t>
  </si>
  <si>
    <t>Legumbres y hortalizas secas</t>
  </si>
  <si>
    <t>Legumbres y hortalizas congeladas y en conserva</t>
  </si>
  <si>
    <t>Espirituosos y licores</t>
  </si>
  <si>
    <t>Vinos</t>
  </si>
  <si>
    <t>Cerveza</t>
  </si>
  <si>
    <t>**** OTROS VINOS: incluye los vinos de Aguja D.O., vinos de Licor D.O., Otros Vinos+Espumosos sin D.O.</t>
  </si>
  <si>
    <t xml:space="preserve"> ***** BEBIDAS ESPIRITUOSAS: incluye el brandy, whisky, ginbra, ron, anis y otras bebidas espirituosas</t>
  </si>
  <si>
    <t>Huevos (kgs)</t>
  </si>
  <si>
    <t xml:space="preserve">Carne </t>
  </si>
  <si>
    <t>Bollería/pastelería/galletas/cereales</t>
  </si>
  <si>
    <t>Chocolates/cacaos/sucedaneos</t>
  </si>
  <si>
    <t>Cafes e infusiones</t>
  </si>
  <si>
    <t>Azucar</t>
  </si>
  <si>
    <t>Aceites oliva</t>
  </si>
  <si>
    <t>Aceites girasol</t>
  </si>
  <si>
    <t>Patatas frescas</t>
  </si>
  <si>
    <t>Patatas congeladas</t>
  </si>
  <si>
    <t>Patatas procesadas</t>
  </si>
  <si>
    <t>Verduras/hortalizas frescas</t>
  </si>
  <si>
    <t>T.vinos vinos.cprd tranquilo</t>
  </si>
  <si>
    <t>Vino de mesa</t>
  </si>
  <si>
    <t>Espumosos y cavas</t>
  </si>
  <si>
    <t>Otros vinos (***)</t>
  </si>
  <si>
    <t>Bebidas espirituosas (*****)</t>
  </si>
  <si>
    <t>Zumos</t>
  </si>
  <si>
    <t>Agua mineral</t>
  </si>
  <si>
    <t>Otros productos en peso (*)</t>
  </si>
  <si>
    <t>Otros productos en volumen (**)</t>
  </si>
  <si>
    <t>Kg/l</t>
  </si>
  <si>
    <t xml:space="preserve">17. Industria del papel </t>
  </si>
  <si>
    <t>31.Fabricación de muebles.</t>
  </si>
  <si>
    <t>16. Industria de la madera y del corcho, excepto muebeles; cesteria y espartería</t>
  </si>
  <si>
    <t xml:space="preserve">Incluye las actividades: </t>
  </si>
  <si>
    <t>36.  Captación, depuración y distribución de agua</t>
  </si>
  <si>
    <t>37. Recogida y tratamiento de aguas residuales</t>
  </si>
  <si>
    <t xml:space="preserve">38. Recogida, tratamiento y eliminación de residuos; valorización </t>
  </si>
  <si>
    <t>39. Actividades de descontaminación y otros servicios de gestión de residuos.</t>
  </si>
  <si>
    <t xml:space="preserve">  Hasta 49 asalariados (*)</t>
  </si>
  <si>
    <t>(*) Desde sin asalariados hasta 49 asalariados</t>
  </si>
  <si>
    <t xml:space="preserve">16. Industria de la madera y corcho, excepto  muebles; cestería y espartería   </t>
  </si>
  <si>
    <t>16. Industria de la madera y corcho, excepto muebles; cestería y espartería</t>
  </si>
  <si>
    <t>16. Industria de la madera y corcho, excepto muebles; cestería y espartería.</t>
  </si>
  <si>
    <t>16.12.1. Índice de Precios de Consumo de la  Industria de la Alimentación y General (Base 2011 = 100)</t>
  </si>
  <si>
    <t>16.12.2. Índice de Precios de Consumo de la  Industria de Medio Ambiente (Base 2011 = 100)</t>
  </si>
  <si>
    <t xml:space="preserve"> (Base 2011 = 100) sobre el mismo periodo del año anterior</t>
  </si>
  <si>
    <t>2008 (1)</t>
  </si>
  <si>
    <t xml:space="preserve">    de Metodología en el sector y las cifras no son comparables con las de años anteriores.</t>
  </si>
  <si>
    <t xml:space="preserve"> Extradoméstico de Metodología en el sector  y las cifras no son comparables con las de años anteriores.</t>
  </si>
  <si>
    <t>* Otros en peso: snacks salados, especias, condimentos, levadura, harina, sémola, sal, encurtidos, gelatinas</t>
  </si>
  <si>
    <t>, hojaldres, edulcorantes, miel, etc</t>
  </si>
  <si>
    <t xml:space="preserve"> ** Otros en volumen: horchata, leche de distinta especie a la de vaca, bebida de almendra, de avellana, vinagre, </t>
  </si>
  <si>
    <t xml:space="preserve">, caldos, sidra, etc. </t>
  </si>
  <si>
    <t>**** OTROS VINOS: incluye los vinos de Aguja D.O., vinos de Licor D.O., Otros Vinos+Espumosos sin  D.O.</t>
  </si>
  <si>
    <t>***** BEBIDAS ESPIRITUOSAS: incluye el brandy, whisky, ginbra, ron, anis y otras bebidas espirituosas</t>
  </si>
  <si>
    <t>16. Industria de madera y corcho, excepto  muebles;</t>
  </si>
  <si>
    <t xml:space="preserve">17. Industria del papel  </t>
  </si>
  <si>
    <t>37.  Recogida y tratamiento de aguas residuales</t>
  </si>
  <si>
    <t>38. Recogida, tratamiento y eliminación de residuos; valorización</t>
  </si>
  <si>
    <t>39. Actividades de descontaminación y otros servicios de gestión de residuos</t>
  </si>
  <si>
    <t>16.10.1. Evolución del Índice de Precios de la Industria de la Alimentación y Fabricación de Bebidas (Base 2010 = 100)</t>
  </si>
  <si>
    <t>16.10.2. Evolución del Índice de Precios de la Industria Forestal (Base 2010 = 100)</t>
  </si>
  <si>
    <t>16.10.3. Evolución del Índice de Precios de la Industria de Medio Ambiente (Base 2010 = 100)</t>
  </si>
  <si>
    <t>(Base 2010 = 100) sobre el mismo período del año anterior</t>
  </si>
  <si>
    <t>Fuente: I.N.E</t>
  </si>
  <si>
    <t>Otras bebidas alcohólicas (2)</t>
  </si>
  <si>
    <t>Otros productos diversos (1)</t>
  </si>
  <si>
    <t>Fuente: Directorio Central de Empresas 2013</t>
  </si>
  <si>
    <t>Media de los cuatro trimestres del año</t>
  </si>
  <si>
    <t>I.NE.: Población referida al 1 de enero de 2013 17.129.783 personas</t>
  </si>
  <si>
    <t>(%)</t>
  </si>
  <si>
    <t>16.8.1. Evolución del Índice de Producción de la Industria de la Alimentación y Fabricación de Bebidas (Base 2010 = 100)</t>
  </si>
  <si>
    <t>16.8.2. Evolución del Índice de Producción de la Industria Forestal (Base 2010 = 100)</t>
  </si>
  <si>
    <t>16.8.3. Evolución del Índice de Producción de la Industria de Medio Ambiente (Base 2010 = 100)</t>
  </si>
  <si>
    <t xml:space="preserve"> (Base 2010 = 100) sobre el mismo período del año anterior</t>
  </si>
  <si>
    <t>16.1.1. Análisis autonómico de empresas y establecimientos de la Industria de la Alimentación, 2014</t>
  </si>
  <si>
    <t>de la Industria Forestal, 2014</t>
  </si>
  <si>
    <t>de la Industria de Medio Ambiente, 2014</t>
  </si>
  <si>
    <t>16.2.2. Empresas y establecimientos de la Industria Forestal según subsector de actividad, 2014</t>
  </si>
  <si>
    <t>Fuente: Directorio Central de Empresas 2014 y Encuesta Industrial de Empresas 2013 del I.N.E.</t>
  </si>
  <si>
    <r>
      <t xml:space="preserve">(*) </t>
    </r>
    <r>
      <rPr>
        <sz val="10"/>
        <rFont val="Arial"/>
        <family val="2"/>
      </rPr>
      <t>Encuesta Industrial de Empresas 2013 del I.N.E.</t>
    </r>
  </si>
  <si>
    <t>16.10  Aserrado y cepillado de la madera</t>
  </si>
  <si>
    <t>16.21 Fabricación de chapas, tableros y panales de madera</t>
  </si>
  <si>
    <t>Estructuras de madera y piezas de carpintería y ebanistería para la construcción</t>
  </si>
  <si>
    <t>16.29 Fabricación de artículos de corcho, cestería y espartería y otros productos de madera</t>
  </si>
  <si>
    <t>17.1  Fabricación de pasta papelera, papel y cartón</t>
  </si>
  <si>
    <t xml:space="preserve">17.2 Fabricación de artículos de papel y cartón </t>
  </si>
  <si>
    <t>17. Industria del papel   (2)</t>
  </si>
  <si>
    <t xml:space="preserve"> (1) Incluye las actividades:</t>
  </si>
  <si>
    <t xml:space="preserve">(2) Incluye las actividades </t>
  </si>
  <si>
    <t xml:space="preserve">31. Fabricación de muebles </t>
  </si>
  <si>
    <t>16. Industria de madera y corcho, excepto  muebles; cestería y espartería (1)</t>
  </si>
  <si>
    <t>16.2.3. Empresas y establecimientos de la Industria de Medio Ambiente según subsector de actividad, 2014</t>
  </si>
  <si>
    <t>Fuente: Directorio Central de Empresas 2014 del I.N.E.</t>
  </si>
  <si>
    <t>Var 14/13</t>
  </si>
  <si>
    <t>según asalariados del establecimiento, 2014</t>
  </si>
  <si>
    <t>16.5.2. Indicadores de la Industria Forestal según subsectores de actividad, 2013</t>
  </si>
  <si>
    <t xml:space="preserve">Fuente: Encuesta Industrial Anual de Empresas 2013 del I.N.E. </t>
  </si>
  <si>
    <t>16.5.3. Indicadores de la Industria de Medio Ambiente según subsectores de actividad, 2013</t>
  </si>
  <si>
    <t>2014/2013</t>
  </si>
  <si>
    <t>2013/2014</t>
  </si>
  <si>
    <t>2014 (P)</t>
  </si>
  <si>
    <t>P: Datos provisionales</t>
  </si>
  <si>
    <t>(*) Encuesta Industrial de Empresas 2013 del I.N.E.</t>
  </si>
  <si>
    <t>16.2.1. Empresas y establecimientos de la Industria de la Alimentación según subsector de actividad, 2014</t>
  </si>
  <si>
    <t>16.5.1. Indicadores de la Industria de la Alimentación según subsectores de actividad, 2013</t>
  </si>
  <si>
    <t>16.6. Análisis autonómico de los indicadores de la Industria de la Alimentación, 2013</t>
  </si>
  <si>
    <t>16.7. Participación autonómica en la Industria de la Alimentación, 2013</t>
  </si>
  <si>
    <r>
      <t>Hogares</t>
    </r>
    <r>
      <rPr>
        <vertAlign val="superscript"/>
        <sz val="10"/>
        <rFont val="Arial"/>
        <family val="2"/>
      </rPr>
      <t xml:space="preserve"> (2)</t>
    </r>
  </si>
  <si>
    <r>
      <t xml:space="preserve">Hogares </t>
    </r>
    <r>
      <rPr>
        <vertAlign val="superscript"/>
        <sz val="10"/>
        <rFont val="Arial"/>
        <family val="2"/>
      </rPr>
      <t>(2)</t>
    </r>
  </si>
  <si>
    <r>
      <t>(1)</t>
    </r>
    <r>
      <rPr>
        <sz val="10"/>
        <rFont val="Arial"/>
        <family val="2"/>
      </rPr>
      <t xml:space="preserve"> Como consecuencia del cambio producido por el nuevo censo publicado por el I.N.E en diciembre de 2013, </t>
    </r>
  </si>
  <si>
    <r>
      <t>(2)</t>
    </r>
    <r>
      <rPr>
        <sz val="10"/>
        <rFont val="Arial"/>
        <family val="2"/>
      </rPr>
      <t xml:space="preserve"> La evolución no se calcula nada más que en Hogares, porque a partir de julio de 2007 ha habido un cambio</t>
    </r>
  </si>
  <si>
    <t xml:space="preserve">a partir de enero de 2014 se incia una nueva serie con el nuevo universo. Al haber recalculado el año 2013, </t>
  </si>
  <si>
    <t xml:space="preserve">se considera que esta nueva serie no se puede comparar con las antiguas series publicadas hasta diciembre </t>
  </si>
  <si>
    <t xml:space="preserve">de 2013.  Al empezar 2014 se comparan los datos con el año natural 2013 recalculado, obteniéndose de esta </t>
  </si>
  <si>
    <t>forma la nueva serie de datos de 2014.</t>
  </si>
  <si>
    <r>
      <t xml:space="preserve">16.16. Evolución de la cantidad comprada total  (millones de kg/litros) y por persona </t>
    </r>
    <r>
      <rPr>
        <b/>
        <vertAlign val="superscript"/>
        <sz val="11"/>
        <rFont val="Arial"/>
        <family val="2"/>
      </rPr>
      <t>(1)</t>
    </r>
  </si>
  <si>
    <r>
      <t xml:space="preserve">Evolución en hogares </t>
    </r>
    <r>
      <rPr>
        <vertAlign val="superscript"/>
        <sz val="10"/>
        <rFont val="Arial"/>
        <family val="2"/>
      </rPr>
      <t>(2)</t>
    </r>
    <r>
      <rPr>
        <sz val="10"/>
        <rFont val="Arial"/>
        <family val="2"/>
      </rPr>
      <t xml:space="preserve"> 14/13%</t>
    </r>
  </si>
  <si>
    <t xml:space="preserve">a partir de enero de 2014 se incia una nueva serie con el nuevo universo. Al haber recalculado el año 2013, se </t>
  </si>
  <si>
    <t xml:space="preserve">considera que esta nueva serie no se puede comparar con las antiguas series publicadas hasta diciembre de 2013.  </t>
  </si>
  <si>
    <t>Al empezar 2014 se comparan los datos con el año natural 2013 recalculado, obteniéndose de esta forma la nueva</t>
  </si>
  <si>
    <t>serie de datos de 2014.</t>
  </si>
  <si>
    <r>
      <t>(2)</t>
    </r>
    <r>
      <rPr>
        <sz val="10"/>
        <rFont val="Arial"/>
        <family val="2"/>
      </rPr>
      <t xml:space="preserve"> La evolución no se calcula nada más que en Hogares, porque a partir de julio de 2007 ha habido un cambio Extradoméstico </t>
    </r>
  </si>
  <si>
    <r>
      <t xml:space="preserve">16.17. Evolución de la cuota de mercado en hogares (porcentaje del valor de venta) </t>
    </r>
    <r>
      <rPr>
        <b/>
        <vertAlign val="superscript"/>
        <sz val="11"/>
        <rFont val="Arial"/>
        <family val="2"/>
      </rPr>
      <t>(1)</t>
    </r>
  </si>
  <si>
    <t>Huevos kgs</t>
  </si>
  <si>
    <t>Carne y Transformados</t>
  </si>
  <si>
    <t>Leche liquida</t>
  </si>
  <si>
    <t>Derivados lacteos</t>
  </si>
  <si>
    <t>Boll.past.gallet.cere</t>
  </si>
  <si>
    <t>Chocolates/cacaos/suc</t>
  </si>
  <si>
    <t>Pastas</t>
  </si>
  <si>
    <t>Total Aceite</t>
  </si>
  <si>
    <t>Total aceite oliva</t>
  </si>
  <si>
    <t>Aceite de girasol</t>
  </si>
  <si>
    <t>Fruta y Hortaliza Transformada</t>
  </si>
  <si>
    <t>Vinos tranquilos</t>
  </si>
  <si>
    <t>Vino sin DOP / IGP</t>
  </si>
  <si>
    <t>Espumosos</t>
  </si>
  <si>
    <t>Otros vinos</t>
  </si>
  <si>
    <t>Bebidas espirituosas</t>
  </si>
  <si>
    <t>Total zumo y nectar</t>
  </si>
  <si>
    <t>Agua de bebida envas.</t>
  </si>
  <si>
    <t>Gaseosas y bebid.refr</t>
  </si>
  <si>
    <t>Otros prod.en peso</t>
  </si>
  <si>
    <t>Otros prod.en volumen</t>
  </si>
  <si>
    <r>
      <t>(1)</t>
    </r>
    <r>
      <rPr>
        <sz val="10"/>
        <rFont val="Arial"/>
        <family val="2"/>
      </rPr>
      <t xml:space="preserve"> Como consecuencia del cambio producido por el nuevo censo publicado por el I.N.E en diciembre de 2013, a partir de enero de 2014 se incia una nueva serie</t>
    </r>
  </si>
  <si>
    <t xml:space="preserve">con el nuevo universo. Al haber recalculado el año 2013, se considera que esta nueva serie no se puede comparar con las antiguas series publicadas hasta </t>
  </si>
  <si>
    <t xml:space="preserve">diciembre de 2013. Al empezar 2014 se comparan los datos con el año natural 2013 recalculado, obteniéndose de esta forma la nueva serie de datos de 2014. </t>
  </si>
  <si>
    <r>
      <t>16.15. Valor de los alimentos comprados (millones de euros)</t>
    </r>
    <r>
      <rPr>
        <b/>
        <vertAlign val="superscript"/>
        <sz val="11"/>
        <rFont val="Arial"/>
        <family val="2"/>
      </rPr>
      <t xml:space="preserve"> (1)</t>
    </r>
  </si>
</sst>
</file>

<file path=xl/styles.xml><?xml version="1.0" encoding="utf-8"?>
<styleSheet xmlns="http://schemas.openxmlformats.org/spreadsheetml/2006/main">
  <numFmts count="17">
    <numFmt numFmtId="164" formatCode="_-* #,##0.00\ &quot;Pts&quot;_-;\-* #,##0.00\ &quot;Pts&quot;_-;_-* &quot;-&quot;??\ &quot;Pts&quot;_-;_-@_-"/>
    <numFmt numFmtId="165" formatCode="_(* #,##0_);_(* \(#,##0\);_(* &quot;-&quot;_);_(@_)"/>
    <numFmt numFmtId="166" formatCode="#,##0\ "/>
    <numFmt numFmtId="167" formatCode="0.00\ "/>
    <numFmt numFmtId="168" formatCode="0.0"/>
    <numFmt numFmtId="169" formatCode="#,##0.0_);\(#,##0.0\)"/>
    <numFmt numFmtId="170" formatCode="#,##0_);\(#,##0\)"/>
    <numFmt numFmtId="171" formatCode="#,##0.000\ "/>
    <numFmt numFmtId="172" formatCode="#,##0.000"/>
    <numFmt numFmtId="173" formatCode="0.000"/>
    <numFmt numFmtId="174" formatCode="#,##0;\(0.0\)"/>
    <numFmt numFmtId="175" formatCode="_-* #,##0.00\ [$€]_-;\-* #,##0.00\ [$€]_-;_-* &quot;-&quot;??\ [$€]_-;_-@_-"/>
    <numFmt numFmtId="176" formatCode="#,##0__;\–#,##0__;0__;@__"/>
    <numFmt numFmtId="177" formatCode="#,##0.0__;\–#,##0.0__;0.0__;@__"/>
    <numFmt numFmtId="178" formatCode="#,##0.00__;\–#,##0.00__;0.00__;@__"/>
    <numFmt numFmtId="179" formatCode="#,##0\ \ "/>
    <numFmt numFmtId="180" formatCode="0.00\ \ "/>
  </numFmts>
  <fonts count="19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b/>
      <sz val="10"/>
      <name val="Times New Roman"/>
      <family val="1"/>
    </font>
    <font>
      <vertAlign val="superscript"/>
      <sz val="10"/>
      <name val="Arial"/>
      <family val="2"/>
    </font>
    <font>
      <sz val="8"/>
      <name val="arial"/>
    </font>
    <font>
      <sz val="9"/>
      <name val="Univers"/>
      <family val="2"/>
    </font>
    <font>
      <b/>
      <sz val="10"/>
      <color indexed="10"/>
      <name val="Arial"/>
      <family val="2"/>
    </font>
    <font>
      <vertAlign val="subscript"/>
      <sz val="10"/>
      <name val="Arial"/>
      <family val="2"/>
    </font>
    <font>
      <b/>
      <vertAlign val="superscript"/>
      <sz val="11"/>
      <name val="Arial"/>
      <family val="2"/>
    </font>
    <font>
      <sz val="8"/>
      <color indexed="10"/>
      <name val="Arial"/>
      <family val="2"/>
    </font>
    <font>
      <sz val="10"/>
      <name val="Univers"/>
    </font>
    <font>
      <sz val="10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0"/>
      </bottom>
      <diagonal/>
    </border>
    <border>
      <left/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/>
      <top style="medium">
        <color indexed="60"/>
      </top>
      <bottom/>
      <diagonal/>
    </border>
    <border>
      <left/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/>
      <top/>
      <bottom/>
      <diagonal/>
    </border>
    <border>
      <left/>
      <right/>
      <top style="medium">
        <color indexed="60"/>
      </top>
      <bottom/>
      <diagonal/>
    </border>
    <border>
      <left style="thin">
        <color indexed="60"/>
      </left>
      <right/>
      <top/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medium">
        <color indexed="60"/>
      </bottom>
      <diagonal/>
    </border>
    <border>
      <left style="thin">
        <color indexed="60"/>
      </left>
      <right/>
      <top style="thin">
        <color indexed="60"/>
      </top>
      <bottom style="medium">
        <color indexed="60"/>
      </bottom>
      <diagonal/>
    </border>
    <border>
      <left/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 style="thin">
        <color indexed="60"/>
      </right>
      <top/>
      <bottom style="medium">
        <color indexed="60"/>
      </bottom>
      <diagonal/>
    </border>
    <border>
      <left/>
      <right style="thin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60"/>
      </left>
      <right/>
      <top style="medium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medium">
        <color indexed="60"/>
      </left>
      <right style="thin">
        <color indexed="60"/>
      </right>
      <top style="medium">
        <color indexed="60"/>
      </top>
      <bottom/>
      <diagonal/>
    </border>
    <border>
      <left style="medium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 style="medium">
        <color indexed="60"/>
      </top>
      <bottom style="thin">
        <color indexed="60"/>
      </bottom>
      <diagonal/>
    </border>
    <border>
      <left/>
      <right/>
      <top style="medium">
        <color indexed="60"/>
      </top>
      <bottom style="thin">
        <color indexed="60"/>
      </bottom>
      <diagonal/>
    </border>
    <border>
      <left/>
      <right style="thin">
        <color indexed="60"/>
      </right>
      <top style="medium">
        <color indexed="60"/>
      </top>
      <bottom style="thin">
        <color indexed="60"/>
      </bottom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/>
      <right/>
      <top style="thin">
        <color indexed="60"/>
      </top>
      <bottom style="medium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4"/>
      </right>
      <top style="medium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medium">
        <color indexed="60"/>
      </top>
      <bottom style="thin">
        <color indexed="60"/>
      </bottom>
      <diagonal/>
    </border>
    <border>
      <left style="thin">
        <color indexed="64"/>
      </left>
      <right/>
      <top style="medium">
        <color indexed="60"/>
      </top>
      <bottom style="thin">
        <color indexed="60"/>
      </bottom>
      <diagonal/>
    </border>
    <border>
      <left/>
      <right/>
      <top style="thin">
        <color indexed="60"/>
      </top>
      <bottom/>
      <diagonal/>
    </border>
    <border>
      <left/>
      <right style="thin">
        <color indexed="60"/>
      </right>
      <top style="thin">
        <color indexed="60"/>
      </top>
      <bottom/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7">
    <xf numFmtId="0" fontId="0" fillId="0" borderId="0"/>
    <xf numFmtId="17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  <xf numFmtId="0" fontId="1" fillId="0" borderId="0"/>
    <xf numFmtId="174" fontId="3" fillId="0" borderId="1">
      <alignment horizontal="right"/>
    </xf>
    <xf numFmtId="0" fontId="3" fillId="0" borderId="0"/>
  </cellStyleXfs>
  <cellXfs count="528">
    <xf numFmtId="0" fontId="0" fillId="0" borderId="0" xfId="0"/>
    <xf numFmtId="3" fontId="3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center"/>
    </xf>
    <xf numFmtId="166" fontId="3" fillId="0" borderId="0" xfId="0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center"/>
    </xf>
    <xf numFmtId="2" fontId="3" fillId="0" borderId="0" xfId="0" applyNumberFormat="1" applyFont="1" applyFill="1"/>
    <xf numFmtId="0" fontId="2" fillId="0" borderId="0" xfId="0" applyFont="1" applyFill="1"/>
    <xf numFmtId="2" fontId="3" fillId="0" borderId="0" xfId="0" applyNumberFormat="1" applyFont="1" applyFill="1" applyAlignment="1">
      <alignment vertical="center"/>
    </xf>
    <xf numFmtId="2" fontId="3" fillId="0" borderId="0" xfId="0" applyNumberFormat="1" applyFont="1" applyFill="1" applyAlignment="1">
      <alignment horizontal="center" vertical="center"/>
    </xf>
    <xf numFmtId="0" fontId="2" fillId="0" borderId="0" xfId="0" quotePrefix="1" applyFont="1" applyFill="1" applyBorder="1" applyAlignment="1">
      <alignment horizontal="left"/>
    </xf>
    <xf numFmtId="168" fontId="3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5" fillId="0" borderId="0" xfId="0" applyFont="1" applyFill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71" fontId="3" fillId="0" borderId="2" xfId="0" applyNumberFormat="1" applyFont="1" applyBorder="1" applyAlignment="1">
      <alignment vertical="center"/>
    </xf>
    <xf numFmtId="171" fontId="3" fillId="0" borderId="1" xfId="0" applyNumberFormat="1" applyFont="1" applyBorder="1" applyAlignment="1">
      <alignment vertical="center"/>
    </xf>
    <xf numFmtId="171" fontId="2" fillId="0" borderId="0" xfId="0" applyNumberFormat="1" applyFont="1" applyBorder="1" applyAlignment="1">
      <alignment vertical="center"/>
    </xf>
    <xf numFmtId="171" fontId="8" fillId="0" borderId="0" xfId="0" applyNumberFormat="1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Border="1" applyAlignment="1"/>
    <xf numFmtId="4" fontId="3" fillId="0" borderId="0" xfId="0" applyNumberFormat="1" applyFont="1" applyFill="1" applyAlignment="1"/>
    <xf numFmtId="4" fontId="3" fillId="0" borderId="0" xfId="0" applyNumberFormat="1" applyFont="1" applyFill="1"/>
    <xf numFmtId="0" fontId="3" fillId="0" borderId="0" xfId="0" applyFont="1" applyFill="1" applyProtection="1"/>
    <xf numFmtId="0" fontId="2" fillId="0" borderId="0" xfId="0" applyFont="1" applyFill="1" applyProtection="1"/>
    <xf numFmtId="169" fontId="3" fillId="0" borderId="0" xfId="0" applyNumberFormat="1" applyFont="1" applyFill="1" applyProtection="1"/>
    <xf numFmtId="4" fontId="2" fillId="0" borderId="0" xfId="0" applyNumberFormat="1" applyFont="1" applyFill="1" applyBorder="1" applyAlignment="1">
      <alignment horizontal="center"/>
    </xf>
    <xf numFmtId="169" fontId="3" fillId="0" borderId="0" xfId="0" applyNumberFormat="1" applyFont="1" applyFill="1" applyBorder="1" applyAlignment="1" applyProtection="1">
      <alignment horizontal="center"/>
    </xf>
    <xf numFmtId="168" fontId="3" fillId="0" borderId="0" xfId="0" applyNumberFormat="1" applyFont="1" applyFill="1"/>
    <xf numFmtId="0" fontId="0" fillId="0" borderId="0" xfId="0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/>
    <xf numFmtId="173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9" fontId="0" fillId="0" borderId="0" xfId="0" applyNumberFormat="1"/>
    <xf numFmtId="1" fontId="12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2" fontId="3" fillId="0" borderId="0" xfId="0" applyNumberFormat="1" applyFont="1" applyBorder="1" applyAlignment="1">
      <alignment vertical="center"/>
    </xf>
    <xf numFmtId="2" fontId="5" fillId="0" borderId="0" xfId="0" applyNumberFormat="1" applyFont="1" applyFill="1"/>
    <xf numFmtId="3" fontId="3" fillId="0" borderId="0" xfId="0" applyNumberFormat="1" applyFont="1" applyFill="1"/>
    <xf numFmtId="165" fontId="3" fillId="0" borderId="0" xfId="0" applyNumberFormat="1" applyFont="1" applyFill="1" applyBorder="1" applyAlignment="1">
      <alignment horizontal="right"/>
    </xf>
    <xf numFmtId="0" fontId="10" fillId="0" borderId="0" xfId="0" applyFont="1" applyFill="1"/>
    <xf numFmtId="0" fontId="3" fillId="0" borderId="0" xfId="0" applyFont="1" applyFill="1" applyBorder="1" applyAlignment="1">
      <alignment horizontal="center" wrapText="1" shrinkToFit="1"/>
    </xf>
    <xf numFmtId="2" fontId="3" fillId="0" borderId="0" xfId="0" applyNumberFormat="1" applyFont="1" applyFill="1" applyBorder="1"/>
    <xf numFmtId="3" fontId="3" fillId="0" borderId="0" xfId="0" applyNumberFormat="1" applyFont="1" applyFill="1" applyAlignment="1">
      <alignment horizontal="center"/>
    </xf>
    <xf numFmtId="171" fontId="3" fillId="0" borderId="3" xfId="0" applyNumberFormat="1" applyFont="1" applyBorder="1" applyAlignment="1">
      <alignment vertical="center"/>
    </xf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3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wrapText="1"/>
    </xf>
    <xf numFmtId="0" fontId="8" fillId="0" borderId="0" xfId="0" applyFont="1" applyFill="1"/>
    <xf numFmtId="2" fontId="8" fillId="0" borderId="0" xfId="0" applyNumberFormat="1" applyFont="1" applyFill="1"/>
    <xf numFmtId="167" fontId="3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/>
    <xf numFmtId="176" fontId="3" fillId="2" borderId="0" xfId="0" applyNumberFormat="1" applyFont="1" applyFill="1" applyBorder="1" applyAlignment="1" applyProtection="1">
      <alignment horizontal="right"/>
    </xf>
    <xf numFmtId="0" fontId="3" fillId="3" borderId="0" xfId="0" applyFont="1" applyFill="1" applyAlignment="1"/>
    <xf numFmtId="176" fontId="3" fillId="0" borderId="0" xfId="0" applyNumberFormat="1" applyFont="1" applyFill="1" applyAlignment="1"/>
    <xf numFmtId="0" fontId="3" fillId="3" borderId="0" xfId="0" applyFont="1" applyFill="1"/>
    <xf numFmtId="168" fontId="3" fillId="0" borderId="0" xfId="0" applyNumberFormat="1" applyFont="1" applyFill="1" applyBorder="1" applyAlignment="1"/>
    <xf numFmtId="178" fontId="3" fillId="0" borderId="0" xfId="0" applyNumberFormat="1" applyFont="1" applyFill="1" applyBorder="1" applyAlignment="1" applyProtection="1">
      <alignment horizontal="right"/>
    </xf>
    <xf numFmtId="178" fontId="2" fillId="0" borderId="0" xfId="0" applyNumberFormat="1" applyFont="1" applyFill="1" applyBorder="1" applyAlignment="1" applyProtection="1">
      <alignment horizontal="right"/>
    </xf>
    <xf numFmtId="0" fontId="13" fillId="0" borderId="0" xfId="0" applyFont="1" applyFill="1"/>
    <xf numFmtId="0" fontId="0" fillId="2" borderId="0" xfId="0" applyFill="1"/>
    <xf numFmtId="2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Border="1" applyAlignment="1">
      <alignment horizontal="left"/>
    </xf>
    <xf numFmtId="168" fontId="3" fillId="2" borderId="0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3" fillId="0" borderId="5" xfId="0" applyFont="1" applyFill="1" applyBorder="1"/>
    <xf numFmtId="176" fontId="3" fillId="2" borderId="6" xfId="0" applyNumberFormat="1" applyFont="1" applyFill="1" applyBorder="1" applyAlignment="1" applyProtection="1">
      <alignment horizontal="right"/>
    </xf>
    <xf numFmtId="178" fontId="3" fillId="2" borderId="6" xfId="0" applyNumberFormat="1" applyFont="1" applyFill="1" applyBorder="1" applyAlignment="1" applyProtection="1">
      <alignment horizontal="right"/>
    </xf>
    <xf numFmtId="178" fontId="3" fillId="2" borderId="7" xfId="0" applyNumberFormat="1" applyFont="1" applyFill="1" applyBorder="1" applyAlignment="1" applyProtection="1">
      <alignment horizontal="right"/>
    </xf>
    <xf numFmtId="0" fontId="3" fillId="0" borderId="8" xfId="0" applyFont="1" applyFill="1" applyBorder="1"/>
    <xf numFmtId="176" fontId="3" fillId="2" borderId="9" xfId="0" applyNumberFormat="1" applyFont="1" applyFill="1" applyBorder="1" applyAlignment="1" applyProtection="1">
      <alignment horizontal="right"/>
    </xf>
    <xf numFmtId="178" fontId="3" fillId="2" borderId="9" xfId="0" applyNumberFormat="1" applyFont="1" applyFill="1" applyBorder="1" applyAlignment="1" applyProtection="1">
      <alignment horizontal="right"/>
    </xf>
    <xf numFmtId="178" fontId="3" fillId="2" borderId="10" xfId="0" applyNumberFormat="1" applyFont="1" applyFill="1" applyBorder="1" applyAlignment="1" applyProtection="1">
      <alignment horizontal="right"/>
    </xf>
    <xf numFmtId="0" fontId="3" fillId="0" borderId="8" xfId="0" quotePrefix="1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3" fontId="3" fillId="0" borderId="9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76" fontId="3" fillId="2" borderId="7" xfId="0" applyNumberFormat="1" applyFont="1" applyFill="1" applyBorder="1" applyAlignment="1" applyProtection="1">
      <alignment horizontal="right"/>
    </xf>
    <xf numFmtId="0" fontId="3" fillId="0" borderId="11" xfId="0" quotePrefix="1" applyFont="1" applyFill="1" applyBorder="1" applyAlignment="1">
      <alignment horizontal="center"/>
    </xf>
    <xf numFmtId="166" fontId="3" fillId="0" borderId="11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1" xfId="0" quotePrefix="1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166" fontId="3" fillId="0" borderId="4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left" indent="1"/>
    </xf>
    <xf numFmtId="0" fontId="3" fillId="0" borderId="11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center"/>
    </xf>
    <xf numFmtId="2" fontId="3" fillId="0" borderId="4" xfId="0" applyNumberFormat="1" applyFont="1" applyBorder="1" applyAlignment="1">
      <alignment vertical="center"/>
    </xf>
    <xf numFmtId="168" fontId="2" fillId="0" borderId="11" xfId="0" quotePrefix="1" applyNumberFormat="1" applyFont="1" applyFill="1" applyBorder="1" applyAlignment="1">
      <alignment horizontal="left"/>
    </xf>
    <xf numFmtId="168" fontId="3" fillId="0" borderId="11" xfId="0" applyNumberFormat="1" applyFont="1" applyFill="1" applyBorder="1" applyAlignment="1">
      <alignment horizontal="center"/>
    </xf>
    <xf numFmtId="0" fontId="0" fillId="2" borderId="4" xfId="0" applyFill="1" applyBorder="1"/>
    <xf numFmtId="0" fontId="3" fillId="2" borderId="5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 indent="1"/>
    </xf>
    <xf numFmtId="0" fontId="3" fillId="2" borderId="8" xfId="0" applyFont="1" applyFill="1" applyBorder="1" applyAlignment="1">
      <alignment horizontal="left"/>
    </xf>
    <xf numFmtId="0" fontId="3" fillId="2" borderId="8" xfId="0" applyFont="1" applyFill="1" applyBorder="1"/>
    <xf numFmtId="0" fontId="3" fillId="2" borderId="11" xfId="0" applyFont="1" applyFill="1" applyBorder="1" applyAlignment="1">
      <alignment horizontal="left"/>
    </xf>
    <xf numFmtId="168" fontId="2" fillId="2" borderId="11" xfId="0" quotePrefix="1" applyNumberFormat="1" applyFont="1" applyFill="1" applyBorder="1" applyAlignment="1">
      <alignment horizontal="left"/>
    </xf>
    <xf numFmtId="168" fontId="3" fillId="2" borderId="11" xfId="0" applyNumberFormat="1" applyFont="1" applyFill="1" applyBorder="1" applyAlignment="1">
      <alignment horizontal="center"/>
    </xf>
    <xf numFmtId="2" fontId="3" fillId="0" borderId="4" xfId="0" applyNumberFormat="1" applyFont="1" applyFill="1" applyBorder="1"/>
    <xf numFmtId="168" fontId="3" fillId="0" borderId="11" xfId="0" applyNumberFormat="1" applyFont="1" applyFill="1" applyBorder="1" applyAlignment="1"/>
    <xf numFmtId="0" fontId="3" fillId="0" borderId="15" xfId="0" applyFont="1" applyFill="1" applyBorder="1"/>
    <xf numFmtId="176" fontId="3" fillId="2" borderId="10" xfId="0" applyNumberFormat="1" applyFont="1" applyFill="1" applyBorder="1" applyAlignment="1" applyProtection="1">
      <alignment horizontal="right"/>
    </xf>
    <xf numFmtId="3" fontId="3" fillId="0" borderId="11" xfId="0" quotePrefix="1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171" fontId="2" fillId="0" borderId="11" xfId="0" applyNumberFormat="1" applyFont="1" applyFill="1" applyBorder="1" applyAlignment="1">
      <alignment vertical="center"/>
    </xf>
    <xf numFmtId="166" fontId="2" fillId="0" borderId="11" xfId="0" applyNumberFormat="1" applyFont="1" applyBorder="1" applyAlignment="1">
      <alignment vertical="center"/>
    </xf>
    <xf numFmtId="171" fontId="2" fillId="0" borderId="11" xfId="0" applyNumberFormat="1" applyFont="1" applyBorder="1" applyAlignment="1">
      <alignment vertical="center"/>
    </xf>
    <xf numFmtId="0" fontId="3" fillId="0" borderId="11" xfId="0" applyFont="1" applyFill="1" applyBorder="1"/>
    <xf numFmtId="0" fontId="7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9" fontId="0" fillId="0" borderId="11" xfId="0" applyNumberFormat="1" applyBorder="1"/>
    <xf numFmtId="0" fontId="0" fillId="0" borderId="11" xfId="0" applyBorder="1" applyAlignment="1">
      <alignment horizontal="center"/>
    </xf>
    <xf numFmtId="1" fontId="12" fillId="0" borderId="11" xfId="0" applyNumberFormat="1" applyFont="1" applyBorder="1" applyAlignment="1">
      <alignment horizontal="right"/>
    </xf>
    <xf numFmtId="0" fontId="6" fillId="0" borderId="4" xfId="0" applyFont="1" applyFill="1" applyBorder="1"/>
    <xf numFmtId="2" fontId="7" fillId="0" borderId="4" xfId="0" applyNumberFormat="1" applyFont="1" applyFill="1" applyBorder="1"/>
    <xf numFmtId="2" fontId="3" fillId="0" borderId="11" xfId="0" applyNumberFormat="1" applyFont="1" applyFill="1" applyBorder="1"/>
    <xf numFmtId="177" fontId="3" fillId="2" borderId="6" xfId="0" applyNumberFormat="1" applyFont="1" applyFill="1" applyBorder="1" applyAlignment="1" applyProtection="1">
      <alignment horizontal="right"/>
    </xf>
    <xf numFmtId="177" fontId="3" fillId="2" borderId="7" xfId="0" applyNumberFormat="1" applyFont="1" applyFill="1" applyBorder="1" applyAlignment="1" applyProtection="1">
      <alignment horizontal="right"/>
    </xf>
    <xf numFmtId="177" fontId="3" fillId="2" borderId="9" xfId="0" applyNumberFormat="1" applyFont="1" applyFill="1" applyBorder="1" applyAlignment="1" applyProtection="1">
      <alignment horizontal="right"/>
    </xf>
    <xf numFmtId="177" fontId="3" fillId="2" borderId="10" xfId="0" applyNumberFormat="1" applyFont="1" applyFill="1" applyBorder="1" applyAlignment="1" applyProtection="1">
      <alignment horizontal="right"/>
    </xf>
    <xf numFmtId="177" fontId="3" fillId="0" borderId="9" xfId="0" applyNumberFormat="1" applyFont="1" applyFill="1" applyBorder="1" applyAlignment="1" applyProtection="1">
      <alignment horizontal="right"/>
    </xf>
    <xf numFmtId="177" fontId="3" fillId="0" borderId="10" xfId="0" applyNumberFormat="1" applyFont="1" applyFill="1" applyBorder="1" applyAlignment="1" applyProtection="1">
      <alignment horizontal="right"/>
    </xf>
    <xf numFmtId="0" fontId="3" fillId="0" borderId="8" xfId="0" quotePrefix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177" fontId="2" fillId="2" borderId="9" xfId="0" applyNumberFormat="1" applyFont="1" applyFill="1" applyBorder="1" applyAlignment="1" applyProtection="1">
      <alignment horizontal="right"/>
    </xf>
    <xf numFmtId="177" fontId="2" fillId="2" borderId="10" xfId="0" applyNumberFormat="1" applyFont="1" applyFill="1" applyBorder="1" applyAlignment="1" applyProtection="1">
      <alignment horizontal="right"/>
    </xf>
    <xf numFmtId="0" fontId="2" fillId="0" borderId="8" xfId="0" applyFont="1" applyBorder="1" applyAlignment="1">
      <alignment vertical="center"/>
    </xf>
    <xf numFmtId="0" fontId="2" fillId="0" borderId="8" xfId="0" quotePrefix="1" applyFont="1" applyFill="1" applyBorder="1" applyAlignment="1">
      <alignment horizontal="left" vertical="center"/>
    </xf>
    <xf numFmtId="0" fontId="2" fillId="0" borderId="15" xfId="0" applyFont="1" applyFill="1" applyBorder="1"/>
    <xf numFmtId="177" fontId="2" fillId="2" borderId="16" xfId="0" applyNumberFormat="1" applyFont="1" applyFill="1" applyBorder="1" applyAlignment="1" applyProtection="1">
      <alignment horizontal="right"/>
    </xf>
    <xf numFmtId="177" fontId="2" fillId="2" borderId="12" xfId="0" applyNumberFormat="1" applyFont="1" applyFill="1" applyBorder="1" applyAlignment="1" applyProtection="1">
      <alignment horizontal="right"/>
    </xf>
    <xf numFmtId="0" fontId="3" fillId="0" borderId="11" xfId="0" quotePrefix="1" applyFont="1" applyFill="1" applyBorder="1" applyAlignment="1">
      <alignment horizontal="left"/>
    </xf>
    <xf numFmtId="2" fontId="3" fillId="0" borderId="11" xfId="0" applyNumberFormat="1" applyFont="1" applyFill="1" applyBorder="1" applyAlignment="1">
      <alignment horizontal="center" vertical="center"/>
    </xf>
    <xf numFmtId="2" fontId="3" fillId="4" borderId="13" xfId="0" quotePrefix="1" applyNumberFormat="1" applyFont="1" applyFill="1" applyBorder="1" applyAlignment="1">
      <alignment horizontal="center" vertical="center"/>
    </xf>
    <xf numFmtId="2" fontId="3" fillId="4" borderId="13" xfId="0" applyNumberFormat="1" applyFont="1" applyFill="1" applyBorder="1" applyAlignment="1">
      <alignment horizontal="center" vertical="center"/>
    </xf>
    <xf numFmtId="2" fontId="3" fillId="4" borderId="14" xfId="0" quotePrefix="1" applyNumberFormat="1" applyFont="1" applyFill="1" applyBorder="1" applyAlignment="1">
      <alignment horizontal="center" vertical="center"/>
    </xf>
    <xf numFmtId="177" fontId="3" fillId="2" borderId="16" xfId="0" applyNumberFormat="1" applyFont="1" applyFill="1" applyBorder="1" applyAlignment="1" applyProtection="1">
      <alignment horizontal="right"/>
    </xf>
    <xf numFmtId="177" fontId="3" fillId="2" borderId="12" xfId="0" applyNumberFormat="1" applyFont="1" applyFill="1" applyBorder="1" applyAlignment="1" applyProtection="1">
      <alignment horizontal="right"/>
    </xf>
    <xf numFmtId="177" fontId="2" fillId="0" borderId="9" xfId="0" applyNumberFormat="1" applyFont="1" applyFill="1" applyBorder="1" applyAlignment="1" applyProtection="1">
      <alignment horizontal="right"/>
    </xf>
    <xf numFmtId="177" fontId="2" fillId="0" borderId="10" xfId="0" applyNumberFormat="1" applyFont="1" applyFill="1" applyBorder="1" applyAlignment="1" applyProtection="1">
      <alignment horizontal="right"/>
    </xf>
    <xf numFmtId="2" fontId="3" fillId="0" borderId="11" xfId="0" applyNumberFormat="1" applyFont="1" applyFill="1" applyBorder="1" applyAlignment="1">
      <alignment vertical="center"/>
    </xf>
    <xf numFmtId="0" fontId="0" fillId="0" borderId="5" xfId="0" applyBorder="1"/>
    <xf numFmtId="0" fontId="0" fillId="0" borderId="8" xfId="0" applyBorder="1"/>
    <xf numFmtId="0" fontId="2" fillId="0" borderId="8" xfId="0" applyFont="1" applyFill="1" applyBorder="1"/>
    <xf numFmtId="0" fontId="3" fillId="0" borderId="11" xfId="0" applyFont="1" applyFill="1" applyBorder="1" applyAlignment="1"/>
    <xf numFmtId="0" fontId="0" fillId="0" borderId="15" xfId="0" applyBorder="1"/>
    <xf numFmtId="0" fontId="2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left"/>
    </xf>
    <xf numFmtId="177" fontId="3" fillId="0" borderId="16" xfId="0" applyNumberFormat="1" applyFont="1" applyFill="1" applyBorder="1" applyAlignment="1" applyProtection="1">
      <alignment horizontal="right"/>
    </xf>
    <xf numFmtId="177" fontId="3" fillId="0" borderId="12" xfId="0" applyNumberFormat="1" applyFont="1" applyFill="1" applyBorder="1" applyAlignment="1" applyProtection="1">
      <alignment horizontal="right"/>
    </xf>
    <xf numFmtId="0" fontId="3" fillId="0" borderId="4" xfId="0" applyFont="1" applyFill="1" applyBorder="1" applyAlignment="1">
      <alignment horizontal="center"/>
    </xf>
    <xf numFmtId="0" fontId="7" fillId="0" borderId="4" xfId="0" applyFont="1" applyFill="1" applyBorder="1" applyAlignment="1"/>
    <xf numFmtId="4" fontId="7" fillId="0" borderId="4" xfId="0" applyNumberFormat="1" applyFont="1" applyFill="1" applyBorder="1" applyAlignment="1"/>
    <xf numFmtId="171" fontId="3" fillId="4" borderId="0" xfId="0" applyNumberFormat="1" applyFont="1" applyFill="1" applyBorder="1" applyAlignment="1">
      <alignment vertical="center"/>
    </xf>
    <xf numFmtId="171" fontId="3" fillId="0" borderId="0" xfId="0" applyNumberFormat="1" applyFont="1" applyBorder="1" applyAlignment="1">
      <alignment vertical="center"/>
    </xf>
    <xf numFmtId="171" fontId="8" fillId="0" borderId="0" xfId="0" applyNumberFormat="1" applyFont="1" applyBorder="1" applyAlignment="1">
      <alignment vertical="center"/>
    </xf>
    <xf numFmtId="2" fontId="3" fillId="2" borderId="0" xfId="0" applyNumberFormat="1" applyFont="1" applyFill="1" applyBorder="1"/>
    <xf numFmtId="0" fontId="3" fillId="2" borderId="0" xfId="0" applyFont="1" applyFill="1" applyBorder="1"/>
    <xf numFmtId="49" fontId="10" fillId="0" borderId="0" xfId="0" applyNumberFormat="1" applyFont="1" applyFill="1" applyBorder="1" applyAlignment="1"/>
    <xf numFmtId="0" fontId="10" fillId="0" borderId="0" xfId="0" applyFont="1" applyFill="1" applyBorder="1" applyAlignment="1">
      <alignment horizontal="left"/>
    </xf>
    <xf numFmtId="49" fontId="14" fillId="0" borderId="0" xfId="0" applyNumberFormat="1" applyFont="1" applyFill="1" applyBorder="1" applyAlignment="1"/>
    <xf numFmtId="179" fontId="3" fillId="0" borderId="6" xfId="4" applyNumberFormat="1" applyFont="1" applyBorder="1" applyAlignment="1">
      <alignment horizontal="right" vertical="center"/>
    </xf>
    <xf numFmtId="179" fontId="3" fillId="0" borderId="9" xfId="4" applyNumberFormat="1" applyFont="1" applyBorder="1" applyAlignment="1">
      <alignment horizontal="right" vertical="center"/>
    </xf>
    <xf numFmtId="178" fontId="3" fillId="2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/>
    <xf numFmtId="0" fontId="3" fillId="0" borderId="5" xfId="0" applyFont="1" applyFill="1" applyBorder="1" applyAlignment="1"/>
    <xf numFmtId="178" fontId="3" fillId="2" borderId="11" xfId="0" applyNumberFormat="1" applyFont="1" applyFill="1" applyBorder="1" applyAlignment="1" applyProtection="1">
      <alignment horizontal="right"/>
    </xf>
    <xf numFmtId="0" fontId="3" fillId="0" borderId="8" xfId="0" applyFont="1" applyFill="1" applyBorder="1" applyAlignment="1"/>
    <xf numFmtId="2" fontId="3" fillId="0" borderId="0" xfId="0" applyNumberFormat="1" applyFont="1" applyFill="1" applyAlignment="1"/>
    <xf numFmtId="178" fontId="3" fillId="0" borderId="6" xfId="0" applyNumberFormat="1" applyFont="1" applyFill="1" applyBorder="1" applyAlignment="1" applyProtection="1">
      <alignment horizontal="right"/>
    </xf>
    <xf numFmtId="178" fontId="3" fillId="0" borderId="9" xfId="0" applyNumberFormat="1" applyFont="1" applyFill="1" applyBorder="1" applyAlignment="1" applyProtection="1">
      <alignment horizontal="right"/>
    </xf>
    <xf numFmtId="0" fontId="8" fillId="0" borderId="0" xfId="0" applyFont="1" applyFill="1" applyAlignment="1">
      <alignment horizontal="center"/>
    </xf>
    <xf numFmtId="172" fontId="16" fillId="0" borderId="0" xfId="3" applyNumberFormat="1" applyFont="1"/>
    <xf numFmtId="172" fontId="16" fillId="0" borderId="0" xfId="3" applyNumberFormat="1" applyFont="1" applyFill="1"/>
    <xf numFmtId="0" fontId="2" fillId="0" borderId="0" xfId="0" applyFont="1" applyFill="1" applyBorder="1" applyAlignment="1">
      <alignment horizontal="left" vertical="center"/>
    </xf>
    <xf numFmtId="172" fontId="3" fillId="0" borderId="0" xfId="3" applyNumberFormat="1" applyFont="1" applyAlignment="1">
      <alignment horizontal="left" vertical="justify" wrapText="1"/>
    </xf>
    <xf numFmtId="172" fontId="3" fillId="0" borderId="0" xfId="3" applyNumberFormat="1" applyFont="1" applyFill="1" applyAlignment="1">
      <alignment horizontal="left" vertical="justify" wrapText="1"/>
    </xf>
    <xf numFmtId="0" fontId="3" fillId="0" borderId="8" xfId="0" applyFont="1" applyFill="1" applyBorder="1" applyAlignment="1">
      <alignment horizontal="left" vertical="justify" wrapText="1"/>
    </xf>
    <xf numFmtId="2" fontId="3" fillId="4" borderId="2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2" fontId="3" fillId="0" borderId="12" xfId="0" quotePrefix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Border="1" applyAlignment="1"/>
    <xf numFmtId="0" fontId="3" fillId="2" borderId="0" xfId="0" applyFont="1" applyFill="1" applyAlignment="1">
      <alignment horizontal="left"/>
    </xf>
    <xf numFmtId="0" fontId="6" fillId="2" borderId="4" xfId="0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3" fillId="2" borderId="11" xfId="0" quotePrefix="1" applyFont="1" applyFill="1" applyBorder="1" applyAlignment="1">
      <alignment horizontal="left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2" fontId="3" fillId="2" borderId="4" xfId="0" applyNumberFormat="1" applyFont="1" applyFill="1" applyBorder="1" applyAlignment="1">
      <alignment vertical="center"/>
    </xf>
    <xf numFmtId="168" fontId="3" fillId="2" borderId="0" xfId="0" applyNumberFormat="1" applyFont="1" applyFill="1"/>
    <xf numFmtId="2" fontId="3" fillId="0" borderId="7" xfId="0" quotePrefix="1" applyNumberFormat="1" applyFont="1" applyFill="1" applyBorder="1" applyAlignment="1">
      <alignment horizontal="center" vertical="center"/>
    </xf>
    <xf numFmtId="2" fontId="3" fillId="4" borderId="20" xfId="0" quotePrefix="1" applyNumberFormat="1" applyFont="1" applyFill="1" applyBorder="1" applyAlignment="1">
      <alignment horizontal="center" vertical="center"/>
    </xf>
    <xf numFmtId="2" fontId="3" fillId="4" borderId="21" xfId="0" quotePrefix="1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 applyProtection="1">
      <alignment horizontal="right"/>
    </xf>
    <xf numFmtId="2" fontId="3" fillId="0" borderId="0" xfId="0" quotePrefix="1" applyNumberFormat="1" applyFont="1" applyFill="1" applyBorder="1" applyAlignment="1">
      <alignment horizontal="center" vertical="center"/>
    </xf>
    <xf numFmtId="177" fontId="3" fillId="2" borderId="22" xfId="0" applyNumberFormat="1" applyFont="1" applyFill="1" applyBorder="1" applyAlignment="1" applyProtection="1">
      <alignment horizontal="right"/>
    </xf>
    <xf numFmtId="177" fontId="3" fillId="2" borderId="23" xfId="0" applyNumberFormat="1" applyFont="1" applyFill="1" applyBorder="1" applyAlignment="1" applyProtection="1">
      <alignment horizontal="right"/>
    </xf>
    <xf numFmtId="176" fontId="2" fillId="2" borderId="0" xfId="0" applyNumberFormat="1" applyFont="1" applyFill="1" applyBorder="1" applyAlignment="1" applyProtection="1">
      <alignment horizontal="right"/>
    </xf>
    <xf numFmtId="178" fontId="2" fillId="2" borderId="0" xfId="0" applyNumberFormat="1" applyFont="1" applyFill="1" applyBorder="1" applyAlignment="1" applyProtection="1">
      <alignment horizontal="right"/>
    </xf>
    <xf numFmtId="168" fontId="2" fillId="2" borderId="0" xfId="0" quotePrefix="1" applyNumberFormat="1" applyFont="1" applyFill="1" applyBorder="1" applyAlignment="1">
      <alignment horizontal="left"/>
    </xf>
    <xf numFmtId="168" fontId="3" fillId="0" borderId="6" xfId="0" applyNumberFormat="1" applyFont="1" applyFill="1" applyBorder="1"/>
    <xf numFmtId="168" fontId="3" fillId="0" borderId="9" xfId="0" applyNumberFormat="1" applyFont="1" applyFill="1" applyBorder="1"/>
    <xf numFmtId="0" fontId="3" fillId="0" borderId="5" xfId="0" applyFont="1" applyBorder="1"/>
    <xf numFmtId="0" fontId="3" fillId="0" borderId="8" xfId="0" applyFont="1" applyBorder="1"/>
    <xf numFmtId="178" fontId="3" fillId="0" borderId="5" xfId="0" applyNumberFormat="1" applyFont="1" applyFill="1" applyBorder="1" applyAlignment="1" applyProtection="1">
      <alignment horizontal="right"/>
    </xf>
    <xf numFmtId="178" fontId="3" fillId="2" borderId="8" xfId="0" applyNumberFormat="1" applyFont="1" applyFill="1" applyBorder="1" applyAlignment="1" applyProtection="1">
      <alignment horizontal="right"/>
    </xf>
    <xf numFmtId="2" fontId="3" fillId="0" borderId="0" xfId="0" applyNumberFormat="1" applyFont="1" applyFill="1" applyAlignment="1">
      <alignment horizontal="left"/>
    </xf>
    <xf numFmtId="2" fontId="3" fillId="0" borderId="0" xfId="0" applyNumberFormat="1" applyFont="1" applyFill="1" applyAlignment="1">
      <alignment horizontal="left" indent="1"/>
    </xf>
    <xf numFmtId="0" fontId="3" fillId="0" borderId="0" xfId="0" applyFont="1" applyFill="1" applyAlignment="1">
      <alignment horizontal="left" indent="1"/>
    </xf>
    <xf numFmtId="49" fontId="2" fillId="4" borderId="15" xfId="0" applyNumberFormat="1" applyFont="1" applyFill="1" applyBorder="1" applyAlignment="1">
      <alignment horizontal="left"/>
    </xf>
    <xf numFmtId="176" fontId="2" fillId="4" borderId="16" xfId="0" applyNumberFormat="1" applyFont="1" applyFill="1" applyBorder="1" applyAlignment="1" applyProtection="1">
      <alignment horizontal="right"/>
    </xf>
    <xf numFmtId="178" fontId="2" fillId="4" borderId="16" xfId="0" applyNumberFormat="1" applyFont="1" applyFill="1" applyBorder="1" applyAlignment="1" applyProtection="1">
      <alignment horizontal="right"/>
    </xf>
    <xf numFmtId="178" fontId="2" fillId="4" borderId="12" xfId="0" applyNumberFormat="1" applyFont="1" applyFill="1" applyBorder="1" applyAlignment="1" applyProtection="1">
      <alignment horizontal="right"/>
    </xf>
    <xf numFmtId="166" fontId="3" fillId="4" borderId="13" xfId="0" applyNumberFormat="1" applyFont="1" applyFill="1" applyBorder="1" applyAlignment="1">
      <alignment horizontal="center" vertical="center"/>
    </xf>
    <xf numFmtId="167" fontId="3" fillId="4" borderId="13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0" fontId="2" fillId="4" borderId="15" xfId="0" applyFont="1" applyFill="1" applyBorder="1"/>
    <xf numFmtId="2" fontId="3" fillId="0" borderId="6" xfId="0" applyNumberFormat="1" applyFont="1" applyFill="1" applyBorder="1" applyAlignment="1">
      <alignment horizontal="right" indent="1"/>
    </xf>
    <xf numFmtId="2" fontId="3" fillId="0" borderId="9" xfId="0" applyNumberFormat="1" applyFont="1" applyFill="1" applyBorder="1" applyAlignment="1">
      <alignment horizontal="right" indent="1"/>
    </xf>
    <xf numFmtId="2" fontId="2" fillId="4" borderId="16" xfId="0" applyNumberFormat="1" applyFont="1" applyFill="1" applyBorder="1" applyAlignment="1">
      <alignment horizontal="right" indent="1"/>
    </xf>
    <xf numFmtId="0" fontId="3" fillId="0" borderId="0" xfId="0" applyFont="1" applyAlignment="1"/>
    <xf numFmtId="0" fontId="10" fillId="3" borderId="0" xfId="0" applyFont="1" applyFill="1" applyAlignment="1"/>
    <xf numFmtId="164" fontId="3" fillId="0" borderId="0" xfId="2" applyFont="1" applyBorder="1" applyAlignment="1"/>
    <xf numFmtId="0" fontId="0" fillId="0" borderId="0" xfId="0" applyFill="1" applyBorder="1" applyAlignment="1"/>
    <xf numFmtId="176" fontId="3" fillId="2" borderId="10" xfId="0" applyNumberFormat="1" applyFont="1" applyFill="1" applyBorder="1" applyAlignment="1" applyProtection="1">
      <alignment horizontal="center"/>
    </xf>
    <xf numFmtId="180" fontId="3" fillId="0" borderId="7" xfId="4" applyNumberFormat="1" applyFont="1" applyBorder="1" applyAlignment="1">
      <alignment vertical="center"/>
    </xf>
    <xf numFmtId="180" fontId="3" fillId="0" borderId="10" xfId="4" applyNumberFormat="1" applyFont="1" applyBorder="1" applyAlignment="1">
      <alignment vertical="center"/>
    </xf>
    <xf numFmtId="0" fontId="3" fillId="0" borderId="0" xfId="0" applyFont="1" applyFill="1" applyAlignment="1">
      <alignment wrapText="1"/>
    </xf>
    <xf numFmtId="176" fontId="3" fillId="0" borderId="0" xfId="0" applyNumberFormat="1" applyFont="1" applyFill="1"/>
    <xf numFmtId="176" fontId="2" fillId="4" borderId="12" xfId="0" applyNumberFormat="1" applyFont="1" applyFill="1" applyBorder="1" applyAlignment="1" applyProtection="1">
      <alignment horizontal="right"/>
    </xf>
    <xf numFmtId="176" fontId="3" fillId="2" borderId="11" xfId="0" applyNumberFormat="1" applyFont="1" applyFill="1" applyBorder="1" applyAlignment="1" applyProtection="1">
      <alignment horizontal="right"/>
    </xf>
    <xf numFmtId="177" fontId="2" fillId="4" borderId="16" xfId="0" applyNumberFormat="1" applyFont="1" applyFill="1" applyBorder="1" applyAlignment="1" applyProtection="1">
      <alignment horizontal="right"/>
    </xf>
    <xf numFmtId="177" fontId="2" fillId="4" borderId="12" xfId="0" applyNumberFormat="1" applyFont="1" applyFill="1" applyBorder="1" applyAlignment="1" applyProtection="1">
      <alignment horizontal="right"/>
    </xf>
    <xf numFmtId="178" fontId="3" fillId="0" borderId="10" xfId="0" applyNumberFormat="1" applyFont="1" applyFill="1" applyBorder="1" applyAlignment="1" applyProtection="1">
      <alignment horizontal="right"/>
    </xf>
    <xf numFmtId="2" fontId="3" fillId="0" borderId="0" xfId="0" applyNumberFormat="1" applyFont="1" applyFill="1" applyBorder="1" applyAlignment="1">
      <alignment horizontal="center" vertical="center"/>
    </xf>
    <xf numFmtId="169" fontId="3" fillId="4" borderId="13" xfId="0" applyNumberFormat="1" applyFont="1" applyFill="1" applyBorder="1" applyAlignment="1" applyProtection="1">
      <alignment horizontal="center" vertical="center"/>
    </xf>
    <xf numFmtId="169" fontId="3" fillId="4" borderId="14" xfId="0" applyNumberFormat="1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/>
    </xf>
    <xf numFmtId="0" fontId="0" fillId="0" borderId="0" xfId="0" applyBorder="1"/>
    <xf numFmtId="169" fontId="3" fillId="0" borderId="0" xfId="0" applyNumberFormat="1" applyFont="1" applyFill="1" applyBorder="1"/>
    <xf numFmtId="177" fontId="3" fillId="0" borderId="11" xfId="0" applyNumberFormat="1" applyFont="1" applyFill="1" applyBorder="1" applyAlignment="1" applyProtection="1">
      <alignment horizontal="right"/>
    </xf>
    <xf numFmtId="177" fontId="3" fillId="0" borderId="7" xfId="0" applyNumberFormat="1" applyFont="1" applyFill="1" applyBorder="1" applyAlignment="1" applyProtection="1">
      <alignment horizontal="right"/>
    </xf>
    <xf numFmtId="177" fontId="3" fillId="0" borderId="0" xfId="0" applyNumberFormat="1" applyFont="1" applyFill="1" applyBorder="1" applyAlignment="1" applyProtection="1">
      <alignment horizontal="right"/>
    </xf>
    <xf numFmtId="0" fontId="3" fillId="4" borderId="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 shrinkToFit="1"/>
    </xf>
    <xf numFmtId="0" fontId="3" fillId="4" borderId="10" xfId="0" applyFont="1" applyFill="1" applyBorder="1" applyAlignment="1">
      <alignment horizontal="center" vertical="center" wrapText="1" shrinkToFit="1"/>
    </xf>
    <xf numFmtId="1" fontId="3" fillId="4" borderId="12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68" fontId="3" fillId="4" borderId="13" xfId="0" applyNumberFormat="1" applyFont="1" applyFill="1" applyBorder="1" applyAlignment="1">
      <alignment horizontal="center" vertical="center"/>
    </xf>
    <xf numFmtId="168" fontId="3" fillId="4" borderId="14" xfId="0" applyNumberFormat="1" applyFont="1" applyFill="1" applyBorder="1" applyAlignment="1">
      <alignment horizontal="center" vertical="center"/>
    </xf>
    <xf numFmtId="3" fontId="3" fillId="4" borderId="13" xfId="0" applyNumberFormat="1" applyFont="1" applyFill="1" applyBorder="1" applyAlignment="1">
      <alignment horizontal="center" vertical="center"/>
    </xf>
    <xf numFmtId="2" fontId="3" fillId="4" borderId="14" xfId="0" applyNumberFormat="1" applyFont="1" applyFill="1" applyBorder="1" applyAlignment="1">
      <alignment horizontal="center" vertical="center"/>
    </xf>
    <xf numFmtId="166" fontId="3" fillId="4" borderId="16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indent="8"/>
    </xf>
    <xf numFmtId="3" fontId="3" fillId="0" borderId="0" xfId="0" applyNumberFormat="1" applyFont="1" applyFill="1" applyAlignment="1">
      <alignment horizontal="left" indent="8"/>
    </xf>
    <xf numFmtId="0" fontId="3" fillId="0" borderId="0" xfId="0" applyFont="1" applyFill="1" applyAlignment="1">
      <alignment horizontal="left" indent="8"/>
    </xf>
    <xf numFmtId="2" fontId="3" fillId="0" borderId="0" xfId="0" applyNumberFormat="1" applyFont="1" applyFill="1" applyAlignment="1">
      <alignment horizontal="left" indent="8"/>
    </xf>
    <xf numFmtId="0" fontId="3" fillId="0" borderId="8" xfId="0" applyFont="1" applyFill="1" applyBorder="1" applyAlignment="1">
      <alignment horizontal="left"/>
    </xf>
    <xf numFmtId="0" fontId="0" fillId="2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3" fillId="4" borderId="15" xfId="0" applyFont="1" applyFill="1" applyBorder="1" applyAlignment="1">
      <alignment vertical="center"/>
    </xf>
    <xf numFmtId="172" fontId="3" fillId="0" borderId="0" xfId="3" applyNumberFormat="1" applyFont="1" applyAlignment="1">
      <alignment horizontal="left" wrapText="1"/>
    </xf>
    <xf numFmtId="177" fontId="2" fillId="5" borderId="16" xfId="0" applyNumberFormat="1" applyFont="1" applyFill="1" applyBorder="1" applyAlignment="1" applyProtection="1">
      <alignment horizontal="right"/>
    </xf>
    <xf numFmtId="177" fontId="2" fillId="5" borderId="10" xfId="0" applyNumberFormat="1" applyFont="1" applyFill="1" applyBorder="1" applyAlignment="1" applyProtection="1">
      <alignment horizontal="right"/>
    </xf>
    <xf numFmtId="172" fontId="3" fillId="0" borderId="0" xfId="3" applyNumberFormat="1" applyFont="1" applyFill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8" xfId="0" applyFont="1" applyBorder="1" applyAlignment="1"/>
    <xf numFmtId="0" fontId="2" fillId="0" borderId="8" xfId="0" quotePrefix="1" applyFont="1" applyFill="1" applyBorder="1" applyAlignment="1">
      <alignment horizontal="left"/>
    </xf>
    <xf numFmtId="0" fontId="2" fillId="4" borderId="15" xfId="0" applyFont="1" applyFill="1" applyBorder="1" applyAlignment="1"/>
    <xf numFmtId="177" fontId="2" fillId="5" borderId="12" xfId="0" applyNumberFormat="1" applyFont="1" applyFill="1" applyBorder="1" applyAlignment="1" applyProtection="1">
      <alignment horizontal="right"/>
    </xf>
    <xf numFmtId="0" fontId="3" fillId="0" borderId="1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1" fontId="3" fillId="4" borderId="24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2" applyFont="1" applyBorder="1" applyAlignment="1">
      <alignment horizontal="left"/>
    </xf>
    <xf numFmtId="0" fontId="0" fillId="0" borderId="0" xfId="0" applyFill="1" applyBorder="1" applyAlignment="1">
      <alignment horizontal="left"/>
    </xf>
    <xf numFmtId="3" fontId="3" fillId="4" borderId="20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179" fontId="3" fillId="0" borderId="6" xfId="4" applyNumberFormat="1" applyFont="1" applyBorder="1" applyAlignment="1">
      <alignment horizontal="right"/>
    </xf>
    <xf numFmtId="180" fontId="3" fillId="0" borderId="11" xfId="4" applyNumberFormat="1" applyFont="1" applyBorder="1" applyAlignment="1"/>
    <xf numFmtId="179" fontId="3" fillId="0" borderId="9" xfId="4" applyNumberFormat="1" applyFont="1" applyBorder="1" applyAlignment="1">
      <alignment horizontal="right"/>
    </xf>
    <xf numFmtId="180" fontId="3" fillId="0" borderId="0" xfId="4" applyNumberFormat="1" applyFont="1" applyBorder="1" applyAlignment="1"/>
    <xf numFmtId="49" fontId="2" fillId="4" borderId="15" xfId="0" applyNumberFormat="1" applyFont="1" applyFill="1" applyBorder="1" applyAlignment="1">
      <alignment horizontal="left" vertical="center"/>
    </xf>
    <xf numFmtId="176" fontId="2" fillId="4" borderId="16" xfId="0" applyNumberFormat="1" applyFont="1" applyFill="1" applyBorder="1" applyAlignment="1" applyProtection="1">
      <alignment horizontal="right" vertical="center"/>
    </xf>
    <xf numFmtId="2" fontId="2" fillId="4" borderId="16" xfId="0" applyNumberFormat="1" applyFont="1" applyFill="1" applyBorder="1" applyAlignment="1" applyProtection="1">
      <alignment horizontal="right" vertical="center"/>
    </xf>
    <xf numFmtId="178" fontId="2" fillId="4" borderId="16" xfId="0" applyNumberFormat="1" applyFont="1" applyFill="1" applyBorder="1" applyAlignment="1" applyProtection="1">
      <alignment horizontal="right" vertical="center"/>
    </xf>
    <xf numFmtId="178" fontId="2" fillId="4" borderId="12" xfId="0" applyNumberFormat="1" applyFont="1" applyFill="1" applyBorder="1" applyAlignment="1" applyProtection="1">
      <alignment horizontal="right" vertical="center"/>
    </xf>
    <xf numFmtId="176" fontId="2" fillId="4" borderId="12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/>
    <xf numFmtId="0" fontId="3" fillId="0" borderId="8" xfId="0" applyFont="1" applyBorder="1" applyAlignment="1"/>
    <xf numFmtId="176" fontId="2" fillId="4" borderId="12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2" fillId="4" borderId="15" xfId="0" applyFont="1" applyFill="1" applyBorder="1" applyAlignment="1">
      <alignment horizontal="left" indent="1"/>
    </xf>
    <xf numFmtId="0" fontId="0" fillId="0" borderId="0" xfId="0" applyFill="1" applyBorder="1" applyAlignment="1">
      <alignment horizontal="left" indent="2"/>
    </xf>
    <xf numFmtId="0" fontId="3" fillId="0" borderId="0" xfId="0" applyFont="1" applyAlignment="1">
      <alignment horizontal="left" indent="2"/>
    </xf>
    <xf numFmtId="0" fontId="3" fillId="3" borderId="0" xfId="0" applyFont="1" applyFill="1" applyAlignment="1">
      <alignment horizontal="left" indent="2"/>
    </xf>
    <xf numFmtId="0" fontId="18" fillId="0" borderId="0" xfId="0" applyFont="1" applyAlignment="1">
      <alignment horizontal="left" indent="2"/>
    </xf>
    <xf numFmtId="0" fontId="3" fillId="0" borderId="0" xfId="0" applyFont="1" applyFill="1" applyAlignment="1">
      <alignment horizontal="left" indent="2"/>
    </xf>
    <xf numFmtId="4" fontId="0" fillId="0" borderId="10" xfId="0" applyNumberFormat="1" applyBorder="1" applyAlignment="1">
      <alignment horizontal="right" indent="1"/>
    </xf>
    <xf numFmtId="4" fontId="3" fillId="0" borderId="10" xfId="0" applyNumberFormat="1" applyFont="1" applyFill="1" applyBorder="1" applyAlignment="1">
      <alignment horizontal="right" indent="1"/>
    </xf>
    <xf numFmtId="4" fontId="2" fillId="4" borderId="12" xfId="0" applyNumberFormat="1" applyFont="1" applyFill="1" applyBorder="1" applyAlignment="1" applyProtection="1">
      <alignment horizontal="right" indent="2"/>
    </xf>
    <xf numFmtId="4" fontId="3" fillId="2" borderId="7" xfId="0" applyNumberFormat="1" applyFont="1" applyFill="1" applyBorder="1" applyAlignment="1" applyProtection="1">
      <alignment horizontal="right" indent="2"/>
    </xf>
    <xf numFmtId="4" fontId="0" fillId="0" borderId="7" xfId="0" applyNumberFormat="1" applyBorder="1" applyAlignment="1">
      <alignment horizontal="right" indent="2"/>
    </xf>
    <xf numFmtId="4" fontId="3" fillId="2" borderId="10" xfId="0" applyNumberFormat="1" applyFont="1" applyFill="1" applyBorder="1" applyAlignment="1" applyProtection="1">
      <alignment horizontal="right" indent="2"/>
    </xf>
    <xf numFmtId="4" fontId="0" fillId="0" borderId="10" xfId="0" applyNumberFormat="1" applyBorder="1" applyAlignment="1">
      <alignment horizontal="right" indent="2"/>
    </xf>
    <xf numFmtId="1" fontId="3" fillId="4" borderId="5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1" fontId="3" fillId="4" borderId="20" xfId="0" applyNumberFormat="1" applyFont="1" applyFill="1" applyBorder="1" applyAlignment="1">
      <alignment horizontal="center" vertical="center"/>
    </xf>
    <xf numFmtId="1" fontId="3" fillId="4" borderId="15" xfId="0" applyNumberFormat="1" applyFont="1" applyFill="1" applyBorder="1" applyAlignment="1">
      <alignment vertical="center"/>
    </xf>
    <xf numFmtId="3" fontId="3" fillId="4" borderId="16" xfId="0" applyNumberFormat="1" applyFont="1" applyFill="1" applyBorder="1" applyAlignment="1">
      <alignment horizontal="center" vertical="top"/>
    </xf>
    <xf numFmtId="1" fontId="3" fillId="4" borderId="16" xfId="0" applyNumberFormat="1" applyFont="1" applyFill="1" applyBorder="1" applyAlignment="1">
      <alignment horizontal="center" vertical="top"/>
    </xf>
    <xf numFmtId="0" fontId="3" fillId="3" borderId="0" xfId="0" applyFont="1" applyFill="1" applyAlignment="1">
      <alignment horizontal="left" indent="1"/>
    </xf>
    <xf numFmtId="0" fontId="18" fillId="0" borderId="0" xfId="0" applyFont="1" applyAlignment="1">
      <alignment horizontal="left" indent="1"/>
    </xf>
    <xf numFmtId="0" fontId="5" fillId="0" borderId="0" xfId="6" applyFont="1" applyFill="1" applyAlignment="1"/>
    <xf numFmtId="0" fontId="3" fillId="0" borderId="0" xfId="6" applyFont="1" applyFill="1" applyBorder="1"/>
    <xf numFmtId="0" fontId="3" fillId="0" borderId="0" xfId="6" applyFont="1" applyFill="1" applyAlignment="1"/>
    <xf numFmtId="0" fontId="3" fillId="0" borderId="5" xfId="6" applyFont="1" applyFill="1" applyBorder="1"/>
    <xf numFmtId="178" fontId="3" fillId="2" borderId="6" xfId="6" applyNumberFormat="1" applyFont="1" applyFill="1" applyBorder="1" applyAlignment="1" applyProtection="1">
      <alignment horizontal="right"/>
    </xf>
    <xf numFmtId="178" fontId="3" fillId="2" borderId="7" xfId="6" applyNumberFormat="1" applyFont="1" applyFill="1" applyBorder="1" applyAlignment="1" applyProtection="1">
      <alignment horizontal="right"/>
    </xf>
    <xf numFmtId="0" fontId="3" fillId="0" borderId="8" xfId="6" applyFont="1" applyFill="1" applyBorder="1"/>
    <xf numFmtId="178" fontId="3" fillId="2" borderId="9" xfId="6" applyNumberFormat="1" applyFont="1" applyFill="1" applyBorder="1" applyAlignment="1" applyProtection="1">
      <alignment horizontal="right"/>
    </xf>
    <xf numFmtId="178" fontId="3" fillId="2" borderId="10" xfId="6" applyNumberFormat="1" applyFont="1" applyFill="1" applyBorder="1" applyAlignment="1" applyProtection="1">
      <alignment horizontal="right"/>
    </xf>
    <xf numFmtId="2" fontId="3" fillId="0" borderId="0" xfId="6" applyNumberFormat="1" applyFont="1" applyFill="1" applyAlignment="1"/>
    <xf numFmtId="4" fontId="3" fillId="0" borderId="8" xfId="6" applyNumberFormat="1" applyFont="1" applyFill="1" applyBorder="1"/>
    <xf numFmtId="0" fontId="2" fillId="4" borderId="15" xfId="6" applyFont="1" applyFill="1" applyBorder="1"/>
    <xf numFmtId="178" fontId="2" fillId="4" borderId="16" xfId="6" applyNumberFormat="1" applyFont="1" applyFill="1" applyBorder="1" applyAlignment="1" applyProtection="1">
      <alignment horizontal="right"/>
    </xf>
    <xf numFmtId="178" fontId="2" fillId="4" borderId="12" xfId="6" applyNumberFormat="1" applyFont="1" applyFill="1" applyBorder="1" applyAlignment="1" applyProtection="1">
      <alignment horizontal="right"/>
    </xf>
    <xf numFmtId="0" fontId="3" fillId="2" borderId="11" xfId="6" applyFill="1" applyBorder="1"/>
    <xf numFmtId="178" fontId="3" fillId="2" borderId="11" xfId="6" applyNumberFormat="1" applyFill="1" applyBorder="1"/>
    <xf numFmtId="0" fontId="3" fillId="0" borderId="11" xfId="6" applyFont="1" applyFill="1" applyBorder="1" applyAlignment="1"/>
    <xf numFmtId="0" fontId="3" fillId="0" borderId="0" xfId="6" applyFont="1" applyFill="1" applyBorder="1" applyAlignment="1"/>
    <xf numFmtId="0" fontId="3" fillId="0" borderId="4" xfId="6" applyFont="1" applyFill="1" applyBorder="1" applyAlignment="1"/>
    <xf numFmtId="0" fontId="10" fillId="2" borderId="11" xfId="6" applyFont="1" applyFill="1" applyBorder="1"/>
    <xf numFmtId="170" fontId="3" fillId="2" borderId="11" xfId="6" applyNumberFormat="1" applyFill="1" applyBorder="1"/>
    <xf numFmtId="168" fontId="9" fillId="0" borderId="11" xfId="6" applyNumberFormat="1" applyFont="1" applyBorder="1" applyAlignment="1">
      <alignment horizontal="center"/>
    </xf>
    <xf numFmtId="0" fontId="10" fillId="3" borderId="0" xfId="6" applyFont="1" applyFill="1" applyAlignment="1">
      <alignment horizontal="left"/>
    </xf>
    <xf numFmtId="0" fontId="3" fillId="2" borderId="0" xfId="6" applyFill="1" applyBorder="1"/>
    <xf numFmtId="0" fontId="3" fillId="3" borderId="0" xfId="6" applyFont="1" applyFill="1" applyAlignment="1">
      <alignment horizontal="left"/>
    </xf>
    <xf numFmtId="0" fontId="18" fillId="0" borderId="0" xfId="6" applyFont="1"/>
    <xf numFmtId="0" fontId="3" fillId="4" borderId="5" xfId="6" applyFont="1" applyFill="1" applyBorder="1" applyAlignment="1">
      <alignment vertical="center"/>
    </xf>
    <xf numFmtId="0" fontId="3" fillId="0" borderId="0" xfId="6" applyFont="1" applyFill="1" applyAlignment="1">
      <alignment vertical="center"/>
    </xf>
    <xf numFmtId="0" fontId="3" fillId="4" borderId="8" xfId="6" applyFont="1" applyFill="1" applyBorder="1" applyAlignment="1">
      <alignment horizontal="center" vertical="center"/>
    </xf>
    <xf numFmtId="0" fontId="3" fillId="4" borderId="15" xfId="6" applyFont="1" applyFill="1" applyBorder="1" applyAlignment="1">
      <alignment vertical="center"/>
    </xf>
    <xf numFmtId="0" fontId="3" fillId="4" borderId="13" xfId="6" applyFont="1" applyFill="1" applyBorder="1" applyAlignment="1">
      <alignment horizontal="center" vertical="center"/>
    </xf>
    <xf numFmtId="0" fontId="3" fillId="4" borderId="8" xfId="6" applyFont="1" applyFill="1" applyBorder="1" applyAlignment="1">
      <alignment vertical="center"/>
    </xf>
    <xf numFmtId="0" fontId="3" fillId="4" borderId="14" xfId="6" applyFont="1" applyFill="1" applyBorder="1" applyAlignment="1">
      <alignment horizontal="center" vertical="center"/>
    </xf>
    <xf numFmtId="49" fontId="3" fillId="4" borderId="20" xfId="0" applyNumberFormat="1" applyFont="1" applyFill="1" applyBorder="1" applyAlignment="1">
      <alignment horizontal="center" vertical="center"/>
    </xf>
    <xf numFmtId="49" fontId="3" fillId="4" borderId="16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49" fontId="3" fillId="4" borderId="24" xfId="0" applyNumberFormat="1" applyFont="1" applyFill="1" applyBorder="1" applyAlignment="1">
      <alignment horizontal="center" vertical="center"/>
    </xf>
    <xf numFmtId="49" fontId="3" fillId="4" borderId="26" xfId="0" applyNumberFormat="1" applyFont="1" applyFill="1" applyBorder="1" applyAlignment="1">
      <alignment horizontal="center" vertical="center"/>
    </xf>
    <xf numFmtId="2" fontId="3" fillId="4" borderId="20" xfId="0" applyNumberFormat="1" applyFont="1" applyFill="1" applyBorder="1" applyAlignment="1">
      <alignment horizontal="center" vertical="center"/>
    </xf>
    <xf numFmtId="2" fontId="3" fillId="4" borderId="16" xfId="0" applyNumberFormat="1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49" fontId="3" fillId="4" borderId="21" xfId="0" applyNumberFormat="1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/>
    </xf>
    <xf numFmtId="2" fontId="3" fillId="0" borderId="0" xfId="0" applyNumberFormat="1" applyFont="1" applyFill="1" applyAlignment="1">
      <alignment horizontal="left" indent="1"/>
    </xf>
    <xf numFmtId="49" fontId="3" fillId="4" borderId="25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left" indent="4"/>
    </xf>
    <xf numFmtId="0" fontId="3" fillId="0" borderId="0" xfId="0" applyFont="1" applyFill="1" applyAlignment="1">
      <alignment horizontal="left" wrapText="1"/>
    </xf>
    <xf numFmtId="3" fontId="3" fillId="0" borderId="0" xfId="0" applyNumberFormat="1" applyFont="1" applyFill="1" applyBorder="1" applyAlignment="1">
      <alignment wrapText="1"/>
    </xf>
    <xf numFmtId="3" fontId="3" fillId="0" borderId="0" xfId="0" applyNumberFormat="1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6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3" fontId="3" fillId="4" borderId="24" xfId="0" applyNumberFormat="1" applyFont="1" applyFill="1" applyBorder="1" applyAlignment="1">
      <alignment horizontal="center" vertical="center" wrapText="1"/>
    </xf>
    <xf numFmtId="3" fontId="3" fillId="4" borderId="26" xfId="0" applyNumberFormat="1" applyFont="1" applyFill="1" applyBorder="1" applyAlignment="1">
      <alignment horizontal="center" vertical="center" wrapText="1"/>
    </xf>
    <xf numFmtId="3" fontId="2" fillId="4" borderId="24" xfId="0" applyNumberFormat="1" applyFont="1" applyFill="1" applyBorder="1" applyAlignment="1">
      <alignment horizontal="center" vertical="center" wrapText="1"/>
    </xf>
    <xf numFmtId="3" fontId="2" fillId="4" borderId="25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166" fontId="3" fillId="4" borderId="6" xfId="0" applyNumberFormat="1" applyFont="1" applyFill="1" applyBorder="1" applyAlignment="1">
      <alignment horizontal="center" vertical="center" wrapText="1"/>
    </xf>
    <xf numFmtId="166" fontId="3" fillId="4" borderId="30" xfId="0" applyNumberFormat="1" applyFont="1" applyFill="1" applyBorder="1" applyAlignment="1">
      <alignment horizontal="center" vertical="center" wrapText="1"/>
    </xf>
    <xf numFmtId="166" fontId="3" fillId="4" borderId="7" xfId="0" applyNumberFormat="1" applyFont="1" applyFill="1" applyBorder="1" applyAlignment="1">
      <alignment horizontal="center" vertical="center" wrapText="1"/>
    </xf>
    <xf numFmtId="166" fontId="3" fillId="4" borderId="27" xfId="0" applyNumberFormat="1" applyFont="1" applyFill="1" applyBorder="1" applyAlignment="1">
      <alignment horizontal="center" vertical="center" wrapText="1"/>
    </xf>
    <xf numFmtId="176" fontId="2" fillId="4" borderId="12" xfId="0" applyNumberFormat="1" applyFont="1" applyFill="1" applyBorder="1" applyAlignment="1" applyProtection="1">
      <alignment horizontal="center" vertical="center"/>
    </xf>
    <xf numFmtId="176" fontId="2" fillId="4" borderId="4" xfId="0" applyNumberFormat="1" applyFont="1" applyFill="1" applyBorder="1" applyAlignment="1" applyProtection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3" fillId="4" borderId="31" xfId="0" applyNumberFormat="1" applyFont="1" applyFill="1" applyBorder="1" applyAlignment="1">
      <alignment horizontal="center" vertical="center"/>
    </xf>
    <xf numFmtId="166" fontId="3" fillId="4" borderId="24" xfId="0" applyNumberFormat="1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/>
    </xf>
    <xf numFmtId="166" fontId="3" fillId="4" borderId="20" xfId="0" applyNumberFormat="1" applyFont="1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178" fontId="2" fillId="4" borderId="12" xfId="0" applyNumberFormat="1" applyFont="1" applyFill="1" applyBorder="1" applyAlignment="1" applyProtection="1">
      <alignment horizontal="center" vertical="center"/>
    </xf>
    <xf numFmtId="178" fontId="2" fillId="4" borderId="4" xfId="0" applyNumberFormat="1" applyFont="1" applyFill="1" applyBorder="1" applyAlignment="1" applyProtection="1">
      <alignment horizontal="center" vertical="center"/>
    </xf>
    <xf numFmtId="178" fontId="3" fillId="2" borderId="10" xfId="0" applyNumberFormat="1" applyFont="1" applyFill="1" applyBorder="1" applyAlignment="1" applyProtection="1">
      <alignment horizontal="center"/>
    </xf>
    <xf numFmtId="178" fontId="3" fillId="2" borderId="0" xfId="0" applyNumberFormat="1" applyFont="1" applyFill="1" applyBorder="1" applyAlignment="1" applyProtection="1">
      <alignment horizontal="center"/>
    </xf>
    <xf numFmtId="166" fontId="3" fillId="4" borderId="9" xfId="0" applyNumberFormat="1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2" fontId="3" fillId="4" borderId="6" xfId="0" applyNumberFormat="1" applyFont="1" applyFill="1" applyBorder="1" applyAlignment="1">
      <alignment horizontal="center" vertical="center" wrapText="1"/>
    </xf>
    <xf numFmtId="2" fontId="3" fillId="4" borderId="9" xfId="0" applyNumberFormat="1" applyFont="1" applyFill="1" applyBorder="1" applyAlignment="1">
      <alignment horizontal="center" vertical="center" wrapText="1"/>
    </xf>
    <xf numFmtId="2" fontId="3" fillId="4" borderId="16" xfId="0" applyNumberFormat="1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 wrapText="1"/>
    </xf>
    <xf numFmtId="2" fontId="3" fillId="4" borderId="10" xfId="0" applyNumberFormat="1" applyFont="1" applyFill="1" applyBorder="1" applyAlignment="1">
      <alignment horizontal="center" vertical="center" wrapText="1"/>
    </xf>
    <xf numFmtId="2" fontId="3" fillId="4" borderId="12" xfId="0" applyNumberFormat="1" applyFont="1" applyFill="1" applyBorder="1" applyAlignment="1">
      <alignment horizontal="center" vertical="center" wrapText="1"/>
    </xf>
    <xf numFmtId="1" fontId="3" fillId="4" borderId="34" xfId="0" applyNumberFormat="1" applyFont="1" applyFill="1" applyBorder="1" applyAlignment="1">
      <alignment horizontal="center" vertical="center"/>
    </xf>
    <xf numFmtId="1" fontId="3" fillId="4" borderId="35" xfId="0" applyNumberFormat="1" applyFont="1" applyFill="1" applyBorder="1" applyAlignment="1">
      <alignment horizontal="center" vertical="center"/>
    </xf>
    <xf numFmtId="1" fontId="3" fillId="4" borderId="36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4" borderId="34" xfId="0" applyNumberFormat="1" applyFont="1" applyFill="1" applyBorder="1" applyAlignment="1">
      <alignment horizontal="center" vertical="center"/>
    </xf>
    <xf numFmtId="0" fontId="3" fillId="4" borderId="35" xfId="0" applyNumberFormat="1" applyFont="1" applyFill="1" applyBorder="1" applyAlignment="1">
      <alignment horizontal="center" vertical="center"/>
    </xf>
    <xf numFmtId="0" fontId="3" fillId="4" borderId="36" xfId="0" applyNumberFormat="1" applyFont="1" applyFill="1" applyBorder="1" applyAlignment="1">
      <alignment horizontal="center" vertical="center"/>
    </xf>
    <xf numFmtId="0" fontId="3" fillId="4" borderId="24" xfId="0" applyNumberFormat="1" applyFont="1" applyFill="1" applyBorder="1" applyAlignment="1">
      <alignment horizontal="center" vertical="center"/>
    </xf>
    <xf numFmtId="0" fontId="3" fillId="4" borderId="2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>
      <alignment vertical="center" wrapText="1"/>
    </xf>
    <xf numFmtId="0" fontId="3" fillId="4" borderId="34" xfId="0" applyFont="1" applyFill="1" applyBorder="1" applyAlignment="1" applyProtection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36" xfId="0" applyFont="1" applyFill="1" applyBorder="1" applyAlignment="1" applyProtection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/>
    </xf>
    <xf numFmtId="0" fontId="3" fillId="4" borderId="15" xfId="0" applyFont="1" applyFill="1" applyBorder="1" applyAlignment="1" applyProtection="1">
      <alignment horizontal="center" vertical="center"/>
    </xf>
    <xf numFmtId="49" fontId="3" fillId="4" borderId="24" xfId="0" applyNumberFormat="1" applyFont="1" applyFill="1" applyBorder="1" applyAlignment="1" applyProtection="1">
      <alignment horizontal="center" vertical="center"/>
    </xf>
    <xf numFmtId="49" fontId="3" fillId="4" borderId="25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left"/>
    </xf>
    <xf numFmtId="3" fontId="3" fillId="4" borderId="21" xfId="0" applyNumberFormat="1" applyFont="1" applyFill="1" applyBorder="1" applyAlignment="1">
      <alignment horizontal="center" vertical="center"/>
    </xf>
    <xf numFmtId="3" fontId="3" fillId="4" borderId="12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/>
    </xf>
    <xf numFmtId="0" fontId="3" fillId="0" borderId="0" xfId="0" applyFont="1" applyFill="1" applyAlignment="1">
      <alignment horizontal="left" indent="1"/>
    </xf>
    <xf numFmtId="0" fontId="3" fillId="4" borderId="12" xfId="0" applyFont="1" applyFill="1" applyBorder="1" applyAlignment="1">
      <alignment horizontal="center" vertical="center" wrapText="1"/>
    </xf>
    <xf numFmtId="3" fontId="3" fillId="4" borderId="20" xfId="0" applyNumberFormat="1" applyFont="1" applyFill="1" applyBorder="1" applyAlignment="1">
      <alignment horizontal="center" vertical="center"/>
    </xf>
    <xf numFmtId="3" fontId="3" fillId="4" borderId="16" xfId="0" applyNumberFormat="1" applyFont="1" applyFill="1" applyBorder="1" applyAlignment="1">
      <alignment horizontal="center" vertical="center"/>
    </xf>
    <xf numFmtId="1" fontId="3" fillId="4" borderId="24" xfId="0" quotePrefix="1" applyNumberFormat="1" applyFont="1" applyFill="1" applyBorder="1" applyAlignment="1">
      <alignment horizontal="center" vertical="center"/>
    </xf>
    <xf numFmtId="1" fontId="3" fillId="4" borderId="26" xfId="0" quotePrefix="1" applyNumberFormat="1" applyFont="1" applyFill="1" applyBorder="1" applyAlignment="1">
      <alignment horizontal="center" vertical="center"/>
    </xf>
    <xf numFmtId="0" fontId="3" fillId="4" borderId="24" xfId="6" applyFont="1" applyFill="1" applyBorder="1" applyAlignment="1">
      <alignment horizontal="center" vertical="center"/>
    </xf>
    <xf numFmtId="0" fontId="3" fillId="4" borderId="25" xfId="6" applyFont="1" applyFill="1" applyBorder="1" applyAlignment="1">
      <alignment horizontal="center" vertical="center"/>
    </xf>
    <xf numFmtId="0" fontId="3" fillId="4" borderId="21" xfId="6" applyFont="1" applyFill="1" applyBorder="1" applyAlignment="1">
      <alignment horizontal="center" vertical="center"/>
    </xf>
    <xf numFmtId="0" fontId="3" fillId="4" borderId="38" xfId="6" applyFont="1" applyFill="1" applyBorder="1" applyAlignment="1">
      <alignment horizontal="center" vertical="center"/>
    </xf>
    <xf numFmtId="0" fontId="3" fillId="4" borderId="21" xfId="6" quotePrefix="1" applyFont="1" applyFill="1" applyBorder="1" applyAlignment="1">
      <alignment horizontal="center" vertical="center"/>
    </xf>
    <xf numFmtId="0" fontId="3" fillId="4" borderId="38" xfId="6" quotePrefix="1" applyFont="1" applyFill="1" applyBorder="1" applyAlignment="1">
      <alignment horizontal="center" vertical="center"/>
    </xf>
    <xf numFmtId="0" fontId="3" fillId="4" borderId="27" xfId="6" applyFont="1" applyFill="1" applyBorder="1" applyAlignment="1">
      <alignment horizontal="center" vertical="center"/>
    </xf>
    <xf numFmtId="0" fontId="3" fillId="4" borderId="29" xfId="6" applyFont="1" applyFill="1" applyBorder="1" applyAlignment="1">
      <alignment horizontal="center" vertical="center"/>
    </xf>
    <xf numFmtId="0" fontId="3" fillId="4" borderId="37" xfId="6" applyFont="1" applyFill="1" applyBorder="1" applyAlignment="1">
      <alignment horizontal="center" vertical="center"/>
    </xf>
    <xf numFmtId="0" fontId="3" fillId="4" borderId="27" xfId="6" applyFont="1" applyFill="1" applyBorder="1" applyAlignment="1">
      <alignment horizontal="center" vertical="top"/>
    </xf>
    <xf numFmtId="0" fontId="3" fillId="4" borderId="29" xfId="6" applyFont="1" applyFill="1" applyBorder="1" applyAlignment="1">
      <alignment horizontal="center" vertical="top"/>
    </xf>
    <xf numFmtId="0" fontId="3" fillId="4" borderId="28" xfId="6" applyFont="1" applyFill="1" applyBorder="1" applyAlignment="1">
      <alignment horizontal="center" vertical="top"/>
    </xf>
    <xf numFmtId="0" fontId="4" fillId="0" borderId="0" xfId="6" applyFont="1" applyFill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6" fillId="0" borderId="4" xfId="6" applyFont="1" applyFill="1" applyBorder="1" applyAlignment="1">
      <alignment horizontal="center"/>
    </xf>
    <xf numFmtId="0" fontId="3" fillId="4" borderId="32" xfId="6" quotePrefix="1" applyFont="1" applyFill="1" applyBorder="1" applyAlignment="1">
      <alignment horizontal="center" vertical="center"/>
    </xf>
    <xf numFmtId="0" fontId="3" fillId="4" borderId="39" xfId="6" quotePrefix="1" applyFont="1" applyFill="1" applyBorder="1" applyAlignment="1">
      <alignment horizontal="center" vertical="center"/>
    </xf>
    <xf numFmtId="0" fontId="3" fillId="4" borderId="32" xfId="6" applyFont="1" applyFill="1" applyBorder="1" applyAlignment="1">
      <alignment horizontal="center" vertical="center"/>
    </xf>
    <xf numFmtId="0" fontId="3" fillId="4" borderId="39" xfId="6" applyFont="1" applyFill="1" applyBorder="1" applyAlignment="1">
      <alignment horizontal="center" vertical="center"/>
    </xf>
    <xf numFmtId="0" fontId="3" fillId="4" borderId="33" xfId="6" applyFont="1" applyFill="1" applyBorder="1" applyAlignment="1">
      <alignment horizontal="center" vertical="center"/>
    </xf>
  </cellXfs>
  <cellStyles count="7">
    <cellStyle name="Euro" xfId="1"/>
    <cellStyle name="Moneda" xfId="2" builtinId="4"/>
    <cellStyle name="Normal" xfId="0" builtinId="0"/>
    <cellStyle name="Normal 2" xfId="6"/>
    <cellStyle name="Normal_2.1 EnctaInd Empresas 2006 DATOS_INE_nc44707" xfId="3"/>
    <cellStyle name="Normal_EnctaInd Empresas 2001" xfId="4"/>
    <cellStyle name="pepe" xfId="5"/>
  </cellStyles>
  <dxfs count="0"/>
  <tableStyles count="0" defaultTableStyle="TableStyleMedium9" defaultPivotStyle="PivotStyleLight16"/>
  <colors>
    <mruColors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5.xml"/><Relationship Id="rId47" Type="http://schemas.openxmlformats.org/officeDocument/2006/relationships/externalLink" Target="externalLinks/externalLink10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6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las empresas de la Industria de la Alimentación
según subsector de actividad. Año 2014</a:t>
            </a:r>
          </a:p>
        </c:rich>
      </c:tx>
      <c:layout>
        <c:manualLayout>
          <c:xMode val="edge"/>
          <c:yMode val="edge"/>
          <c:x val="0.13198470991456482"/>
          <c:y val="3.0973451327433631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3198470991456482"/>
          <c:y val="0.30973451327433632"/>
          <c:w val="0.46050139663621875"/>
          <c:h val="0.418141592920353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2"/>
          <c:dPt>
            <c:idx val="0"/>
            <c:spPr>
              <a:solidFill>
                <a:srgbClr val="008000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800080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000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99CC0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11"/>
            <c:spPr>
              <a:solidFill>
                <a:srgbClr val="00FFFF"/>
              </a:solidFill>
              <a:ln w="25400">
                <a:noFill/>
              </a:ln>
            </c:spPr>
          </c:dPt>
          <c:dPt>
            <c:idx val="12"/>
            <c:spPr>
              <a:solidFill>
                <a:srgbClr val="80008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5.1848198864018868E-2"/>
                  <c:y val="-6.8852959772744929E-2"/>
                </c:manualLayout>
              </c:layout>
              <c:dLblPos val="bestFit"/>
              <c:showPercent val="1"/>
            </c:dLbl>
            <c:dLbl>
              <c:idx val="1"/>
              <c:layout>
                <c:manualLayout>
                  <c:x val="4.7945330007406917E-2"/>
                  <c:y val="-9.7286402852838336E-2"/>
                </c:manualLayout>
              </c:layout>
              <c:dLblPos val="bestFit"/>
              <c:showPercent val="1"/>
            </c:dLbl>
            <c:dLbl>
              <c:idx val="2"/>
              <c:layout>
                <c:manualLayout>
                  <c:x val="4.2237235103705993E-2"/>
                  <c:y val="-4.9718114222823705E-2"/>
                </c:manualLayout>
              </c:layout>
              <c:dLblPos val="bestFit"/>
              <c:showPercent val="1"/>
            </c:dLbl>
            <c:dLbl>
              <c:idx val="3"/>
              <c:layout>
                <c:manualLayout>
                  <c:x val="5.0615279243398814E-2"/>
                  <c:y val="2.3614100519165654E-2"/>
                </c:manualLayout>
              </c:layout>
              <c:dLblPos val="bestFit"/>
              <c:showPercent val="1"/>
            </c:dLbl>
            <c:dLbl>
              <c:idx val="4"/>
              <c:layout>
                <c:manualLayout>
                  <c:x val="1.1117613103897516E-2"/>
                  <c:y val="-5.8707678254577393E-2"/>
                </c:manualLayout>
              </c:layout>
              <c:dLblPos val="bestFit"/>
              <c:showPercent val="1"/>
            </c:dLbl>
            <c:dLbl>
              <c:idx val="6"/>
              <c:layout>
                <c:manualLayout>
                  <c:x val="1.9031716805222049E-2"/>
                  <c:y val="9.7497549513436546E-2"/>
                </c:manualLayout>
              </c:layout>
              <c:dLblPos val="bestFit"/>
              <c:showPercent val="1"/>
            </c:dLbl>
            <c:dLbl>
              <c:idx val="7"/>
              <c:layout>
                <c:manualLayout>
                  <c:x val="-6.1366977246191827E-2"/>
                  <c:y val="1.0399712925530921E-2"/>
                </c:manualLayout>
              </c:layout>
              <c:dLblPos val="bestFit"/>
              <c:showPercent val="1"/>
            </c:dLbl>
            <c:dLbl>
              <c:idx val="8"/>
              <c:layout>
                <c:manualLayout>
                  <c:x val="-6.4266525431671342E-2"/>
                  <c:y val="-4.5629650254210827E-2"/>
                </c:manualLayout>
              </c:layout>
              <c:dLblPos val="bestFit"/>
              <c:showPercent val="1"/>
            </c:dLbl>
            <c:dLbl>
              <c:idx val="9"/>
              <c:layout>
                <c:manualLayout>
                  <c:x val="-9.6324881044566706E-3"/>
                  <c:y val="-0.14042607882459351"/>
                </c:manualLayout>
              </c:layout>
              <c:dLblPos val="bestFit"/>
              <c:showPercent val="1"/>
            </c:dLbl>
            <c:dLbl>
              <c:idx val="10"/>
              <c:layout>
                <c:manualLayout>
                  <c:x val="-3.4841339368034581E-3"/>
                  <c:y val="-0.1004973673382714"/>
                </c:manualLayout>
              </c:layout>
              <c:dLblPos val="bestFit"/>
              <c:showPercent val="1"/>
            </c:dLbl>
            <c:dLbl>
              <c:idx val="11"/>
              <c:layout>
                <c:manualLayout>
                  <c:x val="-8.3284233334931233E-4"/>
                  <c:y val="-7.6219729769902336E-2"/>
                </c:manualLayout>
              </c:layout>
              <c:dLblPos val="bestFit"/>
              <c:showPercent val="1"/>
            </c:dLbl>
            <c:dLbl>
              <c:idx val="12"/>
              <c:layout>
                <c:manualLayout>
                  <c:x val="4.5200808377275345E-2"/>
                  <c:y val="-8.9494066053088406E-2"/>
                </c:manualLayout>
              </c:layout>
              <c:dLblPos val="bestFit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Percent val="1"/>
            <c:showLeaderLines val="1"/>
          </c:dLbls>
          <c:cat>
            <c:strRef>
              <c:f>'16.2.1'!$A$8:$A$20</c:f>
              <c:strCache>
                <c:ptCount val="13"/>
                <c:pt idx="0">
                  <c:v>Procesado y conservación de carne y elaboración de productos cárnicos</c:v>
                </c:pt>
                <c:pt idx="1">
                  <c:v>Procesado y conservación de pescados, crustáceos y moluscos</c:v>
                </c:pt>
                <c:pt idx="2">
                  <c:v>Procesado y conservación de frutas y hortalizas</c:v>
                </c:pt>
                <c:pt idx="3">
                  <c:v>Fabricación de aceites y grasas vegetales y animales</c:v>
                </c:pt>
                <c:pt idx="4">
                  <c:v>Fabricación de productos lácteos</c:v>
                </c:pt>
                <c:pt idx="5">
                  <c:v>Fabricación de productos de molinería, almidones y productos amiláceos</c:v>
                </c:pt>
                <c:pt idx="6">
                  <c:v>Fabricación de productos de panadería y pastas alimenticias</c:v>
                </c:pt>
                <c:pt idx="7">
                  <c:v>Azúcar, cacao, chocolate y confitería</c:v>
                </c:pt>
                <c:pt idx="8">
                  <c:v>Otros productos diversos</c:v>
                </c:pt>
                <c:pt idx="9">
                  <c:v>Fabricación de productos para la alimentación animal</c:v>
                </c:pt>
                <c:pt idx="10">
                  <c:v>Vinos y otras bebidas no destiladas</c:v>
                </c:pt>
                <c:pt idx="11">
                  <c:v>Otras bebidas alcohólicas</c:v>
                </c:pt>
                <c:pt idx="12">
                  <c:v>Fabricación de bebidas no alcohólicas y aguas minerales</c:v>
                </c:pt>
              </c:strCache>
            </c:strRef>
          </c:cat>
          <c:val>
            <c:numRef>
              <c:f>'16.2.1'!$B$8:$B$20</c:f>
              <c:numCache>
                <c:formatCode>#,##0\ \ </c:formatCode>
                <c:ptCount val="13"/>
                <c:pt idx="0">
                  <c:v>3926</c:v>
                </c:pt>
                <c:pt idx="1">
                  <c:v>656</c:v>
                </c:pt>
                <c:pt idx="2">
                  <c:v>1353</c:v>
                </c:pt>
                <c:pt idx="3">
                  <c:v>1605</c:v>
                </c:pt>
                <c:pt idx="4">
                  <c:v>1536</c:v>
                </c:pt>
                <c:pt idx="5">
                  <c:v>492</c:v>
                </c:pt>
                <c:pt idx="6">
                  <c:v>10314</c:v>
                </c:pt>
                <c:pt idx="7">
                  <c:v>714</c:v>
                </c:pt>
                <c:pt idx="8">
                  <c:v>1897</c:v>
                </c:pt>
                <c:pt idx="9">
                  <c:v>812</c:v>
                </c:pt>
                <c:pt idx="10">
                  <c:v>4047</c:v>
                </c:pt>
                <c:pt idx="11">
                  <c:v>701</c:v>
                </c:pt>
                <c:pt idx="12">
                  <c:v>319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75209495432821"/>
          <c:y val="1.5486725663716849E-2"/>
          <c:w val="0.30154170951283787"/>
          <c:h val="0.96017699115044253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los establecimientos de la Industria Forestal según subsector de actividad. Año 2007</a:t>
            </a:r>
          </a:p>
        </c:rich>
      </c:tx>
      <c:layout/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ln w="25400">
              <a:noFill/>
            </a:ln>
          </c:spPr>
          <c:explosion val="22"/>
          <c:dPt>
            <c:idx val="0"/>
            <c:spPr>
              <a:solidFill>
                <a:srgbClr val="FFCC99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FF6600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800080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000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99CC00"/>
              </a:solidFill>
              <a:ln w="25400">
                <a:noFill/>
              </a:ln>
            </c:spPr>
          </c:dPt>
          <c:dLbls>
            <c:dLbl>
              <c:idx val="2"/>
              <c:dLblPos val="bestFit"/>
              <c:showPercent val="1"/>
            </c:dLbl>
            <c:dLbl>
              <c:idx val="4"/>
              <c:dLblPos val="bestFit"/>
              <c:showPercent val="1"/>
            </c:dLbl>
            <c:dLbl>
              <c:idx val="6"/>
              <c:dLblPos val="bestFit"/>
              <c:showPercent val="1"/>
            </c:dLbl>
            <c:dLbl>
              <c:idx val="7"/>
              <c:dLblPos val="bestFit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Percent val="1"/>
          </c:dLbls>
          <c:cat>
            <c:numRef>
              <c:f>('16.2.3'!#REF!,'16.2.3'!#REF!,'16.2.3'!#REF!,'16.2.3'!#REF!)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('16.2.3'!#REF!,'16.2.3'!#REF!,'16.2.3'!#REF!,'16.2.3'!#REF!)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las empresas de la Industria 
de Medio Ambiente según subsector de actividad. Año 2014</a:t>
            </a:r>
          </a:p>
        </c:rich>
      </c:tx>
      <c:layout>
        <c:manualLayout>
          <c:xMode val="edge"/>
          <c:yMode val="edge"/>
          <c:x val="0.31719072816586052"/>
          <c:y val="0.11219210858311235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6.2500031268026113E-2"/>
          <c:y val="0.30434854399849093"/>
          <c:w val="0.56045110005918464"/>
          <c:h val="0.52415582577517783"/>
        </c:manualLayout>
      </c:layout>
      <c:pie3DChart>
        <c:varyColors val="1"/>
        <c:ser>
          <c:idx val="0"/>
          <c:order val="0"/>
          <c:spPr>
            <a:ln w="25400">
              <a:noFill/>
            </a:ln>
          </c:spPr>
          <c:explosion val="26"/>
          <c:dPt>
            <c:idx val="0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FF6600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FFCC99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800080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000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99CC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5412527992487201E-2"/>
                  <c:y val="2.7372738628665939E-2"/>
                </c:manualLayout>
              </c:layout>
              <c:showPercent val="1"/>
            </c:dLbl>
            <c:dLbl>
              <c:idx val="2"/>
              <c:layout>
                <c:manualLayout>
                  <c:x val="-9.4549557507564528E-3"/>
                  <c:y val="-2.0255528503372481E-2"/>
                </c:manualLayout>
              </c:layout>
              <c:dLblPos val="bestFit"/>
              <c:showPercent val="1"/>
            </c:dLbl>
            <c:dLbl>
              <c:idx val="3"/>
              <c:layout>
                <c:manualLayout>
                  <c:x val="7.7349111464277975E-3"/>
                  <c:y val="-8.5456251670198685E-2"/>
                </c:manualLayout>
              </c:layout>
              <c:showPercent val="1"/>
            </c:dLbl>
            <c:dLbl>
              <c:idx val="4"/>
              <c:layout>
                <c:manualLayout>
                  <c:xMode val="edge"/>
                  <c:yMode val="edge"/>
                  <c:x val="0.18954927515712863"/>
                  <c:y val="0.29951761472867344"/>
                </c:manualLayout>
              </c:layout>
              <c:dLblPos val="bestFit"/>
              <c:showPercent val="1"/>
            </c:dLbl>
            <c:dLbl>
              <c:idx val="6"/>
              <c:layout>
                <c:manualLayout>
                  <c:xMode val="edge"/>
                  <c:yMode val="edge"/>
                  <c:x val="0.17315582433272783"/>
                  <c:y val="0.34782690742684697"/>
                </c:manualLayout>
              </c:layout>
              <c:dLblPos val="bestFit"/>
              <c:showPercent val="1"/>
            </c:dLbl>
            <c:dLbl>
              <c:idx val="7"/>
              <c:layout>
                <c:manualLayout>
                  <c:xMode val="edge"/>
                  <c:yMode val="edge"/>
                  <c:x val="6.6598393974126133E-2"/>
                  <c:y val="0.34541144279193725"/>
                </c:manualLayout>
              </c:layout>
              <c:dLblPos val="bestFit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Percent val="1"/>
          </c:dLbls>
          <c:cat>
            <c:strRef>
              <c:f>('16.2.3'!$A$8,'16.2.3'!$A$9:$A$9,'16.2.3'!$A$10,'16.2.3'!$A$11)</c:f>
              <c:strCache>
                <c:ptCount val="4"/>
                <c:pt idx="0">
                  <c:v>Producción, transporte y distribución de energía eléctrica</c:v>
                </c:pt>
                <c:pt idx="1">
                  <c:v>Producción y distribución de gas, vapor y aire acondicionado (1)</c:v>
                </c:pt>
                <c:pt idx="2">
                  <c:v>Captación, depuración y distribución de agua</c:v>
                </c:pt>
                <c:pt idx="3">
                  <c:v>Actividades de saneamiento, gestión de residuos y descontaminación (2)</c:v>
                </c:pt>
              </c:strCache>
            </c:strRef>
          </c:cat>
          <c:val>
            <c:numRef>
              <c:f>('16.2.3'!$B$8,'16.2.3'!$B$9,'16.2.3'!$B$10,'16.2.3'!$B$11)</c:f>
              <c:numCache>
                <c:formatCode>#,##0__;\–#,##0__;0__;@__</c:formatCode>
                <c:ptCount val="4"/>
                <c:pt idx="0">
                  <c:v>14571</c:v>
                </c:pt>
                <c:pt idx="1">
                  <c:v>255</c:v>
                </c:pt>
                <c:pt idx="2">
                  <c:v>2924</c:v>
                </c:pt>
                <c:pt idx="3">
                  <c:v>3878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995710828577702"/>
          <c:y val="0.30044981946317484"/>
          <c:w val="0.34836083001850582"/>
          <c:h val="0.30434854399849093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 horizontalDpi="3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los establecimientos de la Industria 
de Medio Ambiente según subsector de actividad. Año 2014</a:t>
            </a:r>
          </a:p>
        </c:rich>
      </c:tx>
      <c:layout>
        <c:manualLayout>
          <c:xMode val="edge"/>
          <c:yMode val="edge"/>
          <c:x val="0.2769233542902188"/>
          <c:y val="4.567307692307692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5.9487239069750744E-2"/>
          <c:y val="0.3221153846153848"/>
          <c:w val="0.5210261628867815"/>
          <c:h val="0.48557692307692357"/>
        </c:manualLayout>
      </c:layout>
      <c:pie3DChart>
        <c:varyColors val="1"/>
        <c:ser>
          <c:idx val="0"/>
          <c:order val="0"/>
          <c:spPr>
            <a:ln w="25400">
              <a:noFill/>
            </a:ln>
          </c:spPr>
          <c:explosion val="22"/>
          <c:dPt>
            <c:idx val="0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FF6600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FFCC99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800080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000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99CC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0.17502624295349037"/>
                  <c:y val="0.13960456593869147"/>
                </c:manualLayout>
              </c:layout>
              <c:showPercent val="1"/>
            </c:dLbl>
            <c:dLbl>
              <c:idx val="2"/>
              <c:layout>
                <c:manualLayout>
                  <c:x val="-8.3053446729396234E-3"/>
                  <c:y val="4.1644709190140055E-3"/>
                </c:manualLayout>
              </c:layout>
              <c:dLblPos val="bestFit"/>
              <c:showPercent val="1"/>
            </c:dLbl>
            <c:dLbl>
              <c:idx val="3"/>
              <c:layout>
                <c:manualLayout>
                  <c:x val="1.4232560241304129E-2"/>
                  <c:y val="-0.14624028128559433"/>
                </c:manualLayout>
              </c:layout>
              <c:showPercent val="1"/>
            </c:dLbl>
            <c:dLbl>
              <c:idx val="4"/>
              <c:layout>
                <c:manualLayout>
                  <c:xMode val="edge"/>
                  <c:yMode val="edge"/>
                  <c:x val="0.18974377979144647"/>
                  <c:y val="0.29807692307692357"/>
                </c:manualLayout>
              </c:layout>
              <c:dLblPos val="bestFit"/>
              <c:showPercent val="1"/>
            </c:dLbl>
            <c:dLbl>
              <c:idx val="6"/>
              <c:layout>
                <c:manualLayout>
                  <c:xMode val="edge"/>
                  <c:yMode val="edge"/>
                  <c:x val="0.1733335069446181"/>
                  <c:y val="0.34615384615384631"/>
                </c:manualLayout>
              </c:layout>
              <c:dLblPos val="bestFit"/>
              <c:showPercent val="1"/>
            </c:dLbl>
            <c:dLbl>
              <c:idx val="7"/>
              <c:layout>
                <c:manualLayout>
                  <c:xMode val="edge"/>
                  <c:yMode val="edge"/>
                  <c:x val="6.6666733440237824E-2"/>
                  <c:y val="0.34375"/>
                </c:manualLayout>
              </c:layout>
              <c:dLblPos val="bestFit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Percent val="1"/>
          </c:dLbls>
          <c:cat>
            <c:strRef>
              <c:f>('16.2.3'!$A$8,'16.2.3'!$A$9:$A$9,'16.2.3'!$A$10,'16.2.3'!$A$11)</c:f>
              <c:strCache>
                <c:ptCount val="4"/>
                <c:pt idx="0">
                  <c:v>Producción, transporte y distribución de energía eléctrica</c:v>
                </c:pt>
                <c:pt idx="1">
                  <c:v>Producción y distribución de gas, vapor y aire acondicionado (1)</c:v>
                </c:pt>
                <c:pt idx="2">
                  <c:v>Captación, depuración y distribución de agua</c:v>
                </c:pt>
                <c:pt idx="3">
                  <c:v>Actividades de saneamiento, gestión de residuos y descontaminación (2)</c:v>
                </c:pt>
              </c:strCache>
            </c:strRef>
          </c:cat>
          <c:val>
            <c:numRef>
              <c:f>('16.2.3'!$D$8,'16.2.3'!$D$9,'16.2.3'!$D$10,'16.2.3'!$D$11)</c:f>
              <c:numCache>
                <c:formatCode>#,##0__;\–#,##0__;0__;@__</c:formatCode>
                <c:ptCount val="4"/>
                <c:pt idx="0">
                  <c:v>17447</c:v>
                </c:pt>
                <c:pt idx="1">
                  <c:v>436</c:v>
                </c:pt>
                <c:pt idx="2">
                  <c:v>3602</c:v>
                </c:pt>
                <c:pt idx="3">
                  <c:v>5397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435958970311466"/>
          <c:y val="0.3221153846153848"/>
          <c:w val="0.38051320163581948"/>
          <c:h val="0.30048076923077033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empresas de la Industria de la Alimentación
según subsector de actividad</a:t>
            </a:r>
          </a:p>
        </c:rich>
      </c:tx>
      <c:layout>
        <c:manualLayout>
          <c:xMode val="edge"/>
          <c:yMode val="edge"/>
          <c:x val="0.22577540744553909"/>
          <c:y val="3.0567685589519691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7.7519453200185093E-2"/>
          <c:y val="0.28384279475982593"/>
          <c:w val="0.90503961611216177"/>
          <c:h val="0.48471615720524075"/>
        </c:manualLayout>
      </c:layout>
      <c:barChart>
        <c:barDir val="col"/>
        <c:grouping val="clustered"/>
        <c:ser>
          <c:idx val="0"/>
          <c:order val="0"/>
          <c:tx>
            <c:strRef>
              <c:f>'16.3.1'!$B$7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cat>
            <c:strRef>
              <c:f>'16.3.1'!$A$8:$A$20</c:f>
              <c:strCache>
                <c:ptCount val="13"/>
                <c:pt idx="0">
                  <c:v>Procesado y conservación de carne y elaboración de productos cárnicos</c:v>
                </c:pt>
                <c:pt idx="1">
                  <c:v>Procesado y conservación de pescados, crustáceos y moluscos</c:v>
                </c:pt>
                <c:pt idx="2">
                  <c:v>Procesado y conservación de frutas y hortalizas</c:v>
                </c:pt>
                <c:pt idx="3">
                  <c:v>Fabricación de aceites y grasas vegetales y animales</c:v>
                </c:pt>
                <c:pt idx="4">
                  <c:v>Fabricación de productos lácteos</c:v>
                </c:pt>
                <c:pt idx="5">
                  <c:v>Fabricación de productos de molinería, almidones y productos amiláceos</c:v>
                </c:pt>
                <c:pt idx="6">
                  <c:v>Fabricación de productos de panadería y pastas alimenticias</c:v>
                </c:pt>
                <c:pt idx="7">
                  <c:v>Azúcar, cacao, chocolate y confitería</c:v>
                </c:pt>
                <c:pt idx="8">
                  <c:v>Otros productos diversos (1)</c:v>
                </c:pt>
                <c:pt idx="9">
                  <c:v>Fabricación de productos para la alimentación animal</c:v>
                </c:pt>
                <c:pt idx="10">
                  <c:v>Vinos y otras bebidas no destiladas</c:v>
                </c:pt>
                <c:pt idx="11">
                  <c:v>Otras bebidas alcohólicas (2)</c:v>
                </c:pt>
                <c:pt idx="12">
                  <c:v>Fabricación de bebidas no alcohólicas y aguas minerales</c:v>
                </c:pt>
              </c:strCache>
            </c:strRef>
          </c:cat>
          <c:val>
            <c:numRef>
              <c:f>'16.3.1'!$B$8:$B$20</c:f>
              <c:numCache>
                <c:formatCode>#,##0\ \ </c:formatCode>
                <c:ptCount val="13"/>
                <c:pt idx="0">
                  <c:v>4036</c:v>
                </c:pt>
                <c:pt idx="1">
                  <c:v>655</c:v>
                </c:pt>
                <c:pt idx="2">
                  <c:v>1358</c:v>
                </c:pt>
                <c:pt idx="3">
                  <c:v>1610</c:v>
                </c:pt>
                <c:pt idx="4">
                  <c:v>1550</c:v>
                </c:pt>
                <c:pt idx="5">
                  <c:v>517</c:v>
                </c:pt>
                <c:pt idx="6">
                  <c:v>10558</c:v>
                </c:pt>
                <c:pt idx="7">
                  <c:v>726</c:v>
                </c:pt>
                <c:pt idx="8">
                  <c:v>1911</c:v>
                </c:pt>
                <c:pt idx="9">
                  <c:v>833</c:v>
                </c:pt>
                <c:pt idx="10">
                  <c:v>4036</c:v>
                </c:pt>
                <c:pt idx="11">
                  <c:v>612</c:v>
                </c:pt>
                <c:pt idx="12">
                  <c:v>329</c:v>
                </c:pt>
              </c:numCache>
            </c:numRef>
          </c:val>
        </c:ser>
        <c:ser>
          <c:idx val="1"/>
          <c:order val="1"/>
          <c:tx>
            <c:strRef>
              <c:f>'16.3.1'!$C$7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cat>
            <c:strRef>
              <c:f>'16.3.1'!$A$8:$A$20</c:f>
              <c:strCache>
                <c:ptCount val="13"/>
                <c:pt idx="0">
                  <c:v>Procesado y conservación de carne y elaboración de productos cárnicos</c:v>
                </c:pt>
                <c:pt idx="1">
                  <c:v>Procesado y conservación de pescados, crustáceos y moluscos</c:v>
                </c:pt>
                <c:pt idx="2">
                  <c:v>Procesado y conservación de frutas y hortalizas</c:v>
                </c:pt>
                <c:pt idx="3">
                  <c:v>Fabricación de aceites y grasas vegetales y animales</c:v>
                </c:pt>
                <c:pt idx="4">
                  <c:v>Fabricación de productos lácteos</c:v>
                </c:pt>
                <c:pt idx="5">
                  <c:v>Fabricación de productos de molinería, almidones y productos amiláceos</c:v>
                </c:pt>
                <c:pt idx="6">
                  <c:v>Fabricación de productos de panadería y pastas alimenticias</c:v>
                </c:pt>
                <c:pt idx="7">
                  <c:v>Azúcar, cacao, chocolate y confitería</c:v>
                </c:pt>
                <c:pt idx="8">
                  <c:v>Otros productos diversos (1)</c:v>
                </c:pt>
                <c:pt idx="9">
                  <c:v>Fabricación de productos para la alimentación animal</c:v>
                </c:pt>
                <c:pt idx="10">
                  <c:v>Vinos y otras bebidas no destiladas</c:v>
                </c:pt>
                <c:pt idx="11">
                  <c:v>Otras bebidas alcohólicas (2)</c:v>
                </c:pt>
                <c:pt idx="12">
                  <c:v>Fabricación de bebidas no alcohólicas y aguas minerales</c:v>
                </c:pt>
              </c:strCache>
            </c:strRef>
          </c:cat>
          <c:val>
            <c:numRef>
              <c:f>'16.3.1'!$C$8:$C$20</c:f>
              <c:numCache>
                <c:formatCode>#,##0\ \ </c:formatCode>
                <c:ptCount val="13"/>
                <c:pt idx="0">
                  <c:v>3926</c:v>
                </c:pt>
                <c:pt idx="1">
                  <c:v>656</c:v>
                </c:pt>
                <c:pt idx="2">
                  <c:v>1353</c:v>
                </c:pt>
                <c:pt idx="3">
                  <c:v>1605</c:v>
                </c:pt>
                <c:pt idx="4">
                  <c:v>1536</c:v>
                </c:pt>
                <c:pt idx="5">
                  <c:v>492</c:v>
                </c:pt>
                <c:pt idx="6">
                  <c:v>10314</c:v>
                </c:pt>
                <c:pt idx="7">
                  <c:v>714</c:v>
                </c:pt>
                <c:pt idx="8">
                  <c:v>1897</c:v>
                </c:pt>
                <c:pt idx="9">
                  <c:v>812</c:v>
                </c:pt>
                <c:pt idx="10">
                  <c:v>4047</c:v>
                </c:pt>
                <c:pt idx="11">
                  <c:v>701</c:v>
                </c:pt>
                <c:pt idx="12">
                  <c:v>319</c:v>
                </c:pt>
              </c:numCache>
            </c:numRef>
          </c:val>
        </c:ser>
        <c:axId val="102813696"/>
        <c:axId val="102815232"/>
      </c:barChart>
      <c:catAx>
        <c:axId val="1028136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15232"/>
        <c:crosses val="autoZero"/>
        <c:auto val="1"/>
        <c:lblAlgn val="ctr"/>
        <c:lblOffset val="100"/>
        <c:tickLblSkip val="2"/>
        <c:tickMarkSkip val="1"/>
      </c:catAx>
      <c:valAx>
        <c:axId val="10281523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\ \ 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136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961282856107354"/>
          <c:y val="0.1965065502183406"/>
          <c:w val="0.10368226865524756"/>
          <c:h val="5.458515283842796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establecimientos de la Industria de la Alimentación
según subsector de actividad</a:t>
            </a:r>
          </a:p>
        </c:rich>
      </c:tx>
      <c:layout>
        <c:manualLayout>
          <c:xMode val="edge"/>
          <c:yMode val="edge"/>
          <c:x val="0.20404244430231008"/>
          <c:y val="3.1180400890868598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7.6997148793324366E-2"/>
          <c:y val="0.28730512249443207"/>
          <c:w val="0.90952882012114455"/>
          <c:h val="0.47661469933184947"/>
        </c:manualLayout>
      </c:layout>
      <c:barChart>
        <c:barDir val="col"/>
        <c:grouping val="clustered"/>
        <c:ser>
          <c:idx val="0"/>
          <c:order val="0"/>
          <c:tx>
            <c:strRef>
              <c:f>'16.3.1'!$E$7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cat>
            <c:strRef>
              <c:f>'16.3.1'!$A$8:$A$20</c:f>
              <c:strCache>
                <c:ptCount val="13"/>
                <c:pt idx="0">
                  <c:v>Procesado y conservación de carne y elaboración de productos cárnicos</c:v>
                </c:pt>
                <c:pt idx="1">
                  <c:v>Procesado y conservación de pescados, crustáceos y moluscos</c:v>
                </c:pt>
                <c:pt idx="2">
                  <c:v>Procesado y conservación de frutas y hortalizas</c:v>
                </c:pt>
                <c:pt idx="3">
                  <c:v>Fabricación de aceites y grasas vegetales y animales</c:v>
                </c:pt>
                <c:pt idx="4">
                  <c:v>Fabricación de productos lácteos</c:v>
                </c:pt>
                <c:pt idx="5">
                  <c:v>Fabricación de productos de molinería, almidones y productos amiláceos</c:v>
                </c:pt>
                <c:pt idx="6">
                  <c:v>Fabricación de productos de panadería y pastas alimenticias</c:v>
                </c:pt>
                <c:pt idx="7">
                  <c:v>Azúcar, cacao, chocolate y confitería</c:v>
                </c:pt>
                <c:pt idx="8">
                  <c:v>Otros productos diversos (1)</c:v>
                </c:pt>
                <c:pt idx="9">
                  <c:v>Fabricación de productos para la alimentación animal</c:v>
                </c:pt>
                <c:pt idx="10">
                  <c:v>Vinos y otras bebidas no destiladas</c:v>
                </c:pt>
                <c:pt idx="11">
                  <c:v>Otras bebidas alcohólicas (2)</c:v>
                </c:pt>
                <c:pt idx="12">
                  <c:v>Fabricación de bebidas no alcohólicas y aguas minerales</c:v>
                </c:pt>
              </c:strCache>
            </c:strRef>
          </c:cat>
          <c:val>
            <c:numRef>
              <c:f>'16.3.1'!$E$8:$E$20</c:f>
              <c:numCache>
                <c:formatCode>#,##0\ \ </c:formatCode>
                <c:ptCount val="13"/>
                <c:pt idx="0">
                  <c:v>4737</c:v>
                </c:pt>
                <c:pt idx="1">
                  <c:v>830</c:v>
                </c:pt>
                <c:pt idx="2">
                  <c:v>1639</c:v>
                </c:pt>
                <c:pt idx="3">
                  <c:v>1836</c:v>
                </c:pt>
                <c:pt idx="4">
                  <c:v>1771</c:v>
                </c:pt>
                <c:pt idx="5">
                  <c:v>613</c:v>
                </c:pt>
                <c:pt idx="6">
                  <c:v>11872</c:v>
                </c:pt>
                <c:pt idx="7">
                  <c:v>863</c:v>
                </c:pt>
                <c:pt idx="8">
                  <c:v>2286</c:v>
                </c:pt>
                <c:pt idx="9">
                  <c:v>1053</c:v>
                </c:pt>
                <c:pt idx="10">
                  <c:v>4722</c:v>
                </c:pt>
                <c:pt idx="11">
                  <c:v>733</c:v>
                </c:pt>
                <c:pt idx="12">
                  <c:v>431</c:v>
                </c:pt>
              </c:numCache>
            </c:numRef>
          </c:val>
        </c:ser>
        <c:ser>
          <c:idx val="1"/>
          <c:order val="1"/>
          <c:tx>
            <c:strRef>
              <c:f>'16.3.1'!$F$7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cat>
            <c:strRef>
              <c:f>'16.3.1'!$A$8:$A$20</c:f>
              <c:strCache>
                <c:ptCount val="13"/>
                <c:pt idx="0">
                  <c:v>Procesado y conservación de carne y elaboración de productos cárnicos</c:v>
                </c:pt>
                <c:pt idx="1">
                  <c:v>Procesado y conservación de pescados, crustáceos y moluscos</c:v>
                </c:pt>
                <c:pt idx="2">
                  <c:v>Procesado y conservación de frutas y hortalizas</c:v>
                </c:pt>
                <c:pt idx="3">
                  <c:v>Fabricación de aceites y grasas vegetales y animales</c:v>
                </c:pt>
                <c:pt idx="4">
                  <c:v>Fabricación de productos lácteos</c:v>
                </c:pt>
                <c:pt idx="5">
                  <c:v>Fabricación de productos de molinería, almidones y productos amiláceos</c:v>
                </c:pt>
                <c:pt idx="6">
                  <c:v>Fabricación de productos de panadería y pastas alimenticias</c:v>
                </c:pt>
                <c:pt idx="7">
                  <c:v>Azúcar, cacao, chocolate y confitería</c:v>
                </c:pt>
                <c:pt idx="8">
                  <c:v>Otros productos diversos (1)</c:v>
                </c:pt>
                <c:pt idx="9">
                  <c:v>Fabricación de productos para la alimentación animal</c:v>
                </c:pt>
                <c:pt idx="10">
                  <c:v>Vinos y otras bebidas no destiladas</c:v>
                </c:pt>
                <c:pt idx="11">
                  <c:v>Otras bebidas alcohólicas (2)</c:v>
                </c:pt>
                <c:pt idx="12">
                  <c:v>Fabricación de bebidas no alcohólicas y aguas minerales</c:v>
                </c:pt>
              </c:strCache>
            </c:strRef>
          </c:cat>
          <c:val>
            <c:numRef>
              <c:f>'16.3.1'!$F$8:$F$20</c:f>
              <c:numCache>
                <c:formatCode>#,##0\ \ </c:formatCode>
                <c:ptCount val="13"/>
                <c:pt idx="0">
                  <c:v>4654</c:v>
                </c:pt>
                <c:pt idx="1">
                  <c:v>838</c:v>
                </c:pt>
                <c:pt idx="2">
                  <c:v>1633</c:v>
                </c:pt>
                <c:pt idx="3">
                  <c:v>1845</c:v>
                </c:pt>
                <c:pt idx="4">
                  <c:v>1759</c:v>
                </c:pt>
                <c:pt idx="5">
                  <c:v>583</c:v>
                </c:pt>
                <c:pt idx="6">
                  <c:v>11662</c:v>
                </c:pt>
                <c:pt idx="7">
                  <c:v>846</c:v>
                </c:pt>
                <c:pt idx="8">
                  <c:v>2286</c:v>
                </c:pt>
                <c:pt idx="9">
                  <c:v>1053</c:v>
                </c:pt>
                <c:pt idx="10">
                  <c:v>4747</c:v>
                </c:pt>
                <c:pt idx="11">
                  <c:v>827</c:v>
                </c:pt>
                <c:pt idx="12">
                  <c:v>430</c:v>
                </c:pt>
              </c:numCache>
            </c:numRef>
          </c:val>
        </c:ser>
        <c:axId val="102860672"/>
        <c:axId val="102862208"/>
      </c:barChart>
      <c:catAx>
        <c:axId val="1028606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62208"/>
        <c:crosses val="autoZero"/>
        <c:auto val="1"/>
        <c:lblAlgn val="ctr"/>
        <c:lblOffset val="100"/>
        <c:tickLblSkip val="1"/>
        <c:tickMarkSkip val="1"/>
      </c:catAx>
      <c:valAx>
        <c:axId val="10286220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\ \ 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606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139578480086473"/>
          <c:y val="0.19599109131403139"/>
          <c:w val="0.1029836865110715"/>
          <c:h val="5.567928730512249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empresas
de la Industria Forestal según subsector de actividad</a:t>
            </a:r>
          </a:p>
        </c:rich>
      </c:tx>
      <c:layout>
        <c:manualLayout>
          <c:xMode val="edge"/>
          <c:yMode val="edge"/>
          <c:x val="0.31651378748549525"/>
          <c:y val="5.4674814543840822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015038836151458"/>
          <c:y val="0.26005769080845098"/>
          <c:w val="0.87844719029897855"/>
          <c:h val="0.62339440243236965"/>
        </c:manualLayout>
      </c:layout>
      <c:barChart>
        <c:barDir val="col"/>
        <c:grouping val="clustered"/>
        <c:ser>
          <c:idx val="0"/>
          <c:order val="0"/>
          <c:tx>
            <c:strRef>
              <c:f>'16.3.2'!$B$7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cat>
            <c:strRef>
              <c:f>'16.3.2'!$A$8:$A$11</c:f>
              <c:strCache>
                <c:ptCount val="4"/>
                <c:pt idx="0">
                  <c:v>Industria de madera y corcho, excepto  muebles;</c:v>
                </c:pt>
                <c:pt idx="1">
                  <c:v>cestería y espartería  </c:v>
                </c:pt>
                <c:pt idx="2">
                  <c:v>Industria del papel  </c:v>
                </c:pt>
                <c:pt idx="3">
                  <c:v>Fabricación de muebles</c:v>
                </c:pt>
              </c:strCache>
            </c:strRef>
          </c:cat>
          <c:val>
            <c:numRef>
              <c:f>'16.3.2'!$B$9:$B$11</c:f>
              <c:numCache>
                <c:formatCode>#,##0__;\–#,##0__;0__;@__</c:formatCode>
                <c:ptCount val="3"/>
                <c:pt idx="0">
                  <c:v>11806</c:v>
                </c:pt>
                <c:pt idx="1">
                  <c:v>1819</c:v>
                </c:pt>
                <c:pt idx="2">
                  <c:v>14167</c:v>
                </c:pt>
              </c:numCache>
            </c:numRef>
          </c:val>
        </c:ser>
        <c:ser>
          <c:idx val="1"/>
          <c:order val="1"/>
          <c:tx>
            <c:strRef>
              <c:f>'16.3.2'!$C$7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cat>
            <c:strRef>
              <c:f>'16.3.2'!$A$8:$A$11</c:f>
              <c:strCache>
                <c:ptCount val="4"/>
                <c:pt idx="0">
                  <c:v>Industria de madera y corcho, excepto  muebles;</c:v>
                </c:pt>
                <c:pt idx="1">
                  <c:v>cestería y espartería  </c:v>
                </c:pt>
                <c:pt idx="2">
                  <c:v>Industria del papel  </c:v>
                </c:pt>
                <c:pt idx="3">
                  <c:v>Fabricación de muebles</c:v>
                </c:pt>
              </c:strCache>
            </c:strRef>
          </c:cat>
          <c:val>
            <c:numRef>
              <c:f>'16.3.2'!$C$9:$C$11</c:f>
              <c:numCache>
                <c:formatCode>#,##0__;\–#,##0__;0__;@__</c:formatCode>
                <c:ptCount val="3"/>
                <c:pt idx="0">
                  <c:v>11095</c:v>
                </c:pt>
                <c:pt idx="1">
                  <c:v>1791</c:v>
                </c:pt>
                <c:pt idx="2">
                  <c:v>13302</c:v>
                </c:pt>
              </c:numCache>
            </c:numRef>
          </c:val>
        </c:ser>
        <c:axId val="102949248"/>
        <c:axId val="102950784"/>
      </c:barChart>
      <c:catAx>
        <c:axId val="1029492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950784"/>
        <c:crosses val="autoZero"/>
        <c:auto val="1"/>
        <c:lblAlgn val="ctr"/>
        <c:lblOffset val="100"/>
        <c:tickLblSkip val="1"/>
        <c:tickMarkSkip val="1"/>
      </c:catAx>
      <c:valAx>
        <c:axId val="10295078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_;\–#,##0__;0__;@__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9492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6016558294050081"/>
          <c:y val="0.16644793734370425"/>
          <c:w val="0.13408537712124199"/>
          <c:h val="5.827519093092341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 horizontalDpi="300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establecimientos de la Industria Forestal según subsector de actividad</a:t>
            </a:r>
          </a:p>
        </c:rich>
      </c:tx>
      <c:layout>
        <c:manualLayout>
          <c:xMode val="edge"/>
          <c:yMode val="edge"/>
          <c:x val="0.12875"/>
          <c:y val="3.0516501880918704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"/>
          <c:y val="0.21035865144638971"/>
          <c:w val="0.87875000000000103"/>
          <c:h val="0.67227246632544002"/>
        </c:manualLayout>
      </c:layout>
      <c:barChart>
        <c:barDir val="col"/>
        <c:grouping val="clustered"/>
        <c:ser>
          <c:idx val="0"/>
          <c:order val="0"/>
          <c:tx>
            <c:strRef>
              <c:f>'16.3.2'!$E$7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cat>
            <c:strRef>
              <c:f>'16.3.2'!$A$8:$A$11</c:f>
              <c:strCache>
                <c:ptCount val="4"/>
                <c:pt idx="0">
                  <c:v>Industria de madera y corcho, excepto  muebles;</c:v>
                </c:pt>
                <c:pt idx="1">
                  <c:v>cestería y espartería  </c:v>
                </c:pt>
                <c:pt idx="2">
                  <c:v>Industria del papel  </c:v>
                </c:pt>
                <c:pt idx="3">
                  <c:v>Fabricación de muebles</c:v>
                </c:pt>
              </c:strCache>
            </c:strRef>
          </c:cat>
          <c:val>
            <c:numRef>
              <c:f>'16.3.2'!$E$9:$E$11</c:f>
              <c:numCache>
                <c:formatCode>#,##0__;\–#,##0__;0__;@__</c:formatCode>
                <c:ptCount val="3"/>
                <c:pt idx="0">
                  <c:v>12766</c:v>
                </c:pt>
                <c:pt idx="1">
                  <c:v>2128</c:v>
                </c:pt>
                <c:pt idx="2">
                  <c:v>15327</c:v>
                </c:pt>
              </c:numCache>
            </c:numRef>
          </c:val>
        </c:ser>
        <c:ser>
          <c:idx val="1"/>
          <c:order val="1"/>
          <c:tx>
            <c:strRef>
              <c:f>'16.3.2'!$F$7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cat>
            <c:strRef>
              <c:f>'16.3.2'!$A$8:$A$11</c:f>
              <c:strCache>
                <c:ptCount val="4"/>
                <c:pt idx="0">
                  <c:v>Industria de madera y corcho, excepto  muebles;</c:v>
                </c:pt>
                <c:pt idx="1">
                  <c:v>cestería y espartería  </c:v>
                </c:pt>
                <c:pt idx="2">
                  <c:v>Industria del papel  </c:v>
                </c:pt>
                <c:pt idx="3">
                  <c:v>Fabricación de muebles</c:v>
                </c:pt>
              </c:strCache>
            </c:strRef>
          </c:cat>
          <c:val>
            <c:numRef>
              <c:f>'16.3.2'!$F$9:$F$11</c:f>
              <c:numCache>
                <c:formatCode>#,##0__;\–#,##0__;0__;@__</c:formatCode>
                <c:ptCount val="3"/>
                <c:pt idx="0">
                  <c:v>12038</c:v>
                </c:pt>
                <c:pt idx="1">
                  <c:v>2102</c:v>
                </c:pt>
                <c:pt idx="2">
                  <c:v>14439</c:v>
                </c:pt>
              </c:numCache>
            </c:numRef>
          </c:val>
        </c:ser>
        <c:axId val="102988032"/>
        <c:axId val="102998016"/>
      </c:barChart>
      <c:catAx>
        <c:axId val="1029880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998016"/>
        <c:crosses val="autoZero"/>
        <c:auto val="1"/>
        <c:lblAlgn val="ctr"/>
        <c:lblOffset val="100"/>
        <c:tickLblSkip val="1"/>
        <c:tickMarkSkip val="1"/>
      </c:catAx>
      <c:valAx>
        <c:axId val="10299801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_;\–#,##0__;0__;@__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9880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698849937487195"/>
          <c:y val="0.10454444921169213"/>
          <c:w val="0.13375000000000001"/>
          <c:h val="5.868558054022829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empresas
de la Industria de Medio Ambiente 
según subsector de actividad</a:t>
            </a:r>
          </a:p>
        </c:rich>
      </c:tx>
      <c:layout>
        <c:manualLayout>
          <c:xMode val="edge"/>
          <c:yMode val="edge"/>
          <c:x val="0.36116586146156188"/>
          <c:y val="4.1570521207507684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9.1422172279607861E-2"/>
          <c:y val="0.29434950162951717"/>
          <c:w val="0.89051967813099497"/>
          <c:h val="0.55322644337131577"/>
        </c:manualLayout>
      </c:layout>
      <c:barChart>
        <c:barDir val="col"/>
        <c:grouping val="clustered"/>
        <c:ser>
          <c:idx val="0"/>
          <c:order val="0"/>
          <c:tx>
            <c:strRef>
              <c:f>'16.3.3'!$B$8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cat>
            <c:strRef>
              <c:f>'16.3.3'!$A$9:$A$12</c:f>
              <c:strCache>
                <c:ptCount val="4"/>
                <c:pt idx="0">
                  <c:v>Producción, transporte y distribución de energía eléctrica</c:v>
                </c:pt>
                <c:pt idx="1">
                  <c:v>Producción y distribución de gas, vapor y aire acondicionado (1)</c:v>
                </c:pt>
                <c:pt idx="2">
                  <c:v>Captación, depuración y distribución de agua</c:v>
                </c:pt>
                <c:pt idx="3">
                  <c:v>Actividades de saneamiento, gestión de residuos y descontaminación (2)</c:v>
                </c:pt>
              </c:strCache>
            </c:strRef>
          </c:cat>
          <c:val>
            <c:numRef>
              <c:f>'16.3.3'!$B$9:$B$12</c:f>
              <c:numCache>
                <c:formatCode>#,##0__;\–#,##0__;0__;@__</c:formatCode>
                <c:ptCount val="4"/>
                <c:pt idx="0">
                  <c:v>14832</c:v>
                </c:pt>
                <c:pt idx="1">
                  <c:v>262</c:v>
                </c:pt>
                <c:pt idx="2">
                  <c:v>2828</c:v>
                </c:pt>
                <c:pt idx="3">
                  <c:v>3917</c:v>
                </c:pt>
              </c:numCache>
            </c:numRef>
          </c:val>
        </c:ser>
        <c:ser>
          <c:idx val="1"/>
          <c:order val="1"/>
          <c:tx>
            <c:strRef>
              <c:f>'16.3.3'!$C$8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cat>
            <c:strRef>
              <c:f>'16.3.3'!$A$9:$A$12</c:f>
              <c:strCache>
                <c:ptCount val="4"/>
                <c:pt idx="0">
                  <c:v>Producción, transporte y distribución de energía eléctrica</c:v>
                </c:pt>
                <c:pt idx="1">
                  <c:v>Producción y distribución de gas, vapor y aire acondicionado (1)</c:v>
                </c:pt>
                <c:pt idx="2">
                  <c:v>Captación, depuración y distribución de agua</c:v>
                </c:pt>
                <c:pt idx="3">
                  <c:v>Actividades de saneamiento, gestión de residuos y descontaminación (2)</c:v>
                </c:pt>
              </c:strCache>
            </c:strRef>
          </c:cat>
          <c:val>
            <c:numRef>
              <c:f>'16.3.3'!$C$9:$C$12</c:f>
              <c:numCache>
                <c:formatCode>#,##0__;\–#,##0__;0__;@__</c:formatCode>
                <c:ptCount val="4"/>
                <c:pt idx="0">
                  <c:v>14571</c:v>
                </c:pt>
                <c:pt idx="1">
                  <c:v>255</c:v>
                </c:pt>
                <c:pt idx="2">
                  <c:v>2924</c:v>
                </c:pt>
                <c:pt idx="3">
                  <c:v>3878</c:v>
                </c:pt>
              </c:numCache>
            </c:numRef>
          </c:val>
        </c:ser>
        <c:axId val="103052032"/>
        <c:axId val="103053568"/>
      </c:barChart>
      <c:catAx>
        <c:axId val="1030520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3053568"/>
        <c:crosses val="autoZero"/>
        <c:auto val="1"/>
        <c:lblAlgn val="ctr"/>
        <c:lblOffset val="100"/>
        <c:tickLblSkip val="1"/>
        <c:tickMarkSkip val="1"/>
      </c:catAx>
      <c:valAx>
        <c:axId val="10305356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_;\–#,##0__;0__;@__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30520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904818552357212"/>
          <c:y val="0.19255822251825769"/>
          <c:w val="0.12076756091256842"/>
          <c:h val="5.773678566233233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 horizontalDpi="30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establecimientos de la Industria Medio Ambiente 
según subsector de actividad</a:t>
            </a:r>
          </a:p>
        </c:rich>
      </c:tx>
      <c:layout>
        <c:manualLayout>
          <c:xMode val="edge"/>
          <c:yMode val="edge"/>
          <c:x val="0.20969560315670804"/>
          <c:y val="2.3474232216091358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9.1319052987598653E-2"/>
          <c:y val="0.25622615285138473"/>
          <c:w val="0.88838782412626716"/>
          <c:h val="0.58884633281162158"/>
        </c:manualLayout>
      </c:layout>
      <c:barChart>
        <c:barDir val="col"/>
        <c:grouping val="clustered"/>
        <c:ser>
          <c:idx val="0"/>
          <c:order val="0"/>
          <c:tx>
            <c:strRef>
              <c:f>'16.3.3'!$E$8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cat>
            <c:strRef>
              <c:f>'16.3.3'!$A$9:$A$12</c:f>
              <c:strCache>
                <c:ptCount val="4"/>
                <c:pt idx="0">
                  <c:v>Producción, transporte y distribución de energía eléctrica</c:v>
                </c:pt>
                <c:pt idx="1">
                  <c:v>Producción y distribución de gas, vapor y aire acondicionado (1)</c:v>
                </c:pt>
                <c:pt idx="2">
                  <c:v>Captación, depuración y distribución de agua</c:v>
                </c:pt>
                <c:pt idx="3">
                  <c:v>Actividades de saneamiento, gestión de residuos y descontaminación (2)</c:v>
                </c:pt>
              </c:strCache>
            </c:strRef>
          </c:cat>
          <c:val>
            <c:numRef>
              <c:f>'16.3.3'!$E$9:$E$12</c:f>
              <c:numCache>
                <c:formatCode>#,##0__;\–#,##0__;0__;@__</c:formatCode>
                <c:ptCount val="4"/>
                <c:pt idx="0">
                  <c:v>17592</c:v>
                </c:pt>
                <c:pt idx="1">
                  <c:v>405</c:v>
                </c:pt>
                <c:pt idx="2">
                  <c:v>3494</c:v>
                </c:pt>
                <c:pt idx="3">
                  <c:v>5215</c:v>
                </c:pt>
              </c:numCache>
            </c:numRef>
          </c:val>
        </c:ser>
        <c:ser>
          <c:idx val="1"/>
          <c:order val="1"/>
          <c:tx>
            <c:strRef>
              <c:f>'16.3.3'!$F$8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cat>
            <c:strRef>
              <c:f>'16.3.3'!$A$9:$A$12</c:f>
              <c:strCache>
                <c:ptCount val="4"/>
                <c:pt idx="0">
                  <c:v>Producción, transporte y distribución de energía eléctrica</c:v>
                </c:pt>
                <c:pt idx="1">
                  <c:v>Producción y distribución de gas, vapor y aire acondicionado (1)</c:v>
                </c:pt>
                <c:pt idx="2">
                  <c:v>Captación, depuración y distribución de agua</c:v>
                </c:pt>
                <c:pt idx="3">
                  <c:v>Actividades de saneamiento, gestión de residuos y descontaminación (2)</c:v>
                </c:pt>
              </c:strCache>
            </c:strRef>
          </c:cat>
          <c:val>
            <c:numRef>
              <c:f>'16.3.3'!$F$9:$F$12</c:f>
              <c:numCache>
                <c:formatCode>#,##0__;\–#,##0__;0__;@__</c:formatCode>
                <c:ptCount val="4"/>
                <c:pt idx="0">
                  <c:v>17447</c:v>
                </c:pt>
                <c:pt idx="1">
                  <c:v>436</c:v>
                </c:pt>
                <c:pt idx="2">
                  <c:v>3602</c:v>
                </c:pt>
                <c:pt idx="3">
                  <c:v>5397</c:v>
                </c:pt>
              </c:numCache>
            </c:numRef>
          </c:val>
        </c:ser>
        <c:axId val="103094912"/>
        <c:axId val="103145856"/>
      </c:barChart>
      <c:catAx>
        <c:axId val="1030949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3145856"/>
        <c:crosses val="autoZero"/>
        <c:auto val="1"/>
        <c:lblAlgn val="ctr"/>
        <c:lblOffset val="100"/>
        <c:tickLblSkip val="1"/>
        <c:tickMarkSkip val="1"/>
      </c:catAx>
      <c:valAx>
        <c:axId val="10314585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_;\–#,##0__;0__;@__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30949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6239270912491237"/>
          <c:y val="0.15348178945014854"/>
          <c:w val="0.12063134160090201"/>
          <c:h val="5.868558054022829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 horizontalDpi="300" vertic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Índice de Producción de la Industria de la Alimentación
(Base 2010= 100)</a:t>
            </a:r>
          </a:p>
        </c:rich>
      </c:tx>
      <c:layout>
        <c:manualLayout>
          <c:xMode val="edge"/>
          <c:yMode val="edge"/>
          <c:x val="0.33396488142695829"/>
          <c:y val="6.7078149884729751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6.5825067628494119E-2"/>
          <c:y val="0.26623432899234178"/>
          <c:w val="0.91794409377817998"/>
          <c:h val="0.56926527256086179"/>
        </c:manualLayout>
      </c:layout>
      <c:barChart>
        <c:barDir val="col"/>
        <c:grouping val="clustered"/>
        <c:ser>
          <c:idx val="0"/>
          <c:order val="0"/>
          <c:tx>
            <c:strRef>
              <c:f>'16.8.1'!$B$5:$D$5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cat>
            <c:strRef>
              <c:f>'16.8.1'!$A$7:$A$15</c:f>
              <c:strCache>
                <c:ptCount val="9"/>
                <c:pt idx="0">
                  <c:v>10.1. Procesado y conservación de carne y elaboración de productos cárnicos</c:v>
                </c:pt>
                <c:pt idx="1">
                  <c:v>10.2 .Procesado y conservación de pescados, crustáceos y moluscos</c:v>
                </c:pt>
                <c:pt idx="2">
                  <c:v>10.3. Procesado y conservación de frutas y hortalizas</c:v>
                </c:pt>
                <c:pt idx="3">
                  <c:v>10.4. Fabricación de aceites y grasas vegetales y animales</c:v>
                </c:pt>
                <c:pt idx="4">
                  <c:v>10.5. Fabricación de productos lácteos</c:v>
                </c:pt>
                <c:pt idx="5">
                  <c:v>10.6. Fabricación de productos de molinería, almidones y productos amiláceos</c:v>
                </c:pt>
                <c:pt idx="6">
                  <c:v>10.7. Fabricación de productos de panadería y pastas alimenticias</c:v>
                </c:pt>
                <c:pt idx="7">
                  <c:v>10.8. Fabricación de otros productos alimenticios</c:v>
                </c:pt>
                <c:pt idx="8">
                  <c:v>10.9. Fabricación de productos para la alimentación animal</c:v>
                </c:pt>
              </c:strCache>
            </c:strRef>
          </c:cat>
          <c:val>
            <c:numRef>
              <c:f>'16.8.1'!$D$7:$D$15</c:f>
              <c:numCache>
                <c:formatCode>#,##0.0__;\–#,##0.0__;0.0__;@__</c:formatCode>
                <c:ptCount val="9"/>
                <c:pt idx="0">
                  <c:v>101.85174754594895</c:v>
                </c:pt>
                <c:pt idx="1">
                  <c:v>94.682101589074321</c:v>
                </c:pt>
                <c:pt idx="2">
                  <c:v>104.21290315003773</c:v>
                </c:pt>
                <c:pt idx="3">
                  <c:v>71.14536361466071</c:v>
                </c:pt>
                <c:pt idx="4">
                  <c:v>91.519667505051515</c:v>
                </c:pt>
                <c:pt idx="5">
                  <c:v>97.014261337312419</c:v>
                </c:pt>
                <c:pt idx="6">
                  <c:v>102.78032894301481</c:v>
                </c:pt>
                <c:pt idx="7">
                  <c:v>91.938325030852141</c:v>
                </c:pt>
                <c:pt idx="8">
                  <c:v>91.567207769472063</c:v>
                </c:pt>
              </c:numCache>
            </c:numRef>
          </c:val>
        </c:ser>
        <c:ser>
          <c:idx val="1"/>
          <c:order val="1"/>
          <c:tx>
            <c:strRef>
              <c:f>'16.8.1'!$E$5:$G$5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cat>
            <c:strRef>
              <c:f>'16.8.1'!$A$7:$A$15</c:f>
              <c:strCache>
                <c:ptCount val="9"/>
                <c:pt idx="0">
                  <c:v>10.1. Procesado y conservación de carne y elaboración de productos cárnicos</c:v>
                </c:pt>
                <c:pt idx="1">
                  <c:v>10.2 .Procesado y conservación de pescados, crustáceos y moluscos</c:v>
                </c:pt>
                <c:pt idx="2">
                  <c:v>10.3. Procesado y conservación de frutas y hortalizas</c:v>
                </c:pt>
                <c:pt idx="3">
                  <c:v>10.4. Fabricación de aceites y grasas vegetales y animales</c:v>
                </c:pt>
                <c:pt idx="4">
                  <c:v>10.5. Fabricación de productos lácteos</c:v>
                </c:pt>
                <c:pt idx="5">
                  <c:v>10.6. Fabricación de productos de molinería, almidones y productos amiláceos</c:v>
                </c:pt>
                <c:pt idx="6">
                  <c:v>10.7. Fabricación de productos de panadería y pastas alimenticias</c:v>
                </c:pt>
                <c:pt idx="7">
                  <c:v>10.8. Fabricación de otros productos alimenticios</c:v>
                </c:pt>
                <c:pt idx="8">
                  <c:v>10.9. Fabricación de productos para la alimentación animal</c:v>
                </c:pt>
              </c:strCache>
            </c:strRef>
          </c:cat>
          <c:val>
            <c:numRef>
              <c:f>'16.8.1'!$G$7:$G$15</c:f>
              <c:numCache>
                <c:formatCode>#,##0.0__;\–#,##0.0__;0.0__;@__</c:formatCode>
                <c:ptCount val="9"/>
                <c:pt idx="0">
                  <c:v>107.60315</c:v>
                </c:pt>
                <c:pt idx="1">
                  <c:v>97.837414999999993</c:v>
                </c:pt>
                <c:pt idx="2">
                  <c:v>110.09575</c:v>
                </c:pt>
                <c:pt idx="3">
                  <c:v>83.369249999999994</c:v>
                </c:pt>
                <c:pt idx="4">
                  <c:v>91.221585000000005</c:v>
                </c:pt>
                <c:pt idx="5">
                  <c:v>97.441665</c:v>
                </c:pt>
                <c:pt idx="6">
                  <c:v>102.782</c:v>
                </c:pt>
                <c:pt idx="7">
                  <c:v>95.543665000000004</c:v>
                </c:pt>
                <c:pt idx="8">
                  <c:v>95.241666500000008</c:v>
                </c:pt>
              </c:numCache>
            </c:numRef>
          </c:val>
        </c:ser>
        <c:axId val="99824768"/>
        <c:axId val="99826304"/>
      </c:barChart>
      <c:catAx>
        <c:axId val="998247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826304"/>
        <c:crosses val="autoZero"/>
        <c:auto val="1"/>
        <c:lblAlgn val="ctr"/>
        <c:lblOffset val="100"/>
        <c:tickLblSkip val="1"/>
        <c:tickMarkSkip val="1"/>
      </c:catAx>
      <c:valAx>
        <c:axId val="9982630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__;\–#,##0.0__;0.0__;@__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82476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5041034419192576"/>
          <c:y val="0.18681197028589264"/>
          <c:w val="9.9570504548778596E-2"/>
          <c:h val="5.411266849437849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los establecimientos de la Industria de la Alimentación
según subsector de actividad. Año 2014</a:t>
            </a:r>
          </a:p>
        </c:rich>
      </c:tx>
      <c:layout>
        <c:manualLayout>
          <c:xMode val="edge"/>
          <c:yMode val="edge"/>
          <c:x val="8.7157183612917952E-2"/>
          <c:y val="3.9632657858066252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4230769230769241"/>
          <c:y val="0.32608730265720876"/>
          <c:w val="0.44134615384615383"/>
          <c:h val="0.3956525938907468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2"/>
          <c:dPt>
            <c:idx val="0"/>
            <c:spPr>
              <a:solidFill>
                <a:srgbClr val="008000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800080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000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99CC0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11"/>
            <c:spPr>
              <a:solidFill>
                <a:srgbClr val="00FFFF"/>
              </a:solidFill>
              <a:ln w="25400">
                <a:noFill/>
              </a:ln>
            </c:spPr>
          </c:dPt>
          <c:dPt>
            <c:idx val="12"/>
            <c:spPr>
              <a:solidFill>
                <a:srgbClr val="80008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1.9866975305699978E-2"/>
                  <c:y val="-0.13523773952638538"/>
                </c:manualLayout>
              </c:layout>
              <c:dLblPos val="bestFit"/>
              <c:showPercent val="1"/>
            </c:dLbl>
            <c:dLbl>
              <c:idx val="1"/>
              <c:layout>
                <c:manualLayout>
                  <c:x val="-1.0222481506647616E-2"/>
                  <c:y val="-0.17511217208207774"/>
                </c:manualLayout>
              </c:layout>
              <c:dLblPos val="bestFit"/>
              <c:showPercent val="1"/>
            </c:dLbl>
            <c:dLbl>
              <c:idx val="2"/>
              <c:layout>
                <c:manualLayout>
                  <c:x val="9.8068011529731068E-3"/>
                  <c:y val="-9.9110917048479324E-2"/>
                </c:manualLayout>
              </c:layout>
              <c:dLblPos val="bestFit"/>
              <c:showPercent val="1"/>
            </c:dLbl>
            <c:dLbl>
              <c:idx val="3"/>
              <c:layout>
                <c:manualLayout>
                  <c:x val="3.6123491110850718E-2"/>
                  <c:y val="-8.3046094356270861E-2"/>
                </c:manualLayout>
              </c:layout>
              <c:dLblPos val="bestFit"/>
              <c:showPercent val="1"/>
            </c:dLbl>
            <c:dLbl>
              <c:idx val="4"/>
              <c:layout>
                <c:manualLayout>
                  <c:x val="5.9790293249229368E-2"/>
                  <c:y val="-8.7033513641581364E-2"/>
                </c:manualLayout>
              </c:layout>
              <c:dLblPos val="bestFit"/>
              <c:showPercent val="1"/>
            </c:dLbl>
            <c:dLbl>
              <c:idx val="5"/>
              <c:layout>
                <c:manualLayout>
                  <c:x val="3.0120862734197038E-2"/>
                  <c:y val="3.3589588022573842E-2"/>
                </c:manualLayout>
              </c:layout>
              <c:dLblPos val="bestFit"/>
              <c:showPercent val="1"/>
            </c:dLbl>
            <c:dLbl>
              <c:idx val="6"/>
              <c:layout>
                <c:manualLayout>
                  <c:x val="1.5473873727773165E-2"/>
                  <c:y val="8.5090776057525352E-2"/>
                </c:manualLayout>
              </c:layout>
              <c:dLblPos val="bestFit"/>
              <c:showPercent val="1"/>
            </c:dLbl>
            <c:dLbl>
              <c:idx val="7"/>
              <c:layout>
                <c:manualLayout>
                  <c:x val="-4.8574911014293572E-2"/>
                  <c:y val="9.8585088820341546E-2"/>
                </c:manualLayout>
              </c:layout>
              <c:dLblPos val="bestFit"/>
              <c:showPercent val="1"/>
            </c:dLbl>
            <c:dLbl>
              <c:idx val="8"/>
              <c:layout>
                <c:manualLayout>
                  <c:x val="-8.3392731434364639E-2"/>
                  <c:y val="5.7202288134344914E-2"/>
                </c:manualLayout>
              </c:layout>
              <c:dLblPos val="bestFit"/>
              <c:showPercent val="1"/>
            </c:dLbl>
            <c:dLbl>
              <c:idx val="9"/>
              <c:layout>
                <c:manualLayout>
                  <c:x val="-5.12987478964241E-2"/>
                  <c:y val="-4.8053344669444775E-2"/>
                </c:manualLayout>
              </c:layout>
              <c:dLblPos val="bestFit"/>
              <c:showPercent val="1"/>
            </c:dLbl>
            <c:dLbl>
              <c:idx val="10"/>
              <c:layout>
                <c:manualLayout>
                  <c:x val="-3.4499426056342104E-2"/>
                  <c:y val="-0.10157699505960949"/>
                </c:manualLayout>
              </c:layout>
              <c:dLblPos val="bestFit"/>
              <c:showPercent val="1"/>
            </c:dLbl>
            <c:dLbl>
              <c:idx val="11"/>
              <c:layout>
                <c:manualLayout>
                  <c:x val="-1.9996024580172869E-2"/>
                  <c:y val="-0.12624159407412483"/>
                </c:manualLayout>
              </c:layout>
              <c:dLblPos val="bestFit"/>
              <c:showPercent val="1"/>
            </c:dLbl>
            <c:dLbl>
              <c:idx val="12"/>
              <c:layout>
                <c:manualLayout>
                  <c:x val="1.1423238286402898E-5"/>
                  <c:y val="-9.6778655841685782E-2"/>
                </c:manualLayout>
              </c:layout>
              <c:dLblPos val="bestFit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Percent val="1"/>
            <c:showLeaderLines val="1"/>
          </c:dLbls>
          <c:cat>
            <c:strRef>
              <c:f>'16.2.1'!$A$8:$A$20</c:f>
              <c:strCache>
                <c:ptCount val="13"/>
                <c:pt idx="0">
                  <c:v>Procesado y conservación de carne y elaboración de productos cárnicos</c:v>
                </c:pt>
                <c:pt idx="1">
                  <c:v>Procesado y conservación de pescados, crustáceos y moluscos</c:v>
                </c:pt>
                <c:pt idx="2">
                  <c:v>Procesado y conservación de frutas y hortalizas</c:v>
                </c:pt>
                <c:pt idx="3">
                  <c:v>Fabricación de aceites y grasas vegetales y animales</c:v>
                </c:pt>
                <c:pt idx="4">
                  <c:v>Fabricación de productos lácteos</c:v>
                </c:pt>
                <c:pt idx="5">
                  <c:v>Fabricación de productos de molinería, almidones y productos amiláceos</c:v>
                </c:pt>
                <c:pt idx="6">
                  <c:v>Fabricación de productos de panadería y pastas alimenticias</c:v>
                </c:pt>
                <c:pt idx="7">
                  <c:v>Azúcar, cacao, chocolate y confitería</c:v>
                </c:pt>
                <c:pt idx="8">
                  <c:v>Otros productos diversos</c:v>
                </c:pt>
                <c:pt idx="9">
                  <c:v>Fabricación de productos para la alimentación animal</c:v>
                </c:pt>
                <c:pt idx="10">
                  <c:v>Vinos y otras bebidas no destiladas</c:v>
                </c:pt>
                <c:pt idx="11">
                  <c:v>Otras bebidas alcohólicas</c:v>
                </c:pt>
                <c:pt idx="12">
                  <c:v>Fabricación de bebidas no alcohólicas y aguas minerales</c:v>
                </c:pt>
              </c:strCache>
            </c:strRef>
          </c:cat>
          <c:val>
            <c:numRef>
              <c:f>'16.2.1'!$D$8:$D$20</c:f>
              <c:numCache>
                <c:formatCode>#,##0\ \ </c:formatCode>
                <c:ptCount val="13"/>
                <c:pt idx="0">
                  <c:v>4654</c:v>
                </c:pt>
                <c:pt idx="1">
                  <c:v>838</c:v>
                </c:pt>
                <c:pt idx="2">
                  <c:v>1633</c:v>
                </c:pt>
                <c:pt idx="3">
                  <c:v>1845</c:v>
                </c:pt>
                <c:pt idx="4">
                  <c:v>1759</c:v>
                </c:pt>
                <c:pt idx="5">
                  <c:v>583</c:v>
                </c:pt>
                <c:pt idx="6">
                  <c:v>11662</c:v>
                </c:pt>
                <c:pt idx="7">
                  <c:v>846</c:v>
                </c:pt>
                <c:pt idx="8">
                  <c:v>2286</c:v>
                </c:pt>
                <c:pt idx="9">
                  <c:v>1053</c:v>
                </c:pt>
                <c:pt idx="10">
                  <c:v>4747</c:v>
                </c:pt>
                <c:pt idx="11">
                  <c:v>827</c:v>
                </c:pt>
                <c:pt idx="12">
                  <c:v>430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3846153846156"/>
          <c:y val="6.5217460531441784E-2"/>
          <c:w val="0.28365384615384631"/>
          <c:h val="0.8739139711213178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Índice de Producción de la Fabricación de Bebidas (Base 2010 = 100)</a:t>
            </a:r>
          </a:p>
        </c:rich>
      </c:tx>
      <c:layout>
        <c:manualLayout>
          <c:xMode val="edge"/>
          <c:yMode val="edge"/>
          <c:x val="0.30099060469996808"/>
          <c:y val="3.7539246273461148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6.5944050947142979E-2"/>
          <c:y val="0.2372096766206111"/>
          <c:w val="0.91869999744170494"/>
          <c:h val="0.64259792997573417"/>
        </c:manualLayout>
      </c:layout>
      <c:barChart>
        <c:barDir val="col"/>
        <c:grouping val="clustered"/>
        <c:ser>
          <c:idx val="0"/>
          <c:order val="0"/>
          <c:tx>
            <c:strRef>
              <c:f>'16.8.1'!$B$5:$D$5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cat>
            <c:strRef>
              <c:f>'16.8.1'!$A$20</c:f>
              <c:strCache>
                <c:ptCount val="1"/>
                <c:pt idx="0">
                  <c:v>11. FABRICACIÓN DE BEBIDAS</c:v>
                </c:pt>
              </c:strCache>
            </c:strRef>
          </c:cat>
          <c:val>
            <c:numRef>
              <c:f>'16.8.1'!$D$20</c:f>
              <c:numCache>
                <c:formatCode>#,##0.0__;\–#,##0.0__;0.0__;@__</c:formatCode>
                <c:ptCount val="1"/>
                <c:pt idx="0">
                  <c:v>94.399627772640642</c:v>
                </c:pt>
              </c:numCache>
            </c:numRef>
          </c:val>
        </c:ser>
        <c:ser>
          <c:idx val="1"/>
          <c:order val="1"/>
          <c:tx>
            <c:strRef>
              <c:f>'16.8.1'!$E$5:$G$5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cat>
            <c:strRef>
              <c:f>'16.8.1'!$A$20</c:f>
              <c:strCache>
                <c:ptCount val="1"/>
                <c:pt idx="0">
                  <c:v>11. FABRICACIÓN DE BEBIDAS</c:v>
                </c:pt>
              </c:strCache>
            </c:strRef>
          </c:cat>
          <c:val>
            <c:numRef>
              <c:f>'16.8.1'!$G$20</c:f>
              <c:numCache>
                <c:formatCode>#,##0.0__;\–#,##0.0__;0.0__;@__</c:formatCode>
                <c:ptCount val="1"/>
                <c:pt idx="0">
                  <c:v>97.952165000000008</c:v>
                </c:pt>
              </c:numCache>
            </c:numRef>
          </c:val>
        </c:ser>
        <c:axId val="99859456"/>
        <c:axId val="99865344"/>
      </c:barChart>
      <c:catAx>
        <c:axId val="99859456"/>
        <c:scaling>
          <c:orientation val="minMax"/>
        </c:scaling>
        <c:axPos val="b"/>
        <c:numFmt formatCode="#,##0.0__;\–#,##0.0__;0.0__;@__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865344"/>
        <c:crosses val="autoZero"/>
        <c:auto val="1"/>
        <c:lblAlgn val="ctr"/>
        <c:lblOffset val="100"/>
        <c:tickLblSkip val="1"/>
        <c:tickMarkSkip val="1"/>
      </c:catAx>
      <c:valAx>
        <c:axId val="9986534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__;\–#,##0.0__;0.0__;@__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8594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51394108588784038"/>
          <c:y val="0.14882682117565488"/>
          <c:w val="9.665771851156571E-2"/>
          <c:h val="6.009615384615393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 horizontalDpi="300" vertic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Índice de Producción de la Industria Forestal (Base 2005 = 100)</a:t>
            </a:r>
          </a:p>
        </c:rich>
      </c:tx>
      <c:layout>
        <c:manualLayout>
          <c:xMode val="edge"/>
          <c:yMode val="edge"/>
          <c:x val="0.26411081948089832"/>
          <c:y val="6.8125622228255953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6.6543438077634007E-2"/>
          <c:y val="0.20779346547198854"/>
          <c:w val="0.91774491682070336"/>
          <c:h val="0.68231649923069959"/>
        </c:manualLayout>
      </c:layout>
      <c:barChart>
        <c:barDir val="col"/>
        <c:grouping val="clustered"/>
        <c:ser>
          <c:idx val="0"/>
          <c:order val="0"/>
          <c:tx>
            <c:strRef>
              <c:f>'16.8.2'!$B$5:$D$5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cat>
            <c:strRef>
              <c:f>'16.8.2'!$A$7:$A$9</c:f>
              <c:strCache>
                <c:ptCount val="3"/>
                <c:pt idx="0">
                  <c:v>16. Industria de la madera y corcho, excepto  muebles; cestería y espartería   </c:v>
                </c:pt>
                <c:pt idx="1">
                  <c:v>17. Industria del papel               </c:v>
                </c:pt>
                <c:pt idx="2">
                  <c:v>31. Fabricación de muebles</c:v>
                </c:pt>
              </c:strCache>
            </c:strRef>
          </c:cat>
          <c:val>
            <c:numRef>
              <c:f>'16.8.2'!$D$7:$D$9</c:f>
              <c:numCache>
                <c:formatCode>#,##0.0__;\–#,##0.0__;0.0__;@__</c:formatCode>
                <c:ptCount val="3"/>
                <c:pt idx="0">
                  <c:v>76.003249998000001</c:v>
                </c:pt>
                <c:pt idx="1">
                  <c:v>98.337083000000007</c:v>
                </c:pt>
                <c:pt idx="2">
                  <c:v>65.548416849999995</c:v>
                </c:pt>
              </c:numCache>
            </c:numRef>
          </c:val>
        </c:ser>
        <c:ser>
          <c:idx val="1"/>
          <c:order val="1"/>
          <c:tx>
            <c:strRef>
              <c:f>'16.8.2'!$E$5:$G$5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cat>
            <c:strRef>
              <c:f>'16.8.2'!$A$7:$A$9</c:f>
              <c:strCache>
                <c:ptCount val="3"/>
                <c:pt idx="0">
                  <c:v>16. Industria de la madera y corcho, excepto  muebles; cestería y espartería   </c:v>
                </c:pt>
                <c:pt idx="1">
                  <c:v>17. Industria del papel               </c:v>
                </c:pt>
                <c:pt idx="2">
                  <c:v>31. Fabricación de muebles</c:v>
                </c:pt>
              </c:strCache>
            </c:strRef>
          </c:cat>
          <c:val>
            <c:numRef>
              <c:f>'16.8.2'!$G$7:$G$9</c:f>
              <c:numCache>
                <c:formatCode>#,##0.0__;\–#,##0.0__;0.0__;@__</c:formatCode>
                <c:ptCount val="3"/>
                <c:pt idx="0">
                  <c:v>79.424083335000006</c:v>
                </c:pt>
                <c:pt idx="1">
                  <c:v>98.095749999999995</c:v>
                </c:pt>
                <c:pt idx="2">
                  <c:v>64.109083350000006</c:v>
                </c:pt>
              </c:numCache>
            </c:numRef>
          </c:val>
        </c:ser>
        <c:axId val="98526720"/>
        <c:axId val="98528256"/>
      </c:barChart>
      <c:catAx>
        <c:axId val="985267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8528256"/>
        <c:crosses val="autoZero"/>
        <c:auto val="1"/>
        <c:lblAlgn val="ctr"/>
        <c:lblOffset val="100"/>
        <c:tickLblSkip val="1"/>
        <c:tickMarkSkip val="1"/>
      </c:catAx>
      <c:valAx>
        <c:axId val="9852825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__;\–#,##0.0__;0.0__;@__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85267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8121901428988073"/>
          <c:y val="0.13914992306996121"/>
          <c:w val="9.8890942698706324E-2"/>
          <c:h val="5.494505494505494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Índice de Producción de la Industria Medio Ambiente 
 (Base 2010= 100)</a:t>
            </a:r>
          </a:p>
        </c:rich>
      </c:tx>
      <c:layout>
        <c:manualLayout>
          <c:xMode val="edge"/>
          <c:yMode val="edge"/>
          <c:x val="0.2649747506418299"/>
          <c:y val="2.9940163530600222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6.5989880428041936E-2"/>
          <c:y val="0.28809415710028191"/>
          <c:w val="0.8815717978000841"/>
          <c:h val="0.61011044066990761"/>
        </c:manualLayout>
      </c:layout>
      <c:barChart>
        <c:barDir val="col"/>
        <c:grouping val="clustered"/>
        <c:ser>
          <c:idx val="0"/>
          <c:order val="0"/>
          <c:tx>
            <c:strRef>
              <c:f>'16.8.3'!$B$5:$D$5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cat>
            <c:strRef>
              <c:f>'16.8.3'!$A$7</c:f>
              <c:strCache>
                <c:ptCount val="1"/>
                <c:pt idx="0">
                  <c:v>35 Suministro de energía eléctrica, gas, vapor y aire acondicionado    </c:v>
                </c:pt>
              </c:strCache>
            </c:strRef>
          </c:cat>
          <c:val>
            <c:numRef>
              <c:f>'16.8.3'!$D$7</c:f>
              <c:numCache>
                <c:formatCode>#,##0.0__;\–#,##0.0__;0.0__;@__</c:formatCode>
                <c:ptCount val="1"/>
                <c:pt idx="0">
                  <c:v>92.602083300000004</c:v>
                </c:pt>
              </c:numCache>
            </c:numRef>
          </c:val>
        </c:ser>
        <c:ser>
          <c:idx val="1"/>
          <c:order val="1"/>
          <c:tx>
            <c:strRef>
              <c:f>'16.8.3'!$E$5:$G$5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cat>
            <c:strRef>
              <c:f>'16.8.3'!$A$7</c:f>
              <c:strCache>
                <c:ptCount val="1"/>
                <c:pt idx="0">
                  <c:v>35 Suministro de energía eléctrica, gas, vapor y aire acondicionado    </c:v>
                </c:pt>
              </c:strCache>
            </c:strRef>
          </c:cat>
          <c:val>
            <c:numRef>
              <c:f>'16.8.3'!$G$7</c:f>
              <c:numCache>
                <c:formatCode>#,##0.0__;\–#,##0.0__;0.0__;@__</c:formatCode>
                <c:ptCount val="1"/>
                <c:pt idx="0">
                  <c:v>90.406499999999994</c:v>
                </c:pt>
              </c:numCache>
            </c:numRef>
          </c:val>
        </c:ser>
        <c:axId val="100978688"/>
        <c:axId val="100980224"/>
      </c:barChart>
      <c:catAx>
        <c:axId val="1009786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980224"/>
        <c:crosses val="autoZero"/>
        <c:auto val="1"/>
        <c:lblAlgn val="ctr"/>
        <c:lblOffset val="100"/>
        <c:tickLblSkip val="1"/>
        <c:tickMarkSkip val="1"/>
      </c:catAx>
      <c:valAx>
        <c:axId val="10098022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__;\–#,##0.0__;0.0__;@__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978688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48843890088960179"/>
          <c:y val="0.13841160367746938"/>
          <c:w val="0.10862949547385374"/>
          <c:h val="7.48504088265006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Índice de Precios de la Industria de la Alimentación
(Base 2010 = 100)</a:t>
            </a:r>
          </a:p>
        </c:rich>
      </c:tx>
      <c:layout>
        <c:manualLayout>
          <c:xMode val="edge"/>
          <c:yMode val="edge"/>
          <c:x val="0.25876033485681899"/>
          <c:y val="3.0973451327433631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6.558855709912427E-2"/>
          <c:y val="0.27876106194690281"/>
          <c:w val="0.91823979938773947"/>
          <c:h val="0.55309734513274256"/>
        </c:manualLayout>
      </c:layout>
      <c:barChart>
        <c:barDir val="col"/>
        <c:grouping val="clustered"/>
        <c:ser>
          <c:idx val="0"/>
          <c:order val="0"/>
          <c:tx>
            <c:strRef>
              <c:f>'16.10.1'!$B$5:$D$5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cat>
            <c:strRef>
              <c:f>'16.10.1'!$A$7:$A$15</c:f>
              <c:strCache>
                <c:ptCount val="9"/>
                <c:pt idx="0">
                  <c:v>10.1. Procesado y conservación de carne y elaboración de productos cárnicos</c:v>
                </c:pt>
                <c:pt idx="1">
                  <c:v>10.2 .Procesado y conservación de pescados, crustáceos y moluscos</c:v>
                </c:pt>
                <c:pt idx="2">
                  <c:v>10.3. Procesado y conservación de frutas y hortalizas</c:v>
                </c:pt>
                <c:pt idx="3">
                  <c:v>10.4. Fabricación de aceites y grasas vegetales y animales</c:v>
                </c:pt>
                <c:pt idx="4">
                  <c:v>10.5. Fabricación de productos lácteos</c:v>
                </c:pt>
                <c:pt idx="5">
                  <c:v>10.6. Fabricación de productos de molinería, almidones y productos amiláceos</c:v>
                </c:pt>
                <c:pt idx="6">
                  <c:v>10.7. Fabricación de productos de panadería y pastas alimenticias</c:v>
                </c:pt>
                <c:pt idx="7">
                  <c:v>10.8. Fabricación de otros productos alimenticios</c:v>
                </c:pt>
                <c:pt idx="8">
                  <c:v>10.9. Fabricación de productos para la alimentación animal</c:v>
                </c:pt>
              </c:strCache>
            </c:strRef>
          </c:cat>
          <c:val>
            <c:numRef>
              <c:f>'16.10.1'!$D$7:$D$15</c:f>
              <c:numCache>
                <c:formatCode>#,##0.0__;\–#,##0.0__;0.0__;@__</c:formatCode>
                <c:ptCount val="9"/>
                <c:pt idx="0">
                  <c:v>109.9555</c:v>
                </c:pt>
                <c:pt idx="1">
                  <c:v>110.28675000000001</c:v>
                </c:pt>
                <c:pt idx="2">
                  <c:v>110.21608333333333</c:v>
                </c:pt>
                <c:pt idx="3">
                  <c:v>125.70275000000001</c:v>
                </c:pt>
                <c:pt idx="4">
                  <c:v>103.98516666666666</c:v>
                </c:pt>
                <c:pt idx="5">
                  <c:v>123.99141666666668</c:v>
                </c:pt>
                <c:pt idx="6">
                  <c:v>105.90066666666667</c:v>
                </c:pt>
                <c:pt idx="7">
                  <c:v>115.30700000000002</c:v>
                </c:pt>
                <c:pt idx="8">
                  <c:v>127.27383333333333</c:v>
                </c:pt>
              </c:numCache>
            </c:numRef>
          </c:val>
        </c:ser>
        <c:ser>
          <c:idx val="1"/>
          <c:order val="1"/>
          <c:tx>
            <c:strRef>
              <c:f>'16.10.1'!$E$5:$G$5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cat>
            <c:strRef>
              <c:f>'16.10.1'!$A$7:$A$15</c:f>
              <c:strCache>
                <c:ptCount val="9"/>
                <c:pt idx="0">
                  <c:v>10.1. Procesado y conservación de carne y elaboración de productos cárnicos</c:v>
                </c:pt>
                <c:pt idx="1">
                  <c:v>10.2 .Procesado y conservación de pescados, crustáceos y moluscos</c:v>
                </c:pt>
                <c:pt idx="2">
                  <c:v>10.3. Procesado y conservación de frutas y hortalizas</c:v>
                </c:pt>
                <c:pt idx="3">
                  <c:v>10.4. Fabricación de aceites y grasas vegetales y animales</c:v>
                </c:pt>
                <c:pt idx="4">
                  <c:v>10.5. Fabricación de productos lácteos</c:v>
                </c:pt>
                <c:pt idx="5">
                  <c:v>10.6. Fabricación de productos de molinería, almidones y productos amiláceos</c:v>
                </c:pt>
                <c:pt idx="6">
                  <c:v>10.7. Fabricación de productos de panadería y pastas alimenticias</c:v>
                </c:pt>
                <c:pt idx="7">
                  <c:v>10.8. Fabricación de otros productos alimenticios</c:v>
                </c:pt>
                <c:pt idx="8">
                  <c:v>10.9. Fabricación de productos para la alimentación animal</c:v>
                </c:pt>
              </c:strCache>
            </c:strRef>
          </c:cat>
          <c:val>
            <c:numRef>
              <c:f>'16.10.1'!$G$7:$G$15</c:f>
              <c:numCache>
                <c:formatCode>#,##0.0__;\–#,##0.0__;0.0__;@__</c:formatCode>
                <c:ptCount val="9"/>
                <c:pt idx="0">
                  <c:v>109.91515</c:v>
                </c:pt>
                <c:pt idx="1">
                  <c:v>110.9829</c:v>
                </c:pt>
                <c:pt idx="2">
                  <c:v>112.02775</c:v>
                </c:pt>
                <c:pt idx="3">
                  <c:v>111.15</c:v>
                </c:pt>
                <c:pt idx="4">
                  <c:v>105.63464999999999</c:v>
                </c:pt>
                <c:pt idx="5">
                  <c:v>117.6981</c:v>
                </c:pt>
                <c:pt idx="6">
                  <c:v>106.03975</c:v>
                </c:pt>
                <c:pt idx="7">
                  <c:v>113.7299</c:v>
                </c:pt>
                <c:pt idx="8">
                  <c:v>117.15785</c:v>
                </c:pt>
              </c:numCache>
            </c:numRef>
          </c:val>
        </c:ser>
        <c:axId val="98138368"/>
        <c:axId val="98144256"/>
      </c:barChart>
      <c:catAx>
        <c:axId val="981383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8144256"/>
        <c:crosses val="autoZero"/>
        <c:auto val="1"/>
        <c:lblAlgn val="ctr"/>
        <c:lblOffset val="100"/>
        <c:tickLblSkip val="1"/>
        <c:tickMarkSkip val="1"/>
      </c:catAx>
      <c:valAx>
        <c:axId val="9814425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__;\–#,##0.0__;0.0__;@__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813836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56427989200773"/>
          <c:y val="0.19690265486725686"/>
          <c:w val="9.6136652186387728E-2"/>
          <c:h val="5.530973451327433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Índice de Precios de la Fabricación de Bebidas (Base 2010 = 100)</a:t>
            </a:r>
          </a:p>
        </c:rich>
      </c:tx>
      <c:layout>
        <c:manualLayout>
          <c:xMode val="edge"/>
          <c:yMode val="edge"/>
          <c:x val="0.21201101321292343"/>
          <c:y val="3.1111178626689797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6.7333969861615134E-2"/>
          <c:y val="0.3066673321773703"/>
          <c:w val="0.91719785973659462"/>
          <c:h val="0.58222348572804938"/>
        </c:manualLayout>
      </c:layout>
      <c:barChart>
        <c:barDir val="col"/>
        <c:grouping val="clustered"/>
        <c:ser>
          <c:idx val="0"/>
          <c:order val="0"/>
          <c:tx>
            <c:strRef>
              <c:f>'16.10.1'!$B$5:$D$5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cat>
            <c:strRef>
              <c:f>'16.10.1'!$A$19:$A$22</c:f>
              <c:strCache>
                <c:ptCount val="4"/>
                <c:pt idx="0">
                  <c:v>11.0.1. Destilación, rectificación y mezcla de bebidas alcohólicas</c:v>
                </c:pt>
                <c:pt idx="1">
                  <c:v>11.0.2. Elaboración de vinos</c:v>
                </c:pt>
                <c:pt idx="2">
                  <c:v>11.0.5. Fabricación de cerveza(1)</c:v>
                </c:pt>
                <c:pt idx="3">
                  <c:v>11.0.7. Producción de aguas minerales y bebidas analcohólicas</c:v>
                </c:pt>
              </c:strCache>
            </c:strRef>
          </c:cat>
          <c:val>
            <c:numRef>
              <c:f>'16.10.1'!$D$19:$D$22</c:f>
              <c:numCache>
                <c:formatCode>#,##0.0__;\–#,##0.0__;0.0__;@__</c:formatCode>
                <c:ptCount val="4"/>
                <c:pt idx="0">
                  <c:v>106.26608333333334</c:v>
                </c:pt>
                <c:pt idx="1">
                  <c:v>109.20433333333334</c:v>
                </c:pt>
                <c:pt idx="2">
                  <c:v>110.09383333333334</c:v>
                </c:pt>
                <c:pt idx="3">
                  <c:v>106.39191666666667</c:v>
                </c:pt>
              </c:numCache>
            </c:numRef>
          </c:val>
        </c:ser>
        <c:ser>
          <c:idx val="1"/>
          <c:order val="1"/>
          <c:tx>
            <c:strRef>
              <c:f>'16.10.1'!$E$5:$G$5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cat>
            <c:strRef>
              <c:f>'16.10.1'!$A$19:$A$22</c:f>
              <c:strCache>
                <c:ptCount val="4"/>
                <c:pt idx="0">
                  <c:v>11.0.1. Destilación, rectificación y mezcla de bebidas alcohólicas</c:v>
                </c:pt>
                <c:pt idx="1">
                  <c:v>11.0.2. Elaboración de vinos</c:v>
                </c:pt>
                <c:pt idx="2">
                  <c:v>11.0.5. Fabricación de cerveza(1)</c:v>
                </c:pt>
                <c:pt idx="3">
                  <c:v>11.0.7. Producción de aguas minerales y bebidas analcohólicas</c:v>
                </c:pt>
              </c:strCache>
            </c:strRef>
          </c:cat>
          <c:val>
            <c:numRef>
              <c:f>'16.10.1'!$G$19:$G$22</c:f>
              <c:numCache>
                <c:formatCode>#,##0.0__;\–#,##0.0__;0.0__;@__</c:formatCode>
                <c:ptCount val="4"/>
                <c:pt idx="0">
                  <c:v>102.86425</c:v>
                </c:pt>
                <c:pt idx="1">
                  <c:v>106.76814999999999</c:v>
                </c:pt>
                <c:pt idx="2">
                  <c:v>114.94325000000001</c:v>
                </c:pt>
                <c:pt idx="3">
                  <c:v>106.23824999999999</c:v>
                </c:pt>
              </c:numCache>
            </c:numRef>
          </c:val>
        </c:ser>
        <c:axId val="100934016"/>
        <c:axId val="100935552"/>
      </c:barChart>
      <c:catAx>
        <c:axId val="1009340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935552"/>
        <c:crosses val="autoZero"/>
        <c:auto val="1"/>
        <c:lblAlgn val="ctr"/>
        <c:lblOffset val="100"/>
        <c:tickLblSkip val="1"/>
        <c:tickMarkSkip val="1"/>
      </c:catAx>
      <c:valAx>
        <c:axId val="10093555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__;\–#,##0.0__;0.0__;@__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93401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586007070528932"/>
          <c:y val="0.21333379629730123"/>
          <c:w val="9.7361280745848697E-2"/>
          <c:h val="5.555567611908881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Índice de Precios de la Industria Forestal
(Base 2010 = 100)</a:t>
            </a:r>
          </a:p>
        </c:rich>
      </c:tx>
      <c:layout>
        <c:manualLayout>
          <c:xMode val="edge"/>
          <c:yMode val="edge"/>
          <c:x val="0.29317993193468955"/>
          <c:y val="3.1746102045471201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6.3773278245612089E-2"/>
          <c:y val="0.35827743737031731"/>
          <c:w val="0.91762661475630691"/>
          <c:h val="0.52834584118534134"/>
        </c:manualLayout>
      </c:layout>
      <c:barChart>
        <c:barDir val="col"/>
        <c:grouping val="clustered"/>
        <c:ser>
          <c:idx val="0"/>
          <c:order val="0"/>
          <c:tx>
            <c:strRef>
              <c:f>'16.10.2'!$B$5:$D$5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cat>
            <c:strRef>
              <c:f>'16.10.2'!$A$7:$A$9</c:f>
              <c:strCache>
                <c:ptCount val="3"/>
                <c:pt idx="0">
                  <c:v>16. Industria de la madera y corcho, excepto muebles; cestería y espartería</c:v>
                </c:pt>
                <c:pt idx="1">
                  <c:v>17. Industria del papel               </c:v>
                </c:pt>
                <c:pt idx="2">
                  <c:v>31. Fabricación de muebles</c:v>
                </c:pt>
              </c:strCache>
            </c:strRef>
          </c:cat>
          <c:val>
            <c:numRef>
              <c:f>'16.10.2'!$D$7:$D$9</c:f>
              <c:numCache>
                <c:formatCode>#,##0.0__;\–#,##0.0__;0.0__;@__</c:formatCode>
                <c:ptCount val="3"/>
                <c:pt idx="0">
                  <c:v>103.76050000000001</c:v>
                </c:pt>
                <c:pt idx="1">
                  <c:v>104.90558333333334</c:v>
                </c:pt>
                <c:pt idx="2">
                  <c:v>102.77233333333334</c:v>
                </c:pt>
              </c:numCache>
            </c:numRef>
          </c:val>
        </c:ser>
        <c:ser>
          <c:idx val="1"/>
          <c:order val="1"/>
          <c:tx>
            <c:strRef>
              <c:f>'16.10.2'!$E$5:$G$5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cat>
            <c:strRef>
              <c:f>'16.10.2'!$A$7:$A$9</c:f>
              <c:strCache>
                <c:ptCount val="3"/>
                <c:pt idx="0">
                  <c:v>16. Industria de la madera y corcho, excepto muebles; cestería y espartería</c:v>
                </c:pt>
                <c:pt idx="1">
                  <c:v>17. Industria del papel               </c:v>
                </c:pt>
                <c:pt idx="2">
                  <c:v>31. Fabricación de muebles</c:v>
                </c:pt>
              </c:strCache>
            </c:strRef>
          </c:cat>
          <c:val>
            <c:numRef>
              <c:f>'16.10.2'!$G$7:$G$9</c:f>
              <c:numCache>
                <c:formatCode>#,##0.0__;\–#,##0.0__;0.0__;@__</c:formatCode>
                <c:ptCount val="3"/>
                <c:pt idx="0">
                  <c:v>104.34360000000001</c:v>
                </c:pt>
                <c:pt idx="1">
                  <c:v>104.40549999999999</c:v>
                </c:pt>
                <c:pt idx="2">
                  <c:v>103.41540000000001</c:v>
                </c:pt>
              </c:numCache>
            </c:numRef>
          </c:val>
        </c:ser>
        <c:axId val="98491008"/>
        <c:axId val="98496896"/>
      </c:barChart>
      <c:catAx>
        <c:axId val="984910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8496896"/>
        <c:crosses val="autoZero"/>
        <c:auto val="1"/>
        <c:lblAlgn val="ctr"/>
        <c:lblOffset val="100"/>
        <c:tickLblSkip val="1"/>
        <c:tickMarkSkip val="1"/>
      </c:catAx>
      <c:valAx>
        <c:axId val="9849689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__;\–#,##0.0__;0.0__;@__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84910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349886752435298"/>
          <c:y val="0.24716608021116851"/>
          <c:w val="9.4774177392784764E-2"/>
          <c:h val="5.66894679383414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 horizontalDpi="300" verticalDpi="30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Índice de Precios
de la Industria de Medio Ambiente
(Base 2010 = 100)</a:t>
            </a:r>
          </a:p>
        </c:rich>
      </c:tx>
      <c:layout>
        <c:manualLayout>
          <c:xMode val="edge"/>
          <c:yMode val="edge"/>
          <c:x val="0.35727788279773182"/>
          <c:y val="3.0588235294117649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6.8052930056710911E-2"/>
          <c:y val="0.4"/>
          <c:w val="0.91398865784499062"/>
          <c:h val="0.52"/>
        </c:manualLayout>
      </c:layout>
      <c:barChart>
        <c:barDir val="col"/>
        <c:grouping val="clustered"/>
        <c:ser>
          <c:idx val="0"/>
          <c:order val="0"/>
          <c:tx>
            <c:strRef>
              <c:f>'16.10.3'!$B$5:$D$5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cat>
            <c:strRef>
              <c:f>'16.10.3'!$A$7:$A$8</c:f>
              <c:strCache>
                <c:ptCount val="2"/>
                <c:pt idx="0">
                  <c:v>35 Suministro de energía eléctrica, gas, vapor y aire acondicionado</c:v>
                </c:pt>
                <c:pt idx="1">
                  <c:v>36. Captación, depuración y distribución de agua</c:v>
                </c:pt>
              </c:strCache>
            </c:strRef>
          </c:cat>
          <c:val>
            <c:numRef>
              <c:f>'16.10.3'!$D$7:$D$8</c:f>
              <c:numCache>
                <c:formatCode>0.00</c:formatCode>
                <c:ptCount val="2"/>
                <c:pt idx="0">
                  <c:v>124.77125000000001</c:v>
                </c:pt>
                <c:pt idx="1">
                  <c:v>112.34641666666667</c:v>
                </c:pt>
              </c:numCache>
            </c:numRef>
          </c:val>
        </c:ser>
        <c:ser>
          <c:idx val="1"/>
          <c:order val="1"/>
          <c:tx>
            <c:strRef>
              <c:f>'16.10.3'!$E$5:$G$5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cat>
            <c:strRef>
              <c:f>'16.10.3'!$A$7:$A$8</c:f>
              <c:strCache>
                <c:ptCount val="2"/>
                <c:pt idx="0">
                  <c:v>35 Suministro de energía eléctrica, gas, vapor y aire acondicionado</c:v>
                </c:pt>
                <c:pt idx="1">
                  <c:v>36. Captación, depuración y distribución de agua</c:v>
                </c:pt>
              </c:strCache>
            </c:strRef>
          </c:cat>
          <c:val>
            <c:numRef>
              <c:f>'16.10.3'!$G$7:$G$8</c:f>
              <c:numCache>
                <c:formatCode>0.00</c:formatCode>
                <c:ptCount val="2"/>
                <c:pt idx="0">
                  <c:v>122.267</c:v>
                </c:pt>
                <c:pt idx="1">
                  <c:v>115.3951</c:v>
                </c:pt>
              </c:numCache>
            </c:numRef>
          </c:val>
        </c:ser>
        <c:axId val="103367808"/>
        <c:axId val="103369344"/>
      </c:barChart>
      <c:catAx>
        <c:axId val="1033678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3369344"/>
        <c:crosses val="autoZero"/>
        <c:auto val="1"/>
        <c:lblAlgn val="ctr"/>
        <c:lblOffset val="100"/>
        <c:tickLblSkip val="1"/>
        <c:tickMarkSkip val="1"/>
      </c:catAx>
      <c:valAx>
        <c:axId val="10336934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33678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1247637051044"/>
          <c:y val="0.2752941176470588"/>
          <c:w val="0.10113421550094517"/>
          <c:h val="5.88235294117647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población activa, ocupada y parada de la Industria de la Alimentación (miles de personas)</a:t>
            </a:r>
          </a:p>
        </c:rich>
      </c:tx>
      <c:layout>
        <c:manualLayout>
          <c:xMode val="edge"/>
          <c:yMode val="edge"/>
          <c:x val="0.12521451310445789"/>
          <c:y val="3.0805687203791472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9.0909167048442208E-2"/>
          <c:y val="0.24881516587677752"/>
          <c:w val="0.87993212633680762"/>
          <c:h val="0.55924170616113822"/>
        </c:manualLayout>
      </c:layout>
      <c:lineChart>
        <c:grouping val="standard"/>
        <c:ser>
          <c:idx val="0"/>
          <c:order val="0"/>
          <c:tx>
            <c:v>Activos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'16.14'!$A$7:$A$21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 (1)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 (P)</c:v>
                </c:pt>
              </c:strCache>
            </c:strRef>
          </c:cat>
          <c:val>
            <c:numRef>
              <c:f>'16.14'!$B$7:$B$21</c:f>
              <c:numCache>
                <c:formatCode>#,##0.0__;\–#,##0.0__;0.0__;@__</c:formatCode>
                <c:ptCount val="15"/>
                <c:pt idx="0">
                  <c:v>463.42500000000001</c:v>
                </c:pt>
                <c:pt idx="1">
                  <c:v>480.9</c:v>
                </c:pt>
                <c:pt idx="2">
                  <c:v>489.57499999999999</c:v>
                </c:pt>
                <c:pt idx="3">
                  <c:v>504</c:v>
                </c:pt>
                <c:pt idx="4">
                  <c:v>508.05</c:v>
                </c:pt>
                <c:pt idx="5">
                  <c:v>520.85</c:v>
                </c:pt>
                <c:pt idx="6">
                  <c:v>527.375</c:v>
                </c:pt>
                <c:pt idx="7">
                  <c:v>529</c:v>
                </c:pt>
                <c:pt idx="8">
                  <c:v>548.65</c:v>
                </c:pt>
                <c:pt idx="9">
                  <c:v>467.6</c:v>
                </c:pt>
                <c:pt idx="10">
                  <c:v>438.42500000000001</c:v>
                </c:pt>
                <c:pt idx="11">
                  <c:v>439.6</c:v>
                </c:pt>
                <c:pt idx="12">
                  <c:v>445.72500000000002</c:v>
                </c:pt>
                <c:pt idx="13">
                  <c:v>454.1</c:v>
                </c:pt>
                <c:pt idx="14">
                  <c:v>468.5</c:v>
                </c:pt>
              </c:numCache>
            </c:numRef>
          </c:val>
        </c:ser>
        <c:ser>
          <c:idx val="1"/>
          <c:order val="1"/>
          <c:tx>
            <c:strRef>
              <c:f>'16.14'!$C$6</c:f>
              <c:strCache>
                <c:ptCount val="1"/>
                <c:pt idx="0">
                  <c:v>Ocupados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'16.14'!$A$7:$A$21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 (1)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 (P)</c:v>
                </c:pt>
              </c:strCache>
            </c:strRef>
          </c:cat>
          <c:val>
            <c:numRef>
              <c:f>'16.14'!$C$7:$C$21</c:f>
              <c:numCache>
                <c:formatCode>#,##0.0__;\–#,##0.0__;0.0__;@__</c:formatCode>
                <c:ptCount val="15"/>
                <c:pt idx="0">
                  <c:v>420.2</c:v>
                </c:pt>
                <c:pt idx="1">
                  <c:v>436.8</c:v>
                </c:pt>
                <c:pt idx="2">
                  <c:v>441</c:v>
                </c:pt>
                <c:pt idx="3">
                  <c:v>451.5</c:v>
                </c:pt>
                <c:pt idx="4">
                  <c:v>455.9</c:v>
                </c:pt>
                <c:pt idx="5">
                  <c:v>490.7</c:v>
                </c:pt>
                <c:pt idx="6">
                  <c:v>496.9</c:v>
                </c:pt>
                <c:pt idx="7">
                  <c:v>495.6</c:v>
                </c:pt>
                <c:pt idx="8">
                  <c:v>509</c:v>
                </c:pt>
                <c:pt idx="9">
                  <c:v>415.6</c:v>
                </c:pt>
                <c:pt idx="10">
                  <c:v>392.27499999999998</c:v>
                </c:pt>
                <c:pt idx="11">
                  <c:v>393.1</c:v>
                </c:pt>
                <c:pt idx="12">
                  <c:v>388.92500000000001</c:v>
                </c:pt>
                <c:pt idx="13">
                  <c:v>393.3</c:v>
                </c:pt>
                <c:pt idx="14">
                  <c:v>420.7</c:v>
                </c:pt>
              </c:numCache>
            </c:numRef>
          </c:val>
        </c:ser>
        <c:ser>
          <c:idx val="2"/>
          <c:order val="2"/>
          <c:tx>
            <c:strRef>
              <c:f>'16.14'!$D$6</c:f>
              <c:strCache>
                <c:ptCount val="1"/>
                <c:pt idx="0">
                  <c:v>Parados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'16.14'!$A$7:$A$21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 (1)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 (P)</c:v>
                </c:pt>
              </c:strCache>
            </c:strRef>
          </c:cat>
          <c:val>
            <c:numRef>
              <c:f>'16.14'!$D$7:$D$21</c:f>
              <c:numCache>
                <c:formatCode>#,##0.0__;\–#,##0.0__;0.0__;@__</c:formatCode>
                <c:ptCount val="15"/>
                <c:pt idx="0">
                  <c:v>43.475000000000001</c:v>
                </c:pt>
                <c:pt idx="1">
                  <c:v>43.725000000000001</c:v>
                </c:pt>
                <c:pt idx="2">
                  <c:v>47.8</c:v>
                </c:pt>
                <c:pt idx="3">
                  <c:v>54</c:v>
                </c:pt>
                <c:pt idx="4">
                  <c:v>52.174999999999997</c:v>
                </c:pt>
                <c:pt idx="5">
                  <c:v>30.15</c:v>
                </c:pt>
                <c:pt idx="6">
                  <c:v>30.475000000000001</c:v>
                </c:pt>
                <c:pt idx="7">
                  <c:v>33.4</c:v>
                </c:pt>
                <c:pt idx="8">
                  <c:v>39.700000000000003</c:v>
                </c:pt>
                <c:pt idx="9">
                  <c:v>52</c:v>
                </c:pt>
                <c:pt idx="10">
                  <c:v>46.2</c:v>
                </c:pt>
                <c:pt idx="11">
                  <c:v>46.5</c:v>
                </c:pt>
                <c:pt idx="12">
                  <c:v>56.800000000000011</c:v>
                </c:pt>
                <c:pt idx="13">
                  <c:v>60.800000000000011</c:v>
                </c:pt>
                <c:pt idx="14">
                  <c:v>47.800000000000011</c:v>
                </c:pt>
              </c:numCache>
            </c:numRef>
          </c:val>
        </c:ser>
        <c:marker val="1"/>
        <c:axId val="104350464"/>
        <c:axId val="104352000"/>
      </c:lineChart>
      <c:catAx>
        <c:axId val="1043504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4352000"/>
        <c:crosses val="autoZero"/>
        <c:auto val="1"/>
        <c:lblAlgn val="ctr"/>
        <c:lblOffset val="100"/>
        <c:tickLblSkip val="1"/>
        <c:tickMarkSkip val="1"/>
      </c:catAx>
      <c:valAx>
        <c:axId val="10435200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43504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787330305372882"/>
          <c:y val="0.18483412322274881"/>
          <c:w val="0.46312217175621467"/>
          <c:h val="5.924170616113744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GRAFICO: Valor de los alimentos comprados según destino de la compra (millones de euros)</a:t>
            </a:r>
          </a:p>
        </c:rich>
      </c:tx>
      <c:layout>
        <c:manualLayout>
          <c:xMode val="edge"/>
          <c:yMode val="edge"/>
          <c:x val="9.6625839234027164E-2"/>
          <c:y val="3.1390134529147982E-2"/>
        </c:manualLayout>
      </c:layout>
      <c:spPr>
        <a:noFill/>
        <a:ln w="127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3036819579194137"/>
          <c:y val="0.21300448430493302"/>
          <c:w val="0.76533799647268963"/>
          <c:h val="0.61434977578475369"/>
        </c:manualLayout>
      </c:layout>
      <c:barChart>
        <c:barDir val="col"/>
        <c:grouping val="clustered"/>
        <c:ser>
          <c:idx val="0"/>
          <c:order val="0"/>
          <c:tx>
            <c:strRef>
              <c:f>'16.15 '!$C$5:$C$5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1"/>
            <c:showVal val="1"/>
          </c:dLbls>
          <c:cat>
            <c:strRef>
              <c:f>'16.15 '!$D$6:$D$7</c:f>
              <c:strCache>
                <c:ptCount val="1"/>
                <c:pt idx="0">
                  <c:v>Hogares (2)</c:v>
                </c:pt>
              </c:strCache>
            </c:strRef>
          </c:cat>
          <c:val>
            <c:numRef>
              <c:f>'16.15 '!$C$48</c:f>
              <c:numCache>
                <c:formatCode>#,##0.00</c:formatCode>
                <c:ptCount val="1"/>
                <c:pt idx="0">
                  <c:v>68875.747711941003</c:v>
                </c:pt>
              </c:numCache>
            </c:numRef>
          </c:val>
        </c:ser>
        <c:ser>
          <c:idx val="1"/>
          <c:order val="1"/>
          <c:tx>
            <c:strRef>
              <c:f>'16.15 '!$D$5:$D$5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1"/>
            <c:showVal val="1"/>
          </c:dLbls>
          <c:cat>
            <c:strRef>
              <c:f>'16.15 '!$D$6:$D$7</c:f>
              <c:strCache>
                <c:ptCount val="1"/>
                <c:pt idx="0">
                  <c:v>Hogares (2)</c:v>
                </c:pt>
              </c:strCache>
            </c:strRef>
          </c:cat>
          <c:val>
            <c:numRef>
              <c:f>'16.15 '!$D$48</c:f>
              <c:numCache>
                <c:formatCode>#,##0.00</c:formatCode>
                <c:ptCount val="1"/>
                <c:pt idx="0">
                  <c:v>66443.456094031004</c:v>
                </c:pt>
              </c:numCache>
            </c:numRef>
          </c:val>
        </c:ser>
        <c:dLbls>
          <c:showLegendKey val="1"/>
          <c:showVal val="1"/>
        </c:dLbls>
        <c:axId val="101264768"/>
        <c:axId val="101274752"/>
      </c:barChart>
      <c:catAx>
        <c:axId val="101264768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1274752"/>
        <c:crosses val="autoZero"/>
        <c:auto val="1"/>
        <c:lblAlgn val="ctr"/>
        <c:lblOffset val="100"/>
        <c:tickLblSkip val="1"/>
        <c:tickMarkSkip val="1"/>
      </c:catAx>
      <c:valAx>
        <c:axId val="1012747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1264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319034370682169"/>
          <c:y val="0.92825112107623231"/>
          <c:w val="0.67484713115828476"/>
          <c:h val="5.381165919282512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Cantidad comprada total por persona según producto. Año 2014</a:t>
            </a:r>
          </a:p>
        </c:rich>
      </c:tx>
      <c:layout>
        <c:manualLayout>
          <c:xMode val="edge"/>
          <c:yMode val="edge"/>
          <c:x val="0.25355281294063592"/>
          <c:y val="1.7914936769267482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1.9253896079891423E-2"/>
          <c:y val="6.0253161536626104E-2"/>
          <c:w val="0.96269667886098165"/>
          <c:h val="0.58980301274623359"/>
        </c:manualLayout>
      </c:layout>
      <c:barChart>
        <c:barDir val="bar"/>
        <c:grouping val="clustered"/>
        <c:ser>
          <c:idx val="0"/>
          <c:order val="0"/>
          <c:tx>
            <c:strRef>
              <c:f>'16.16'!$A$8</c:f>
              <c:strCache>
                <c:ptCount val="1"/>
                <c:pt idx="0">
                  <c:v>Huevos (kgs)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'16.16'!$E$8</c:f>
              <c:numCache>
                <c:formatCode>0.00</c:formatCode>
                <c:ptCount val="1"/>
                <c:pt idx="0">
                  <c:v>8.4668480000000006</c:v>
                </c:pt>
              </c:numCache>
            </c:numRef>
          </c:val>
        </c:ser>
        <c:ser>
          <c:idx val="1"/>
          <c:order val="1"/>
          <c:tx>
            <c:strRef>
              <c:f>'16.16'!$A$9</c:f>
              <c:strCache>
                <c:ptCount val="1"/>
                <c:pt idx="0">
                  <c:v>Carne 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'16.16'!$E$9</c:f>
              <c:numCache>
                <c:formatCode>0.00</c:formatCode>
                <c:ptCount val="1"/>
                <c:pt idx="0">
                  <c:v>51.024639999999998</c:v>
                </c:pt>
              </c:numCache>
            </c:numRef>
          </c:val>
        </c:ser>
        <c:ser>
          <c:idx val="2"/>
          <c:order val="2"/>
          <c:tx>
            <c:strRef>
              <c:f>'16.16'!$A$10</c:f>
              <c:strCache>
                <c:ptCount val="1"/>
                <c:pt idx="0">
                  <c:v>Pesca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'16.16'!$E$10</c:f>
              <c:numCache>
                <c:formatCode>0.00</c:formatCode>
                <c:ptCount val="1"/>
                <c:pt idx="0">
                  <c:v>26.404627999999999</c:v>
                </c:pt>
              </c:numCache>
            </c:numRef>
          </c:val>
        </c:ser>
        <c:ser>
          <c:idx val="3"/>
          <c:order val="3"/>
          <c:tx>
            <c:strRef>
              <c:f>'16.16'!$A$11</c:f>
              <c:strCache>
                <c:ptCount val="1"/>
                <c:pt idx="0">
                  <c:v>Leche líquida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'16.16'!$E$11</c:f>
              <c:numCache>
                <c:formatCode>0.00</c:formatCode>
                <c:ptCount val="1"/>
                <c:pt idx="0">
                  <c:v>73.325202000000004</c:v>
                </c:pt>
              </c:numCache>
            </c:numRef>
          </c:val>
        </c:ser>
        <c:ser>
          <c:idx val="4"/>
          <c:order val="4"/>
          <c:tx>
            <c:strRef>
              <c:f>'16.16'!$A$12</c:f>
              <c:strCache>
                <c:ptCount val="1"/>
                <c:pt idx="0">
                  <c:v>Otras leches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'16.16'!$E$12</c:f>
              <c:numCache>
                <c:formatCode>0.00</c:formatCode>
                <c:ptCount val="1"/>
                <c:pt idx="0">
                  <c:v>0.65903</c:v>
                </c:pt>
              </c:numCache>
            </c:numRef>
          </c:val>
        </c:ser>
        <c:ser>
          <c:idx val="5"/>
          <c:order val="5"/>
          <c:tx>
            <c:strRef>
              <c:f>'16.16'!$A$13</c:f>
              <c:strCache>
                <c:ptCount val="1"/>
                <c:pt idx="0">
                  <c:v>Derivados lácteos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'16.16'!$E$13</c:f>
              <c:numCache>
                <c:formatCode>0.00</c:formatCode>
                <c:ptCount val="1"/>
                <c:pt idx="0">
                  <c:v>35.358055999999998</c:v>
                </c:pt>
              </c:numCache>
            </c:numRef>
          </c:val>
        </c:ser>
        <c:ser>
          <c:idx val="6"/>
          <c:order val="6"/>
          <c:tx>
            <c:strRef>
              <c:f>'16.16'!$A$14</c:f>
              <c:strCache>
                <c:ptCount val="1"/>
                <c:pt idx="0">
                  <c:v>Pan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'16.16'!$E$14</c:f>
              <c:numCache>
                <c:formatCode>0.00</c:formatCode>
                <c:ptCount val="1"/>
                <c:pt idx="0">
                  <c:v>35.889597999999999</c:v>
                </c:pt>
              </c:numCache>
            </c:numRef>
          </c:val>
        </c:ser>
        <c:ser>
          <c:idx val="7"/>
          <c:order val="7"/>
          <c:tx>
            <c:strRef>
              <c:f>'16.16'!$A$15</c:f>
              <c:strCache>
                <c:ptCount val="1"/>
                <c:pt idx="0">
                  <c:v>Bollería/pastelería/galletas/cereales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'16.16'!$E$15</c:f>
              <c:numCache>
                <c:formatCode>0.00</c:formatCode>
                <c:ptCount val="1"/>
                <c:pt idx="0">
                  <c:v>13.804278</c:v>
                </c:pt>
              </c:numCache>
            </c:numRef>
          </c:val>
        </c:ser>
        <c:ser>
          <c:idx val="8"/>
          <c:order val="8"/>
          <c:tx>
            <c:strRef>
              <c:f>'16.16'!$A$16</c:f>
              <c:strCache>
                <c:ptCount val="1"/>
                <c:pt idx="0">
                  <c:v>Chocolates/cacaos/sucedaneos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'16.16'!$E$16</c:f>
              <c:numCache>
                <c:formatCode>0.00</c:formatCode>
                <c:ptCount val="1"/>
                <c:pt idx="0">
                  <c:v>3.6504310000000002</c:v>
                </c:pt>
              </c:numCache>
            </c:numRef>
          </c:val>
        </c:ser>
        <c:ser>
          <c:idx val="9"/>
          <c:order val="9"/>
          <c:tx>
            <c:strRef>
              <c:f>'16.16'!$A$17</c:f>
              <c:strCache>
                <c:ptCount val="1"/>
                <c:pt idx="0">
                  <c:v>Cafes e infusiones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'16.16'!$E$17</c:f>
              <c:numCache>
                <c:formatCode>0.00</c:formatCode>
                <c:ptCount val="1"/>
                <c:pt idx="0">
                  <c:v>1.776159</c:v>
                </c:pt>
              </c:numCache>
            </c:numRef>
          </c:val>
        </c:ser>
        <c:ser>
          <c:idx val="10"/>
          <c:order val="10"/>
          <c:tx>
            <c:strRef>
              <c:f>'16.16'!$A$18</c:f>
              <c:strCache>
                <c:ptCount val="1"/>
                <c:pt idx="0">
                  <c:v>Arroz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'16.16'!$E$18</c:f>
              <c:numCache>
                <c:formatCode>0.00</c:formatCode>
                <c:ptCount val="1"/>
                <c:pt idx="0">
                  <c:v>3.8768899999999999</c:v>
                </c:pt>
              </c:numCache>
            </c:numRef>
          </c:val>
        </c:ser>
        <c:ser>
          <c:idx val="11"/>
          <c:order val="11"/>
          <c:tx>
            <c:strRef>
              <c:f>'16.16'!$A$19</c:f>
              <c:strCache>
                <c:ptCount val="1"/>
                <c:pt idx="0">
                  <c:v>Pastas alimenticias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'16.16'!$E$19</c:f>
              <c:numCache>
                <c:formatCode>0.00</c:formatCode>
                <c:ptCount val="1"/>
                <c:pt idx="0">
                  <c:v>4.0274330000000003</c:v>
                </c:pt>
              </c:numCache>
            </c:numRef>
          </c:val>
        </c:ser>
        <c:ser>
          <c:idx val="12"/>
          <c:order val="12"/>
          <c:tx>
            <c:strRef>
              <c:f>'16.16'!$A$20</c:f>
              <c:strCache>
                <c:ptCount val="1"/>
                <c:pt idx="0">
                  <c:v>Azucar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'16.16'!$E$20</c:f>
              <c:numCache>
                <c:formatCode>0.00</c:formatCode>
                <c:ptCount val="1"/>
                <c:pt idx="0">
                  <c:v>4.3357869999999998</c:v>
                </c:pt>
              </c:numCache>
            </c:numRef>
          </c:val>
        </c:ser>
        <c:ser>
          <c:idx val="13"/>
          <c:order val="13"/>
          <c:tx>
            <c:strRef>
              <c:f>'16.16'!$A$21</c:f>
              <c:strCache>
                <c:ptCount val="1"/>
                <c:pt idx="0">
                  <c:v>Legumbres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'16.16'!$E$21</c:f>
              <c:numCache>
                <c:formatCode>0.00</c:formatCode>
                <c:ptCount val="1"/>
                <c:pt idx="0">
                  <c:v>3.1430920000000002</c:v>
                </c:pt>
              </c:numCache>
            </c:numRef>
          </c:val>
        </c:ser>
        <c:ser>
          <c:idx val="14"/>
          <c:order val="14"/>
          <c:tx>
            <c:strRef>
              <c:f>'16.16'!$A$22</c:f>
              <c:strCache>
                <c:ptCount val="1"/>
                <c:pt idx="0">
                  <c:v>Aceites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'16.16'!$E$22</c:f>
              <c:numCache>
                <c:formatCode>0.00</c:formatCode>
                <c:ptCount val="1"/>
                <c:pt idx="0">
                  <c:v>13.256831999999999</c:v>
                </c:pt>
              </c:numCache>
            </c:numRef>
          </c:val>
        </c:ser>
        <c:ser>
          <c:idx val="15"/>
          <c:order val="15"/>
          <c:tx>
            <c:strRef>
              <c:f>'16.16'!$A$23</c:f>
              <c:strCache>
                <c:ptCount val="1"/>
                <c:pt idx="0">
                  <c:v>Aceites oliva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'16.16'!$E$23</c:f>
              <c:numCache>
                <c:formatCode>0.00</c:formatCode>
                <c:ptCount val="1"/>
                <c:pt idx="0">
                  <c:v>9.2079120000000003</c:v>
                </c:pt>
              </c:numCache>
            </c:numRef>
          </c:val>
        </c:ser>
        <c:ser>
          <c:idx val="16"/>
          <c:order val="16"/>
          <c:tx>
            <c:strRef>
              <c:f>'16.16'!$A$24</c:f>
              <c:strCache>
                <c:ptCount val="1"/>
                <c:pt idx="0">
                  <c:v>Aceites girasol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'16.16'!$E$24</c:f>
              <c:numCache>
                <c:formatCode>0.00</c:formatCode>
                <c:ptCount val="1"/>
                <c:pt idx="0">
                  <c:v>3.1759499999999998</c:v>
                </c:pt>
              </c:numCache>
            </c:numRef>
          </c:val>
        </c:ser>
        <c:ser>
          <c:idx val="17"/>
          <c:order val="17"/>
          <c:tx>
            <c:strRef>
              <c:f>'16.16'!$A$25</c:f>
              <c:strCache>
                <c:ptCount val="1"/>
                <c:pt idx="0">
                  <c:v>Margarina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4.7547184806906624E-2"/>
                  <c:y val="-2.7631971740617652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'16.16'!$E$25</c:f>
              <c:numCache>
                <c:formatCode>0.00</c:formatCode>
                <c:ptCount val="1"/>
                <c:pt idx="0">
                  <c:v>0.77562500000000001</c:v>
                </c:pt>
              </c:numCache>
            </c:numRef>
          </c:val>
        </c:ser>
        <c:ser>
          <c:idx val="18"/>
          <c:order val="18"/>
          <c:tx>
            <c:strRef>
              <c:f>'16.16'!$A$26</c:f>
              <c:strCache>
                <c:ptCount val="1"/>
                <c:pt idx="0">
                  <c:v>Patatas frescas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'16.16'!$E$26</c:f>
              <c:numCache>
                <c:formatCode>0.00</c:formatCode>
                <c:ptCount val="1"/>
                <c:pt idx="0">
                  <c:v>22.922841999999999</c:v>
                </c:pt>
              </c:numCache>
            </c:numRef>
          </c:val>
        </c:ser>
        <c:ser>
          <c:idx val="19"/>
          <c:order val="19"/>
          <c:tx>
            <c:strRef>
              <c:f>'16.16'!$A$27</c:f>
              <c:strCache>
                <c:ptCount val="1"/>
                <c:pt idx="0">
                  <c:v>Patatas congeladas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'16.16'!$E$27</c:f>
              <c:numCache>
                <c:formatCode>0.00</c:formatCode>
                <c:ptCount val="1"/>
                <c:pt idx="0">
                  <c:v>0.95699100000000004</c:v>
                </c:pt>
              </c:numCache>
            </c:numRef>
          </c:val>
        </c:ser>
        <c:ser>
          <c:idx val="20"/>
          <c:order val="20"/>
          <c:tx>
            <c:strRef>
              <c:f>'16.16'!$A$28</c:f>
              <c:strCache>
                <c:ptCount val="1"/>
                <c:pt idx="0">
                  <c:v>Patatas procesadas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4.2375127027984925E-2"/>
                  <c:y val="2.6392071366352953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'16.16'!$E$28</c:f>
              <c:numCache>
                <c:formatCode>0.00</c:formatCode>
                <c:ptCount val="1"/>
                <c:pt idx="0">
                  <c:v>1.3150170000000001</c:v>
                </c:pt>
              </c:numCache>
            </c:numRef>
          </c:val>
        </c:ser>
        <c:ser>
          <c:idx val="21"/>
          <c:order val="21"/>
          <c:tx>
            <c:strRef>
              <c:f>'16.16'!$A$29</c:f>
              <c:strCache>
                <c:ptCount val="1"/>
                <c:pt idx="0">
                  <c:v>Verduras/hortalizas frescas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'16.16'!$E$29</c:f>
              <c:numCache>
                <c:formatCode>0.00</c:formatCode>
                <c:ptCount val="1"/>
                <c:pt idx="0">
                  <c:v>62.345961000000003</c:v>
                </c:pt>
              </c:numCache>
            </c:numRef>
          </c:val>
        </c:ser>
        <c:ser>
          <c:idx val="22"/>
          <c:order val="22"/>
          <c:tx>
            <c:strRef>
              <c:f>'16.16'!$A$30</c:f>
              <c:strCache>
                <c:ptCount val="1"/>
                <c:pt idx="0">
                  <c:v>Frutas frescas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'16.16'!$E$30</c:f>
              <c:numCache>
                <c:formatCode>0.00</c:formatCode>
                <c:ptCount val="1"/>
                <c:pt idx="0">
                  <c:v>102.47522600000001</c:v>
                </c:pt>
              </c:numCache>
            </c:numRef>
          </c:val>
        </c:ser>
        <c:ser>
          <c:idx val="23"/>
          <c:order val="23"/>
          <c:tx>
            <c:strRef>
              <c:f>'16.16'!$A$31</c:f>
              <c:strCache>
                <c:ptCount val="1"/>
                <c:pt idx="0">
                  <c:v>Aceitunas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'16.16'!$E$31</c:f>
              <c:numCache>
                <c:formatCode>0.00</c:formatCode>
                <c:ptCount val="1"/>
                <c:pt idx="0">
                  <c:v>2.554964</c:v>
                </c:pt>
              </c:numCache>
            </c:numRef>
          </c:val>
        </c:ser>
        <c:ser>
          <c:idx val="24"/>
          <c:order val="24"/>
          <c:tx>
            <c:strRef>
              <c:f>'16.16'!$A$32</c:f>
              <c:strCache>
                <c:ptCount val="1"/>
                <c:pt idx="0">
                  <c:v>Frutos secos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2.4163224102960668E-2"/>
                  <c:y val="3.662586923883388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'16.16'!$E$32</c:f>
              <c:numCache>
                <c:formatCode>0.00</c:formatCode>
                <c:ptCount val="1"/>
                <c:pt idx="0">
                  <c:v>2.8241339999999999</c:v>
                </c:pt>
              </c:numCache>
            </c:numRef>
          </c:val>
        </c:ser>
        <c:ser>
          <c:idx val="25"/>
          <c:order val="25"/>
          <c:tx>
            <c:strRef>
              <c:f>'16.16'!$A$33</c:f>
              <c:strCache>
                <c:ptCount val="1"/>
                <c:pt idx="0">
                  <c:v>Frutas y hortalizas transformadas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'16.16'!$E$33</c:f>
              <c:numCache>
                <c:formatCode>0.00</c:formatCode>
                <c:ptCount val="1"/>
                <c:pt idx="0">
                  <c:v>13.105095</c:v>
                </c:pt>
              </c:numCache>
            </c:numRef>
          </c:val>
        </c:ser>
        <c:ser>
          <c:idx val="26"/>
          <c:order val="26"/>
          <c:tx>
            <c:strRef>
              <c:f>'16.16'!$A$34</c:f>
              <c:strCache>
                <c:ptCount val="1"/>
                <c:pt idx="0">
                  <c:v>Platos preparados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'16.16'!$E$34</c:f>
              <c:numCache>
                <c:formatCode>0.00</c:formatCode>
                <c:ptCount val="1"/>
                <c:pt idx="0">
                  <c:v>12.366400000000001</c:v>
                </c:pt>
              </c:numCache>
            </c:numRef>
          </c:val>
        </c:ser>
        <c:ser>
          <c:idx val="27"/>
          <c:order val="27"/>
          <c:tx>
            <c:strRef>
              <c:f>'16.16'!$A$35</c:f>
              <c:strCache>
                <c:ptCount val="1"/>
                <c:pt idx="0">
                  <c:v>Salsas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'16.16'!$E$35</c:f>
              <c:numCache>
                <c:formatCode>0.00</c:formatCode>
                <c:ptCount val="1"/>
                <c:pt idx="0">
                  <c:v>2.4831449999999999</c:v>
                </c:pt>
              </c:numCache>
            </c:numRef>
          </c:val>
        </c:ser>
        <c:ser>
          <c:idx val="28"/>
          <c:order val="28"/>
          <c:tx>
            <c:strRef>
              <c:f>'16.16'!$A$36</c:f>
              <c:strCache>
                <c:ptCount val="1"/>
                <c:pt idx="0">
                  <c:v>T.vinos vinos.cprd tranquilo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'16.16'!$E$36</c:f>
              <c:numCache>
                <c:formatCode>0.00</c:formatCode>
                <c:ptCount val="1"/>
                <c:pt idx="0">
                  <c:v>3.035228</c:v>
                </c:pt>
              </c:numCache>
            </c:numRef>
          </c:val>
        </c:ser>
        <c:ser>
          <c:idx val="29"/>
          <c:order val="29"/>
          <c:tx>
            <c:strRef>
              <c:f>'16.16'!$A$37</c:f>
              <c:strCache>
                <c:ptCount val="1"/>
                <c:pt idx="0">
                  <c:v>Vino de mesa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'16.16'!$E$37</c:f>
              <c:numCache>
                <c:formatCode>0.00</c:formatCode>
                <c:ptCount val="1"/>
                <c:pt idx="0">
                  <c:v>4.2193639999999997</c:v>
                </c:pt>
              </c:numCache>
            </c:numRef>
          </c:val>
        </c:ser>
        <c:ser>
          <c:idx val="30"/>
          <c:order val="30"/>
          <c:tx>
            <c:strRef>
              <c:f>'16.16'!$A$38</c:f>
              <c:strCache>
                <c:ptCount val="1"/>
                <c:pt idx="0">
                  <c:v>Espumosos y cavas</c:v>
                </c:pt>
              </c:strCache>
            </c:strRef>
          </c:tx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'16.16'!$E$38</c:f>
              <c:numCache>
                <c:formatCode>0.00</c:formatCode>
                <c:ptCount val="1"/>
                <c:pt idx="0">
                  <c:v>0.53729099999999996</c:v>
                </c:pt>
              </c:numCache>
            </c:numRef>
          </c:val>
        </c:ser>
        <c:ser>
          <c:idx val="31"/>
          <c:order val="31"/>
          <c:tx>
            <c:strRef>
              <c:f>'16.16'!$A$39</c:f>
              <c:strCache>
                <c:ptCount val="1"/>
                <c:pt idx="0">
                  <c:v>Otros vinos (***)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'16.16'!$E$39</c:f>
              <c:numCache>
                <c:formatCode>0.00</c:formatCode>
                <c:ptCount val="1"/>
                <c:pt idx="0">
                  <c:v>0.75043400000000005</c:v>
                </c:pt>
              </c:numCache>
            </c:numRef>
          </c:val>
        </c:ser>
        <c:ser>
          <c:idx val="32"/>
          <c:order val="32"/>
          <c:tx>
            <c:strRef>
              <c:f>'16.16'!$A$40</c:f>
              <c:strCache>
                <c:ptCount val="1"/>
                <c:pt idx="0">
                  <c:v>Cervezas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'16.16'!$E$40</c:f>
              <c:numCache>
                <c:formatCode>0.00</c:formatCode>
                <c:ptCount val="1"/>
                <c:pt idx="0">
                  <c:v>18.176185</c:v>
                </c:pt>
              </c:numCache>
            </c:numRef>
          </c:val>
        </c:ser>
        <c:ser>
          <c:idx val="33"/>
          <c:order val="33"/>
          <c:tx>
            <c:strRef>
              <c:f>'16.16'!$A$41</c:f>
              <c:strCache>
                <c:ptCount val="1"/>
                <c:pt idx="0">
                  <c:v>Bebidas espirituosas (*****)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'16.16'!$E$41</c:f>
              <c:numCache>
                <c:formatCode>0.00</c:formatCode>
                <c:ptCount val="1"/>
                <c:pt idx="0">
                  <c:v>0.82298199999999999</c:v>
                </c:pt>
              </c:numCache>
            </c:numRef>
          </c:val>
        </c:ser>
        <c:ser>
          <c:idx val="34"/>
          <c:order val="34"/>
          <c:tx>
            <c:strRef>
              <c:f>'16.16'!$A$42</c:f>
              <c:strCache>
                <c:ptCount val="1"/>
                <c:pt idx="0">
                  <c:v>Zumos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'16.16'!$E$42</c:f>
              <c:numCache>
                <c:formatCode>0.00</c:formatCode>
                <c:ptCount val="1"/>
                <c:pt idx="0">
                  <c:v>10.232275</c:v>
                </c:pt>
              </c:numCache>
            </c:numRef>
          </c:val>
        </c:ser>
        <c:ser>
          <c:idx val="35"/>
          <c:order val="35"/>
          <c:tx>
            <c:strRef>
              <c:f>'16.16'!$A$43</c:f>
              <c:strCache>
                <c:ptCount val="1"/>
                <c:pt idx="0">
                  <c:v>Agua mineral</c:v>
                </c:pt>
              </c:strCache>
            </c:strRef>
          </c:tx>
          <c:spPr>
            <a:solidFill>
              <a:srgbClr val="3333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'16.16'!$E$43</c:f>
              <c:numCache>
                <c:formatCode>0.00</c:formatCode>
                <c:ptCount val="1"/>
                <c:pt idx="0">
                  <c:v>52.583143</c:v>
                </c:pt>
              </c:numCache>
            </c:numRef>
          </c:val>
        </c:ser>
        <c:ser>
          <c:idx val="36"/>
          <c:order val="36"/>
          <c:tx>
            <c:strRef>
              <c:f>'16.16'!$A$44</c:f>
              <c:strCache>
                <c:ptCount val="1"/>
                <c:pt idx="0">
                  <c:v>Gaseosas y bebidas refrescantes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'16.16'!$E$6:$E$44</c:f>
              <c:strCache>
                <c:ptCount val="39"/>
                <c:pt idx="0">
                  <c:v>Kg/l</c:v>
                </c:pt>
                <c:pt idx="1">
                  <c:v> por persona</c:v>
                </c:pt>
                <c:pt idx="2">
                  <c:v>8,47</c:v>
                </c:pt>
                <c:pt idx="3">
                  <c:v>51,02</c:v>
                </c:pt>
                <c:pt idx="4">
                  <c:v>26,40</c:v>
                </c:pt>
                <c:pt idx="5">
                  <c:v>73,33</c:v>
                </c:pt>
                <c:pt idx="6">
                  <c:v>0,66</c:v>
                </c:pt>
                <c:pt idx="7">
                  <c:v>35,36</c:v>
                </c:pt>
                <c:pt idx="8">
                  <c:v>35,89</c:v>
                </c:pt>
                <c:pt idx="9">
                  <c:v>13,80</c:v>
                </c:pt>
                <c:pt idx="10">
                  <c:v>3,65</c:v>
                </c:pt>
                <c:pt idx="11">
                  <c:v>1,78</c:v>
                </c:pt>
                <c:pt idx="12">
                  <c:v>3,88</c:v>
                </c:pt>
                <c:pt idx="13">
                  <c:v>4,03</c:v>
                </c:pt>
                <c:pt idx="14">
                  <c:v>4,34</c:v>
                </c:pt>
                <c:pt idx="15">
                  <c:v>3,14</c:v>
                </c:pt>
                <c:pt idx="16">
                  <c:v>13,26</c:v>
                </c:pt>
                <c:pt idx="17">
                  <c:v>9,21</c:v>
                </c:pt>
                <c:pt idx="18">
                  <c:v>3,18</c:v>
                </c:pt>
                <c:pt idx="19">
                  <c:v>0,78</c:v>
                </c:pt>
                <c:pt idx="20">
                  <c:v>22,92</c:v>
                </c:pt>
                <c:pt idx="21">
                  <c:v>0,96</c:v>
                </c:pt>
                <c:pt idx="22">
                  <c:v>1,32</c:v>
                </c:pt>
                <c:pt idx="23">
                  <c:v>62,35</c:v>
                </c:pt>
                <c:pt idx="24">
                  <c:v>102,48</c:v>
                </c:pt>
                <c:pt idx="25">
                  <c:v>2,55</c:v>
                </c:pt>
                <c:pt idx="26">
                  <c:v>2,82</c:v>
                </c:pt>
                <c:pt idx="27">
                  <c:v>13,11</c:v>
                </c:pt>
                <c:pt idx="28">
                  <c:v>12,37</c:v>
                </c:pt>
                <c:pt idx="29">
                  <c:v>2,48</c:v>
                </c:pt>
                <c:pt idx="30">
                  <c:v>3,04</c:v>
                </c:pt>
                <c:pt idx="31">
                  <c:v>4,22</c:v>
                </c:pt>
                <c:pt idx="32">
                  <c:v>0,54</c:v>
                </c:pt>
                <c:pt idx="33">
                  <c:v>0,75</c:v>
                </c:pt>
                <c:pt idx="34">
                  <c:v>18,18</c:v>
                </c:pt>
                <c:pt idx="35">
                  <c:v>0,82</c:v>
                </c:pt>
                <c:pt idx="36">
                  <c:v>10,23</c:v>
                </c:pt>
                <c:pt idx="37">
                  <c:v>52,58</c:v>
                </c:pt>
                <c:pt idx="38">
                  <c:v>45,64</c:v>
                </c:pt>
              </c:strCache>
            </c:strRef>
          </c:cat>
          <c:val>
            <c:numRef>
              <c:f>'16.16'!$E$44</c:f>
              <c:numCache>
                <c:formatCode>0.00</c:formatCode>
                <c:ptCount val="1"/>
                <c:pt idx="0">
                  <c:v>45.64</c:v>
                </c:pt>
              </c:numCache>
            </c:numRef>
          </c:val>
        </c:ser>
        <c:dLbls>
          <c:showVal val="1"/>
        </c:dLbls>
        <c:axId val="105116800"/>
        <c:axId val="105118336"/>
      </c:barChart>
      <c:catAx>
        <c:axId val="105116800"/>
        <c:scaling>
          <c:orientation val="minMax"/>
        </c:scaling>
        <c:delete val="1"/>
        <c:axPos val="l"/>
        <c:tickLblPos val="none"/>
        <c:crossAx val="105118336"/>
        <c:crosses val="autoZero"/>
        <c:auto val="1"/>
        <c:lblAlgn val="ctr"/>
        <c:lblOffset val="100"/>
      </c:catAx>
      <c:valAx>
        <c:axId val="105118336"/>
        <c:scaling>
          <c:orientation val="minMax"/>
        </c:scaling>
        <c:axPos val="b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1168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8676409583250843E-2"/>
          <c:y val="0.67323290845886463"/>
          <c:w val="0.80144498515176599"/>
          <c:h val="0.31749710312862156"/>
        </c:manualLayout>
      </c:layout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las empresas de la Industria Forestal 
según subsector de actividad. Año 2014</a:t>
            </a:r>
          </a:p>
        </c:rich>
      </c:tx>
      <c:layout>
        <c:manualLayout>
          <c:xMode val="edge"/>
          <c:yMode val="edge"/>
          <c:x val="0.23173541815538753"/>
          <c:y val="4.7846945843939115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6.2785458120917764E-2"/>
          <c:y val="0.2561944924984455"/>
          <c:w val="0.63677874105463361"/>
          <c:h val="0.53088768907795725"/>
        </c:manualLayout>
      </c:layout>
      <c:pie3DChart>
        <c:varyColors val="1"/>
        <c:ser>
          <c:idx val="0"/>
          <c:order val="0"/>
          <c:spPr>
            <a:ln w="25400">
              <a:noFill/>
            </a:ln>
          </c:spPr>
          <c:explosion val="13"/>
          <c:dPt>
            <c:idx val="0"/>
            <c:spPr>
              <a:solidFill>
                <a:srgbClr val="FFCC99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FF6600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800080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000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99CC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3.4232978758399648E-3"/>
                  <c:y val="-0.11474170888920363"/>
                </c:manualLayout>
              </c:layout>
              <c:showPercent val="1"/>
            </c:dLbl>
            <c:dLbl>
              <c:idx val="1"/>
              <c:layout>
                <c:manualLayout>
                  <c:x val="-1.2846876859724101E-2"/>
                  <c:y val="7.6655851951266063E-2"/>
                </c:manualLayout>
              </c:layout>
              <c:showPercent val="1"/>
            </c:dLbl>
            <c:dLbl>
              <c:idx val="2"/>
              <c:layout>
                <c:manualLayout>
                  <c:x val="1.8861273180199228E-2"/>
                  <c:y val="-0.25445420573405697"/>
                </c:manualLayout>
              </c:layout>
              <c:dLblPos val="bestFit"/>
              <c:showPercent val="1"/>
            </c:dLbl>
            <c:dLbl>
              <c:idx val="4"/>
              <c:layout>
                <c:manualLayout>
                  <c:xMode val="edge"/>
                  <c:yMode val="edge"/>
                  <c:x val="0.21118745004308698"/>
                  <c:y val="0.29665106423242232"/>
                </c:manualLayout>
              </c:layout>
              <c:dLblPos val="bestFit"/>
              <c:showPercent val="1"/>
            </c:dLbl>
            <c:dLbl>
              <c:idx val="6"/>
              <c:layout>
                <c:manualLayout>
                  <c:xMode val="edge"/>
                  <c:yMode val="edge"/>
                  <c:x val="0.19292258949881988"/>
                  <c:y val="0.34449801007636122"/>
                </c:manualLayout>
              </c:layout>
              <c:dLblPos val="bestFit"/>
              <c:showPercent val="1"/>
            </c:dLbl>
            <c:dLbl>
              <c:idx val="7"/>
              <c:layout>
                <c:manualLayout>
                  <c:xMode val="edge"/>
                  <c:yMode val="edge"/>
                  <c:x val="7.420099596108462E-2"/>
                  <c:y val="0.34210566278416432"/>
                </c:manualLayout>
              </c:layout>
              <c:dLblPos val="bestFit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Percent val="1"/>
          </c:dLbls>
          <c:cat>
            <c:strRef>
              <c:f>('16.2.2'!$A$8,'16.2.2'!$A$10,'16.2.2'!$A$11)</c:f>
              <c:strCache>
                <c:ptCount val="3"/>
                <c:pt idx="0">
                  <c:v>16. Industria de madera y corcho, excepto  muebles; cestería y espartería (1)</c:v>
                </c:pt>
                <c:pt idx="1">
                  <c:v>17. Industria del papel   (2)</c:v>
                </c:pt>
                <c:pt idx="2">
                  <c:v>31. Fabricación de muebles </c:v>
                </c:pt>
              </c:strCache>
            </c:strRef>
          </c:cat>
          <c:val>
            <c:numRef>
              <c:f>'16.2.2'!$C$9:$C$11</c:f>
              <c:numCache>
                <c:formatCode>#,##0.00__;\–#,##0.00__;0.00__;@__</c:formatCode>
                <c:ptCount val="3"/>
                <c:pt idx="0">
                  <c:v>42.366732854742629</c:v>
                </c:pt>
                <c:pt idx="1">
                  <c:v>6.8390102336948226</c:v>
                </c:pt>
                <c:pt idx="2">
                  <c:v>50.794256911562549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946110989829259"/>
          <c:y val="0.63428047256407405"/>
          <c:w val="0.26378568801193814"/>
          <c:h val="0.28381966718585611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los establecimientos de la Industria Forestal según subsector de actividad. Año 2014</a:t>
            </a:r>
          </a:p>
        </c:rich>
      </c:tx>
      <c:layout>
        <c:manualLayout>
          <c:xMode val="edge"/>
          <c:yMode val="edge"/>
          <c:x val="0.13820224719101148"/>
          <c:y val="4.4392523364486076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6.1797752808988839E-2"/>
          <c:y val="0.23704697340639938"/>
          <c:w val="0.6447338288321437"/>
          <c:h val="0.53631755923557689"/>
        </c:manualLayout>
      </c:layout>
      <c:pie3DChart>
        <c:varyColors val="1"/>
        <c:ser>
          <c:idx val="0"/>
          <c:order val="0"/>
          <c:spPr>
            <a:ln w="25400">
              <a:noFill/>
            </a:ln>
          </c:spPr>
          <c:explosion val="15"/>
          <c:dPt>
            <c:idx val="0"/>
            <c:spPr>
              <a:solidFill>
                <a:srgbClr val="FFCC99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FF6600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800080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000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99CC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3.4285201265729676E-2"/>
                  <c:y val="-0.15004084382500343"/>
                </c:manualLayout>
              </c:layout>
              <c:showPercent val="1"/>
            </c:dLbl>
            <c:dLbl>
              <c:idx val="1"/>
              <c:layout>
                <c:manualLayout>
                  <c:x val="-1.3575862830230333E-2"/>
                  <c:y val="5.6369050125418832E-2"/>
                </c:manualLayout>
              </c:layout>
              <c:showPercent val="1"/>
            </c:dLbl>
            <c:dLbl>
              <c:idx val="2"/>
              <c:layout>
                <c:manualLayout>
                  <c:x val="-9.9206308644744015E-3"/>
                  <c:y val="-1.2171890313192641E-3"/>
                </c:manualLayout>
              </c:layout>
              <c:dLblPos val="bestFit"/>
              <c:showPercent val="1"/>
            </c:dLbl>
            <c:dLbl>
              <c:idx val="4"/>
              <c:layout>
                <c:manualLayout>
                  <c:xMode val="edge"/>
                  <c:yMode val="edge"/>
                  <c:x val="0.20786516853932613"/>
                  <c:y val="0.28971962616822428"/>
                </c:manualLayout>
              </c:layout>
              <c:dLblPos val="bestFit"/>
              <c:showPercent val="1"/>
            </c:dLbl>
            <c:dLbl>
              <c:idx val="6"/>
              <c:layout>
                <c:manualLayout>
                  <c:xMode val="edge"/>
                  <c:yMode val="edge"/>
                  <c:x val="0.18988764044943846"/>
                  <c:y val="0.33644859813084227"/>
                </c:manualLayout>
              </c:layout>
              <c:dLblPos val="bestFit"/>
              <c:showPercent val="1"/>
            </c:dLbl>
            <c:dLbl>
              <c:idx val="7"/>
              <c:layout>
                <c:manualLayout>
                  <c:xMode val="edge"/>
                  <c:yMode val="edge"/>
                  <c:x val="7.3033707865168537E-2"/>
                  <c:y val="0.33411214953271073"/>
                </c:manualLayout>
              </c:layout>
              <c:dLblPos val="bestFit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Percent val="1"/>
          </c:dLbls>
          <c:cat>
            <c:strRef>
              <c:f>('16.2.2'!$A$8,'16.2.2'!$A$10,'16.2.2'!$A$11)</c:f>
              <c:strCache>
                <c:ptCount val="3"/>
                <c:pt idx="0">
                  <c:v>16. Industria de madera y corcho, excepto  muebles; cestería y espartería (1)</c:v>
                </c:pt>
                <c:pt idx="1">
                  <c:v>17. Industria del papel   (2)</c:v>
                </c:pt>
                <c:pt idx="2">
                  <c:v>31. Fabricación de muebles </c:v>
                </c:pt>
              </c:strCache>
            </c:strRef>
          </c:cat>
          <c:val>
            <c:numRef>
              <c:f>'16.2.2'!$E$9:$E$11</c:f>
              <c:numCache>
                <c:formatCode>#,##0.00__;\–#,##0.00__;0.00__;@__</c:formatCode>
                <c:ptCount val="3"/>
                <c:pt idx="0">
                  <c:v>42.121837713006052</c:v>
                </c:pt>
                <c:pt idx="1">
                  <c:v>7.3550509115084495</c:v>
                </c:pt>
                <c:pt idx="2">
                  <c:v>50.523111375485499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402190006623"/>
          <c:y val="0.66483833905788603"/>
          <c:w val="0.26711122231216428"/>
          <c:h val="0.2523364485981302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las empresas de la Industria de Medio Ambiente según subsector de actividad. Año 2007</a:t>
            </a:r>
          </a:p>
        </c:rich>
      </c:tx>
      <c:layout/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ln w="25400">
              <a:noFill/>
            </a:ln>
          </c:spPr>
          <c:explosion val="22"/>
          <c:dPt>
            <c:idx val="0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FF6600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FFCC99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800080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000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99CC00"/>
              </a:solidFill>
              <a:ln w="25400">
                <a:noFill/>
              </a:ln>
            </c:spPr>
          </c:dPt>
          <c:dLbls>
            <c:dLbl>
              <c:idx val="2"/>
              <c:dLblPos val="bestFit"/>
              <c:showPercent val="1"/>
            </c:dLbl>
            <c:dLbl>
              <c:idx val="4"/>
              <c:dLblPos val="bestFit"/>
              <c:showPercent val="1"/>
            </c:dLbl>
            <c:dLbl>
              <c:idx val="6"/>
              <c:dLblPos val="bestFit"/>
              <c:showPercent val="1"/>
            </c:dLbl>
            <c:dLbl>
              <c:idx val="7"/>
              <c:dLblPos val="bestFit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Percent val="1"/>
          </c:dLbls>
          <c:cat>
            <c:numRef>
              <c:f>('16.2.2'!#REF!,'16.2.2'!#REF!,'16.2.2'!#REF!,'16.2.2'!#REF!)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('16.2.2'!#REF!,'16.2.2'!#REF!,'16.2.2'!#REF!,'16.2.2'!#REF!)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los establecimientos de la Industria de Medio Ambiente según subsector de actividad. Año 2007</a:t>
            </a:r>
          </a:p>
        </c:rich>
      </c:tx>
      <c:layout/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ln w="25400">
              <a:noFill/>
            </a:ln>
          </c:spPr>
          <c:explosion val="22"/>
          <c:dPt>
            <c:idx val="0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FF6600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FFCC99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800080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000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99CC00"/>
              </a:solidFill>
              <a:ln w="25400">
                <a:noFill/>
              </a:ln>
            </c:spPr>
          </c:dPt>
          <c:dLbls>
            <c:dLbl>
              <c:idx val="2"/>
              <c:dLblPos val="bestFit"/>
              <c:showPercent val="1"/>
            </c:dLbl>
            <c:dLbl>
              <c:idx val="4"/>
              <c:dLblPos val="bestFit"/>
              <c:showPercent val="1"/>
            </c:dLbl>
            <c:dLbl>
              <c:idx val="6"/>
              <c:dLblPos val="bestFit"/>
              <c:showPercent val="1"/>
            </c:dLbl>
            <c:dLbl>
              <c:idx val="7"/>
              <c:dLblPos val="bestFit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Percent val="1"/>
          </c:dLbls>
          <c:cat>
            <c:numRef>
              <c:f>('16.2.2'!#REF!,'16.2.2'!#REF!,'16.2.2'!#REF!,'16.2.2'!#REF!)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('16.2.2'!#REF!,'16.2.2'!#REF!,'16.2.2'!#REF!,'16.2.2'!#REF!)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las empresas de la Industria de Medio Ambiente según subsector de actividad. Año 2007</a:t>
            </a:r>
          </a:p>
        </c:rich>
      </c:tx>
      <c:layout/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ln w="25400">
              <a:noFill/>
            </a:ln>
          </c:spPr>
          <c:explosion val="22"/>
          <c:dPt>
            <c:idx val="0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FF6600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FFCC99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800080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000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99CC00"/>
              </a:solidFill>
              <a:ln w="25400">
                <a:noFill/>
              </a:ln>
            </c:spPr>
          </c:dPt>
          <c:dLbls>
            <c:dLbl>
              <c:idx val="2"/>
              <c:dLblPos val="bestFit"/>
              <c:showPercent val="1"/>
            </c:dLbl>
            <c:dLbl>
              <c:idx val="4"/>
              <c:dLblPos val="bestFit"/>
              <c:showPercent val="1"/>
            </c:dLbl>
            <c:dLbl>
              <c:idx val="6"/>
              <c:dLblPos val="bestFit"/>
              <c:showPercent val="1"/>
            </c:dLbl>
            <c:dLbl>
              <c:idx val="7"/>
              <c:dLblPos val="bestFit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Percent val="1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los establecimientos de la Industria de Medio Ambiente según subsector de actividad. Año 2007</a:t>
            </a:r>
          </a:p>
        </c:rich>
      </c:tx>
      <c:layout/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ln w="25400">
              <a:noFill/>
            </a:ln>
          </c:spPr>
          <c:explosion val="22"/>
          <c:dPt>
            <c:idx val="0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FF6600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FFCC99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800080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000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99CC00"/>
              </a:solidFill>
              <a:ln w="25400">
                <a:noFill/>
              </a:ln>
            </c:spPr>
          </c:dPt>
          <c:dLbls>
            <c:dLbl>
              <c:idx val="2"/>
              <c:dLblPos val="bestFit"/>
              <c:showPercent val="1"/>
            </c:dLbl>
            <c:dLbl>
              <c:idx val="4"/>
              <c:dLblPos val="bestFit"/>
              <c:showPercent val="1"/>
            </c:dLbl>
            <c:dLbl>
              <c:idx val="6"/>
              <c:dLblPos val="bestFit"/>
              <c:showPercent val="1"/>
            </c:dLbl>
            <c:dLbl>
              <c:idx val="7"/>
              <c:dLblPos val="bestFit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Percent val="1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las empresas de la Industria Forestal según subsector de actividad. Año 2007</a:t>
            </a:r>
          </a:p>
        </c:rich>
      </c:tx>
      <c:layout/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ln w="25400">
              <a:noFill/>
            </a:ln>
          </c:spPr>
          <c:explosion val="22"/>
          <c:dPt>
            <c:idx val="0"/>
            <c:spPr>
              <a:solidFill>
                <a:srgbClr val="FFCC99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FF6600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800080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000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99CC00"/>
              </a:solidFill>
              <a:ln w="25400">
                <a:noFill/>
              </a:ln>
            </c:spPr>
          </c:dPt>
          <c:dLbls>
            <c:dLbl>
              <c:idx val="2"/>
              <c:dLblPos val="bestFit"/>
              <c:showPercent val="1"/>
            </c:dLbl>
            <c:dLbl>
              <c:idx val="4"/>
              <c:dLblPos val="bestFit"/>
              <c:showPercent val="1"/>
            </c:dLbl>
            <c:dLbl>
              <c:idx val="6"/>
              <c:dLblPos val="bestFit"/>
              <c:showPercent val="1"/>
            </c:dLbl>
            <c:dLbl>
              <c:idx val="7"/>
              <c:dLblPos val="bestFit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Percent val="1"/>
          </c:dLbls>
          <c:cat>
            <c:numRef>
              <c:f>('16.2.3'!#REF!,'16.2.3'!#REF!,'16.2.3'!#REF!,'16.2.3'!#REF!)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('16.2.3'!#REF!,'16.2.3'!#REF!,'16.2.3'!#REF!,'16.2.3'!#REF!)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28</xdr:row>
      <xdr:rowOff>66675</xdr:rowOff>
    </xdr:from>
    <xdr:to>
      <xdr:col>7</xdr:col>
      <xdr:colOff>28575</xdr:colOff>
      <xdr:row>55</xdr:row>
      <xdr:rowOff>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56</xdr:row>
      <xdr:rowOff>66675</xdr:rowOff>
    </xdr:from>
    <xdr:to>
      <xdr:col>7</xdr:col>
      <xdr:colOff>66675</xdr:colOff>
      <xdr:row>83</xdr:row>
      <xdr:rowOff>76200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31</xdr:row>
      <xdr:rowOff>28575</xdr:rowOff>
    </xdr:from>
    <xdr:to>
      <xdr:col>7</xdr:col>
      <xdr:colOff>228600</xdr:colOff>
      <xdr:row>57</xdr:row>
      <xdr:rowOff>123825</xdr:rowOff>
    </xdr:to>
    <xdr:graphicFrame macro="">
      <xdr:nvGraphicFramePr>
        <xdr:cNvPr id="204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58</xdr:row>
      <xdr:rowOff>152400</xdr:rowOff>
    </xdr:from>
    <xdr:to>
      <xdr:col>7</xdr:col>
      <xdr:colOff>152400</xdr:colOff>
      <xdr:row>85</xdr:row>
      <xdr:rowOff>66675</xdr:rowOff>
    </xdr:to>
    <xdr:graphicFrame macro="">
      <xdr:nvGraphicFramePr>
        <xdr:cNvPr id="2048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11</xdr:row>
      <xdr:rowOff>114300</xdr:rowOff>
    </xdr:from>
    <xdr:to>
      <xdr:col>7</xdr:col>
      <xdr:colOff>66675</xdr:colOff>
      <xdr:row>37</xdr:row>
      <xdr:rowOff>104775</xdr:rowOff>
    </xdr:to>
    <xdr:graphicFrame macro="">
      <xdr:nvGraphicFramePr>
        <xdr:cNvPr id="215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11</xdr:row>
      <xdr:rowOff>38100</xdr:rowOff>
    </xdr:from>
    <xdr:to>
      <xdr:col>7</xdr:col>
      <xdr:colOff>139701</xdr:colOff>
      <xdr:row>36</xdr:row>
      <xdr:rowOff>38100</xdr:rowOff>
    </xdr:to>
    <xdr:graphicFrame macro="">
      <xdr:nvGraphicFramePr>
        <xdr:cNvPr id="22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27</xdr:row>
      <xdr:rowOff>123825</xdr:rowOff>
    </xdr:from>
    <xdr:to>
      <xdr:col>5</xdr:col>
      <xdr:colOff>76200</xdr:colOff>
      <xdr:row>52</xdr:row>
      <xdr:rowOff>95250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63</xdr:row>
      <xdr:rowOff>28575</xdr:rowOff>
    </xdr:from>
    <xdr:to>
      <xdr:col>4</xdr:col>
      <xdr:colOff>558800</xdr:colOff>
      <xdr:row>89</xdr:row>
      <xdr:rowOff>66675</xdr:rowOff>
    </xdr:to>
    <xdr:graphicFrame macro="">
      <xdr:nvGraphicFramePr>
        <xdr:cNvPr id="276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57</xdr:row>
      <xdr:rowOff>3175</xdr:rowOff>
    </xdr:from>
    <xdr:to>
      <xdr:col>6</xdr:col>
      <xdr:colOff>657225</xdr:colOff>
      <xdr:row>107</xdr:row>
      <xdr:rowOff>130175</xdr:rowOff>
    </xdr:to>
    <xdr:graphicFrame macro="">
      <xdr:nvGraphicFramePr>
        <xdr:cNvPr id="266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25</xdr:row>
      <xdr:rowOff>66675</xdr:rowOff>
    </xdr:from>
    <xdr:to>
      <xdr:col>7</xdr:col>
      <xdr:colOff>142875</xdr:colOff>
      <xdr:row>50</xdr:row>
      <xdr:rowOff>0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295275</xdr:colOff>
      <xdr:row>50</xdr:row>
      <xdr:rowOff>292100</xdr:rowOff>
    </xdr:from>
    <xdr:to>
      <xdr:col>7</xdr:col>
      <xdr:colOff>190500</xdr:colOff>
      <xdr:row>76</xdr:row>
      <xdr:rowOff>15875</xdr:rowOff>
    </xdr:to>
    <xdr:graphicFrame macro="">
      <xdr:nvGraphicFramePr>
        <xdr:cNvPr id="20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1019175</xdr:colOff>
      <xdr:row>51</xdr:row>
      <xdr:rowOff>0</xdr:rowOff>
    </xdr:from>
    <xdr:to>
      <xdr:col>5</xdr:col>
      <xdr:colOff>0</xdr:colOff>
      <xdr:row>51</xdr:row>
      <xdr:rowOff>0</xdr:rowOff>
    </xdr:to>
    <xdr:graphicFrame macro="">
      <xdr:nvGraphicFramePr>
        <xdr:cNvPr id="20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1028700</xdr:colOff>
      <xdr:row>51</xdr:row>
      <xdr:rowOff>0</xdr:rowOff>
    </xdr:from>
    <xdr:to>
      <xdr:col>5</xdr:col>
      <xdr:colOff>19050</xdr:colOff>
      <xdr:row>51</xdr:row>
      <xdr:rowOff>0</xdr:rowOff>
    </xdr:to>
    <xdr:graphicFrame macro="">
      <xdr:nvGraphicFramePr>
        <xdr:cNvPr id="205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1019175</xdr:colOff>
      <xdr:row>51</xdr:row>
      <xdr:rowOff>0</xdr:rowOff>
    </xdr:from>
    <xdr:to>
      <xdr:col>5</xdr:col>
      <xdr:colOff>0</xdr:colOff>
      <xdr:row>51</xdr:row>
      <xdr:rowOff>0</xdr:rowOff>
    </xdr:to>
    <xdr:graphicFrame macro="">
      <xdr:nvGraphicFramePr>
        <xdr:cNvPr id="205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1028700</xdr:colOff>
      <xdr:row>51</xdr:row>
      <xdr:rowOff>0</xdr:rowOff>
    </xdr:from>
    <xdr:to>
      <xdr:col>5</xdr:col>
      <xdr:colOff>19050</xdr:colOff>
      <xdr:row>51</xdr:row>
      <xdr:rowOff>0</xdr:rowOff>
    </xdr:to>
    <xdr:graphicFrame macro="">
      <xdr:nvGraphicFramePr>
        <xdr:cNvPr id="205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981075</xdr:colOff>
      <xdr:row>4</xdr:row>
      <xdr:rowOff>0</xdr:rowOff>
    </xdr:from>
    <xdr:to>
      <xdr:col>4</xdr:col>
      <xdr:colOff>1076325</xdr:colOff>
      <xdr:row>4</xdr:row>
      <xdr:rowOff>0</xdr:rowOff>
    </xdr:to>
    <xdr:graphicFrame macro="">
      <xdr:nvGraphicFramePr>
        <xdr:cNvPr id="143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1000125</xdr:colOff>
      <xdr:row>4</xdr:row>
      <xdr:rowOff>0</xdr:rowOff>
    </xdr:from>
    <xdr:to>
      <xdr:col>4</xdr:col>
      <xdr:colOff>1104900</xdr:colOff>
      <xdr:row>4</xdr:row>
      <xdr:rowOff>0</xdr:rowOff>
    </xdr:to>
    <xdr:graphicFrame macro="">
      <xdr:nvGraphicFramePr>
        <xdr:cNvPr id="1433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428625</xdr:colOff>
      <xdr:row>24</xdr:row>
      <xdr:rowOff>104775</xdr:rowOff>
    </xdr:from>
    <xdr:to>
      <xdr:col>5</xdr:col>
      <xdr:colOff>1038225</xdr:colOff>
      <xdr:row>49</xdr:row>
      <xdr:rowOff>0</xdr:rowOff>
    </xdr:to>
    <xdr:graphicFrame macro="">
      <xdr:nvGraphicFramePr>
        <xdr:cNvPr id="1433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457200</xdr:colOff>
      <xdr:row>50</xdr:row>
      <xdr:rowOff>28575</xdr:rowOff>
    </xdr:from>
    <xdr:to>
      <xdr:col>5</xdr:col>
      <xdr:colOff>1057275</xdr:colOff>
      <xdr:row>74</xdr:row>
      <xdr:rowOff>104775</xdr:rowOff>
    </xdr:to>
    <xdr:graphicFrame macro="">
      <xdr:nvGraphicFramePr>
        <xdr:cNvPr id="1434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28</xdr:row>
      <xdr:rowOff>66675</xdr:rowOff>
    </xdr:from>
    <xdr:to>
      <xdr:col>7</xdr:col>
      <xdr:colOff>304800</xdr:colOff>
      <xdr:row>55</xdr:row>
      <xdr:rowOff>57150</xdr:rowOff>
    </xdr:to>
    <xdr:graphicFrame macro="">
      <xdr:nvGraphicFramePr>
        <xdr:cNvPr id="40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56</xdr:row>
      <xdr:rowOff>104775</xdr:rowOff>
    </xdr:from>
    <xdr:to>
      <xdr:col>7</xdr:col>
      <xdr:colOff>323850</xdr:colOff>
      <xdr:row>83</xdr:row>
      <xdr:rowOff>9525</xdr:rowOff>
    </xdr:to>
    <xdr:graphicFrame macro="">
      <xdr:nvGraphicFramePr>
        <xdr:cNvPr id="410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16</xdr:row>
      <xdr:rowOff>152400</xdr:rowOff>
    </xdr:from>
    <xdr:to>
      <xdr:col>6</xdr:col>
      <xdr:colOff>790575</xdr:colOff>
      <xdr:row>42</xdr:row>
      <xdr:rowOff>28575</xdr:rowOff>
    </xdr:to>
    <xdr:graphicFrame macro="">
      <xdr:nvGraphicFramePr>
        <xdr:cNvPr id="163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43</xdr:row>
      <xdr:rowOff>28575</xdr:rowOff>
    </xdr:from>
    <xdr:to>
      <xdr:col>6</xdr:col>
      <xdr:colOff>809625</xdr:colOff>
      <xdr:row>68</xdr:row>
      <xdr:rowOff>38100</xdr:rowOff>
    </xdr:to>
    <xdr:graphicFrame macro="">
      <xdr:nvGraphicFramePr>
        <xdr:cNvPr id="1638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24</xdr:row>
      <xdr:rowOff>47625</xdr:rowOff>
    </xdr:from>
    <xdr:to>
      <xdr:col>6</xdr:col>
      <xdr:colOff>428625</xdr:colOff>
      <xdr:row>49</xdr:row>
      <xdr:rowOff>123825</xdr:rowOff>
    </xdr:to>
    <xdr:graphicFrame macro="">
      <xdr:nvGraphicFramePr>
        <xdr:cNvPr id="174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504825</xdr:colOff>
      <xdr:row>51</xdr:row>
      <xdr:rowOff>0</xdr:rowOff>
    </xdr:from>
    <xdr:to>
      <xdr:col>6</xdr:col>
      <xdr:colOff>447675</xdr:colOff>
      <xdr:row>76</xdr:row>
      <xdr:rowOff>9525</xdr:rowOff>
    </xdr:to>
    <xdr:graphicFrame macro="">
      <xdr:nvGraphicFramePr>
        <xdr:cNvPr id="1741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24</xdr:row>
      <xdr:rowOff>142875</xdr:rowOff>
    </xdr:from>
    <xdr:to>
      <xdr:col>7</xdr:col>
      <xdr:colOff>190500</xdr:colOff>
      <xdr:row>52</xdr:row>
      <xdr:rowOff>9525</xdr:rowOff>
    </xdr:to>
    <xdr:graphicFrame macro="">
      <xdr:nvGraphicFramePr>
        <xdr:cNvPr id="184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53</xdr:row>
      <xdr:rowOff>9525</xdr:rowOff>
    </xdr:from>
    <xdr:to>
      <xdr:col>7</xdr:col>
      <xdr:colOff>152400</xdr:colOff>
      <xdr:row>77</xdr:row>
      <xdr:rowOff>85725</xdr:rowOff>
    </xdr:to>
    <xdr:graphicFrame macro="">
      <xdr:nvGraphicFramePr>
        <xdr:cNvPr id="1843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13</xdr:row>
      <xdr:rowOff>15875</xdr:rowOff>
    </xdr:from>
    <xdr:to>
      <xdr:col>6</xdr:col>
      <xdr:colOff>914400</xdr:colOff>
      <xdr:row>39</xdr:row>
      <xdr:rowOff>142875</xdr:rowOff>
    </xdr:to>
    <xdr:graphicFrame macro="">
      <xdr:nvGraphicFramePr>
        <xdr:cNvPr id="194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9</xdr:row>
      <xdr:rowOff>152400</xdr:rowOff>
    </xdr:from>
    <xdr:to>
      <xdr:col>7</xdr:col>
      <xdr:colOff>241300</xdr:colOff>
      <xdr:row>33</xdr:row>
      <xdr:rowOff>152399</xdr:rowOff>
    </xdr:to>
    <xdr:graphicFrame macro="">
      <xdr:nvGraphicFramePr>
        <xdr:cNvPr id="235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GEA%202007-2008%20PRECIOESTAD/ANUARIO/Anuario%20Formulas/AEA05_C03%20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8">
    <pageSetUpPr fitToPage="1"/>
  </sheetPr>
  <dimension ref="A1:J29"/>
  <sheetViews>
    <sheetView showGridLines="0" view="pageBreakPreview" zoomScale="75" zoomScaleNormal="75" workbookViewId="0">
      <selection activeCell="B54" sqref="B54"/>
    </sheetView>
  </sheetViews>
  <sheetFormatPr baseColWidth="10" defaultColWidth="8.42578125" defaultRowHeight="12.75"/>
  <cols>
    <col min="1" max="1" width="36.85546875" style="9" customWidth="1"/>
    <col min="2" max="5" width="17.85546875" style="12" customWidth="1"/>
    <col min="6" max="6" width="17.85546875" style="13" customWidth="1"/>
    <col min="7" max="10" width="9.28515625" style="14" customWidth="1"/>
    <col min="11" max="16384" width="8.42578125" style="9"/>
  </cols>
  <sheetData>
    <row r="1" spans="1:10" s="23" customFormat="1" ht="18">
      <c r="A1" s="396" t="s">
        <v>129</v>
      </c>
      <c r="B1" s="396"/>
      <c r="C1" s="396"/>
      <c r="D1" s="396"/>
      <c r="E1" s="396"/>
      <c r="F1" s="396"/>
      <c r="G1" s="51"/>
      <c r="H1" s="52"/>
      <c r="I1" s="52"/>
      <c r="J1" s="52"/>
    </row>
    <row r="2" spans="1:10" ht="12.75" customHeight="1">
      <c r="A2" s="21"/>
      <c r="B2" s="6"/>
      <c r="C2" s="6"/>
      <c r="D2" s="6"/>
      <c r="E2" s="6"/>
      <c r="F2" s="6"/>
      <c r="G2" s="51"/>
    </row>
    <row r="3" spans="1:10" ht="15" customHeight="1">
      <c r="A3" s="406" t="s">
        <v>313</v>
      </c>
      <c r="B3" s="406"/>
      <c r="C3" s="406"/>
      <c r="D3" s="406"/>
      <c r="E3" s="406"/>
      <c r="F3" s="406"/>
      <c r="G3" s="61"/>
    </row>
    <row r="4" spans="1:10" ht="12.75" customHeight="1" thickBot="1">
      <c r="A4" s="83"/>
      <c r="B4" s="83"/>
      <c r="C4" s="83"/>
      <c r="D4" s="83"/>
      <c r="E4" s="83"/>
      <c r="F4" s="83"/>
      <c r="G4" s="51"/>
    </row>
    <row r="5" spans="1:10" ht="37.5" customHeight="1">
      <c r="A5" s="397" t="s">
        <v>0</v>
      </c>
      <c r="B5" s="404" t="s">
        <v>1</v>
      </c>
      <c r="C5" s="405"/>
      <c r="D5" s="400" t="s">
        <v>2</v>
      </c>
      <c r="E5" s="401"/>
      <c r="F5" s="272" t="s">
        <v>90</v>
      </c>
      <c r="G5" s="51"/>
    </row>
    <row r="6" spans="1:10" ht="12.75" customHeight="1">
      <c r="A6" s="398"/>
      <c r="B6" s="402" t="s">
        <v>3</v>
      </c>
      <c r="C6" s="394" t="s">
        <v>100</v>
      </c>
      <c r="D6" s="394" t="s">
        <v>3</v>
      </c>
      <c r="E6" s="394" t="s">
        <v>100</v>
      </c>
      <c r="F6" s="273" t="s">
        <v>89</v>
      </c>
      <c r="G6" s="51"/>
    </row>
    <row r="7" spans="1:10" ht="22.5" customHeight="1" thickBot="1">
      <c r="A7" s="399"/>
      <c r="B7" s="403"/>
      <c r="C7" s="395"/>
      <c r="D7" s="395"/>
      <c r="E7" s="395"/>
      <c r="F7" s="274" t="s">
        <v>105</v>
      </c>
      <c r="G7" s="51"/>
    </row>
    <row r="8" spans="1:10" ht="21" customHeight="1">
      <c r="A8" s="84" t="s">
        <v>4</v>
      </c>
      <c r="B8" s="181">
        <v>5230</v>
      </c>
      <c r="C8" s="86">
        <v>18.433666995629494</v>
      </c>
      <c r="D8" s="181">
        <v>6221</v>
      </c>
      <c r="E8" s="86">
        <v>18.758857763169797</v>
      </c>
      <c r="F8" s="250">
        <v>9.1848153601929674</v>
      </c>
      <c r="G8" s="51"/>
    </row>
    <row r="9" spans="1:10" ht="12.75" customHeight="1">
      <c r="A9" s="88" t="s">
        <v>5</v>
      </c>
      <c r="B9" s="182">
        <v>991</v>
      </c>
      <c r="C9" s="90">
        <v>3.4928803045255883</v>
      </c>
      <c r="D9" s="182">
        <v>1170</v>
      </c>
      <c r="E9" s="90">
        <v>3.5280282242257939</v>
      </c>
      <c r="F9" s="251">
        <v>4.270665185092466</v>
      </c>
      <c r="G9" s="51"/>
    </row>
    <row r="10" spans="1:10" ht="12.75" customHeight="1">
      <c r="A10" s="92" t="s">
        <v>6</v>
      </c>
      <c r="B10" s="182">
        <v>641</v>
      </c>
      <c r="C10" s="90">
        <v>2.259269702523615</v>
      </c>
      <c r="D10" s="182">
        <v>744</v>
      </c>
      <c r="E10" s="90">
        <v>2.2434641015589665</v>
      </c>
      <c r="F10" s="251">
        <v>1.3955688965460507</v>
      </c>
      <c r="G10" s="51"/>
    </row>
    <row r="11" spans="1:10" ht="12.75" customHeight="1">
      <c r="A11" s="88" t="s">
        <v>7</v>
      </c>
      <c r="B11" s="182">
        <v>483</v>
      </c>
      <c r="C11" s="90">
        <v>1.7023826307627239</v>
      </c>
      <c r="D11" s="182">
        <v>608</v>
      </c>
      <c r="E11" s="90">
        <v>1.833368513101951</v>
      </c>
      <c r="F11" s="251">
        <v>0.42050098778173622</v>
      </c>
      <c r="G11" s="51"/>
    </row>
    <row r="12" spans="1:10" ht="12.75" customHeight="1">
      <c r="A12" s="88" t="s">
        <v>8</v>
      </c>
      <c r="B12" s="182">
        <v>925</v>
      </c>
      <c r="C12" s="90">
        <v>3.2602565910052164</v>
      </c>
      <c r="D12" s="182">
        <v>1125</v>
      </c>
      <c r="E12" s="90">
        <v>3.3923348309863406</v>
      </c>
      <c r="F12" s="251">
        <v>1.448628461418257</v>
      </c>
      <c r="G12" s="51"/>
    </row>
    <row r="13" spans="1:10" ht="12.75" customHeight="1">
      <c r="A13" s="88" t="s">
        <v>9</v>
      </c>
      <c r="B13" s="182">
        <v>398</v>
      </c>
      <c r="C13" s="90">
        <v>1.4027914845622445</v>
      </c>
      <c r="D13" s="182">
        <v>457</v>
      </c>
      <c r="E13" s="90">
        <v>1.3780417935651177</v>
      </c>
      <c r="F13" s="251">
        <v>1.2563072196040135</v>
      </c>
      <c r="G13" s="51"/>
    </row>
    <row r="14" spans="1:10" ht="12.75" customHeight="1">
      <c r="A14" s="88" t="s">
        <v>10</v>
      </c>
      <c r="B14" s="182">
        <v>3024</v>
      </c>
      <c r="C14" s="90">
        <v>10.658395601297054</v>
      </c>
      <c r="D14" s="182">
        <v>3584</v>
      </c>
      <c r="E14" s="90">
        <v>10.807224919337816</v>
      </c>
      <c r="F14" s="251">
        <v>8.5575867502236722</v>
      </c>
      <c r="G14" s="51"/>
    </row>
    <row r="15" spans="1:10" ht="12.75" customHeight="1">
      <c r="A15" s="92" t="s">
        <v>11</v>
      </c>
      <c r="B15" s="182">
        <v>2361</v>
      </c>
      <c r="C15" s="90">
        <v>8.3215846609333148</v>
      </c>
      <c r="D15" s="182">
        <v>2756</v>
      </c>
      <c r="E15" s="90">
        <v>8.3104664837318687</v>
      </c>
      <c r="F15" s="251">
        <v>13.637843278262384</v>
      </c>
      <c r="G15" s="51"/>
    </row>
    <row r="16" spans="1:10" ht="12.75" customHeight="1">
      <c r="A16" s="92" t="s">
        <v>12</v>
      </c>
      <c r="B16" s="182">
        <v>3408</v>
      </c>
      <c r="C16" s="90">
        <v>12.01184266177922</v>
      </c>
      <c r="D16" s="182">
        <v>4167</v>
      </c>
      <c r="E16" s="90">
        <v>12.565208213973403</v>
      </c>
      <c r="F16" s="251">
        <v>21.153998301936479</v>
      </c>
      <c r="G16" s="51"/>
    </row>
    <row r="17" spans="1:9" ht="12.75" customHeight="1">
      <c r="A17" s="92" t="s">
        <v>18</v>
      </c>
      <c r="B17" s="182">
        <v>1962</v>
      </c>
      <c r="C17" s="90">
        <v>6.9152685746510647</v>
      </c>
      <c r="D17" s="182">
        <v>2378</v>
      </c>
      <c r="E17" s="90">
        <v>7.1706419805204593</v>
      </c>
      <c r="F17" s="251">
        <v>7.4694720533933516</v>
      </c>
      <c r="G17" s="51"/>
      <c r="I17" s="57"/>
    </row>
    <row r="18" spans="1:9" ht="12.75" customHeight="1">
      <c r="A18" s="92" t="s">
        <v>13</v>
      </c>
      <c r="B18" s="182">
        <v>1342</v>
      </c>
      <c r="C18" s="90">
        <v>4.7300155082475683</v>
      </c>
      <c r="D18" s="182">
        <v>1574</v>
      </c>
      <c r="E18" s="90">
        <v>4.7462533546422216</v>
      </c>
      <c r="F18" s="251">
        <v>5.7638510852609741</v>
      </c>
      <c r="G18" s="51"/>
      <c r="I18" s="56"/>
    </row>
    <row r="19" spans="1:9" ht="12.75" customHeight="1">
      <c r="A19" s="92" t="s">
        <v>14</v>
      </c>
      <c r="B19" s="182">
        <v>2298</v>
      </c>
      <c r="C19" s="90">
        <v>8.0995347525729589</v>
      </c>
      <c r="D19" s="182">
        <v>2619</v>
      </c>
      <c r="E19" s="90">
        <v>7.8973554865362008</v>
      </c>
      <c r="F19" s="251">
        <v>5.1406373681826034</v>
      </c>
      <c r="G19" s="51"/>
      <c r="I19" s="56"/>
    </row>
    <row r="20" spans="1:9" ht="12.75" customHeight="1">
      <c r="A20" s="93" t="s">
        <v>37</v>
      </c>
      <c r="B20" s="182">
        <v>1472</v>
      </c>
      <c r="C20" s="90">
        <v>5.1882137318483013</v>
      </c>
      <c r="D20" s="182">
        <v>1536</v>
      </c>
      <c r="E20" s="90">
        <v>4.6316678225733501</v>
      </c>
      <c r="F20" s="251">
        <v>1.4668922879024584</v>
      </c>
      <c r="G20" s="51"/>
      <c r="I20" s="56"/>
    </row>
    <row r="21" spans="1:9" ht="12.75" customHeight="1">
      <c r="A21" s="93" t="s">
        <v>15</v>
      </c>
      <c r="B21" s="182">
        <v>1022</v>
      </c>
      <c r="C21" s="90">
        <v>3.6021429578457638</v>
      </c>
      <c r="D21" s="182">
        <v>1159</v>
      </c>
      <c r="E21" s="90">
        <v>3.4948587281005938</v>
      </c>
      <c r="F21" s="251">
        <v>8.7664399039417198</v>
      </c>
      <c r="G21" s="51"/>
      <c r="I21" s="56"/>
    </row>
    <row r="22" spans="1:9" ht="12.75" customHeight="1">
      <c r="A22" s="92" t="s">
        <v>38</v>
      </c>
      <c r="B22" s="182">
        <v>628</v>
      </c>
      <c r="C22" s="90">
        <v>2.2134498801635418</v>
      </c>
      <c r="D22" s="182">
        <v>714</v>
      </c>
      <c r="E22" s="90">
        <v>2.1530018393993307</v>
      </c>
      <c r="F22" s="251">
        <v>4.6749097928354635</v>
      </c>
      <c r="G22" s="51"/>
    </row>
    <row r="23" spans="1:9" ht="12.75" customHeight="1">
      <c r="A23" s="92" t="s">
        <v>16</v>
      </c>
      <c r="B23" s="182">
        <v>1414</v>
      </c>
      <c r="C23" s="90">
        <v>4.9837868320879739</v>
      </c>
      <c r="D23" s="182">
        <v>1464</v>
      </c>
      <c r="E23" s="90">
        <v>4.4145583933902239</v>
      </c>
      <c r="F23" s="251">
        <v>2.7398495044953024</v>
      </c>
      <c r="G23" s="51"/>
    </row>
    <row r="24" spans="1:9" ht="12.75" customHeight="1">
      <c r="A24" s="92" t="s">
        <v>17</v>
      </c>
      <c r="B24" s="182">
        <v>737</v>
      </c>
      <c r="C24" s="90">
        <v>2.5976314676441561</v>
      </c>
      <c r="D24" s="182">
        <v>846</v>
      </c>
      <c r="E24" s="90">
        <v>2.5510357929017276</v>
      </c>
      <c r="F24" s="251">
        <v>2.474118701489171</v>
      </c>
      <c r="G24" s="51"/>
    </row>
    <row r="25" spans="1:9" ht="12.75" customHeight="1">
      <c r="A25" s="93" t="s">
        <v>19</v>
      </c>
      <c r="B25" s="182">
        <v>36</v>
      </c>
      <c r="C25" s="90">
        <v>0.12688566192020301</v>
      </c>
      <c r="D25" s="182">
        <v>41</v>
      </c>
      <c r="E25" s="90">
        <v>0.12363175828483551</v>
      </c>
      <c r="F25" s="91">
        <v>0.18</v>
      </c>
      <c r="G25" s="51"/>
    </row>
    <row r="26" spans="1:9" ht="12.75" customHeight="1">
      <c r="A26" s="93"/>
      <c r="B26" s="94"/>
      <c r="C26" s="90"/>
      <c r="D26" s="89"/>
      <c r="E26" s="90"/>
      <c r="F26" s="91"/>
      <c r="G26" s="51"/>
    </row>
    <row r="27" spans="1:9" ht="12.75" customHeight="1" thickBot="1">
      <c r="A27" s="234" t="s">
        <v>22</v>
      </c>
      <c r="B27" s="235">
        <f>SUM(B8:B25)</f>
        <v>28372</v>
      </c>
      <c r="C27" s="236">
        <f>SUM(C8:C25)</f>
        <v>99.999999999999972</v>
      </c>
      <c r="D27" s="235">
        <f>SUM(D8:D25)</f>
        <v>33163</v>
      </c>
      <c r="E27" s="236">
        <f>SUM(E8:E25)</f>
        <v>100</v>
      </c>
      <c r="F27" s="237">
        <v>100</v>
      </c>
      <c r="G27" s="51"/>
    </row>
    <row r="28" spans="1:9" ht="24" customHeight="1">
      <c r="A28" s="297" t="s">
        <v>331</v>
      </c>
      <c r="B28" s="96"/>
      <c r="C28" s="97"/>
      <c r="D28" s="98"/>
      <c r="E28" s="99"/>
      <c r="F28" s="100"/>
    </row>
    <row r="29" spans="1:9" ht="12.75" customHeight="1">
      <c r="A29" s="296" t="s">
        <v>341</v>
      </c>
      <c r="B29" s="11"/>
      <c r="C29" s="11"/>
      <c r="D29" s="4"/>
      <c r="E29" s="4"/>
      <c r="F29" s="11"/>
    </row>
  </sheetData>
  <mergeCells count="9">
    <mergeCell ref="E6:E7"/>
    <mergeCell ref="A1:F1"/>
    <mergeCell ref="A5:A7"/>
    <mergeCell ref="D5:E5"/>
    <mergeCell ref="D6:D7"/>
    <mergeCell ref="B6:B7"/>
    <mergeCell ref="B5:C5"/>
    <mergeCell ref="C6:C7"/>
    <mergeCell ref="A3:F3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64" orientation="portrait" r:id="rId1"/>
  <headerFooter alignWithMargins="0"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2">
    <pageSetUpPr fitToPage="1"/>
  </sheetPr>
  <dimension ref="A1:R33"/>
  <sheetViews>
    <sheetView showGridLines="0" view="pageBreakPreview" zoomScale="75" zoomScaleNormal="75" workbookViewId="0">
      <selection activeCell="F26" sqref="F26"/>
    </sheetView>
  </sheetViews>
  <sheetFormatPr baseColWidth="10" defaultRowHeight="12.75"/>
  <cols>
    <col min="1" max="1" width="72" style="9" customWidth="1"/>
    <col min="2" max="7" width="15.7109375" style="4" customWidth="1"/>
    <col min="8" max="9" width="15.7109375" style="9" customWidth="1"/>
    <col min="10" max="10" width="10.28515625" style="9" customWidth="1"/>
    <col min="11" max="11" width="4.5703125" style="14" bestFit="1" customWidth="1"/>
    <col min="12" max="12" width="6.5703125" style="14" customWidth="1"/>
    <col min="13" max="13" width="4.5703125" style="14" bestFit="1" customWidth="1"/>
    <col min="14" max="14" width="5.85546875" style="14" customWidth="1"/>
    <col min="15" max="15" width="4.5703125" style="14" bestFit="1" customWidth="1"/>
    <col min="16" max="16" width="6.5703125" style="14" bestFit="1" customWidth="1"/>
    <col min="17" max="17" width="4.5703125" style="14" bestFit="1" customWidth="1"/>
    <col min="18" max="18" width="6.5703125" style="14" bestFit="1" customWidth="1"/>
    <col min="19" max="16384" width="11.42578125" style="9"/>
  </cols>
  <sheetData>
    <row r="1" spans="1:18" s="23" customFormat="1" ht="18" customHeight="1">
      <c r="A1" s="420" t="s">
        <v>129</v>
      </c>
      <c r="B1" s="420"/>
      <c r="C1" s="420"/>
      <c r="D1" s="420"/>
      <c r="E1" s="420"/>
      <c r="F1" s="420"/>
      <c r="G1" s="420"/>
      <c r="H1" s="420"/>
      <c r="I1" s="420"/>
      <c r="J1" s="9"/>
      <c r="K1" s="14"/>
      <c r="L1" s="14"/>
      <c r="M1" s="52"/>
      <c r="N1" s="52"/>
      <c r="O1" s="52"/>
      <c r="P1" s="52"/>
      <c r="Q1" s="52"/>
      <c r="R1" s="52"/>
    </row>
    <row r="2" spans="1:18" ht="12.75" customHeight="1">
      <c r="A2" s="22"/>
      <c r="B2" s="6"/>
      <c r="C2" s="6"/>
      <c r="D2" s="6"/>
      <c r="E2" s="6"/>
      <c r="F2" s="6"/>
      <c r="G2" s="6"/>
      <c r="H2" s="22"/>
      <c r="I2" s="22"/>
    </row>
    <row r="3" spans="1:18" ht="15" customHeight="1">
      <c r="A3" s="406" t="s">
        <v>157</v>
      </c>
      <c r="B3" s="406"/>
      <c r="C3" s="406"/>
      <c r="D3" s="406"/>
      <c r="E3" s="406"/>
      <c r="F3" s="406"/>
      <c r="G3" s="406"/>
      <c r="H3" s="406"/>
      <c r="I3" s="406"/>
      <c r="J3" s="14"/>
      <c r="K3" s="9"/>
      <c r="L3" s="9"/>
      <c r="M3" s="9"/>
      <c r="N3" s="9"/>
      <c r="O3" s="9"/>
      <c r="P3" s="9"/>
      <c r="Q3" s="9"/>
      <c r="R3" s="9"/>
    </row>
    <row r="4" spans="1:18" ht="15" customHeight="1">
      <c r="A4" s="406" t="s">
        <v>333</v>
      </c>
      <c r="B4" s="406"/>
      <c r="C4" s="406"/>
      <c r="D4" s="406"/>
      <c r="E4" s="406"/>
      <c r="F4" s="406"/>
      <c r="G4" s="406"/>
      <c r="H4" s="406"/>
      <c r="I4" s="406"/>
      <c r="J4" s="14"/>
      <c r="K4" s="9"/>
      <c r="L4" s="9"/>
      <c r="M4" s="9"/>
      <c r="N4" s="9"/>
      <c r="O4" s="9"/>
      <c r="P4" s="9"/>
      <c r="Q4" s="9"/>
      <c r="R4" s="9"/>
    </row>
    <row r="5" spans="1:18" ht="12.75" customHeight="1" thickBot="1">
      <c r="A5" s="83"/>
      <c r="B5" s="83"/>
      <c r="C5" s="83"/>
      <c r="D5" s="83"/>
      <c r="E5" s="83"/>
      <c r="F5" s="83"/>
      <c r="G5" s="106"/>
      <c r="H5" s="117"/>
      <c r="I5" s="117"/>
      <c r="J5" s="14"/>
      <c r="K5" s="9"/>
      <c r="L5" s="9"/>
      <c r="M5" s="9"/>
      <c r="N5" s="9"/>
      <c r="O5" s="9"/>
      <c r="P5" s="9"/>
      <c r="Q5" s="9"/>
      <c r="R5" s="9"/>
    </row>
    <row r="6" spans="1:18" ht="33.75" customHeight="1">
      <c r="A6" s="397" t="s">
        <v>21</v>
      </c>
      <c r="B6" s="432" t="s">
        <v>91</v>
      </c>
      <c r="C6" s="433"/>
      <c r="D6" s="432" t="s">
        <v>92</v>
      </c>
      <c r="E6" s="433"/>
      <c r="F6" s="432" t="s">
        <v>93</v>
      </c>
      <c r="G6" s="433"/>
      <c r="H6" s="434" t="s">
        <v>22</v>
      </c>
      <c r="I6" s="435"/>
    </row>
    <row r="7" spans="1:18" ht="33.75" customHeight="1" thickBot="1">
      <c r="A7" s="399"/>
      <c r="B7" s="278" t="s">
        <v>3</v>
      </c>
      <c r="C7" s="153" t="s">
        <v>23</v>
      </c>
      <c r="D7" s="278" t="s">
        <v>3</v>
      </c>
      <c r="E7" s="153" t="s">
        <v>23</v>
      </c>
      <c r="F7" s="278" t="s">
        <v>3</v>
      </c>
      <c r="G7" s="153" t="s">
        <v>23</v>
      </c>
      <c r="H7" s="278" t="s">
        <v>20</v>
      </c>
      <c r="I7" s="279" t="s">
        <v>23</v>
      </c>
      <c r="J7" s="4"/>
    </row>
    <row r="8" spans="1:18" ht="22.5" customHeight="1">
      <c r="A8" s="185" t="s">
        <v>192</v>
      </c>
      <c r="B8" s="85">
        <v>4451</v>
      </c>
      <c r="C8" s="189">
        <v>13.831572405220635</v>
      </c>
      <c r="D8" s="85">
        <v>160</v>
      </c>
      <c r="E8" s="189">
        <v>20.833333333333336</v>
      </c>
      <c r="F8" s="85">
        <v>43</v>
      </c>
      <c r="G8" s="86">
        <v>20</v>
      </c>
      <c r="H8" s="85">
        <v>4654</v>
      </c>
      <c r="I8" s="87">
        <v>14.033712269698157</v>
      </c>
      <c r="J8" s="69"/>
    </row>
    <row r="9" spans="1:18" ht="14.1" customHeight="1">
      <c r="A9" s="187" t="s">
        <v>193</v>
      </c>
      <c r="B9" s="89">
        <v>774</v>
      </c>
      <c r="C9" s="190">
        <v>2.4052206339341202</v>
      </c>
      <c r="D9" s="89">
        <v>52</v>
      </c>
      <c r="E9" s="190">
        <v>6.770833333333333</v>
      </c>
      <c r="F9" s="89">
        <v>12</v>
      </c>
      <c r="G9" s="90">
        <v>5.5813953488372094</v>
      </c>
      <c r="H9" s="89">
        <v>838</v>
      </c>
      <c r="I9" s="91">
        <v>2.5269125229924914</v>
      </c>
      <c r="J9" s="69"/>
    </row>
    <row r="10" spans="1:18" ht="14.1" customHeight="1">
      <c r="A10" s="187" t="s">
        <v>194</v>
      </c>
      <c r="B10" s="89">
        <v>1483</v>
      </c>
      <c r="C10" s="190">
        <v>4.6084524549409567</v>
      </c>
      <c r="D10" s="89">
        <v>117</v>
      </c>
      <c r="E10" s="190">
        <v>15.234375</v>
      </c>
      <c r="F10" s="89">
        <v>33</v>
      </c>
      <c r="G10" s="90">
        <v>15.348837209302326</v>
      </c>
      <c r="H10" s="89">
        <v>1633</v>
      </c>
      <c r="I10" s="91">
        <v>4.9241624702228384</v>
      </c>
      <c r="J10" s="69"/>
    </row>
    <row r="11" spans="1:18" ht="14.1" customHeight="1">
      <c r="A11" s="187" t="s">
        <v>195</v>
      </c>
      <c r="B11" s="89">
        <v>1816</v>
      </c>
      <c r="C11" s="190">
        <v>5.6432566811684275</v>
      </c>
      <c r="D11" s="89">
        <v>23</v>
      </c>
      <c r="E11" s="190">
        <v>2.994791666666667</v>
      </c>
      <c r="F11" s="89">
        <v>6</v>
      </c>
      <c r="G11" s="90">
        <v>2.7906976744186047</v>
      </c>
      <c r="H11" s="89">
        <v>1845</v>
      </c>
      <c r="I11" s="91">
        <v>5.563429122817598</v>
      </c>
      <c r="J11" s="69"/>
    </row>
    <row r="12" spans="1:18" ht="14.1" customHeight="1">
      <c r="A12" s="187" t="s">
        <v>196</v>
      </c>
      <c r="B12" s="89">
        <v>1685</v>
      </c>
      <c r="C12" s="190">
        <v>5.2361715351149778</v>
      </c>
      <c r="D12" s="89">
        <v>54</v>
      </c>
      <c r="E12" s="190">
        <v>7.03125</v>
      </c>
      <c r="F12" s="89">
        <v>20</v>
      </c>
      <c r="G12" s="90">
        <v>9.3023255813953494</v>
      </c>
      <c r="H12" s="89">
        <v>1759</v>
      </c>
      <c r="I12" s="91">
        <v>5.3041039712933085</v>
      </c>
      <c r="J12" s="69"/>
    </row>
    <row r="13" spans="1:18" ht="14.1" customHeight="1">
      <c r="A13" s="187" t="s">
        <v>197</v>
      </c>
      <c r="B13" s="89">
        <v>563</v>
      </c>
      <c r="C13" s="190">
        <v>1.7495338719701679</v>
      </c>
      <c r="D13" s="89">
        <v>18</v>
      </c>
      <c r="E13" s="190">
        <v>2.34375</v>
      </c>
      <c r="F13" s="89">
        <v>2</v>
      </c>
      <c r="G13" s="90">
        <v>0.93023255813953487</v>
      </c>
      <c r="H13" s="89">
        <v>583</v>
      </c>
      <c r="I13" s="91">
        <v>1.757983294635588</v>
      </c>
      <c r="J13" s="69"/>
    </row>
    <row r="14" spans="1:18" ht="14.1" customHeight="1">
      <c r="A14" s="187" t="s">
        <v>198</v>
      </c>
      <c r="B14" s="89">
        <v>11529</v>
      </c>
      <c r="C14" s="190">
        <v>35.826600372902426</v>
      </c>
      <c r="D14" s="89">
        <v>104</v>
      </c>
      <c r="E14" s="190">
        <v>13.541666666666666</v>
      </c>
      <c r="F14" s="89">
        <v>29</v>
      </c>
      <c r="G14" s="90">
        <v>13.488372093023257</v>
      </c>
      <c r="H14" s="89">
        <v>11662</v>
      </c>
      <c r="I14" s="91">
        <v>35.165696710189067</v>
      </c>
      <c r="J14" s="69"/>
    </row>
    <row r="15" spans="1:18" ht="14.1" customHeight="1">
      <c r="A15" s="187" t="s">
        <v>199</v>
      </c>
      <c r="B15" s="89">
        <v>794</v>
      </c>
      <c r="C15" s="190">
        <v>2.4673710379117466</v>
      </c>
      <c r="D15" s="89">
        <v>30</v>
      </c>
      <c r="E15" s="190">
        <v>3.90625</v>
      </c>
      <c r="F15" s="89">
        <v>22</v>
      </c>
      <c r="G15" s="90">
        <v>10.232558139534884</v>
      </c>
      <c r="H15" s="89">
        <v>846</v>
      </c>
      <c r="I15" s="91">
        <v>2.5510357929017276</v>
      </c>
      <c r="J15" s="69"/>
    </row>
    <row r="16" spans="1:18" ht="14.1" customHeight="1">
      <c r="A16" s="187" t="s">
        <v>304</v>
      </c>
      <c r="B16" s="89">
        <v>2192</v>
      </c>
      <c r="C16" s="190">
        <v>6.811684275947794</v>
      </c>
      <c r="D16" s="89">
        <v>76</v>
      </c>
      <c r="E16" s="190">
        <v>9.8958333333333321</v>
      </c>
      <c r="F16" s="89">
        <v>18</v>
      </c>
      <c r="G16" s="90">
        <v>8.3720930232558146</v>
      </c>
      <c r="H16" s="89">
        <v>2286</v>
      </c>
      <c r="I16" s="91">
        <v>6.8932243765642429</v>
      </c>
      <c r="J16" s="69"/>
    </row>
    <row r="17" spans="1:18" ht="14.1" customHeight="1">
      <c r="A17" s="187" t="s">
        <v>200</v>
      </c>
      <c r="B17" s="89">
        <v>1015</v>
      </c>
      <c r="C17" s="190">
        <v>3.154133001864512</v>
      </c>
      <c r="D17" s="89">
        <v>35</v>
      </c>
      <c r="E17" s="190">
        <v>4.5572916666666661</v>
      </c>
      <c r="F17" s="89">
        <v>3</v>
      </c>
      <c r="G17" s="90">
        <v>1.3953488372093024</v>
      </c>
      <c r="H17" s="89">
        <v>1053</v>
      </c>
      <c r="I17" s="91">
        <v>3.1752254018032144</v>
      </c>
      <c r="J17" s="69"/>
    </row>
    <row r="18" spans="1:18" ht="14.1" customHeight="1">
      <c r="A18" s="187" t="s">
        <v>201</v>
      </c>
      <c r="B18" s="89">
        <v>4694</v>
      </c>
      <c r="C18" s="190">
        <v>14.586699813548787</v>
      </c>
      <c r="D18" s="89">
        <v>47</v>
      </c>
      <c r="E18" s="190">
        <v>6.1197916666666661</v>
      </c>
      <c r="F18" s="89">
        <v>6</v>
      </c>
      <c r="G18" s="90">
        <v>2.7906976744186047</v>
      </c>
      <c r="H18" s="89">
        <v>4747</v>
      </c>
      <c r="I18" s="91">
        <v>14.314145282393028</v>
      </c>
      <c r="J18" s="69"/>
    </row>
    <row r="19" spans="1:18" ht="14.1" customHeight="1">
      <c r="A19" s="187" t="s">
        <v>303</v>
      </c>
      <c r="B19" s="89">
        <v>794</v>
      </c>
      <c r="C19" s="190">
        <v>2.4673710379117466</v>
      </c>
      <c r="D19" s="89">
        <v>23</v>
      </c>
      <c r="E19" s="190">
        <v>2.994791666666667</v>
      </c>
      <c r="F19" s="89">
        <v>10</v>
      </c>
      <c r="G19" s="90">
        <v>4.6511627906976747</v>
      </c>
      <c r="H19" s="89">
        <v>827</v>
      </c>
      <c r="I19" s="91">
        <v>2.4937430268672918</v>
      </c>
      <c r="J19" s="69"/>
    </row>
    <row r="20" spans="1:18" ht="14.1" customHeight="1">
      <c r="A20" s="187" t="s">
        <v>202</v>
      </c>
      <c r="B20" s="89">
        <v>390</v>
      </c>
      <c r="C20" s="190">
        <v>1.2119328775637042</v>
      </c>
      <c r="D20" s="89">
        <v>29</v>
      </c>
      <c r="E20" s="190">
        <v>3.7760416666666665</v>
      </c>
      <c r="F20" s="89">
        <v>11</v>
      </c>
      <c r="G20" s="90">
        <v>5.1162790697674421</v>
      </c>
      <c r="H20" s="89">
        <v>430</v>
      </c>
      <c r="I20" s="91">
        <v>1.2966257576214457</v>
      </c>
      <c r="J20" s="69"/>
    </row>
    <row r="21" spans="1:18" ht="12.75" customHeight="1">
      <c r="A21" s="88"/>
      <c r="B21" s="89"/>
      <c r="C21" s="90"/>
      <c r="D21" s="89"/>
      <c r="E21" s="90"/>
      <c r="F21" s="89"/>
      <c r="G21" s="90"/>
      <c r="H21" s="89"/>
      <c r="I21" s="91"/>
      <c r="J21" s="69"/>
    </row>
    <row r="22" spans="1:18" ht="27.75" customHeight="1" thickBot="1">
      <c r="A22" s="329" t="s">
        <v>130</v>
      </c>
      <c r="B22" s="330">
        <f>SUM(B8:B20)</f>
        <v>32180</v>
      </c>
      <c r="C22" s="332">
        <v>100</v>
      </c>
      <c r="D22" s="330">
        <f>SUM(D8:D20)</f>
        <v>768</v>
      </c>
      <c r="E22" s="332">
        <v>100</v>
      </c>
      <c r="F22" s="330">
        <f>SUM(F8:F20)</f>
        <v>215</v>
      </c>
      <c r="G22" s="332">
        <v>100</v>
      </c>
      <c r="H22" s="330">
        <f>B22+D22+F22</f>
        <v>33163</v>
      </c>
      <c r="I22" s="333">
        <v>100</v>
      </c>
      <c r="J22" s="69"/>
    </row>
    <row r="23" spans="1:18" ht="21.75" customHeight="1">
      <c r="A23" s="118" t="s">
        <v>331</v>
      </c>
      <c r="B23" s="118"/>
      <c r="C23" s="118"/>
      <c r="D23" s="118"/>
      <c r="E23" s="118"/>
      <c r="F23" s="118"/>
      <c r="G23" s="118"/>
      <c r="H23" s="118"/>
      <c r="I23" s="118"/>
    </row>
    <row r="24" spans="1:18">
      <c r="A24" s="21" t="s">
        <v>171</v>
      </c>
      <c r="B24" s="73"/>
      <c r="C24" s="73"/>
      <c r="D24" s="73"/>
      <c r="E24" s="73"/>
      <c r="F24" s="73"/>
      <c r="G24" s="73"/>
      <c r="H24" s="73"/>
      <c r="I24" s="73"/>
    </row>
    <row r="26" spans="1:18" ht="25.5" customHeight="1">
      <c r="A26" s="178" t="s">
        <v>137</v>
      </c>
      <c r="B26" s="63" t="s">
        <v>169</v>
      </c>
      <c r="C26" s="430" t="s">
        <v>78</v>
      </c>
      <c r="D26" s="430"/>
      <c r="E26" s="63"/>
      <c r="F26" s="12"/>
      <c r="G26" s="12"/>
      <c r="H26" s="253"/>
    </row>
    <row r="27" spans="1:18" s="32" customFormat="1" ht="15.75">
      <c r="A27" s="180" t="s">
        <v>138</v>
      </c>
      <c r="B27" s="3" t="s">
        <v>170</v>
      </c>
      <c r="C27" s="431" t="s">
        <v>54</v>
      </c>
      <c r="D27" s="431"/>
      <c r="G27" s="12"/>
      <c r="K27" s="188"/>
      <c r="L27" s="188"/>
      <c r="M27" s="188"/>
      <c r="N27" s="188"/>
      <c r="O27" s="188"/>
      <c r="P27" s="188"/>
      <c r="Q27" s="188"/>
      <c r="R27" s="188"/>
    </row>
    <row r="28" spans="1:18">
      <c r="A28" s="2"/>
      <c r="B28" s="62"/>
      <c r="C28" s="62"/>
      <c r="D28" s="3"/>
      <c r="E28" s="3"/>
      <c r="F28" s="12"/>
      <c r="G28" s="12"/>
    </row>
    <row r="29" spans="1:18">
      <c r="A29" s="2"/>
      <c r="B29" s="1"/>
      <c r="C29" s="1"/>
      <c r="D29" s="1"/>
      <c r="E29" s="1"/>
      <c r="F29" s="12"/>
      <c r="G29" s="12"/>
    </row>
    <row r="30" spans="1:18" ht="15.75">
      <c r="A30" s="180"/>
      <c r="B30" s="62"/>
      <c r="C30" s="62"/>
      <c r="D30" s="3"/>
      <c r="E30" s="3"/>
      <c r="F30" s="12"/>
      <c r="G30" s="12"/>
    </row>
    <row r="31" spans="1:18">
      <c r="A31" s="2"/>
      <c r="B31" s="62"/>
      <c r="C31" s="62"/>
      <c r="D31" s="3"/>
      <c r="E31" s="3"/>
      <c r="F31" s="12"/>
      <c r="G31" s="12"/>
    </row>
    <row r="32" spans="1:18" ht="12.75" customHeight="1">
      <c r="A32" s="2"/>
      <c r="B32" s="20"/>
      <c r="C32" s="413"/>
      <c r="D32" s="413"/>
      <c r="E32" s="413"/>
      <c r="F32" s="413"/>
      <c r="G32" s="12"/>
    </row>
    <row r="33" spans="1:7">
      <c r="A33" s="5"/>
      <c r="B33" s="3"/>
      <c r="C33" s="3"/>
      <c r="F33" s="12"/>
      <c r="G33" s="12"/>
    </row>
  </sheetData>
  <mergeCells count="11">
    <mergeCell ref="A4:I4"/>
    <mergeCell ref="C26:D26"/>
    <mergeCell ref="C27:D27"/>
    <mergeCell ref="C32:F32"/>
    <mergeCell ref="A1:I1"/>
    <mergeCell ref="B6:C6"/>
    <mergeCell ref="D6:E6"/>
    <mergeCell ref="F6:G6"/>
    <mergeCell ref="A3:I3"/>
    <mergeCell ref="A6:A7"/>
    <mergeCell ref="H6:I6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41" orientation="portrait" r:id="rId1"/>
  <headerFooter alignWithMargins="0">
    <oddFooter>&amp;C&amp;A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6">
    <pageSetUpPr fitToPage="1"/>
  </sheetPr>
  <dimension ref="A1:R16"/>
  <sheetViews>
    <sheetView showGridLines="0" view="pageBreakPreview" zoomScale="75" zoomScaleNormal="75" workbookViewId="0">
      <selection activeCell="H12" sqref="H12"/>
    </sheetView>
  </sheetViews>
  <sheetFormatPr baseColWidth="10" defaultRowHeight="12.75"/>
  <cols>
    <col min="1" max="1" width="56.140625" style="9" customWidth="1"/>
    <col min="2" max="7" width="15.140625" style="4" customWidth="1"/>
    <col min="8" max="9" width="15.140625" style="9" customWidth="1"/>
    <col min="10" max="10" width="10.28515625" style="9" customWidth="1"/>
    <col min="11" max="11" width="4.5703125" style="14" bestFit="1" customWidth="1"/>
    <col min="12" max="12" width="6.5703125" style="14" customWidth="1"/>
    <col min="13" max="13" width="4.5703125" style="14" bestFit="1" customWidth="1"/>
    <col min="14" max="14" width="5.85546875" style="14" customWidth="1"/>
    <col min="15" max="15" width="4.5703125" style="14" bestFit="1" customWidth="1"/>
    <col min="16" max="16" width="6.5703125" style="14" bestFit="1" customWidth="1"/>
    <col min="17" max="17" width="4.5703125" style="14" bestFit="1" customWidth="1"/>
    <col min="18" max="18" width="6.5703125" style="14" bestFit="1" customWidth="1"/>
    <col min="19" max="16384" width="11.42578125" style="9"/>
  </cols>
  <sheetData>
    <row r="1" spans="1:18" s="23" customFormat="1" ht="18" customHeight="1">
      <c r="A1" s="420" t="s">
        <v>129</v>
      </c>
      <c r="B1" s="420"/>
      <c r="C1" s="420"/>
      <c r="D1" s="420"/>
      <c r="E1" s="420"/>
      <c r="F1" s="420"/>
      <c r="G1" s="420"/>
      <c r="H1" s="420"/>
      <c r="I1" s="420"/>
      <c r="J1" s="9"/>
      <c r="K1" s="14"/>
      <c r="L1" s="14"/>
      <c r="M1" s="52"/>
      <c r="N1" s="52"/>
      <c r="O1" s="52"/>
      <c r="P1" s="52"/>
      <c r="Q1" s="52"/>
      <c r="R1" s="52"/>
    </row>
    <row r="2" spans="1:18" ht="12.75" customHeight="1">
      <c r="A2" s="22"/>
      <c r="B2" s="6"/>
      <c r="C2" s="6"/>
      <c r="D2" s="6"/>
      <c r="E2" s="6"/>
      <c r="F2" s="6"/>
      <c r="G2" s="6"/>
      <c r="H2" s="22"/>
      <c r="I2" s="22"/>
    </row>
    <row r="3" spans="1:18" ht="15" customHeight="1">
      <c r="A3" s="406" t="s">
        <v>158</v>
      </c>
      <c r="B3" s="406"/>
      <c r="C3" s="406"/>
      <c r="D3" s="406"/>
      <c r="E3" s="406"/>
      <c r="F3" s="406"/>
      <c r="G3" s="406"/>
      <c r="H3" s="406"/>
      <c r="I3" s="406"/>
      <c r="J3" s="14"/>
      <c r="K3" s="9"/>
      <c r="L3" s="9"/>
      <c r="M3" s="9"/>
      <c r="N3" s="9"/>
      <c r="O3" s="9"/>
      <c r="P3" s="9"/>
      <c r="Q3" s="9"/>
      <c r="R3" s="9"/>
    </row>
    <row r="4" spans="1:18" ht="15" customHeight="1">
      <c r="A4" s="406" t="s">
        <v>333</v>
      </c>
      <c r="B4" s="406"/>
      <c r="C4" s="406"/>
      <c r="D4" s="406"/>
      <c r="E4" s="406"/>
      <c r="F4" s="406"/>
      <c r="G4" s="406"/>
      <c r="H4" s="406"/>
      <c r="I4" s="406"/>
      <c r="J4" s="14"/>
      <c r="K4" s="9"/>
      <c r="L4" s="9"/>
      <c r="M4" s="9"/>
      <c r="N4" s="9"/>
      <c r="O4" s="9"/>
      <c r="P4" s="9"/>
      <c r="Q4" s="9"/>
      <c r="R4" s="9"/>
    </row>
    <row r="5" spans="1:18" ht="12.75" customHeight="1" thickBot="1">
      <c r="A5" s="83"/>
      <c r="B5" s="83"/>
      <c r="C5" s="83"/>
      <c r="D5" s="83"/>
      <c r="E5" s="83"/>
      <c r="F5" s="83"/>
      <c r="G5" s="106"/>
      <c r="H5" s="117"/>
      <c r="I5" s="117"/>
      <c r="J5" s="14"/>
      <c r="K5" s="9"/>
      <c r="L5" s="9"/>
      <c r="M5" s="9"/>
      <c r="N5" s="9"/>
      <c r="O5" s="9"/>
      <c r="P5" s="9"/>
      <c r="Q5" s="9"/>
      <c r="R5" s="9"/>
    </row>
    <row r="6" spans="1:18" s="294" customFormat="1" ht="33" customHeight="1">
      <c r="A6" s="397" t="s">
        <v>21</v>
      </c>
      <c r="B6" s="432" t="s">
        <v>276</v>
      </c>
      <c r="C6" s="433"/>
      <c r="D6" s="432" t="s">
        <v>92</v>
      </c>
      <c r="E6" s="433"/>
      <c r="F6" s="432" t="s">
        <v>93</v>
      </c>
      <c r="G6" s="433"/>
      <c r="H6" s="434" t="s">
        <v>22</v>
      </c>
      <c r="I6" s="435"/>
      <c r="K6" s="16"/>
      <c r="L6" s="16"/>
      <c r="M6" s="16"/>
      <c r="N6" s="16"/>
      <c r="O6" s="16"/>
      <c r="P6" s="16"/>
      <c r="Q6" s="16"/>
      <c r="R6" s="16"/>
    </row>
    <row r="7" spans="1:18" s="294" customFormat="1" ht="33" customHeight="1" thickBot="1">
      <c r="A7" s="399"/>
      <c r="B7" s="278" t="s">
        <v>3</v>
      </c>
      <c r="C7" s="153" t="s">
        <v>23</v>
      </c>
      <c r="D7" s="278" t="s">
        <v>3</v>
      </c>
      <c r="E7" s="153" t="s">
        <v>23</v>
      </c>
      <c r="F7" s="278" t="s">
        <v>3</v>
      </c>
      <c r="G7" s="153" t="s">
        <v>23</v>
      </c>
      <c r="H7" s="278" t="s">
        <v>20</v>
      </c>
      <c r="I7" s="279" t="s">
        <v>23</v>
      </c>
      <c r="J7" s="295"/>
      <c r="K7" s="16"/>
      <c r="L7" s="16"/>
      <c r="M7" s="16"/>
      <c r="N7" s="16"/>
      <c r="O7" s="16"/>
      <c r="P7" s="16"/>
      <c r="Q7" s="16"/>
      <c r="R7" s="16"/>
    </row>
    <row r="8" spans="1:18" ht="24.75" customHeight="1">
      <c r="A8" s="95" t="s">
        <v>293</v>
      </c>
      <c r="B8" s="85"/>
      <c r="C8" s="86"/>
      <c r="D8" s="85"/>
      <c r="E8" s="86"/>
      <c r="F8" s="85"/>
      <c r="G8" s="86"/>
      <c r="H8" s="85"/>
      <c r="I8" s="87"/>
      <c r="J8" s="69"/>
    </row>
    <row r="9" spans="1:18" ht="12.75" customHeight="1">
      <c r="A9" s="103" t="s">
        <v>203</v>
      </c>
      <c r="B9" s="89">
        <v>11951</v>
      </c>
      <c r="C9" s="90">
        <f>(B9/$B$13)*100</f>
        <v>42.404995919525959</v>
      </c>
      <c r="D9" s="89">
        <v>79</v>
      </c>
      <c r="E9" s="90">
        <f>(D9/$D$13)*100</f>
        <v>23.303834808259587</v>
      </c>
      <c r="F9" s="89">
        <v>8</v>
      </c>
      <c r="G9" s="90">
        <f>(F9/$F$13)*100</f>
        <v>14.035087719298245</v>
      </c>
      <c r="H9" s="89">
        <v>12038</v>
      </c>
      <c r="I9" s="91">
        <f>(H9/$H$13)*100</f>
        <v>42.121837713006052</v>
      </c>
      <c r="J9" s="69"/>
    </row>
    <row r="10" spans="1:18" ht="12.75" customHeight="1">
      <c r="A10" s="93" t="s">
        <v>294</v>
      </c>
      <c r="B10" s="89">
        <v>1893</v>
      </c>
      <c r="C10" s="90">
        <f>(B10/$B$13)*100</f>
        <v>6.7168151013022035</v>
      </c>
      <c r="D10" s="89">
        <v>171</v>
      </c>
      <c r="E10" s="90">
        <f>(D10/$D$13)*100</f>
        <v>50.442477876106196</v>
      </c>
      <c r="F10" s="89">
        <v>38</v>
      </c>
      <c r="G10" s="90">
        <f>(F10/$F$13)*100</f>
        <v>66.666666666666657</v>
      </c>
      <c r="H10" s="89">
        <v>2102</v>
      </c>
      <c r="I10" s="91">
        <f>(H10/$H$13)*100</f>
        <v>7.3550509115084495</v>
      </c>
      <c r="J10" s="69"/>
    </row>
    <row r="11" spans="1:18" ht="12.75" customHeight="1">
      <c r="A11" s="93" t="s">
        <v>121</v>
      </c>
      <c r="B11" s="89">
        <v>14339</v>
      </c>
      <c r="C11" s="90">
        <f>(B11/$B$13)*100</f>
        <v>50.878188979171846</v>
      </c>
      <c r="D11" s="89">
        <v>89</v>
      </c>
      <c r="E11" s="90">
        <f>(D11/$D$13)*100</f>
        <v>26.253687315634217</v>
      </c>
      <c r="F11" s="89">
        <v>11</v>
      </c>
      <c r="G11" s="90">
        <f>(F11/$F$13)*100</f>
        <v>19.298245614035086</v>
      </c>
      <c r="H11" s="89">
        <v>14439</v>
      </c>
      <c r="I11" s="91">
        <f>(H11/$H$13)*100</f>
        <v>50.523111375485499</v>
      </c>
      <c r="J11" s="69"/>
    </row>
    <row r="12" spans="1:18" ht="12.75" customHeight="1">
      <c r="A12" s="88"/>
      <c r="B12" s="89"/>
      <c r="C12" s="90"/>
      <c r="D12" s="89"/>
      <c r="E12" s="90"/>
      <c r="F12" s="89"/>
      <c r="G12" s="90"/>
      <c r="H12" s="89"/>
      <c r="I12" s="91"/>
      <c r="J12" s="57"/>
    </row>
    <row r="13" spans="1:18" ht="12.75" customHeight="1" thickBot="1">
      <c r="A13" s="234" t="s">
        <v>111</v>
      </c>
      <c r="B13" s="235">
        <f t="shared" ref="B13:I13" si="0">SUM(B8:B11)</f>
        <v>28183</v>
      </c>
      <c r="C13" s="236">
        <f t="shared" si="0"/>
        <v>100</v>
      </c>
      <c r="D13" s="235">
        <f t="shared" si="0"/>
        <v>339</v>
      </c>
      <c r="E13" s="236">
        <f t="shared" si="0"/>
        <v>100</v>
      </c>
      <c r="F13" s="235">
        <f t="shared" si="0"/>
        <v>57</v>
      </c>
      <c r="G13" s="236">
        <f t="shared" si="0"/>
        <v>99.999999999999986</v>
      </c>
      <c r="H13" s="235">
        <f t="shared" si="0"/>
        <v>28579</v>
      </c>
      <c r="I13" s="237">
        <f t="shared" si="0"/>
        <v>100</v>
      </c>
      <c r="J13" s="14"/>
    </row>
    <row r="14" spans="1:18">
      <c r="A14" s="118" t="s">
        <v>206</v>
      </c>
      <c r="B14" s="118"/>
      <c r="C14" s="118"/>
      <c r="D14" s="118"/>
      <c r="E14" s="118"/>
      <c r="F14" s="118"/>
      <c r="G14" s="118"/>
      <c r="H14" s="118"/>
      <c r="I14" s="118"/>
    </row>
    <row r="15" spans="1:18">
      <c r="A15" s="21" t="s">
        <v>168</v>
      </c>
      <c r="B15" s="73"/>
      <c r="C15" s="73"/>
      <c r="D15" s="73"/>
      <c r="E15" s="73"/>
      <c r="F15" s="73"/>
      <c r="G15" s="73"/>
      <c r="H15" s="73"/>
      <c r="I15" s="73"/>
    </row>
    <row r="16" spans="1:18">
      <c r="A16" s="9" t="s">
        <v>277</v>
      </c>
    </row>
  </sheetData>
  <mergeCells count="8">
    <mergeCell ref="A1:I1"/>
    <mergeCell ref="A3:I3"/>
    <mergeCell ref="A4:I4"/>
    <mergeCell ref="F6:G6"/>
    <mergeCell ref="H6:I6"/>
    <mergeCell ref="A6:A7"/>
    <mergeCell ref="B6:C6"/>
    <mergeCell ref="D6:E6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46" orientation="portrait" r:id="rId1"/>
  <headerFooter alignWithMargins="0"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7">
    <pageSetUpPr fitToPage="1"/>
  </sheetPr>
  <dimension ref="A1:R16"/>
  <sheetViews>
    <sheetView showGridLines="0" view="pageBreakPreview" zoomScale="75" zoomScaleNormal="75" workbookViewId="0">
      <selection activeCell="F16" sqref="F16"/>
    </sheetView>
  </sheetViews>
  <sheetFormatPr baseColWidth="10" defaultRowHeight="12.75"/>
  <cols>
    <col min="1" max="1" width="72.140625" style="9" customWidth="1"/>
    <col min="2" max="7" width="19.42578125" style="4" customWidth="1"/>
    <col min="8" max="9" width="19.42578125" style="9" customWidth="1"/>
    <col min="10" max="10" width="10.28515625" style="9" customWidth="1"/>
    <col min="11" max="11" width="4.5703125" style="14" bestFit="1" customWidth="1"/>
    <col min="12" max="12" width="6.5703125" style="14" customWidth="1"/>
    <col min="13" max="13" width="4.5703125" style="14" bestFit="1" customWidth="1"/>
    <col min="14" max="14" width="5.85546875" style="14" customWidth="1"/>
    <col min="15" max="15" width="4.5703125" style="14" bestFit="1" customWidth="1"/>
    <col min="16" max="16" width="6.5703125" style="14" bestFit="1" customWidth="1"/>
    <col min="17" max="17" width="4.5703125" style="14" bestFit="1" customWidth="1"/>
    <col min="18" max="18" width="6.5703125" style="14" bestFit="1" customWidth="1"/>
    <col min="19" max="16384" width="11.42578125" style="9"/>
  </cols>
  <sheetData>
    <row r="1" spans="1:18" s="23" customFormat="1" ht="18" customHeight="1">
      <c r="A1" s="420" t="s">
        <v>129</v>
      </c>
      <c r="B1" s="420"/>
      <c r="C1" s="420"/>
      <c r="D1" s="420"/>
      <c r="E1" s="420"/>
      <c r="F1" s="420"/>
      <c r="G1" s="420"/>
      <c r="H1" s="420"/>
      <c r="I1" s="420"/>
      <c r="J1" s="9"/>
      <c r="K1" s="14"/>
      <c r="L1" s="14"/>
      <c r="M1" s="52"/>
      <c r="N1" s="52"/>
      <c r="O1" s="52"/>
      <c r="P1" s="52"/>
      <c r="Q1" s="52"/>
      <c r="R1" s="52"/>
    </row>
    <row r="2" spans="1:18" ht="12.75" customHeight="1">
      <c r="A2" s="22"/>
      <c r="B2" s="6"/>
      <c r="C2" s="6"/>
      <c r="D2" s="6"/>
      <c r="E2" s="6"/>
      <c r="F2" s="6"/>
      <c r="G2" s="6"/>
      <c r="H2" s="22"/>
      <c r="I2" s="22"/>
    </row>
    <row r="3" spans="1:18" ht="15" customHeight="1">
      <c r="A3" s="406" t="s">
        <v>159</v>
      </c>
      <c r="B3" s="406"/>
      <c r="C3" s="406"/>
      <c r="D3" s="406"/>
      <c r="E3" s="406"/>
      <c r="F3" s="406"/>
      <c r="G3" s="406"/>
      <c r="H3" s="406"/>
      <c r="I3" s="406"/>
      <c r="J3" s="14"/>
      <c r="K3" s="9"/>
      <c r="L3" s="9"/>
      <c r="M3" s="9"/>
      <c r="N3" s="9"/>
      <c r="O3" s="9"/>
      <c r="P3" s="9"/>
      <c r="Q3" s="9"/>
      <c r="R3" s="9"/>
    </row>
    <row r="4" spans="1:18" ht="15" customHeight="1">
      <c r="A4" s="406" t="s">
        <v>333</v>
      </c>
      <c r="B4" s="406"/>
      <c r="C4" s="406"/>
      <c r="D4" s="406"/>
      <c r="E4" s="406"/>
      <c r="F4" s="406"/>
      <c r="G4" s="406"/>
      <c r="H4" s="406"/>
      <c r="I4" s="406"/>
      <c r="J4" s="14"/>
      <c r="K4" s="9"/>
      <c r="L4" s="9"/>
      <c r="M4" s="9"/>
      <c r="N4" s="9"/>
      <c r="O4" s="9"/>
      <c r="P4" s="9"/>
      <c r="Q4" s="9"/>
      <c r="R4" s="9"/>
    </row>
    <row r="5" spans="1:18" ht="12.75" customHeight="1" thickBot="1">
      <c r="A5" s="83"/>
      <c r="B5" s="83"/>
      <c r="C5" s="83"/>
      <c r="D5" s="83"/>
      <c r="E5" s="83"/>
      <c r="F5" s="83"/>
      <c r="G5" s="106"/>
      <c r="H5" s="117"/>
      <c r="I5" s="117"/>
      <c r="J5" s="14"/>
      <c r="K5" s="9"/>
      <c r="L5" s="9"/>
      <c r="M5" s="9"/>
      <c r="N5" s="9"/>
      <c r="O5" s="9"/>
      <c r="P5" s="9"/>
      <c r="Q5" s="9"/>
      <c r="R5" s="9"/>
    </row>
    <row r="6" spans="1:18" s="294" customFormat="1" ht="25.5" customHeight="1">
      <c r="A6" s="397" t="s">
        <v>21</v>
      </c>
      <c r="B6" s="432" t="s">
        <v>276</v>
      </c>
      <c r="C6" s="433"/>
      <c r="D6" s="432" t="s">
        <v>92</v>
      </c>
      <c r="E6" s="433"/>
      <c r="F6" s="432" t="s">
        <v>93</v>
      </c>
      <c r="G6" s="433"/>
      <c r="H6" s="434" t="s">
        <v>22</v>
      </c>
      <c r="I6" s="435"/>
      <c r="K6" s="16"/>
      <c r="L6" s="16"/>
      <c r="M6" s="16"/>
      <c r="N6" s="16"/>
      <c r="O6" s="16"/>
      <c r="P6" s="16"/>
      <c r="Q6" s="16"/>
      <c r="R6" s="16"/>
    </row>
    <row r="7" spans="1:18" s="294" customFormat="1" ht="25.5" customHeight="1" thickBot="1">
      <c r="A7" s="399"/>
      <c r="B7" s="278" t="s">
        <v>3</v>
      </c>
      <c r="C7" s="153" t="s">
        <v>23</v>
      </c>
      <c r="D7" s="278" t="s">
        <v>3</v>
      </c>
      <c r="E7" s="153" t="s">
        <v>23</v>
      </c>
      <c r="F7" s="278" t="s">
        <v>3</v>
      </c>
      <c r="G7" s="153" t="s">
        <v>23</v>
      </c>
      <c r="H7" s="278" t="s">
        <v>20</v>
      </c>
      <c r="I7" s="279" t="s">
        <v>23</v>
      </c>
      <c r="J7" s="295"/>
      <c r="K7" s="16"/>
      <c r="L7" s="16"/>
      <c r="M7" s="16"/>
      <c r="N7" s="16"/>
      <c r="O7" s="16"/>
      <c r="P7" s="16"/>
      <c r="Q7" s="16"/>
      <c r="R7" s="16"/>
    </row>
    <row r="8" spans="1:18" ht="24.75" customHeight="1">
      <c r="A8" s="110" t="s">
        <v>124</v>
      </c>
      <c r="B8" s="85">
        <v>3498</v>
      </c>
      <c r="C8" s="86">
        <f>(B8/$B$13)*100</f>
        <v>40.641338445451375</v>
      </c>
      <c r="D8" s="85">
        <v>82</v>
      </c>
      <c r="E8" s="86">
        <f>(D8/$D$13)*100</f>
        <v>25.308641975308642</v>
      </c>
      <c r="F8" s="85">
        <v>22</v>
      </c>
      <c r="G8" s="86">
        <f>(F8/$F$13)*100</f>
        <v>32.352941176470587</v>
      </c>
      <c r="H8" s="85">
        <v>3602</v>
      </c>
      <c r="I8" s="87">
        <f>(H8/$H$13)*100</f>
        <v>40.026669629958882</v>
      </c>
      <c r="J8" s="69"/>
    </row>
    <row r="9" spans="1:18" ht="12.75" customHeight="1">
      <c r="A9" s="112" t="s">
        <v>295</v>
      </c>
      <c r="B9" s="89">
        <v>1143</v>
      </c>
      <c r="C9" s="90">
        <f>(B9/$B$13)*100</f>
        <v>13.279888462879052</v>
      </c>
      <c r="D9" s="89">
        <v>26</v>
      </c>
      <c r="E9" s="90">
        <f>(D9/$D$13)*100</f>
        <v>8.0246913580246915</v>
      </c>
      <c r="F9" s="89">
        <v>0</v>
      </c>
      <c r="G9" s="90">
        <f>(F9/$F$13)*100</f>
        <v>0</v>
      </c>
      <c r="H9" s="89">
        <v>1169</v>
      </c>
      <c r="I9" s="91">
        <f>(H9/$H$13)*100</f>
        <v>12.990332259139906</v>
      </c>
      <c r="J9" s="69"/>
    </row>
    <row r="10" spans="1:18" ht="12.75" customHeight="1">
      <c r="A10" s="112" t="s">
        <v>296</v>
      </c>
      <c r="B10" s="89">
        <v>3631</v>
      </c>
      <c r="C10" s="90">
        <f>(B10/$B$13)*100</f>
        <v>42.186592308586036</v>
      </c>
      <c r="D10" s="89">
        <v>213</v>
      </c>
      <c r="E10" s="90">
        <f>(D10/$D$13)*100</f>
        <v>65.740740740740748</v>
      </c>
      <c r="F10" s="89">
        <v>45</v>
      </c>
      <c r="G10" s="90">
        <f>(F10/$F$13)*100</f>
        <v>66.17647058823529</v>
      </c>
      <c r="H10" s="89">
        <v>3889</v>
      </c>
      <c r="I10" s="91">
        <f>(H10/$H$13)*100</f>
        <v>43.215912879208801</v>
      </c>
      <c r="J10" s="69"/>
    </row>
    <row r="11" spans="1:18" ht="12.75" customHeight="1">
      <c r="A11" s="112" t="s">
        <v>297</v>
      </c>
      <c r="B11" s="89">
        <v>335</v>
      </c>
      <c r="C11" s="90">
        <f>(B11/$B$13)*100</f>
        <v>3.8921807830835369</v>
      </c>
      <c r="D11" s="89">
        <v>3</v>
      </c>
      <c r="E11" s="90">
        <f>(D11/$D$13)*100</f>
        <v>0.92592592592592582</v>
      </c>
      <c r="F11" s="89">
        <v>1</v>
      </c>
      <c r="G11" s="90">
        <f>(F11/$F$13)*100</f>
        <v>1.4705882352941175</v>
      </c>
      <c r="H11" s="89">
        <v>339</v>
      </c>
      <c r="I11" s="91">
        <f>(H11/$H$13)*100</f>
        <v>3.7670852316924104</v>
      </c>
      <c r="J11" s="69"/>
    </row>
    <row r="12" spans="1:18" ht="12.75" customHeight="1">
      <c r="A12" s="112"/>
      <c r="B12" s="89"/>
      <c r="C12" s="90"/>
      <c r="D12" s="89"/>
      <c r="E12" s="90"/>
      <c r="F12" s="89"/>
      <c r="G12" s="90"/>
      <c r="H12" s="89"/>
      <c r="I12" s="91"/>
      <c r="J12" s="57"/>
    </row>
    <row r="13" spans="1:18" ht="12.75" customHeight="1" thickBot="1">
      <c r="A13" s="234" t="s">
        <v>126</v>
      </c>
      <c r="B13" s="235">
        <f t="shared" ref="B13:I13" si="0">SUM(B8:B11)</f>
        <v>8607</v>
      </c>
      <c r="C13" s="236">
        <f t="shared" si="0"/>
        <v>99.999999999999986</v>
      </c>
      <c r="D13" s="235">
        <f t="shared" si="0"/>
        <v>324</v>
      </c>
      <c r="E13" s="236">
        <f t="shared" si="0"/>
        <v>100</v>
      </c>
      <c r="F13" s="235">
        <f t="shared" si="0"/>
        <v>68</v>
      </c>
      <c r="G13" s="236">
        <f t="shared" si="0"/>
        <v>100</v>
      </c>
      <c r="H13" s="235">
        <f t="shared" si="0"/>
        <v>8999</v>
      </c>
      <c r="I13" s="237">
        <f t="shared" si="0"/>
        <v>99.999999999999986</v>
      </c>
      <c r="J13" s="14"/>
    </row>
    <row r="14" spans="1:18">
      <c r="A14" s="118" t="s">
        <v>206</v>
      </c>
      <c r="B14" s="118"/>
      <c r="C14" s="118"/>
      <c r="D14" s="118"/>
      <c r="E14" s="118"/>
      <c r="F14" s="118"/>
      <c r="G14" s="118"/>
      <c r="H14" s="118"/>
      <c r="I14" s="118"/>
    </row>
    <row r="15" spans="1:18">
      <c r="A15" s="21" t="s">
        <v>168</v>
      </c>
      <c r="B15" s="73"/>
      <c r="C15" s="73"/>
      <c r="D15" s="73"/>
      <c r="E15" s="73"/>
      <c r="F15" s="73"/>
      <c r="G15" s="73"/>
      <c r="H15" s="73"/>
      <c r="I15" s="73"/>
    </row>
    <row r="16" spans="1:18">
      <c r="A16" s="9" t="s">
        <v>277</v>
      </c>
    </row>
  </sheetData>
  <mergeCells count="8">
    <mergeCell ref="A1:I1"/>
    <mergeCell ref="A3:I3"/>
    <mergeCell ref="A4:I4"/>
    <mergeCell ref="H6:I6"/>
    <mergeCell ref="A6:A7"/>
    <mergeCell ref="B6:C6"/>
    <mergeCell ref="D6:E6"/>
    <mergeCell ref="F6:G6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36" orientation="portrait" r:id="rId1"/>
  <headerFooter alignWithMargins="0">
    <oddFooter>&amp;C&amp;A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31">
    <pageSetUpPr fitToPage="1"/>
  </sheetPr>
  <dimension ref="A1:I96"/>
  <sheetViews>
    <sheetView showGridLines="0" view="pageBreakPreview" zoomScale="75" zoomScaleNormal="75" workbookViewId="0">
      <selection activeCell="A33" sqref="A33"/>
    </sheetView>
  </sheetViews>
  <sheetFormatPr baseColWidth="10" defaultColWidth="8.42578125" defaultRowHeight="15" customHeight="1"/>
  <cols>
    <col min="1" max="1" width="78.7109375" style="9" customWidth="1"/>
    <col min="2" max="3" width="16.85546875" style="12" customWidth="1"/>
    <col min="4" max="6" width="16.85546875" style="4" customWidth="1"/>
    <col min="7" max="7" width="20.42578125" style="4" customWidth="1"/>
    <col min="8" max="8" width="10.140625" style="9" bestFit="1" customWidth="1"/>
    <col min="9" max="16384" width="8.42578125" style="9"/>
  </cols>
  <sheetData>
    <row r="1" spans="1:9" s="23" customFormat="1" ht="18" customHeight="1">
      <c r="A1" s="420" t="s">
        <v>129</v>
      </c>
      <c r="B1" s="420"/>
      <c r="C1" s="420"/>
      <c r="D1" s="420"/>
      <c r="E1" s="420"/>
      <c r="F1" s="420"/>
      <c r="G1" s="420"/>
      <c r="H1" s="420"/>
    </row>
    <row r="2" spans="1:9" ht="12.75" customHeight="1">
      <c r="A2" s="6"/>
      <c r="B2" s="6"/>
      <c r="C2" s="6"/>
      <c r="D2" s="6"/>
      <c r="E2" s="6"/>
      <c r="F2" s="6"/>
      <c r="G2" s="6"/>
    </row>
    <row r="3" spans="1:9" ht="15" customHeight="1">
      <c r="A3" s="406" t="s">
        <v>343</v>
      </c>
      <c r="B3" s="406"/>
      <c r="C3" s="406"/>
      <c r="D3" s="406"/>
      <c r="E3" s="406"/>
      <c r="F3" s="406"/>
      <c r="G3" s="406"/>
      <c r="H3" s="406"/>
      <c r="I3" s="14"/>
    </row>
    <row r="4" spans="1:9" ht="12.75" customHeight="1" thickBot="1">
      <c r="A4" s="83"/>
      <c r="B4" s="83"/>
      <c r="C4" s="83"/>
      <c r="D4" s="83"/>
      <c r="E4" s="83"/>
      <c r="F4" s="83"/>
      <c r="G4" s="106"/>
      <c r="H4" s="14"/>
      <c r="I4" s="14"/>
    </row>
    <row r="5" spans="1:9" ht="16.5" customHeight="1">
      <c r="A5" s="271"/>
      <c r="B5" s="439" t="s">
        <v>24</v>
      </c>
      <c r="C5" s="439" t="s">
        <v>172</v>
      </c>
      <c r="D5" s="436" t="s">
        <v>25</v>
      </c>
      <c r="E5" s="436" t="s">
        <v>26</v>
      </c>
      <c r="F5" s="439" t="s">
        <v>94</v>
      </c>
      <c r="G5" s="441" t="s">
        <v>173</v>
      </c>
    </row>
    <row r="6" spans="1:9" ht="44.25" customHeight="1">
      <c r="A6" s="269" t="s">
        <v>21</v>
      </c>
      <c r="B6" s="440"/>
      <c r="C6" s="440"/>
      <c r="D6" s="438"/>
      <c r="E6" s="438"/>
      <c r="F6" s="440"/>
      <c r="G6" s="442"/>
    </row>
    <row r="7" spans="1:9" ht="30.75" customHeight="1" thickBot="1">
      <c r="A7" s="270"/>
      <c r="B7" s="238" t="s">
        <v>141</v>
      </c>
      <c r="C7" s="238" t="s">
        <v>141</v>
      </c>
      <c r="D7" s="238" t="s">
        <v>174</v>
      </c>
      <c r="E7" s="238" t="s">
        <v>141</v>
      </c>
      <c r="F7" s="238" t="s">
        <v>141</v>
      </c>
      <c r="G7" s="240" t="s">
        <v>141</v>
      </c>
    </row>
    <row r="8" spans="1:9" ht="25.5" customHeight="1">
      <c r="A8" s="335" t="s">
        <v>192</v>
      </c>
      <c r="B8" s="85">
        <v>20186833</v>
      </c>
      <c r="C8" s="85">
        <v>14089860</v>
      </c>
      <c r="D8" s="85">
        <v>80979</v>
      </c>
      <c r="E8" s="85">
        <v>2225021</v>
      </c>
      <c r="F8" s="85">
        <v>577605</v>
      </c>
      <c r="G8" s="96">
        <v>3534445</v>
      </c>
      <c r="H8" s="192"/>
      <c r="I8" s="58"/>
    </row>
    <row r="9" spans="1:9" ht="14.1" customHeight="1">
      <c r="A9" s="187" t="s">
        <v>193</v>
      </c>
      <c r="B9" s="89">
        <v>4105316</v>
      </c>
      <c r="C9" s="89">
        <v>2707605</v>
      </c>
      <c r="D9" s="89">
        <v>18448</v>
      </c>
      <c r="E9" s="89">
        <v>438024</v>
      </c>
      <c r="F9" s="89">
        <v>81411</v>
      </c>
      <c r="G9" s="120">
        <v>776191</v>
      </c>
      <c r="H9" s="192"/>
      <c r="I9" s="58"/>
    </row>
    <row r="10" spans="1:9" ht="14.1" customHeight="1">
      <c r="A10" s="187" t="s">
        <v>194</v>
      </c>
      <c r="B10" s="89">
        <v>7334788</v>
      </c>
      <c r="C10" s="89">
        <v>3923359</v>
      </c>
      <c r="D10" s="89">
        <v>30584</v>
      </c>
      <c r="E10" s="89">
        <v>799964</v>
      </c>
      <c r="F10" s="89">
        <v>226683</v>
      </c>
      <c r="G10" s="120">
        <v>1601096</v>
      </c>
      <c r="H10" s="192"/>
      <c r="I10" s="58"/>
    </row>
    <row r="11" spans="1:9" ht="14.1" customHeight="1">
      <c r="A11" s="187" t="s">
        <v>195</v>
      </c>
      <c r="B11" s="89">
        <v>8574803</v>
      </c>
      <c r="C11" s="89">
        <v>6564226</v>
      </c>
      <c r="D11" s="89">
        <v>12123</v>
      </c>
      <c r="E11" s="89">
        <v>365562</v>
      </c>
      <c r="F11" s="89">
        <v>145546</v>
      </c>
      <c r="G11" s="120">
        <v>1097770</v>
      </c>
      <c r="H11" s="192"/>
      <c r="I11" s="58"/>
    </row>
    <row r="12" spans="1:9" ht="14.1" customHeight="1">
      <c r="A12" s="187" t="s">
        <v>196</v>
      </c>
      <c r="B12" s="89">
        <v>8521840</v>
      </c>
      <c r="C12" s="89">
        <v>5025289</v>
      </c>
      <c r="D12" s="89">
        <v>24480</v>
      </c>
      <c r="E12" s="89">
        <v>953281</v>
      </c>
      <c r="F12" s="89">
        <v>194237</v>
      </c>
      <c r="G12" s="120">
        <v>1602726</v>
      </c>
      <c r="H12" s="192"/>
      <c r="I12" s="58"/>
    </row>
    <row r="13" spans="1:9" ht="14.1" customHeight="1">
      <c r="A13" s="187" t="s">
        <v>197</v>
      </c>
      <c r="B13" s="89">
        <v>3223215</v>
      </c>
      <c r="C13" s="89">
        <v>2315458</v>
      </c>
      <c r="D13" s="89">
        <v>6398</v>
      </c>
      <c r="E13" s="89">
        <v>238025</v>
      </c>
      <c r="F13" s="89">
        <v>52001</v>
      </c>
      <c r="G13" s="120">
        <v>469617</v>
      </c>
      <c r="H13" s="192"/>
      <c r="I13" s="58"/>
    </row>
    <row r="14" spans="1:9" ht="14.1" customHeight="1">
      <c r="A14" s="187" t="s">
        <v>198</v>
      </c>
      <c r="B14" s="89">
        <v>6808703</v>
      </c>
      <c r="C14" s="89">
        <v>2689028</v>
      </c>
      <c r="D14" s="89">
        <v>80532</v>
      </c>
      <c r="E14" s="89">
        <v>1752445</v>
      </c>
      <c r="F14" s="89">
        <v>258910.00000000003</v>
      </c>
      <c r="G14" s="120">
        <v>2469757</v>
      </c>
      <c r="H14" s="193"/>
      <c r="I14" s="58"/>
    </row>
    <row r="15" spans="1:9" ht="14.1" customHeight="1">
      <c r="A15" s="336" t="s">
        <v>199</v>
      </c>
      <c r="B15" s="89">
        <v>3473397</v>
      </c>
      <c r="C15" s="89">
        <v>1719597</v>
      </c>
      <c r="D15" s="89">
        <v>14952</v>
      </c>
      <c r="E15" s="89">
        <v>518852</v>
      </c>
      <c r="F15" s="89">
        <v>116146</v>
      </c>
      <c r="G15" s="120">
        <v>942813</v>
      </c>
      <c r="H15" s="193"/>
      <c r="I15" s="58"/>
    </row>
    <row r="16" spans="1:9" ht="14.1" customHeight="1">
      <c r="A16" s="187" t="s">
        <v>78</v>
      </c>
      <c r="B16" s="89">
        <v>6272074</v>
      </c>
      <c r="C16" s="89">
        <v>3108156</v>
      </c>
      <c r="D16" s="89">
        <v>28933</v>
      </c>
      <c r="E16" s="89">
        <v>996367</v>
      </c>
      <c r="F16" s="89">
        <v>197670</v>
      </c>
      <c r="G16" s="120">
        <v>1735704</v>
      </c>
      <c r="H16" s="193"/>
      <c r="I16" s="58"/>
    </row>
    <row r="17" spans="1:9" ht="14.1" customHeight="1">
      <c r="A17" s="187" t="s">
        <v>200</v>
      </c>
      <c r="B17" s="89">
        <v>8904638</v>
      </c>
      <c r="C17" s="89">
        <v>6948648</v>
      </c>
      <c r="D17" s="89">
        <v>12237</v>
      </c>
      <c r="E17" s="89">
        <v>446513</v>
      </c>
      <c r="F17" s="89">
        <v>97343</v>
      </c>
      <c r="G17" s="120">
        <v>844049</v>
      </c>
      <c r="H17" s="193"/>
      <c r="I17" s="58"/>
    </row>
    <row r="18" spans="1:9" ht="14.1" customHeight="1">
      <c r="A18" s="187" t="s">
        <v>201</v>
      </c>
      <c r="B18" s="89">
        <v>6056244</v>
      </c>
      <c r="C18" s="89">
        <v>3075470</v>
      </c>
      <c r="D18" s="89">
        <v>24470</v>
      </c>
      <c r="E18" s="89">
        <v>766164</v>
      </c>
      <c r="F18" s="89">
        <v>329922</v>
      </c>
      <c r="G18" s="120">
        <v>1593967</v>
      </c>
      <c r="H18" s="193"/>
      <c r="I18" s="58"/>
    </row>
    <row r="19" spans="1:9" ht="14.1" customHeight="1">
      <c r="A19" s="187" t="s">
        <v>54</v>
      </c>
      <c r="B19" s="89">
        <v>3829156</v>
      </c>
      <c r="C19" s="89">
        <v>1232069</v>
      </c>
      <c r="D19" s="89">
        <v>9324</v>
      </c>
      <c r="E19" s="89">
        <v>554172</v>
      </c>
      <c r="F19" s="89">
        <v>235802</v>
      </c>
      <c r="G19" s="120">
        <v>1375752</v>
      </c>
      <c r="H19" s="193"/>
      <c r="I19" s="58"/>
    </row>
    <row r="20" spans="1:9" ht="14.1" customHeight="1">
      <c r="A20" s="336" t="s">
        <v>202</v>
      </c>
      <c r="B20" s="89">
        <v>4159348</v>
      </c>
      <c r="C20" s="89">
        <v>2082920.9999999998</v>
      </c>
      <c r="D20" s="89">
        <v>11862</v>
      </c>
      <c r="E20" s="89">
        <v>575372</v>
      </c>
      <c r="F20" s="89">
        <v>27264</v>
      </c>
      <c r="G20" s="120">
        <v>984077</v>
      </c>
      <c r="H20" s="193"/>
      <c r="I20" s="58"/>
    </row>
    <row r="21" spans="1:9" ht="12.75" customHeight="1">
      <c r="A21" s="103"/>
      <c r="B21" s="89"/>
      <c r="C21" s="89"/>
      <c r="D21" s="89"/>
      <c r="E21" s="89"/>
      <c r="F21" s="89"/>
      <c r="G21" s="249"/>
    </row>
    <row r="22" spans="1:9" s="15" customFormat="1" ht="27" customHeight="1" thickBot="1">
      <c r="A22" s="329" t="s">
        <v>130</v>
      </c>
      <c r="B22" s="330">
        <f t="shared" ref="B22:G22" si="0">SUM(B8:B21)</f>
        <v>91450355</v>
      </c>
      <c r="C22" s="330">
        <f t="shared" si="0"/>
        <v>55481686</v>
      </c>
      <c r="D22" s="330">
        <f t="shared" si="0"/>
        <v>355322</v>
      </c>
      <c r="E22" s="330">
        <f t="shared" si="0"/>
        <v>10629762</v>
      </c>
      <c r="F22" s="330">
        <f t="shared" si="0"/>
        <v>2540540</v>
      </c>
      <c r="G22" s="334">
        <f t="shared" si="0"/>
        <v>19027964</v>
      </c>
    </row>
    <row r="23" spans="1:9" ht="12.75" customHeight="1">
      <c r="A23" s="104"/>
      <c r="B23" s="121"/>
      <c r="C23" s="121"/>
      <c r="D23" s="121"/>
      <c r="E23" s="121"/>
      <c r="F23" s="122"/>
      <c r="G23" s="1"/>
    </row>
    <row r="24" spans="1:9" ht="12.75" customHeight="1">
      <c r="A24" s="18"/>
      <c r="B24" s="11"/>
      <c r="C24" s="11"/>
      <c r="D24" s="11"/>
      <c r="E24" s="11"/>
      <c r="F24" s="6"/>
      <c r="G24" s="6"/>
    </row>
    <row r="25" spans="1:9" ht="12.75" customHeight="1" thickBot="1">
      <c r="A25" s="83"/>
      <c r="B25" s="83"/>
      <c r="C25" s="83"/>
      <c r="D25" s="83"/>
      <c r="E25" s="83"/>
      <c r="F25" s="83"/>
      <c r="G25" s="24"/>
    </row>
    <row r="26" spans="1:9" ht="21" customHeight="1">
      <c r="A26" s="397" t="s">
        <v>21</v>
      </c>
      <c r="B26" s="447" t="s">
        <v>142</v>
      </c>
      <c r="C26" s="448"/>
      <c r="D26" s="448"/>
      <c r="E26" s="436" t="s">
        <v>176</v>
      </c>
      <c r="F26" s="436" t="s">
        <v>177</v>
      </c>
      <c r="G26" s="452" t="s">
        <v>175</v>
      </c>
      <c r="H26" s="453"/>
    </row>
    <row r="27" spans="1:9" ht="12.75" customHeight="1">
      <c r="A27" s="398"/>
      <c r="B27" s="449" t="s">
        <v>95</v>
      </c>
      <c r="C27" s="449" t="s">
        <v>96</v>
      </c>
      <c r="D27" s="451" t="s">
        <v>97</v>
      </c>
      <c r="E27" s="437"/>
      <c r="F27" s="437"/>
      <c r="G27" s="454"/>
      <c r="H27" s="455"/>
    </row>
    <row r="28" spans="1:9" ht="21.75" customHeight="1">
      <c r="A28" s="398"/>
      <c r="B28" s="440"/>
      <c r="C28" s="450"/>
      <c r="D28" s="438"/>
      <c r="E28" s="438"/>
      <c r="F28" s="438"/>
      <c r="G28" s="454"/>
      <c r="H28" s="455"/>
    </row>
    <row r="29" spans="1:9" ht="24.75" customHeight="1" thickBot="1">
      <c r="A29" s="399"/>
      <c r="B29" s="238" t="s">
        <v>141</v>
      </c>
      <c r="C29" s="238" t="s">
        <v>141</v>
      </c>
      <c r="D29" s="238" t="s">
        <v>141</v>
      </c>
      <c r="E29" s="238" t="s">
        <v>141</v>
      </c>
      <c r="F29" s="238" t="s">
        <v>141</v>
      </c>
      <c r="G29" s="445" t="s">
        <v>141</v>
      </c>
      <c r="H29" s="446"/>
    </row>
    <row r="30" spans="1:9" ht="36" customHeight="1">
      <c r="A30" s="335" t="s">
        <v>192</v>
      </c>
      <c r="B30" s="85">
        <v>18370088</v>
      </c>
      <c r="C30" s="85">
        <v>2846361</v>
      </c>
      <c r="D30" s="85">
        <v>951314</v>
      </c>
      <c r="E30" s="85">
        <v>357135</v>
      </c>
      <c r="F30" s="85">
        <v>361835</v>
      </c>
      <c r="G30" s="96">
        <v>626806</v>
      </c>
      <c r="H30" s="255"/>
    </row>
    <row r="31" spans="1:9" ht="14.1" customHeight="1">
      <c r="A31" s="187" t="s">
        <v>193</v>
      </c>
      <c r="B31" s="89">
        <v>3517351</v>
      </c>
      <c r="C31" s="89">
        <v>916258</v>
      </c>
      <c r="D31" s="89">
        <v>200092</v>
      </c>
      <c r="E31" s="89">
        <v>29727</v>
      </c>
      <c r="F31" s="89">
        <v>104216</v>
      </c>
      <c r="G31" s="120">
        <v>101838</v>
      </c>
      <c r="H31" s="69"/>
    </row>
    <row r="32" spans="1:9" ht="14.1" customHeight="1">
      <c r="A32" s="187" t="s">
        <v>194</v>
      </c>
      <c r="B32" s="89">
        <v>5338397</v>
      </c>
      <c r="C32" s="89">
        <v>2032930</v>
      </c>
      <c r="D32" s="89">
        <v>806822</v>
      </c>
      <c r="E32" s="89">
        <v>117568</v>
      </c>
      <c r="F32" s="89">
        <v>241199</v>
      </c>
      <c r="G32" s="120">
        <v>245764</v>
      </c>
      <c r="H32" s="69"/>
    </row>
    <row r="33" spans="1:8" ht="14.1" customHeight="1">
      <c r="A33" s="187" t="s">
        <v>195</v>
      </c>
      <c r="B33" s="89">
        <v>8001430</v>
      </c>
      <c r="C33" s="89">
        <v>1705754</v>
      </c>
      <c r="D33" s="89">
        <v>940973</v>
      </c>
      <c r="E33" s="89">
        <v>464002</v>
      </c>
      <c r="F33" s="89">
        <v>632744</v>
      </c>
      <c r="G33" s="120">
        <v>197283</v>
      </c>
      <c r="H33" s="69"/>
    </row>
    <row r="34" spans="1:8" ht="14.1" customHeight="1">
      <c r="A34" s="187" t="s">
        <v>196</v>
      </c>
      <c r="B34" s="89">
        <v>8401195</v>
      </c>
      <c r="C34" s="89">
        <v>731227</v>
      </c>
      <c r="D34" s="89">
        <v>283957</v>
      </c>
      <c r="E34" s="89">
        <v>80491</v>
      </c>
      <c r="F34" s="89">
        <v>133389</v>
      </c>
      <c r="G34" s="120">
        <v>233115</v>
      </c>
      <c r="H34" s="69"/>
    </row>
    <row r="35" spans="1:8" ht="14.1" customHeight="1">
      <c r="A35" s="187" t="s">
        <v>197</v>
      </c>
      <c r="B35" s="89">
        <v>2861758</v>
      </c>
      <c r="C35" s="89">
        <v>700704</v>
      </c>
      <c r="D35" s="89">
        <v>158045</v>
      </c>
      <c r="E35" s="89">
        <v>58842</v>
      </c>
      <c r="F35" s="89">
        <v>111742</v>
      </c>
      <c r="G35" s="120">
        <v>70019</v>
      </c>
      <c r="H35" s="69"/>
    </row>
    <row r="36" spans="1:8" ht="14.1" customHeight="1">
      <c r="A36" s="187" t="s">
        <v>198</v>
      </c>
      <c r="B36" s="89">
        <v>7016213</v>
      </c>
      <c r="C36" s="89">
        <v>293949</v>
      </c>
      <c r="D36" s="89">
        <v>164838</v>
      </c>
      <c r="E36" s="89">
        <v>154648</v>
      </c>
      <c r="F36" s="89">
        <v>215334</v>
      </c>
      <c r="G36" s="120">
        <v>294029</v>
      </c>
      <c r="H36" s="69"/>
    </row>
    <row r="37" spans="1:8" ht="14.1" customHeight="1">
      <c r="A37" s="336" t="s">
        <v>199</v>
      </c>
      <c r="B37" s="89">
        <v>2786664</v>
      </c>
      <c r="C37" s="89">
        <v>502013</v>
      </c>
      <c r="D37" s="89">
        <v>374434</v>
      </c>
      <c r="E37" s="89">
        <v>29489</v>
      </c>
      <c r="F37" s="89">
        <v>80828</v>
      </c>
      <c r="G37" s="120">
        <v>144548</v>
      </c>
      <c r="H37" s="69"/>
    </row>
    <row r="38" spans="1:8" ht="14.1" customHeight="1">
      <c r="A38" s="187" t="s">
        <v>78</v>
      </c>
      <c r="B38" s="89">
        <v>5975233</v>
      </c>
      <c r="C38" s="89">
        <v>1113491</v>
      </c>
      <c r="D38" s="89">
        <v>469017</v>
      </c>
      <c r="E38" s="89">
        <v>148022</v>
      </c>
      <c r="F38" s="89">
        <v>198624</v>
      </c>
      <c r="G38" s="120">
        <v>233010</v>
      </c>
      <c r="H38" s="69"/>
    </row>
    <row r="39" spans="1:8" ht="14.1" customHeight="1">
      <c r="A39" s="187" t="s">
        <v>200</v>
      </c>
      <c r="B39" s="89">
        <v>9041384</v>
      </c>
      <c r="C39" s="89">
        <v>546097</v>
      </c>
      <c r="D39" s="89">
        <v>123930</v>
      </c>
      <c r="E39" s="89">
        <v>153483</v>
      </c>
      <c r="F39" s="89">
        <v>205586</v>
      </c>
      <c r="G39" s="120">
        <v>126610</v>
      </c>
      <c r="H39" s="69"/>
    </row>
    <row r="40" spans="1:8" ht="14.1" customHeight="1">
      <c r="A40" s="187" t="s">
        <v>201</v>
      </c>
      <c r="B40" s="89">
        <v>4227879</v>
      </c>
      <c r="C40" s="89">
        <v>1617942</v>
      </c>
      <c r="D40" s="89">
        <v>874797</v>
      </c>
      <c r="E40" s="89">
        <v>256500</v>
      </c>
      <c r="F40" s="89">
        <v>347059</v>
      </c>
      <c r="G40" s="120">
        <v>370227</v>
      </c>
      <c r="H40" s="69"/>
    </row>
    <row r="41" spans="1:8" ht="14.1" customHeight="1">
      <c r="A41" s="187" t="s">
        <v>54</v>
      </c>
      <c r="B41" s="89">
        <v>3809400</v>
      </c>
      <c r="C41" s="89">
        <v>378489</v>
      </c>
      <c r="D41" s="89">
        <v>312601</v>
      </c>
      <c r="E41" s="89">
        <v>72393</v>
      </c>
      <c r="F41" s="89">
        <v>62855</v>
      </c>
      <c r="G41" s="120">
        <v>245733</v>
      </c>
      <c r="H41" s="69"/>
    </row>
    <row r="42" spans="1:8" ht="14.1" customHeight="1">
      <c r="A42" s="336" t="s">
        <v>202</v>
      </c>
      <c r="B42" s="89">
        <v>4712765</v>
      </c>
      <c r="C42" s="89">
        <v>129511</v>
      </c>
      <c r="D42" s="89">
        <v>18413</v>
      </c>
      <c r="E42" s="89">
        <v>34060</v>
      </c>
      <c r="F42" s="89">
        <v>51478</v>
      </c>
      <c r="G42" s="120">
        <v>119985</v>
      </c>
      <c r="H42" s="69"/>
    </row>
    <row r="43" spans="1:8" ht="12.75" customHeight="1">
      <c r="A43" s="103"/>
      <c r="B43" s="89"/>
      <c r="C43" s="89"/>
      <c r="D43" s="89"/>
      <c r="E43" s="89"/>
      <c r="F43" s="89"/>
      <c r="G43" s="120"/>
    </row>
    <row r="44" spans="1:8" s="15" customFormat="1" ht="22.5" customHeight="1" thickBot="1">
      <c r="A44" s="329" t="s">
        <v>130</v>
      </c>
      <c r="B44" s="330">
        <f t="shared" ref="B44:G44" si="1">SUM(B30:B43)</f>
        <v>84059757</v>
      </c>
      <c r="C44" s="330">
        <f t="shared" si="1"/>
        <v>13514726</v>
      </c>
      <c r="D44" s="330">
        <f t="shared" si="1"/>
        <v>5679233</v>
      </c>
      <c r="E44" s="330">
        <f t="shared" si="1"/>
        <v>1956360</v>
      </c>
      <c r="F44" s="330">
        <f t="shared" si="1"/>
        <v>2746889</v>
      </c>
      <c r="G44" s="443">
        <f t="shared" si="1"/>
        <v>3008967</v>
      </c>
      <c r="H44" s="444"/>
    </row>
    <row r="45" spans="1:8" ht="23.25" customHeight="1">
      <c r="A45" s="312" t="s">
        <v>335</v>
      </c>
      <c r="B45" s="123"/>
      <c r="C45" s="123"/>
      <c r="D45" s="124"/>
      <c r="E45" s="125"/>
      <c r="F45" s="125"/>
      <c r="G45" s="28"/>
    </row>
    <row r="46" spans="1:8" ht="14.1" customHeight="1">
      <c r="A46" s="179" t="s">
        <v>143</v>
      </c>
      <c r="B46" s="25"/>
      <c r="C46" s="25"/>
      <c r="D46" s="25"/>
      <c r="E46" s="25"/>
      <c r="F46" s="25"/>
      <c r="G46" s="6"/>
    </row>
    <row r="47" spans="1:8" ht="14.1" customHeight="1">
      <c r="A47" s="21" t="s">
        <v>168</v>
      </c>
    </row>
    <row r="65" spans="2:7" ht="15" customHeight="1">
      <c r="B65" s="45"/>
      <c r="C65" s="45"/>
      <c r="E65" s="45"/>
      <c r="F65" s="45"/>
      <c r="G65" s="45"/>
    </row>
    <row r="66" spans="2:7" ht="15" customHeight="1">
      <c r="B66" s="45"/>
      <c r="C66" s="45"/>
      <c r="E66" s="45"/>
      <c r="F66" s="45"/>
      <c r="G66" s="45"/>
    </row>
    <row r="67" spans="2:7" ht="15" customHeight="1">
      <c r="B67" s="45"/>
      <c r="C67" s="45"/>
      <c r="E67" s="45"/>
      <c r="F67" s="45"/>
      <c r="G67" s="45"/>
    </row>
    <row r="68" spans="2:7" ht="15" customHeight="1">
      <c r="B68" s="45"/>
      <c r="C68" s="45"/>
      <c r="E68" s="45"/>
      <c r="F68" s="45"/>
      <c r="G68" s="45"/>
    </row>
    <row r="69" spans="2:7" ht="15" customHeight="1">
      <c r="B69" s="45"/>
      <c r="C69" s="45"/>
      <c r="E69" s="45"/>
      <c r="F69" s="45"/>
      <c r="G69" s="45"/>
    </row>
    <row r="70" spans="2:7" ht="15" customHeight="1">
      <c r="B70" s="45"/>
      <c r="C70" s="45"/>
      <c r="E70" s="45"/>
      <c r="F70" s="45"/>
      <c r="G70" s="45"/>
    </row>
    <row r="71" spans="2:7" ht="15" customHeight="1">
      <c r="B71" s="45"/>
      <c r="C71" s="45"/>
      <c r="E71" s="45"/>
      <c r="F71" s="45"/>
      <c r="G71" s="45"/>
    </row>
    <row r="72" spans="2:7" ht="15" customHeight="1">
      <c r="B72" s="45"/>
      <c r="C72" s="45"/>
      <c r="E72" s="45"/>
      <c r="F72" s="45"/>
      <c r="G72" s="45"/>
    </row>
    <row r="73" spans="2:7" ht="15" customHeight="1">
      <c r="B73" s="45"/>
      <c r="C73" s="45"/>
      <c r="E73" s="45"/>
      <c r="F73" s="45"/>
      <c r="G73" s="45"/>
    </row>
    <row r="74" spans="2:7" ht="15" customHeight="1">
      <c r="B74" s="45"/>
      <c r="C74" s="45"/>
      <c r="E74" s="45"/>
      <c r="F74" s="45"/>
      <c r="G74" s="45"/>
    </row>
    <row r="75" spans="2:7" ht="15" customHeight="1">
      <c r="B75" s="45"/>
      <c r="C75" s="45"/>
      <c r="E75" s="45"/>
      <c r="F75" s="45"/>
      <c r="G75" s="45"/>
    </row>
    <row r="76" spans="2:7" ht="15" customHeight="1">
      <c r="B76" s="45"/>
      <c r="C76" s="45"/>
      <c r="E76" s="45"/>
      <c r="F76" s="45"/>
      <c r="G76" s="45"/>
    </row>
    <row r="77" spans="2:7" ht="15" customHeight="1">
      <c r="B77" s="45"/>
      <c r="C77" s="45"/>
      <c r="E77" s="45"/>
      <c r="F77" s="45"/>
      <c r="G77" s="45"/>
    </row>
    <row r="78" spans="2:7" ht="15" customHeight="1">
      <c r="B78" s="45"/>
      <c r="C78" s="45"/>
      <c r="E78" s="45"/>
      <c r="F78" s="45"/>
      <c r="G78" s="45"/>
    </row>
    <row r="82" spans="2:7" ht="15" customHeight="1">
      <c r="B82" s="45"/>
      <c r="C82" s="45"/>
      <c r="D82" s="46"/>
      <c r="E82" s="45"/>
      <c r="F82" s="45"/>
      <c r="G82" s="45"/>
    </row>
    <row r="83" spans="2:7" ht="15" customHeight="1">
      <c r="B83" s="45"/>
      <c r="C83" s="45"/>
      <c r="D83" s="46"/>
      <c r="E83" s="45"/>
      <c r="F83" s="45"/>
      <c r="G83" s="45"/>
    </row>
    <row r="84" spans="2:7" ht="15" customHeight="1">
      <c r="B84" s="45"/>
      <c r="C84" s="45"/>
      <c r="D84" s="46"/>
      <c r="E84" s="45"/>
      <c r="F84" s="45"/>
      <c r="G84" s="45"/>
    </row>
    <row r="85" spans="2:7" ht="15" customHeight="1">
      <c r="B85" s="45"/>
      <c r="C85" s="45"/>
      <c r="D85" s="46"/>
      <c r="E85" s="45"/>
      <c r="F85" s="45"/>
      <c r="G85" s="45"/>
    </row>
    <row r="86" spans="2:7" ht="15" customHeight="1">
      <c r="B86" s="45"/>
      <c r="C86" s="45"/>
      <c r="D86" s="46"/>
      <c r="E86" s="45"/>
      <c r="F86" s="45"/>
      <c r="G86" s="45"/>
    </row>
    <row r="87" spans="2:7" ht="15" customHeight="1">
      <c r="B87" s="45"/>
      <c r="C87" s="45"/>
      <c r="D87" s="46"/>
      <c r="E87" s="45"/>
      <c r="F87" s="45"/>
      <c r="G87" s="45"/>
    </row>
    <row r="88" spans="2:7" ht="15" customHeight="1">
      <c r="B88" s="45"/>
      <c r="C88" s="45"/>
      <c r="D88" s="46"/>
      <c r="E88" s="45"/>
      <c r="F88" s="45"/>
      <c r="G88" s="45"/>
    </row>
    <row r="89" spans="2:7" ht="15" customHeight="1">
      <c r="B89" s="45"/>
      <c r="C89" s="45"/>
      <c r="D89" s="46"/>
      <c r="E89" s="45"/>
      <c r="F89" s="45"/>
      <c r="G89" s="45"/>
    </row>
    <row r="90" spans="2:7" ht="15" customHeight="1">
      <c r="B90" s="45"/>
      <c r="C90" s="45"/>
      <c r="D90" s="46"/>
      <c r="E90" s="45"/>
      <c r="F90" s="45"/>
      <c r="G90" s="45"/>
    </row>
    <row r="91" spans="2:7" ht="15" customHeight="1">
      <c r="B91" s="45"/>
      <c r="C91" s="45"/>
      <c r="D91" s="46"/>
      <c r="E91" s="45"/>
      <c r="F91" s="45"/>
      <c r="G91" s="45"/>
    </row>
    <row r="92" spans="2:7" ht="15" customHeight="1">
      <c r="B92" s="45"/>
      <c r="C92" s="45"/>
      <c r="D92" s="46"/>
      <c r="E92" s="45"/>
      <c r="F92" s="45"/>
      <c r="G92" s="45"/>
    </row>
    <row r="93" spans="2:7" ht="15" customHeight="1">
      <c r="B93" s="45"/>
      <c r="C93" s="45"/>
      <c r="D93" s="46"/>
      <c r="E93" s="45"/>
      <c r="F93" s="45"/>
      <c r="G93" s="45"/>
    </row>
    <row r="94" spans="2:7" ht="15" customHeight="1">
      <c r="B94" s="45"/>
      <c r="C94" s="45"/>
      <c r="D94" s="46"/>
      <c r="E94" s="45"/>
      <c r="F94" s="45"/>
      <c r="G94" s="45"/>
    </row>
    <row r="95" spans="2:7" ht="15" customHeight="1">
      <c r="B95" s="45"/>
      <c r="C95" s="45"/>
      <c r="D95" s="46"/>
      <c r="E95" s="45"/>
      <c r="F95" s="45"/>
      <c r="G95" s="45"/>
    </row>
    <row r="96" spans="2:7" ht="15" customHeight="1">
      <c r="D96" s="46"/>
    </row>
  </sheetData>
  <mergeCells count="18">
    <mergeCell ref="G44:H44"/>
    <mergeCell ref="G29:H29"/>
    <mergeCell ref="A26:A29"/>
    <mergeCell ref="B26:D26"/>
    <mergeCell ref="E26:E28"/>
    <mergeCell ref="B27:B28"/>
    <mergeCell ref="C27:C28"/>
    <mergeCell ref="D27:D28"/>
    <mergeCell ref="G26:H28"/>
    <mergeCell ref="A3:H3"/>
    <mergeCell ref="A1:H1"/>
    <mergeCell ref="F26:F28"/>
    <mergeCell ref="F5:F6"/>
    <mergeCell ref="B5:B6"/>
    <mergeCell ref="C5:C6"/>
    <mergeCell ref="D5:D6"/>
    <mergeCell ref="E5:E6"/>
    <mergeCell ref="G5:G6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43" orientation="portrait" r:id="rId1"/>
  <headerFooter alignWithMargins="0">
    <oddFooter>&amp;C&amp;A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Hoja32">
    <pageSetUpPr fitToPage="1"/>
  </sheetPr>
  <dimension ref="A1:J61"/>
  <sheetViews>
    <sheetView showGridLines="0" view="pageBreakPreview" zoomScaleNormal="75" workbookViewId="0">
      <selection activeCell="E16" sqref="E16"/>
    </sheetView>
  </sheetViews>
  <sheetFormatPr baseColWidth="10" defaultColWidth="8.42578125" defaultRowHeight="15" customHeight="1"/>
  <cols>
    <col min="1" max="1" width="46.140625" style="9" customWidth="1"/>
    <col min="2" max="3" width="19.85546875" style="12" customWidth="1"/>
    <col min="4" max="6" width="19.85546875" style="4" customWidth="1"/>
    <col min="7" max="7" width="4.140625" style="4" customWidth="1"/>
    <col min="8" max="8" width="13.42578125" style="9" bestFit="1" customWidth="1"/>
    <col min="9" max="16384" width="8.42578125" style="9"/>
  </cols>
  <sheetData>
    <row r="1" spans="1:10" s="23" customFormat="1" ht="18" customHeight="1">
      <c r="A1" s="420" t="s">
        <v>129</v>
      </c>
      <c r="B1" s="420"/>
      <c r="C1" s="420"/>
      <c r="D1" s="420"/>
      <c r="E1" s="420"/>
      <c r="F1" s="420"/>
      <c r="G1" s="60"/>
    </row>
    <row r="2" spans="1:10" ht="12.75" customHeight="1">
      <c r="A2" s="6"/>
      <c r="B2" s="6"/>
      <c r="C2" s="6"/>
      <c r="D2" s="6"/>
      <c r="E2" s="6"/>
      <c r="F2" s="6"/>
      <c r="G2" s="6"/>
    </row>
    <row r="3" spans="1:10" ht="15" customHeight="1">
      <c r="A3" s="406" t="s">
        <v>334</v>
      </c>
      <c r="B3" s="406"/>
      <c r="C3" s="406"/>
      <c r="D3" s="406"/>
      <c r="E3" s="406"/>
      <c r="F3" s="406"/>
      <c r="G3" s="61"/>
      <c r="H3" s="61"/>
      <c r="I3" s="61"/>
      <c r="J3" s="14"/>
    </row>
    <row r="4" spans="1:10" ht="13.5" customHeight="1" thickBot="1">
      <c r="A4" s="127"/>
      <c r="B4" s="127"/>
      <c r="C4" s="127"/>
      <c r="D4" s="127"/>
      <c r="E4" s="127"/>
      <c r="F4" s="127"/>
      <c r="G4" s="6"/>
    </row>
    <row r="5" spans="1:10" s="294" customFormat="1" ht="18.75" customHeight="1">
      <c r="A5" s="286"/>
      <c r="B5" s="439" t="s">
        <v>24</v>
      </c>
      <c r="C5" s="439" t="s">
        <v>221</v>
      </c>
      <c r="D5" s="436" t="s">
        <v>25</v>
      </c>
      <c r="E5" s="436" t="s">
        <v>26</v>
      </c>
      <c r="F5" s="441" t="s">
        <v>94</v>
      </c>
      <c r="G5" s="299"/>
    </row>
    <row r="6" spans="1:10" s="294" customFormat="1" ht="18.75" customHeight="1">
      <c r="A6" s="284" t="s">
        <v>21</v>
      </c>
      <c r="B6" s="440"/>
      <c r="C6" s="440"/>
      <c r="D6" s="438"/>
      <c r="E6" s="438"/>
      <c r="F6" s="442"/>
      <c r="G6" s="299"/>
    </row>
    <row r="7" spans="1:10" s="294" customFormat="1" ht="18.75" customHeight="1" thickBot="1">
      <c r="A7" s="300"/>
      <c r="B7" s="238" t="s">
        <v>141</v>
      </c>
      <c r="C7" s="238" t="s">
        <v>141</v>
      </c>
      <c r="D7" s="239" t="s">
        <v>174</v>
      </c>
      <c r="E7" s="238" t="s">
        <v>141</v>
      </c>
      <c r="F7" s="287" t="s">
        <v>141</v>
      </c>
      <c r="G7" s="299"/>
      <c r="H7" s="295"/>
    </row>
    <row r="8" spans="1:10" ht="20.25" customHeight="1">
      <c r="A8" s="95" t="s">
        <v>127</v>
      </c>
      <c r="B8" s="85"/>
      <c r="C8" s="85"/>
      <c r="D8" s="85"/>
      <c r="E8" s="85"/>
      <c r="F8" s="96"/>
      <c r="G8"/>
      <c r="H8" s="58"/>
    </row>
    <row r="9" spans="1:10" ht="12.75" customHeight="1">
      <c r="A9" s="103" t="s">
        <v>203</v>
      </c>
      <c r="B9" s="89">
        <v>4620832</v>
      </c>
      <c r="C9" s="89">
        <v>2340489</v>
      </c>
      <c r="D9" s="89">
        <v>48028</v>
      </c>
      <c r="E9" s="89">
        <v>1125125</v>
      </c>
      <c r="F9" s="120">
        <v>136354</v>
      </c>
      <c r="G9"/>
      <c r="H9" s="4"/>
    </row>
    <row r="10" spans="1:10" ht="12.75" customHeight="1">
      <c r="A10" s="93" t="s">
        <v>204</v>
      </c>
      <c r="B10" s="89">
        <v>11560984</v>
      </c>
      <c r="C10" s="89">
        <v>5668511</v>
      </c>
      <c r="D10" s="89">
        <v>44579</v>
      </c>
      <c r="E10" s="89">
        <v>1839832</v>
      </c>
      <c r="F10" s="120">
        <v>487715</v>
      </c>
      <c r="G10"/>
    </row>
    <row r="11" spans="1:10" ht="12.75" customHeight="1">
      <c r="A11" s="93" t="s">
        <v>112</v>
      </c>
      <c r="B11" s="89">
        <v>4117798</v>
      </c>
      <c r="C11" s="89">
        <v>1662527</v>
      </c>
      <c r="D11" s="89">
        <v>60478</v>
      </c>
      <c r="E11" s="89">
        <v>1355601</v>
      </c>
      <c r="F11" s="120">
        <v>110486</v>
      </c>
      <c r="G11"/>
    </row>
    <row r="12" spans="1:10" ht="12.75" customHeight="1">
      <c r="A12" s="88"/>
      <c r="B12" s="89"/>
      <c r="C12" s="89"/>
      <c r="D12" s="89"/>
      <c r="E12" s="89"/>
      <c r="F12" s="120"/>
      <c r="G12"/>
      <c r="I12" s="53"/>
    </row>
    <row r="13" spans="1:10" s="15" customFormat="1" ht="12.75" customHeight="1" thickBot="1">
      <c r="A13" s="234" t="s">
        <v>111</v>
      </c>
      <c r="B13" s="235">
        <f>SUM(B8:B11)</f>
        <v>20299614</v>
      </c>
      <c r="C13" s="235">
        <f>SUM(C8:C11)</f>
        <v>9671527</v>
      </c>
      <c r="D13" s="235">
        <f>SUM(D8:D11)</f>
        <v>153085</v>
      </c>
      <c r="E13" s="235">
        <f>SUM(E8:E11)</f>
        <v>4320558</v>
      </c>
      <c r="F13" s="254">
        <f>SUM(F8:F11)</f>
        <v>734555</v>
      </c>
      <c r="G13"/>
    </row>
    <row r="14" spans="1:10" ht="13.15" customHeight="1">
      <c r="A14" s="409" t="s">
        <v>335</v>
      </c>
      <c r="B14" s="409"/>
      <c r="C14" s="123"/>
      <c r="D14" s="124"/>
      <c r="E14" s="125"/>
      <c r="F14" s="125"/>
      <c r="G14" s="28"/>
    </row>
    <row r="15" spans="1:10" ht="12.75" customHeight="1">
      <c r="A15" s="21" t="s">
        <v>168</v>
      </c>
    </row>
    <row r="16" spans="1:10" ht="15" customHeight="1">
      <c r="H16" s="44"/>
    </row>
    <row r="17" spans="2:8" ht="15" customHeight="1">
      <c r="H17" s="44"/>
    </row>
    <row r="18" spans="2:8" ht="15" customHeight="1">
      <c r="H18" s="44"/>
    </row>
    <row r="19" spans="2:8" ht="15" customHeight="1">
      <c r="H19" s="44"/>
    </row>
    <row r="20" spans="2:8" ht="15" customHeight="1">
      <c r="H20" s="44"/>
    </row>
    <row r="21" spans="2:8" ht="15" customHeight="1">
      <c r="H21" s="44"/>
    </row>
    <row r="22" spans="2:8" ht="15" customHeight="1">
      <c r="H22" s="44"/>
    </row>
    <row r="23" spans="2:8" ht="15" customHeight="1">
      <c r="H23" s="44"/>
    </row>
    <row r="24" spans="2:8" ht="15" customHeight="1">
      <c r="H24" s="44"/>
    </row>
    <row r="25" spans="2:8" ht="15" customHeight="1">
      <c r="H25" s="44"/>
    </row>
    <row r="26" spans="2:8" ht="15" customHeight="1">
      <c r="H26" s="44"/>
    </row>
    <row r="27" spans="2:8" ht="15" customHeight="1">
      <c r="H27" s="44"/>
    </row>
    <row r="28" spans="2:8" ht="15" customHeight="1">
      <c r="H28" s="44"/>
    </row>
    <row r="29" spans="2:8" ht="15" customHeight="1">
      <c r="H29" s="44"/>
    </row>
    <row r="30" spans="2:8" ht="15" customHeight="1">
      <c r="B30" s="45"/>
      <c r="C30" s="45"/>
      <c r="E30" s="45"/>
      <c r="F30" s="45"/>
      <c r="G30" s="45"/>
    </row>
    <row r="31" spans="2:8" ht="15" customHeight="1">
      <c r="B31" s="45"/>
      <c r="C31" s="45"/>
      <c r="E31" s="45"/>
      <c r="F31" s="45"/>
      <c r="G31" s="45"/>
    </row>
    <row r="32" spans="2:8" ht="15" customHeight="1">
      <c r="B32" s="45"/>
      <c r="C32" s="45"/>
      <c r="E32" s="45"/>
      <c r="F32" s="45"/>
      <c r="G32" s="45"/>
    </row>
    <row r="33" spans="2:7" ht="15" customHeight="1">
      <c r="B33" s="45"/>
      <c r="C33" s="45"/>
      <c r="E33" s="45"/>
      <c r="F33" s="45"/>
      <c r="G33" s="45"/>
    </row>
    <row r="34" spans="2:7" ht="15" customHeight="1">
      <c r="B34" s="45"/>
      <c r="C34" s="45"/>
      <c r="E34" s="45"/>
      <c r="F34" s="45"/>
      <c r="G34" s="45"/>
    </row>
    <row r="35" spans="2:7" ht="15" customHeight="1">
      <c r="B35" s="45"/>
      <c r="C35" s="45"/>
      <c r="E35" s="45"/>
      <c r="F35" s="45"/>
      <c r="G35" s="45"/>
    </row>
    <row r="36" spans="2:7" ht="15" customHeight="1">
      <c r="B36" s="45"/>
      <c r="C36" s="45"/>
      <c r="E36" s="45"/>
      <c r="F36" s="45"/>
      <c r="G36" s="45"/>
    </row>
    <row r="37" spans="2:7" ht="15" customHeight="1">
      <c r="B37" s="45"/>
      <c r="C37" s="45"/>
      <c r="E37" s="45"/>
      <c r="F37" s="45"/>
      <c r="G37" s="45"/>
    </row>
    <row r="38" spans="2:7" ht="15" customHeight="1">
      <c r="B38" s="45"/>
      <c r="C38" s="45"/>
      <c r="E38" s="45"/>
      <c r="F38" s="45"/>
      <c r="G38" s="45"/>
    </row>
    <row r="39" spans="2:7" ht="15" customHeight="1">
      <c r="B39" s="45"/>
      <c r="C39" s="45"/>
      <c r="E39" s="45"/>
      <c r="F39" s="45"/>
      <c r="G39" s="45"/>
    </row>
    <row r="40" spans="2:7" ht="15" customHeight="1">
      <c r="B40" s="45"/>
      <c r="C40" s="45"/>
      <c r="E40" s="45"/>
      <c r="F40" s="45"/>
      <c r="G40" s="45"/>
    </row>
    <row r="41" spans="2:7" ht="15" customHeight="1">
      <c r="B41" s="45"/>
      <c r="C41" s="45"/>
      <c r="E41" s="45"/>
      <c r="F41" s="45"/>
      <c r="G41" s="45"/>
    </row>
    <row r="42" spans="2:7" ht="15" customHeight="1">
      <c r="B42" s="45"/>
      <c r="C42" s="45"/>
      <c r="E42" s="45"/>
      <c r="F42" s="45"/>
      <c r="G42" s="45"/>
    </row>
    <row r="43" spans="2:7" ht="15" customHeight="1">
      <c r="B43" s="45"/>
      <c r="C43" s="45"/>
      <c r="E43" s="45"/>
      <c r="F43" s="45"/>
      <c r="G43" s="45"/>
    </row>
    <row r="47" spans="2:7" ht="15" customHeight="1">
      <c r="B47" s="45"/>
      <c r="C47" s="45"/>
      <c r="D47" s="46"/>
      <c r="E47" s="45"/>
      <c r="F47" s="45"/>
      <c r="G47" s="45"/>
    </row>
    <row r="48" spans="2:7" ht="15" customHeight="1">
      <c r="B48" s="45"/>
      <c r="C48" s="45"/>
      <c r="D48" s="46"/>
      <c r="E48" s="45"/>
      <c r="F48" s="45"/>
      <c r="G48" s="45"/>
    </row>
    <row r="49" spans="2:7" ht="15" customHeight="1">
      <c r="B49" s="45"/>
      <c r="C49" s="45"/>
      <c r="D49" s="46"/>
      <c r="E49" s="45"/>
      <c r="F49" s="45"/>
      <c r="G49" s="45"/>
    </row>
    <row r="50" spans="2:7" ht="15" customHeight="1">
      <c r="B50" s="45"/>
      <c r="C50" s="45"/>
      <c r="D50" s="46"/>
      <c r="E50" s="45"/>
      <c r="F50" s="45"/>
      <c r="G50" s="45"/>
    </row>
    <row r="51" spans="2:7" ht="15" customHeight="1">
      <c r="B51" s="45"/>
      <c r="C51" s="45"/>
      <c r="D51" s="46"/>
      <c r="E51" s="45"/>
      <c r="F51" s="45"/>
      <c r="G51" s="45"/>
    </row>
    <row r="52" spans="2:7" ht="15" customHeight="1">
      <c r="B52" s="45"/>
      <c r="C52" s="45"/>
      <c r="D52" s="46"/>
      <c r="E52" s="45"/>
      <c r="F52" s="45"/>
      <c r="G52" s="45"/>
    </row>
    <row r="53" spans="2:7" ht="15" customHeight="1">
      <c r="B53" s="45"/>
      <c r="C53" s="45"/>
      <c r="D53" s="46"/>
      <c r="E53" s="45"/>
      <c r="F53" s="45"/>
      <c r="G53" s="45"/>
    </row>
    <row r="54" spans="2:7" ht="15" customHeight="1">
      <c r="B54" s="45"/>
      <c r="C54" s="45"/>
      <c r="D54" s="46"/>
      <c r="E54" s="45"/>
      <c r="F54" s="45"/>
      <c r="G54" s="45"/>
    </row>
    <row r="55" spans="2:7" ht="15" customHeight="1">
      <c r="B55" s="45"/>
      <c r="C55" s="45"/>
      <c r="D55" s="46"/>
      <c r="E55" s="45"/>
      <c r="F55" s="45"/>
      <c r="G55" s="45"/>
    </row>
    <row r="56" spans="2:7" ht="15" customHeight="1">
      <c r="B56" s="45"/>
      <c r="C56" s="45"/>
      <c r="D56" s="46"/>
      <c r="E56" s="45"/>
      <c r="F56" s="45"/>
      <c r="G56" s="45"/>
    </row>
    <row r="57" spans="2:7" ht="15" customHeight="1">
      <c r="B57" s="45"/>
      <c r="C57" s="45"/>
      <c r="D57" s="46"/>
      <c r="E57" s="45"/>
      <c r="F57" s="45"/>
      <c r="G57" s="45"/>
    </row>
    <row r="58" spans="2:7" ht="15" customHeight="1">
      <c r="B58" s="45"/>
      <c r="C58" s="45"/>
      <c r="D58" s="46"/>
      <c r="E58" s="45"/>
      <c r="F58" s="45"/>
      <c r="G58" s="45"/>
    </row>
    <row r="59" spans="2:7" ht="15" customHeight="1">
      <c r="B59" s="45"/>
      <c r="C59" s="45"/>
      <c r="D59" s="46"/>
      <c r="E59" s="45"/>
      <c r="F59" s="45"/>
      <c r="G59" s="45"/>
    </row>
    <row r="60" spans="2:7" ht="15" customHeight="1">
      <c r="B60" s="45"/>
      <c r="C60" s="45"/>
      <c r="D60" s="46"/>
      <c r="E60" s="45"/>
      <c r="F60" s="45"/>
      <c r="G60" s="45"/>
    </row>
    <row r="61" spans="2:7" ht="15" customHeight="1">
      <c r="D61" s="46"/>
    </row>
  </sheetData>
  <mergeCells count="8">
    <mergeCell ref="A14:B14"/>
    <mergeCell ref="A1:F1"/>
    <mergeCell ref="F5:F6"/>
    <mergeCell ref="B5:B6"/>
    <mergeCell ref="C5:C6"/>
    <mergeCell ref="D5:D6"/>
    <mergeCell ref="A3:F3"/>
    <mergeCell ref="E5:E6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58" orientation="portrait" r:id="rId1"/>
  <headerFooter alignWithMargins="0">
    <oddFooter>&amp;C&amp;A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Hoja33"/>
  <dimension ref="A1:J60"/>
  <sheetViews>
    <sheetView showGridLines="0" view="pageBreakPreview" zoomScale="85" zoomScaleNormal="75" workbookViewId="0">
      <selection activeCell="D14" sqref="D14"/>
    </sheetView>
  </sheetViews>
  <sheetFormatPr baseColWidth="10" defaultColWidth="8.42578125" defaultRowHeight="15" customHeight="1"/>
  <cols>
    <col min="1" max="1" width="60.42578125" style="9" customWidth="1"/>
    <col min="2" max="3" width="18.7109375" style="12" customWidth="1"/>
    <col min="4" max="6" width="18.7109375" style="4" customWidth="1"/>
    <col min="7" max="7" width="14.7109375" style="4" customWidth="1"/>
    <col min="8" max="8" width="13.42578125" style="9" bestFit="1" customWidth="1"/>
    <col min="9" max="16384" width="8.42578125" style="9"/>
  </cols>
  <sheetData>
    <row r="1" spans="1:10" s="23" customFormat="1" ht="18" customHeight="1">
      <c r="A1" s="420" t="s">
        <v>129</v>
      </c>
      <c r="B1" s="420"/>
      <c r="C1" s="420"/>
      <c r="D1" s="420"/>
      <c r="E1" s="420"/>
      <c r="F1" s="420"/>
      <c r="G1" s="60"/>
    </row>
    <row r="2" spans="1:10" ht="12.75" customHeight="1">
      <c r="A2" s="6"/>
      <c r="B2" s="6"/>
      <c r="C2" s="6"/>
      <c r="D2" s="6"/>
      <c r="E2" s="6"/>
      <c r="F2" s="6"/>
      <c r="G2" s="6"/>
    </row>
    <row r="3" spans="1:10" ht="15" customHeight="1">
      <c r="A3" s="406" t="s">
        <v>336</v>
      </c>
      <c r="B3" s="406"/>
      <c r="C3" s="406"/>
      <c r="D3" s="406"/>
      <c r="E3" s="406"/>
      <c r="F3" s="406"/>
      <c r="G3" s="61"/>
      <c r="H3" s="61"/>
      <c r="I3" s="61"/>
      <c r="J3" s="14"/>
    </row>
    <row r="4" spans="1:10" ht="13.5" customHeight="1" thickBot="1">
      <c r="A4" s="127"/>
      <c r="B4" s="127"/>
      <c r="C4" s="127"/>
      <c r="D4" s="127"/>
      <c r="E4" s="127"/>
      <c r="F4" s="127"/>
      <c r="G4" s="6"/>
    </row>
    <row r="5" spans="1:10" s="294" customFormat="1" ht="36.75" customHeight="1">
      <c r="A5" s="397" t="s">
        <v>21</v>
      </c>
      <c r="B5" s="439" t="s">
        <v>24</v>
      </c>
      <c r="C5" s="439" t="s">
        <v>222</v>
      </c>
      <c r="D5" s="436" t="s">
        <v>25</v>
      </c>
      <c r="E5" s="436" t="s">
        <v>26</v>
      </c>
      <c r="F5" s="441" t="s">
        <v>94</v>
      </c>
      <c r="G5" s="299"/>
    </row>
    <row r="6" spans="1:10" s="294" customFormat="1" ht="22.5" customHeight="1">
      <c r="A6" s="398"/>
      <c r="B6" s="440"/>
      <c r="C6" s="440"/>
      <c r="D6" s="438"/>
      <c r="E6" s="438"/>
      <c r="F6" s="442"/>
      <c r="G6" s="299"/>
    </row>
    <row r="7" spans="1:10" s="294" customFormat="1" ht="36.75" customHeight="1" thickBot="1">
      <c r="A7" s="399"/>
      <c r="B7" s="238" t="s">
        <v>141</v>
      </c>
      <c r="C7" s="238" t="s">
        <v>141</v>
      </c>
      <c r="D7" s="239" t="s">
        <v>174</v>
      </c>
      <c r="E7" s="238" t="s">
        <v>141</v>
      </c>
      <c r="F7" s="287" t="s">
        <v>141</v>
      </c>
      <c r="G7" s="299"/>
      <c r="H7" s="295"/>
    </row>
    <row r="8" spans="1:10" ht="21.75" customHeight="1">
      <c r="A8" s="110" t="s">
        <v>205</v>
      </c>
      <c r="B8" s="85">
        <v>3083669</v>
      </c>
      <c r="C8" s="85">
        <v>635154</v>
      </c>
      <c r="D8" s="85">
        <v>35227</v>
      </c>
      <c r="E8" s="85">
        <v>1342433</v>
      </c>
      <c r="F8" s="96">
        <v>275422</v>
      </c>
      <c r="G8"/>
      <c r="H8" s="58"/>
    </row>
    <row r="9" spans="1:10" ht="12.75" customHeight="1">
      <c r="A9" s="112" t="s">
        <v>223</v>
      </c>
      <c r="B9" s="89">
        <v>2842462</v>
      </c>
      <c r="C9" s="89">
        <v>1458408</v>
      </c>
      <c r="D9" s="89">
        <v>117664</v>
      </c>
      <c r="E9" s="89">
        <v>3970260</v>
      </c>
      <c r="F9" s="120">
        <v>506436</v>
      </c>
      <c r="G9"/>
      <c r="H9" s="4"/>
    </row>
    <row r="10" spans="1:10" ht="12.75" customHeight="1">
      <c r="A10" s="112"/>
      <c r="B10" s="89"/>
      <c r="C10" s="89"/>
      <c r="D10" s="89"/>
      <c r="E10" s="89"/>
      <c r="F10" s="120"/>
      <c r="G10"/>
      <c r="H10" s="4"/>
    </row>
    <row r="11" spans="1:10" s="15" customFormat="1" ht="12.75" customHeight="1" thickBot="1">
      <c r="A11" s="234" t="s">
        <v>126</v>
      </c>
      <c r="B11" s="235">
        <f>SUM(B8:B9)</f>
        <v>5926131</v>
      </c>
      <c r="C11" s="235">
        <f>SUM(C8:C9)</f>
        <v>2093562</v>
      </c>
      <c r="D11" s="235">
        <f>SUM(D8:D9)</f>
        <v>152891</v>
      </c>
      <c r="E11" s="235">
        <f>SUM(E8:E9)</f>
        <v>5312693</v>
      </c>
      <c r="F11" s="254">
        <f>SUM(F8:F9)</f>
        <v>781858</v>
      </c>
      <c r="G11"/>
    </row>
    <row r="12" spans="1:10" ht="13.15" customHeight="1">
      <c r="A12" s="285" t="s">
        <v>335</v>
      </c>
      <c r="B12" s="123"/>
      <c r="C12" s="123"/>
      <c r="D12" s="124"/>
      <c r="E12" s="125"/>
      <c r="F12" s="125"/>
      <c r="G12" s="28"/>
    </row>
    <row r="13" spans="1:10" ht="12.75" customHeight="1">
      <c r="A13" s="21" t="s">
        <v>168</v>
      </c>
    </row>
    <row r="14" spans="1:10" ht="15" customHeight="1">
      <c r="A14" s="9" t="s">
        <v>224</v>
      </c>
    </row>
    <row r="15" spans="1:10" ht="15" customHeight="1">
      <c r="A15" s="32" t="s">
        <v>225</v>
      </c>
      <c r="B15" s="32"/>
      <c r="H15" s="44"/>
    </row>
    <row r="16" spans="1:10" ht="15" customHeight="1">
      <c r="H16" s="44"/>
    </row>
    <row r="17" spans="2:8" ht="15" customHeight="1">
      <c r="H17" s="44"/>
    </row>
    <row r="18" spans="2:8" ht="15" customHeight="1">
      <c r="H18" s="44"/>
    </row>
    <row r="19" spans="2:8" ht="15" customHeight="1">
      <c r="H19" s="44"/>
    </row>
    <row r="20" spans="2:8" ht="15" customHeight="1">
      <c r="H20" s="44"/>
    </row>
    <row r="21" spans="2:8" ht="15" customHeight="1">
      <c r="H21" s="44"/>
    </row>
    <row r="22" spans="2:8" ht="15" customHeight="1">
      <c r="H22" s="44"/>
    </row>
    <row r="23" spans="2:8" ht="15" customHeight="1">
      <c r="H23" s="44"/>
    </row>
    <row r="24" spans="2:8" ht="15" customHeight="1">
      <c r="H24" s="44"/>
    </row>
    <row r="25" spans="2:8" ht="15" customHeight="1">
      <c r="H25" s="44"/>
    </row>
    <row r="26" spans="2:8" ht="15" customHeight="1">
      <c r="H26" s="44"/>
    </row>
    <row r="27" spans="2:8" ht="15" customHeight="1">
      <c r="H27" s="44"/>
    </row>
    <row r="28" spans="2:8" ht="15" customHeight="1">
      <c r="H28" s="44"/>
    </row>
    <row r="29" spans="2:8" ht="15" customHeight="1">
      <c r="B29" s="45"/>
      <c r="C29" s="45"/>
      <c r="E29" s="45"/>
      <c r="F29" s="45"/>
      <c r="G29" s="45"/>
    </row>
    <row r="30" spans="2:8" ht="15" customHeight="1">
      <c r="B30" s="45"/>
      <c r="C30" s="45"/>
      <c r="E30" s="45"/>
      <c r="F30" s="45"/>
      <c r="G30" s="45"/>
    </row>
    <row r="31" spans="2:8" ht="15" customHeight="1">
      <c r="B31" s="45"/>
      <c r="C31" s="45"/>
      <c r="E31" s="45"/>
      <c r="F31" s="45"/>
      <c r="G31" s="45"/>
    </row>
    <row r="32" spans="2:8" ht="15" customHeight="1">
      <c r="B32" s="45"/>
      <c r="C32" s="45"/>
      <c r="E32" s="45"/>
      <c r="F32" s="45"/>
      <c r="G32" s="45"/>
    </row>
    <row r="33" spans="2:7" ht="15" customHeight="1">
      <c r="B33" s="45"/>
      <c r="C33" s="45"/>
      <c r="E33" s="45"/>
      <c r="F33" s="45"/>
      <c r="G33" s="45"/>
    </row>
    <row r="34" spans="2:7" ht="15" customHeight="1">
      <c r="B34" s="45"/>
      <c r="C34" s="45"/>
      <c r="E34" s="45"/>
      <c r="F34" s="45"/>
      <c r="G34" s="45"/>
    </row>
    <row r="35" spans="2:7" ht="15" customHeight="1">
      <c r="B35" s="45"/>
      <c r="C35" s="45"/>
      <c r="E35" s="45"/>
      <c r="F35" s="45"/>
      <c r="G35" s="45"/>
    </row>
    <row r="36" spans="2:7" ht="15" customHeight="1">
      <c r="B36" s="45"/>
      <c r="C36" s="45"/>
      <c r="E36" s="45"/>
      <c r="F36" s="45"/>
      <c r="G36" s="45"/>
    </row>
    <row r="37" spans="2:7" ht="15" customHeight="1">
      <c r="B37" s="45"/>
      <c r="C37" s="45"/>
      <c r="E37" s="45"/>
      <c r="F37" s="45"/>
      <c r="G37" s="45"/>
    </row>
    <row r="38" spans="2:7" ht="15" customHeight="1">
      <c r="B38" s="45"/>
      <c r="C38" s="45"/>
      <c r="E38" s="45"/>
      <c r="F38" s="45"/>
      <c r="G38" s="45"/>
    </row>
    <row r="39" spans="2:7" ht="15" customHeight="1">
      <c r="B39" s="45"/>
      <c r="C39" s="45"/>
      <c r="E39" s="45"/>
      <c r="F39" s="45"/>
      <c r="G39" s="45"/>
    </row>
    <row r="40" spans="2:7" ht="15" customHeight="1">
      <c r="B40" s="45"/>
      <c r="C40" s="45"/>
      <c r="E40" s="45"/>
      <c r="F40" s="45"/>
      <c r="G40" s="45"/>
    </row>
    <row r="41" spans="2:7" ht="15" customHeight="1">
      <c r="B41" s="45"/>
      <c r="C41" s="45"/>
      <c r="E41" s="45"/>
      <c r="F41" s="45"/>
      <c r="G41" s="45"/>
    </row>
    <row r="42" spans="2:7" ht="15" customHeight="1">
      <c r="B42" s="45"/>
      <c r="C42" s="45"/>
      <c r="E42" s="45"/>
      <c r="F42" s="45"/>
      <c r="G42" s="45"/>
    </row>
    <row r="46" spans="2:7" ht="15" customHeight="1">
      <c r="B46" s="45"/>
      <c r="C46" s="45"/>
      <c r="D46" s="46"/>
      <c r="E46" s="45"/>
      <c r="F46" s="45"/>
      <c r="G46" s="45"/>
    </row>
    <row r="47" spans="2:7" ht="15" customHeight="1">
      <c r="B47" s="45"/>
      <c r="C47" s="45"/>
      <c r="D47" s="46"/>
      <c r="E47" s="45"/>
      <c r="F47" s="45"/>
      <c r="G47" s="45"/>
    </row>
    <row r="48" spans="2:7" ht="15" customHeight="1">
      <c r="B48" s="45"/>
      <c r="C48" s="45"/>
      <c r="D48" s="46"/>
      <c r="E48" s="45"/>
      <c r="F48" s="45"/>
      <c r="G48" s="45"/>
    </row>
    <row r="49" spans="2:7" ht="15" customHeight="1">
      <c r="B49" s="45"/>
      <c r="C49" s="45"/>
      <c r="D49" s="46"/>
      <c r="E49" s="45"/>
      <c r="F49" s="45"/>
      <c r="G49" s="45"/>
    </row>
    <row r="50" spans="2:7" ht="15" customHeight="1">
      <c r="B50" s="45"/>
      <c r="C50" s="45"/>
      <c r="D50" s="46"/>
      <c r="E50" s="45"/>
      <c r="F50" s="45"/>
      <c r="G50" s="45"/>
    </row>
    <row r="51" spans="2:7" ht="15" customHeight="1">
      <c r="B51" s="45"/>
      <c r="C51" s="45"/>
      <c r="D51" s="46"/>
      <c r="E51" s="45"/>
      <c r="F51" s="45"/>
      <c r="G51" s="45"/>
    </row>
    <row r="52" spans="2:7" ht="15" customHeight="1">
      <c r="B52" s="45"/>
      <c r="C52" s="45"/>
      <c r="D52" s="46"/>
      <c r="E52" s="45"/>
      <c r="F52" s="45"/>
      <c r="G52" s="45"/>
    </row>
    <row r="53" spans="2:7" ht="15" customHeight="1">
      <c r="B53" s="45"/>
      <c r="C53" s="45"/>
      <c r="D53" s="46"/>
      <c r="E53" s="45"/>
      <c r="F53" s="45"/>
      <c r="G53" s="45"/>
    </row>
    <row r="54" spans="2:7" ht="15" customHeight="1">
      <c r="B54" s="45"/>
      <c r="C54" s="45"/>
      <c r="D54" s="46"/>
      <c r="E54" s="45"/>
      <c r="F54" s="45"/>
      <c r="G54" s="45"/>
    </row>
    <row r="55" spans="2:7" ht="15" customHeight="1">
      <c r="B55" s="45"/>
      <c r="C55" s="45"/>
      <c r="D55" s="46"/>
      <c r="E55" s="45"/>
      <c r="F55" s="45"/>
      <c r="G55" s="45"/>
    </row>
    <row r="56" spans="2:7" ht="15" customHeight="1">
      <c r="B56" s="45"/>
      <c r="C56" s="45"/>
      <c r="D56" s="46"/>
      <c r="E56" s="45"/>
      <c r="F56" s="45"/>
      <c r="G56" s="45"/>
    </row>
    <row r="57" spans="2:7" ht="15" customHeight="1">
      <c r="B57" s="45"/>
      <c r="C57" s="45"/>
      <c r="D57" s="46"/>
      <c r="E57" s="45"/>
      <c r="F57" s="45"/>
      <c r="G57" s="45"/>
    </row>
    <row r="58" spans="2:7" ht="15" customHeight="1">
      <c r="B58" s="45"/>
      <c r="C58" s="45"/>
      <c r="D58" s="46"/>
      <c r="E58" s="45"/>
      <c r="F58" s="45"/>
      <c r="G58" s="45"/>
    </row>
    <row r="59" spans="2:7" ht="15" customHeight="1">
      <c r="B59" s="45"/>
      <c r="C59" s="45"/>
      <c r="D59" s="46"/>
      <c r="E59" s="45"/>
      <c r="F59" s="45"/>
      <c r="G59" s="45"/>
    </row>
    <row r="60" spans="2:7" ht="15" customHeight="1">
      <c r="D60" s="46"/>
    </row>
  </sheetData>
  <mergeCells count="8">
    <mergeCell ref="E5:E6"/>
    <mergeCell ref="A3:F3"/>
    <mergeCell ref="A1:F1"/>
    <mergeCell ref="F5:F6"/>
    <mergeCell ref="B5:B6"/>
    <mergeCell ref="C5:C6"/>
    <mergeCell ref="D5:D6"/>
    <mergeCell ref="A5:A7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51" orientation="portrait" r:id="rId1"/>
  <headerFooter alignWithMargins="0">
    <oddFooter>&amp;C&amp;A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Hoja10">
    <pageSetUpPr fitToPage="1"/>
  </sheetPr>
  <dimension ref="A1:K113"/>
  <sheetViews>
    <sheetView showGridLines="0" view="pageBreakPreview" zoomScale="75" zoomScaleNormal="75" workbookViewId="0">
      <selection activeCell="H39" sqref="H39"/>
    </sheetView>
  </sheetViews>
  <sheetFormatPr baseColWidth="10" defaultColWidth="8.42578125" defaultRowHeight="15" customHeight="1"/>
  <cols>
    <col min="1" max="1" width="41.85546875" style="9" customWidth="1"/>
    <col min="2" max="4" width="22.7109375" style="12" customWidth="1"/>
    <col min="5" max="7" width="22.7109375" style="4" customWidth="1"/>
    <col min="8" max="8" width="7.28515625" style="4" customWidth="1"/>
    <col min="9" max="16384" width="8.42578125" style="9"/>
  </cols>
  <sheetData>
    <row r="1" spans="1:8" s="23" customFormat="1" ht="18" customHeight="1">
      <c r="A1" s="420" t="s">
        <v>129</v>
      </c>
      <c r="B1" s="420"/>
      <c r="C1" s="420"/>
      <c r="D1" s="420"/>
      <c r="E1" s="420"/>
      <c r="F1" s="420"/>
      <c r="G1" s="420"/>
      <c r="H1" s="420"/>
    </row>
    <row r="2" spans="1:8" ht="12.75" customHeight="1">
      <c r="A2" s="6"/>
      <c r="B2" s="6"/>
      <c r="C2" s="6"/>
      <c r="D2" s="6"/>
      <c r="E2" s="6"/>
      <c r="F2" s="6"/>
      <c r="G2" s="6"/>
      <c r="H2" s="6"/>
    </row>
    <row r="3" spans="1:8" ht="15" customHeight="1">
      <c r="A3" s="406" t="s">
        <v>344</v>
      </c>
      <c r="B3" s="406"/>
      <c r="C3" s="406"/>
      <c r="D3" s="406"/>
      <c r="E3" s="406"/>
      <c r="F3" s="406"/>
      <c r="G3" s="406"/>
      <c r="H3" s="406"/>
    </row>
    <row r="4" spans="1:8" ht="13.5" customHeight="1" thickBot="1">
      <c r="A4" s="128"/>
      <c r="B4" s="128"/>
      <c r="C4" s="128"/>
      <c r="D4" s="128"/>
      <c r="E4" s="128"/>
      <c r="F4" s="128"/>
      <c r="G4" s="128"/>
      <c r="H4" s="10"/>
    </row>
    <row r="5" spans="1:8" ht="13.15" customHeight="1">
      <c r="A5" s="271"/>
      <c r="B5" s="436" t="s">
        <v>24</v>
      </c>
      <c r="C5" s="439" t="s">
        <v>172</v>
      </c>
      <c r="D5" s="436" t="s">
        <v>25</v>
      </c>
      <c r="E5" s="436" t="s">
        <v>26</v>
      </c>
      <c r="F5" s="439" t="s">
        <v>94</v>
      </c>
      <c r="G5" s="441" t="s">
        <v>178</v>
      </c>
      <c r="H5" s="9"/>
    </row>
    <row r="6" spans="1:8" ht="34.5" customHeight="1">
      <c r="A6" s="269" t="s">
        <v>0</v>
      </c>
      <c r="B6" s="438"/>
      <c r="C6" s="440"/>
      <c r="D6" s="438"/>
      <c r="E6" s="438"/>
      <c r="F6" s="440"/>
      <c r="G6" s="442"/>
      <c r="H6" s="9"/>
    </row>
    <row r="7" spans="1:8" ht="27.75" customHeight="1" thickBot="1">
      <c r="A7" s="270"/>
      <c r="B7" s="238" t="s">
        <v>141</v>
      </c>
      <c r="C7" s="238" t="s">
        <v>141</v>
      </c>
      <c r="D7" s="238" t="s">
        <v>174</v>
      </c>
      <c r="E7" s="238" t="s">
        <v>141</v>
      </c>
      <c r="F7" s="238" t="s">
        <v>141</v>
      </c>
      <c r="G7" s="240" t="s">
        <v>141</v>
      </c>
      <c r="H7" s="191"/>
    </row>
    <row r="8" spans="1:8" ht="22.5" customHeight="1">
      <c r="A8" s="84" t="s">
        <v>4</v>
      </c>
      <c r="B8" s="85">
        <v>12467991</v>
      </c>
      <c r="C8" s="85">
        <v>7833657</v>
      </c>
      <c r="D8" s="85">
        <v>47118</v>
      </c>
      <c r="E8" s="85">
        <v>1211848</v>
      </c>
      <c r="F8" s="85">
        <v>233344</v>
      </c>
      <c r="G8" s="96">
        <v>2250285</v>
      </c>
      <c r="H8" s="9"/>
    </row>
    <row r="9" spans="1:8" ht="14.1" customHeight="1">
      <c r="A9" s="88" t="s">
        <v>5</v>
      </c>
      <c r="B9" s="89">
        <v>3434701</v>
      </c>
      <c r="C9" s="89">
        <v>2523807</v>
      </c>
      <c r="D9" s="89">
        <v>10209</v>
      </c>
      <c r="E9" s="89">
        <v>321982</v>
      </c>
      <c r="F9" s="89">
        <v>108498</v>
      </c>
      <c r="G9" s="120">
        <v>350337</v>
      </c>
      <c r="H9" s="9"/>
    </row>
    <row r="10" spans="1:8" ht="14.1" customHeight="1">
      <c r="A10" s="92" t="s">
        <v>6</v>
      </c>
      <c r="B10" s="89">
        <v>1745213</v>
      </c>
      <c r="C10" s="89">
        <v>1043169.0000000001</v>
      </c>
      <c r="D10" s="89">
        <v>7229</v>
      </c>
      <c r="E10" s="89">
        <v>224325</v>
      </c>
      <c r="F10" s="89">
        <v>35455</v>
      </c>
      <c r="G10" s="120">
        <v>364178</v>
      </c>
      <c r="H10" s="9"/>
    </row>
    <row r="11" spans="1:8" ht="14.1" customHeight="1">
      <c r="A11" s="88" t="s">
        <v>7</v>
      </c>
      <c r="B11" s="89">
        <v>553453</v>
      </c>
      <c r="C11" s="89">
        <v>348125</v>
      </c>
      <c r="D11" s="89">
        <v>3769</v>
      </c>
      <c r="E11" s="89">
        <v>107035</v>
      </c>
      <c r="F11" s="89">
        <v>10683</v>
      </c>
      <c r="G11" s="120">
        <v>74669</v>
      </c>
      <c r="H11" s="9"/>
    </row>
    <row r="12" spans="1:8" ht="14.1" customHeight="1">
      <c r="A12" s="88" t="s">
        <v>8</v>
      </c>
      <c r="B12" s="89">
        <v>1179767</v>
      </c>
      <c r="C12" s="89">
        <v>530928</v>
      </c>
      <c r="D12" s="89">
        <v>9555</v>
      </c>
      <c r="E12" s="89">
        <v>260788</v>
      </c>
      <c r="F12" s="89">
        <v>36803</v>
      </c>
      <c r="G12" s="120">
        <v>435703</v>
      </c>
      <c r="H12" s="9"/>
    </row>
    <row r="13" spans="1:8" ht="14.1" customHeight="1">
      <c r="A13" s="88" t="s">
        <v>9</v>
      </c>
      <c r="B13" s="89">
        <v>1188407</v>
      </c>
      <c r="C13" s="89">
        <v>582360</v>
      </c>
      <c r="D13" s="89">
        <v>6136</v>
      </c>
      <c r="E13" s="89">
        <v>178684</v>
      </c>
      <c r="F13" s="89">
        <v>31917</v>
      </c>
      <c r="G13" s="120">
        <v>236267</v>
      </c>
      <c r="H13" s="9"/>
    </row>
    <row r="14" spans="1:8" ht="14.1" customHeight="1">
      <c r="A14" s="88" t="s">
        <v>10</v>
      </c>
      <c r="B14" s="89">
        <v>9048553</v>
      </c>
      <c r="C14" s="89">
        <v>5266204</v>
      </c>
      <c r="D14" s="89">
        <v>35476</v>
      </c>
      <c r="E14" s="89">
        <v>1088539</v>
      </c>
      <c r="F14" s="89">
        <v>217409</v>
      </c>
      <c r="G14" s="120">
        <v>2174346</v>
      </c>
      <c r="H14" s="9"/>
    </row>
    <row r="15" spans="1:8" ht="14.1" customHeight="1">
      <c r="A15" s="92" t="s">
        <v>11</v>
      </c>
      <c r="B15" s="89">
        <v>7537233</v>
      </c>
      <c r="C15" s="89">
        <v>4737860</v>
      </c>
      <c r="D15" s="89">
        <v>23270</v>
      </c>
      <c r="E15" s="89">
        <v>714330</v>
      </c>
      <c r="F15" s="89">
        <v>346475</v>
      </c>
      <c r="G15" s="120">
        <v>1649831</v>
      </c>
      <c r="H15" s="9"/>
    </row>
    <row r="16" spans="1:8" ht="14.1" customHeight="1">
      <c r="A16" s="92" t="s">
        <v>12</v>
      </c>
      <c r="B16" s="89">
        <v>20670825</v>
      </c>
      <c r="C16" s="89">
        <v>12823599</v>
      </c>
      <c r="D16" s="89">
        <v>75315</v>
      </c>
      <c r="E16" s="89">
        <v>2547077</v>
      </c>
      <c r="F16" s="89">
        <v>537426</v>
      </c>
      <c r="G16" s="120">
        <v>4166895.9999999995</v>
      </c>
      <c r="H16" s="9"/>
    </row>
    <row r="17" spans="1:11" ht="14.1" customHeight="1">
      <c r="A17" s="92" t="s">
        <v>18</v>
      </c>
      <c r="B17" s="89">
        <v>7899295</v>
      </c>
      <c r="C17" s="89">
        <v>4697029</v>
      </c>
      <c r="D17" s="89">
        <v>30814</v>
      </c>
      <c r="E17" s="89">
        <v>923349</v>
      </c>
      <c r="F17" s="89">
        <v>189765</v>
      </c>
      <c r="G17" s="120">
        <v>1781808</v>
      </c>
      <c r="H17" s="9"/>
    </row>
    <row r="18" spans="1:11" ht="14.1" customHeight="1">
      <c r="A18" s="92" t="s">
        <v>13</v>
      </c>
      <c r="B18" s="89">
        <v>1984190</v>
      </c>
      <c r="C18" s="89">
        <v>1241525</v>
      </c>
      <c r="D18" s="89">
        <v>9270</v>
      </c>
      <c r="E18" s="89">
        <v>212977</v>
      </c>
      <c r="F18" s="89">
        <v>146433</v>
      </c>
      <c r="G18" s="120">
        <v>387797</v>
      </c>
      <c r="H18" s="9"/>
    </row>
    <row r="19" spans="1:11" ht="14.1" customHeight="1">
      <c r="A19" s="92" t="s">
        <v>14</v>
      </c>
      <c r="B19" s="89">
        <v>7219650</v>
      </c>
      <c r="C19" s="89">
        <v>4795774</v>
      </c>
      <c r="D19" s="89">
        <v>28682</v>
      </c>
      <c r="E19" s="89">
        <v>651361</v>
      </c>
      <c r="F19" s="89">
        <v>130600</v>
      </c>
      <c r="G19" s="120">
        <v>1250037</v>
      </c>
      <c r="H19" s="9"/>
    </row>
    <row r="20" spans="1:11" ht="14.1" customHeight="1">
      <c r="A20" s="93" t="s">
        <v>37</v>
      </c>
      <c r="B20" s="89">
        <v>3581880</v>
      </c>
      <c r="C20" s="89">
        <v>1735293</v>
      </c>
      <c r="D20" s="89">
        <v>17158</v>
      </c>
      <c r="E20" s="89">
        <v>604881</v>
      </c>
      <c r="F20" s="89">
        <v>37267</v>
      </c>
      <c r="G20" s="120">
        <v>909390</v>
      </c>
      <c r="H20" s="9"/>
    </row>
    <row r="21" spans="1:11" ht="14.1" customHeight="1">
      <c r="A21" s="93" t="s">
        <v>15</v>
      </c>
      <c r="B21" s="89">
        <v>5017504</v>
      </c>
      <c r="C21" s="89">
        <v>2834608</v>
      </c>
      <c r="D21" s="89">
        <v>19278</v>
      </c>
      <c r="E21" s="89">
        <v>527202</v>
      </c>
      <c r="F21" s="89">
        <v>222715</v>
      </c>
      <c r="G21" s="120">
        <v>1040440</v>
      </c>
      <c r="H21" s="9"/>
    </row>
    <row r="22" spans="1:11" ht="14.1" customHeight="1">
      <c r="A22" s="92" t="s">
        <v>38</v>
      </c>
      <c r="B22" s="89">
        <v>2759027</v>
      </c>
      <c r="C22" s="89">
        <v>1612905</v>
      </c>
      <c r="D22" s="89">
        <v>10853</v>
      </c>
      <c r="E22" s="89">
        <v>352132</v>
      </c>
      <c r="F22" s="89">
        <v>118768</v>
      </c>
      <c r="G22" s="120">
        <v>653476</v>
      </c>
      <c r="H22" s="9"/>
    </row>
    <row r="23" spans="1:11" ht="14.1" customHeight="1">
      <c r="A23" s="92" t="s">
        <v>16</v>
      </c>
      <c r="B23" s="89">
        <v>3380554</v>
      </c>
      <c r="C23" s="89">
        <v>2000952</v>
      </c>
      <c r="D23" s="89">
        <v>13994</v>
      </c>
      <c r="E23" s="89">
        <v>473718</v>
      </c>
      <c r="F23" s="89">
        <v>69607</v>
      </c>
      <c r="G23" s="120">
        <v>804027</v>
      </c>
      <c r="H23" s="9"/>
    </row>
    <row r="24" spans="1:11" ht="14.1" customHeight="1">
      <c r="A24" s="92" t="s">
        <v>17</v>
      </c>
      <c r="B24" s="89">
        <v>1752152</v>
      </c>
      <c r="C24" s="89">
        <v>858323</v>
      </c>
      <c r="D24" s="89">
        <v>6955</v>
      </c>
      <c r="E24" s="89">
        <v>224154</v>
      </c>
      <c r="F24" s="89">
        <v>62856</v>
      </c>
      <c r="G24" s="120">
        <v>487474</v>
      </c>
      <c r="H24" s="9"/>
    </row>
    <row r="25" spans="1:11" ht="12.75" customHeight="1">
      <c r="A25" s="92"/>
      <c r="B25" s="89"/>
      <c r="C25" s="89"/>
      <c r="D25" s="89"/>
      <c r="E25" s="89"/>
      <c r="F25" s="89"/>
      <c r="G25" s="120"/>
      <c r="H25" s="9"/>
    </row>
    <row r="26" spans="1:11" ht="24.75" customHeight="1" thickBot="1">
      <c r="A26" s="329" t="s">
        <v>130</v>
      </c>
      <c r="B26" s="330">
        <v>91450357</v>
      </c>
      <c r="C26" s="330">
        <v>55481687</v>
      </c>
      <c r="D26" s="330">
        <v>355321</v>
      </c>
      <c r="E26" s="330">
        <v>10629760</v>
      </c>
      <c r="F26" s="330">
        <v>2540541</v>
      </c>
      <c r="G26" s="337">
        <v>19027962</v>
      </c>
      <c r="H26" s="9"/>
    </row>
    <row r="27" spans="1:11" ht="12.75" customHeight="1">
      <c r="A27" s="129"/>
      <c r="B27" s="130"/>
      <c r="C27" s="131"/>
      <c r="D27" s="131"/>
      <c r="E27" s="131"/>
      <c r="F27" s="131"/>
      <c r="G27" s="131"/>
      <c r="H27" s="48"/>
      <c r="I27" s="44"/>
      <c r="J27" s="47"/>
      <c r="K27" s="42"/>
    </row>
    <row r="28" spans="1:11" ht="12.75" customHeight="1">
      <c r="A28" s="47"/>
      <c r="B28" s="42"/>
      <c r="C28" s="48"/>
      <c r="D28" s="48"/>
      <c r="E28" s="48"/>
      <c r="F28" s="48"/>
      <c r="G28" s="48"/>
      <c r="H28" s="48"/>
      <c r="I28" s="44"/>
      <c r="J28" s="47"/>
      <c r="K28" s="42"/>
    </row>
    <row r="29" spans="1:11" ht="12.75" customHeight="1" thickBot="1">
      <c r="A29" s="128"/>
      <c r="B29" s="128"/>
      <c r="C29" s="128"/>
      <c r="D29" s="128"/>
      <c r="E29" s="128"/>
      <c r="F29" s="128"/>
      <c r="G29" s="128"/>
      <c r="H29" s="128"/>
    </row>
    <row r="30" spans="1:11" ht="24.75" customHeight="1">
      <c r="A30" s="397" t="s">
        <v>0</v>
      </c>
      <c r="B30" s="447" t="s">
        <v>142</v>
      </c>
      <c r="C30" s="448"/>
      <c r="D30" s="448"/>
      <c r="E30" s="436" t="s">
        <v>176</v>
      </c>
      <c r="F30" s="436" t="s">
        <v>177</v>
      </c>
      <c r="G30" s="456" t="s">
        <v>175</v>
      </c>
      <c r="H30" s="457"/>
    </row>
    <row r="31" spans="1:11" ht="13.15" customHeight="1">
      <c r="A31" s="398"/>
      <c r="B31" s="449" t="s">
        <v>95</v>
      </c>
      <c r="C31" s="449" t="s">
        <v>96</v>
      </c>
      <c r="D31" s="451" t="s">
        <v>97</v>
      </c>
      <c r="E31" s="437"/>
      <c r="F31" s="437"/>
      <c r="G31" s="458"/>
      <c r="H31" s="459"/>
    </row>
    <row r="32" spans="1:11" ht="24.75" customHeight="1">
      <c r="A32" s="398"/>
      <c r="B32" s="440"/>
      <c r="C32" s="450"/>
      <c r="D32" s="438"/>
      <c r="E32" s="438"/>
      <c r="F32" s="438"/>
      <c r="G32" s="460"/>
      <c r="H32" s="461"/>
    </row>
    <row r="33" spans="1:8" ht="25.5" customHeight="1" thickBot="1">
      <c r="A33" s="399"/>
      <c r="B33" s="238" t="s">
        <v>141</v>
      </c>
      <c r="C33" s="238" t="s">
        <v>141</v>
      </c>
      <c r="D33" s="238" t="s">
        <v>141</v>
      </c>
      <c r="E33" s="238" t="s">
        <v>141</v>
      </c>
      <c r="F33" s="238" t="s">
        <v>141</v>
      </c>
      <c r="G33" s="445" t="s">
        <v>141</v>
      </c>
      <c r="H33" s="446"/>
    </row>
    <row r="34" spans="1:8" ht="22.5" customHeight="1">
      <c r="A34" s="84" t="s">
        <v>4</v>
      </c>
      <c r="B34" s="85">
        <v>10833008</v>
      </c>
      <c r="C34" s="85">
        <v>1844725</v>
      </c>
      <c r="D34" s="85">
        <v>1192380</v>
      </c>
      <c r="E34" s="85">
        <v>350581</v>
      </c>
      <c r="F34" s="85">
        <v>606864</v>
      </c>
      <c r="G34" s="96">
        <v>315644</v>
      </c>
      <c r="H34" s="255"/>
    </row>
    <row r="35" spans="1:8" ht="14.1" customHeight="1">
      <c r="A35" s="88" t="s">
        <v>5</v>
      </c>
      <c r="B35" s="89">
        <v>2993231</v>
      </c>
      <c r="C35" s="89">
        <v>619549</v>
      </c>
      <c r="D35" s="89">
        <v>177243</v>
      </c>
      <c r="E35" s="89">
        <v>315147</v>
      </c>
      <c r="F35" s="89">
        <v>85195</v>
      </c>
      <c r="G35" s="120">
        <v>124261</v>
      </c>
      <c r="H35" s="69"/>
    </row>
    <row r="36" spans="1:8" ht="14.1" customHeight="1">
      <c r="A36" s="92" t="s">
        <v>6</v>
      </c>
      <c r="B36" s="89">
        <v>1779016</v>
      </c>
      <c r="C36" s="89">
        <v>141723</v>
      </c>
      <c r="D36" s="89">
        <v>28262</v>
      </c>
      <c r="E36" s="89">
        <v>11811</v>
      </c>
      <c r="F36" s="89">
        <v>23032</v>
      </c>
      <c r="G36" s="120">
        <v>38628</v>
      </c>
      <c r="H36" s="69"/>
    </row>
    <row r="37" spans="1:8" ht="14.1" customHeight="1">
      <c r="A37" s="88" t="s">
        <v>7</v>
      </c>
      <c r="B37" s="89">
        <v>578776</v>
      </c>
      <c r="C37" s="89">
        <v>32034</v>
      </c>
      <c r="D37" s="89">
        <v>18706</v>
      </c>
      <c r="E37" s="89">
        <v>8207</v>
      </c>
      <c r="F37" s="89">
        <v>17566</v>
      </c>
      <c r="G37" s="120">
        <v>20497</v>
      </c>
      <c r="H37" s="69"/>
    </row>
    <row r="38" spans="1:8" ht="14.1" customHeight="1">
      <c r="A38" s="88" t="s">
        <v>8</v>
      </c>
      <c r="B38" s="89">
        <v>1382540</v>
      </c>
      <c r="C38" s="89">
        <v>20794</v>
      </c>
      <c r="D38" s="89">
        <v>9782</v>
      </c>
      <c r="E38" s="89">
        <v>17868</v>
      </c>
      <c r="F38" s="89">
        <v>34176</v>
      </c>
      <c r="G38" s="120">
        <v>49952</v>
      </c>
      <c r="H38" s="69"/>
    </row>
    <row r="39" spans="1:8" ht="14.1" customHeight="1">
      <c r="A39" s="88" t="s">
        <v>9</v>
      </c>
      <c r="B39" s="89">
        <v>1081306</v>
      </c>
      <c r="C39" s="89">
        <v>174670</v>
      </c>
      <c r="D39" s="89">
        <v>49479</v>
      </c>
      <c r="E39" s="89">
        <v>11610</v>
      </c>
      <c r="F39" s="89">
        <v>32587</v>
      </c>
      <c r="G39" s="120">
        <v>32715</v>
      </c>
      <c r="H39" s="69"/>
    </row>
    <row r="40" spans="1:8" ht="14.1" customHeight="1">
      <c r="A40" s="88" t="s">
        <v>10</v>
      </c>
      <c r="B40" s="89">
        <v>8594194</v>
      </c>
      <c r="C40" s="89">
        <v>775501</v>
      </c>
      <c r="D40" s="89">
        <v>403408</v>
      </c>
      <c r="E40" s="89">
        <v>190386</v>
      </c>
      <c r="F40" s="89">
        <v>343039</v>
      </c>
      <c r="G40" s="120">
        <v>264597</v>
      </c>
      <c r="H40" s="69"/>
    </row>
    <row r="41" spans="1:8" ht="14.1" customHeight="1">
      <c r="A41" s="92" t="s">
        <v>11</v>
      </c>
      <c r="B41" s="89">
        <v>6701403</v>
      </c>
      <c r="C41" s="89">
        <v>1298232</v>
      </c>
      <c r="D41" s="89">
        <v>489351</v>
      </c>
      <c r="E41" s="89">
        <v>155920</v>
      </c>
      <c r="F41" s="89">
        <v>319296</v>
      </c>
      <c r="G41" s="120">
        <v>365331</v>
      </c>
      <c r="H41" s="69"/>
    </row>
    <row r="42" spans="1:8" ht="14.1" customHeight="1">
      <c r="A42" s="92" t="s">
        <v>12</v>
      </c>
      <c r="B42" s="89">
        <v>19595094</v>
      </c>
      <c r="C42" s="89">
        <v>3550238</v>
      </c>
      <c r="D42" s="89">
        <v>1573300</v>
      </c>
      <c r="E42" s="89">
        <v>304619</v>
      </c>
      <c r="F42" s="89">
        <v>379946</v>
      </c>
      <c r="G42" s="120">
        <v>610591</v>
      </c>
      <c r="H42" s="69"/>
    </row>
    <row r="43" spans="1:8" ht="14.1" customHeight="1">
      <c r="A43" s="92" t="s">
        <v>18</v>
      </c>
      <c r="B43" s="89">
        <v>7426365</v>
      </c>
      <c r="C43" s="89">
        <v>980563</v>
      </c>
      <c r="D43" s="89">
        <v>364004</v>
      </c>
      <c r="E43" s="89">
        <v>110701</v>
      </c>
      <c r="F43" s="89">
        <v>146082</v>
      </c>
      <c r="G43" s="120">
        <v>229654</v>
      </c>
      <c r="H43" s="69"/>
    </row>
    <row r="44" spans="1:8" ht="14.1" customHeight="1">
      <c r="A44" s="92" t="s">
        <v>13</v>
      </c>
      <c r="B44" s="89">
        <v>1602127</v>
      </c>
      <c r="C44" s="89">
        <v>526162</v>
      </c>
      <c r="D44" s="89">
        <v>77118</v>
      </c>
      <c r="E44" s="89">
        <v>31736</v>
      </c>
      <c r="F44" s="89">
        <v>87318</v>
      </c>
      <c r="G44" s="120">
        <v>151469</v>
      </c>
      <c r="H44" s="69"/>
    </row>
    <row r="45" spans="1:8" ht="14.1" customHeight="1">
      <c r="A45" s="92" t="s">
        <v>14</v>
      </c>
      <c r="B45" s="89">
        <v>6546262</v>
      </c>
      <c r="C45" s="89">
        <v>1106039</v>
      </c>
      <c r="D45" s="89">
        <v>232036</v>
      </c>
      <c r="E45" s="89">
        <v>47719</v>
      </c>
      <c r="F45" s="89">
        <v>154121</v>
      </c>
      <c r="G45" s="120">
        <v>178706</v>
      </c>
      <c r="H45" s="69"/>
    </row>
    <row r="46" spans="1:8" ht="14.1" customHeight="1">
      <c r="A46" s="93" t="s">
        <v>37</v>
      </c>
      <c r="B46" s="89">
        <v>3800203</v>
      </c>
      <c r="C46" s="89">
        <v>210360</v>
      </c>
      <c r="D46" s="89">
        <v>72104</v>
      </c>
      <c r="E46" s="89">
        <v>35012</v>
      </c>
      <c r="F46" s="89">
        <v>59058</v>
      </c>
      <c r="G46" s="120">
        <v>81477</v>
      </c>
      <c r="H46" s="69"/>
    </row>
    <row r="47" spans="1:8" ht="14.1" customHeight="1">
      <c r="A47" s="93" t="s">
        <v>15</v>
      </c>
      <c r="B47" s="89">
        <v>3876322</v>
      </c>
      <c r="C47" s="89">
        <v>1031971</v>
      </c>
      <c r="D47" s="89">
        <v>521955</v>
      </c>
      <c r="E47" s="89">
        <v>136578</v>
      </c>
      <c r="F47" s="89">
        <v>182527</v>
      </c>
      <c r="G47" s="120">
        <v>229710</v>
      </c>
      <c r="H47" s="69"/>
    </row>
    <row r="48" spans="1:8" ht="14.1" customHeight="1">
      <c r="A48" s="92" t="s">
        <v>38</v>
      </c>
      <c r="B48" s="89">
        <v>2494017</v>
      </c>
      <c r="C48" s="89">
        <v>521056</v>
      </c>
      <c r="D48" s="89">
        <v>123487</v>
      </c>
      <c r="E48" s="89">
        <v>56952</v>
      </c>
      <c r="F48" s="89">
        <v>88020</v>
      </c>
      <c r="G48" s="120">
        <v>127578</v>
      </c>
      <c r="H48" s="69"/>
    </row>
    <row r="49" spans="1:11" ht="14.1" customHeight="1">
      <c r="A49" s="92" t="s">
        <v>16</v>
      </c>
      <c r="B49" s="89">
        <v>3294563</v>
      </c>
      <c r="C49" s="89">
        <v>401045</v>
      </c>
      <c r="D49" s="89">
        <v>158415</v>
      </c>
      <c r="E49" s="89">
        <v>128534</v>
      </c>
      <c r="F49" s="89">
        <v>122482</v>
      </c>
      <c r="G49" s="120">
        <v>99015</v>
      </c>
      <c r="H49" s="69"/>
    </row>
    <row r="50" spans="1:11" ht="14.1" customHeight="1">
      <c r="A50" s="92" t="s">
        <v>17</v>
      </c>
      <c r="B50" s="89">
        <v>1460258</v>
      </c>
      <c r="C50" s="89">
        <v>280001</v>
      </c>
      <c r="D50" s="89">
        <v>177769</v>
      </c>
      <c r="E50" s="89">
        <v>42555</v>
      </c>
      <c r="F50" s="89">
        <v>65214</v>
      </c>
      <c r="G50" s="120">
        <v>84619</v>
      </c>
      <c r="H50" s="69"/>
    </row>
    <row r="51" spans="1:11" ht="12.75" customHeight="1">
      <c r="A51" s="92"/>
      <c r="B51" s="89"/>
      <c r="C51" s="89"/>
      <c r="D51" s="89"/>
      <c r="E51" s="89"/>
      <c r="F51" s="89"/>
      <c r="G51" s="120"/>
      <c r="H51" s="69"/>
    </row>
    <row r="52" spans="1:11" ht="22.5" customHeight="1" thickBot="1">
      <c r="A52" s="329" t="s">
        <v>130</v>
      </c>
      <c r="B52" s="330">
        <v>84059757</v>
      </c>
      <c r="C52" s="330">
        <v>13514725</v>
      </c>
      <c r="D52" s="330">
        <v>5679234</v>
      </c>
      <c r="E52" s="330">
        <v>1956360</v>
      </c>
      <c r="F52" s="330">
        <v>2746891</v>
      </c>
      <c r="G52" s="443">
        <v>3008967</v>
      </c>
      <c r="H52" s="444"/>
    </row>
    <row r="53" spans="1:11" ht="21" customHeight="1">
      <c r="A53" s="312" t="s">
        <v>335</v>
      </c>
      <c r="B53" s="123"/>
      <c r="C53" s="123"/>
      <c r="D53" s="124"/>
      <c r="E53" s="125"/>
      <c r="F53" s="125"/>
      <c r="G53" s="125"/>
      <c r="H53" s="126"/>
    </row>
    <row r="54" spans="1:11" ht="13.15" customHeight="1">
      <c r="A54" s="179" t="s">
        <v>143</v>
      </c>
      <c r="B54" s="25"/>
      <c r="C54" s="25"/>
      <c r="D54" s="25"/>
      <c r="E54" s="25"/>
      <c r="F54" s="25"/>
      <c r="G54" s="6"/>
      <c r="H54" s="9"/>
    </row>
    <row r="55" spans="1:11" ht="15" customHeight="1">
      <c r="A55" s="47"/>
      <c r="B55" s="42"/>
      <c r="C55" s="49"/>
      <c r="D55" s="49"/>
      <c r="E55" s="49"/>
      <c r="F55" s="49"/>
      <c r="G55" s="49"/>
      <c r="H55" s="48"/>
      <c r="I55" s="44"/>
      <c r="J55" s="47"/>
      <c r="K55" s="42"/>
    </row>
    <row r="56" spans="1:11" ht="15" customHeight="1">
      <c r="A56" s="47"/>
      <c r="B56" s="42"/>
      <c r="C56" s="49"/>
      <c r="D56" s="49"/>
      <c r="E56" s="49"/>
      <c r="F56" s="49"/>
      <c r="G56" s="49"/>
      <c r="H56" s="48"/>
      <c r="I56" s="44"/>
      <c r="J56" s="47"/>
      <c r="K56" s="42"/>
    </row>
    <row r="57" spans="1:11" ht="7.5" customHeight="1">
      <c r="A57" s="47"/>
      <c r="B57" s="42"/>
      <c r="C57" s="49"/>
      <c r="D57" s="49"/>
      <c r="E57" s="49"/>
      <c r="F57" s="49"/>
      <c r="G57" s="49"/>
      <c r="H57" s="48"/>
      <c r="I57" s="42"/>
    </row>
    <row r="58" spans="1:11" ht="12.75" hidden="1">
      <c r="A58" s="47"/>
      <c r="B58" s="42"/>
      <c r="C58" s="49"/>
      <c r="D58" s="49"/>
      <c r="E58" s="49"/>
      <c r="F58" s="49"/>
      <c r="G58" s="49"/>
      <c r="H58" s="48"/>
      <c r="I58" s="42"/>
    </row>
    <row r="59" spans="1:11" ht="15" customHeight="1">
      <c r="A59" s="47"/>
      <c r="B59" s="42"/>
      <c r="C59" s="49"/>
      <c r="D59" s="49"/>
      <c r="E59" s="49"/>
      <c r="F59" s="49"/>
      <c r="G59" s="49"/>
      <c r="H59" s="48"/>
      <c r="I59" s="42"/>
    </row>
    <row r="60" spans="1:11" ht="12.75">
      <c r="A60" s="47"/>
      <c r="B60" s="42"/>
      <c r="C60" s="49"/>
      <c r="D60" s="49"/>
      <c r="E60" s="49"/>
      <c r="F60" s="49"/>
      <c r="G60" s="49"/>
      <c r="H60" s="48"/>
      <c r="I60" s="42"/>
    </row>
    <row r="61" spans="1:11" ht="39" customHeight="1">
      <c r="A61" s="47"/>
      <c r="B61" s="42"/>
      <c r="C61" s="49"/>
      <c r="D61" s="49"/>
      <c r="E61" s="49"/>
      <c r="F61" s="49"/>
      <c r="G61" s="49"/>
      <c r="H61" s="48"/>
      <c r="I61" s="42"/>
    </row>
    <row r="62" spans="1:11" ht="15" customHeight="1">
      <c r="A62" s="47"/>
      <c r="B62" s="42"/>
      <c r="C62" s="49"/>
      <c r="D62" s="49"/>
      <c r="E62" s="49"/>
      <c r="F62" s="49"/>
      <c r="G62" s="49"/>
      <c r="H62" s="48"/>
      <c r="I62" s="42"/>
    </row>
    <row r="63" spans="1:11" ht="15" customHeight="1">
      <c r="A63" s="47"/>
      <c r="B63" s="42"/>
      <c r="C63" s="49"/>
      <c r="D63" s="49"/>
      <c r="E63" s="49"/>
      <c r="F63" s="49"/>
      <c r="G63" s="49"/>
      <c r="H63" s="48"/>
      <c r="I63" s="44"/>
      <c r="J63" s="47"/>
      <c r="K63" s="42"/>
    </row>
    <row r="64" spans="1:11" ht="15" customHeight="1">
      <c r="A64" s="47"/>
      <c r="B64" s="42"/>
      <c r="C64" s="49"/>
      <c r="D64" s="49"/>
      <c r="E64" s="49"/>
      <c r="F64" s="49"/>
      <c r="G64" s="49"/>
      <c r="H64" s="48"/>
      <c r="I64" s="44"/>
      <c r="J64" s="47"/>
      <c r="K64" s="42"/>
    </row>
    <row r="65" spans="1:11" ht="15" customHeight="1">
      <c r="A65" s="47"/>
      <c r="B65" s="42"/>
      <c r="C65" s="49"/>
      <c r="D65" s="49"/>
      <c r="E65" s="49"/>
      <c r="F65" s="49"/>
      <c r="G65" s="49"/>
      <c r="H65" s="48"/>
      <c r="I65" s="44"/>
      <c r="J65" s="47"/>
      <c r="K65" s="42"/>
    </row>
    <row r="66" spans="1:11" ht="15" customHeight="1">
      <c r="A66" s="47"/>
      <c r="B66" s="42"/>
      <c r="C66" s="49"/>
      <c r="D66" s="49"/>
      <c r="E66" s="49"/>
      <c r="F66" s="49"/>
      <c r="G66" s="49"/>
      <c r="H66" s="48"/>
      <c r="I66" s="44"/>
      <c r="J66" s="47"/>
      <c r="K66" s="42"/>
    </row>
    <row r="67" spans="1:11" ht="15" customHeight="1">
      <c r="A67" s="47"/>
      <c r="B67" s="42"/>
      <c r="C67" s="49"/>
      <c r="D67" s="49"/>
      <c r="E67" s="49"/>
      <c r="F67" s="49"/>
      <c r="G67" s="49"/>
      <c r="H67" s="48"/>
      <c r="I67" s="44"/>
      <c r="J67" s="47"/>
      <c r="K67" s="42"/>
    </row>
    <row r="68" spans="1:11" ht="15" customHeight="1">
      <c r="C68" s="50"/>
      <c r="D68" s="50"/>
      <c r="E68" s="50"/>
      <c r="F68" s="50"/>
      <c r="G68" s="50"/>
      <c r="H68" s="50"/>
      <c r="I68" s="44"/>
    </row>
    <row r="75" spans="1:11" ht="15" customHeight="1">
      <c r="C75" s="45"/>
      <c r="D75" s="45"/>
      <c r="E75" s="46"/>
      <c r="I75" s="4"/>
    </row>
    <row r="76" spans="1:11" ht="15" customHeight="1">
      <c r="C76" s="45"/>
      <c r="D76" s="45"/>
      <c r="E76" s="46"/>
      <c r="I76" s="4"/>
    </row>
    <row r="77" spans="1:11" ht="15" customHeight="1">
      <c r="C77" s="45"/>
      <c r="D77" s="45"/>
      <c r="E77" s="46"/>
      <c r="I77" s="4"/>
    </row>
    <row r="78" spans="1:11" ht="15" customHeight="1">
      <c r="C78" s="45"/>
      <c r="D78" s="45"/>
      <c r="E78" s="46"/>
      <c r="I78" s="4"/>
    </row>
    <row r="79" spans="1:11" ht="15" customHeight="1">
      <c r="C79" s="45"/>
      <c r="D79" s="45"/>
      <c r="E79" s="46"/>
      <c r="I79" s="4"/>
    </row>
    <row r="80" spans="1:11" ht="15" customHeight="1">
      <c r="C80" s="45"/>
      <c r="D80" s="45"/>
      <c r="E80" s="46"/>
      <c r="I80" s="4"/>
    </row>
    <row r="81" spans="3:9" ht="15" customHeight="1">
      <c r="C81" s="45"/>
      <c r="D81" s="45"/>
      <c r="E81" s="46"/>
      <c r="I81" s="4"/>
    </row>
    <row r="82" spans="3:9" ht="15" customHeight="1">
      <c r="C82" s="45"/>
      <c r="D82" s="45"/>
      <c r="E82" s="46"/>
      <c r="I82" s="4"/>
    </row>
    <row r="83" spans="3:9" ht="15" customHeight="1">
      <c r="C83" s="45"/>
      <c r="D83" s="45"/>
      <c r="E83" s="46"/>
      <c r="I83" s="4"/>
    </row>
    <row r="84" spans="3:9" ht="15" customHeight="1">
      <c r="C84" s="45"/>
      <c r="D84" s="45"/>
      <c r="E84" s="46"/>
      <c r="I84" s="4"/>
    </row>
    <row r="85" spans="3:9" ht="15" customHeight="1">
      <c r="C85" s="45"/>
      <c r="D85" s="45"/>
      <c r="E85" s="46"/>
      <c r="I85" s="4"/>
    </row>
    <row r="86" spans="3:9" ht="15" customHeight="1">
      <c r="C86" s="45"/>
      <c r="D86" s="45"/>
      <c r="E86" s="46"/>
      <c r="I86" s="4"/>
    </row>
    <row r="87" spans="3:9" ht="15" customHeight="1">
      <c r="C87" s="45"/>
      <c r="D87" s="45"/>
      <c r="E87" s="46"/>
      <c r="I87" s="4"/>
    </row>
    <row r="88" spans="3:9" ht="15" customHeight="1">
      <c r="C88" s="45"/>
      <c r="D88" s="45"/>
      <c r="E88" s="46"/>
      <c r="I88" s="4"/>
    </row>
    <row r="89" spans="3:9" ht="15" customHeight="1">
      <c r="C89" s="45"/>
      <c r="D89" s="45"/>
      <c r="E89" s="46"/>
      <c r="I89" s="4"/>
    </row>
    <row r="90" spans="3:9" ht="15" customHeight="1">
      <c r="C90" s="45"/>
      <c r="D90" s="45"/>
      <c r="E90" s="46"/>
      <c r="I90" s="4"/>
    </row>
    <row r="91" spans="3:9" ht="15" customHeight="1">
      <c r="C91" s="45"/>
      <c r="D91" s="45"/>
      <c r="E91" s="46"/>
      <c r="I91" s="4"/>
    </row>
    <row r="92" spans="3:9" ht="15" customHeight="1">
      <c r="C92" s="45"/>
      <c r="D92" s="45"/>
      <c r="E92" s="46"/>
      <c r="I92" s="4"/>
    </row>
    <row r="93" spans="3:9" ht="15" customHeight="1">
      <c r="D93" s="45"/>
    </row>
    <row r="96" spans="3:9" ht="15" customHeight="1">
      <c r="E96" s="12"/>
      <c r="I96" s="4"/>
    </row>
    <row r="97" spans="5:9" ht="15" customHeight="1">
      <c r="E97" s="12"/>
      <c r="I97" s="4"/>
    </row>
    <row r="98" spans="5:9" ht="15" customHeight="1">
      <c r="E98" s="12"/>
      <c r="I98" s="4"/>
    </row>
    <row r="99" spans="5:9" ht="15" customHeight="1">
      <c r="E99" s="12"/>
      <c r="I99" s="4"/>
    </row>
    <row r="100" spans="5:9" ht="15" customHeight="1">
      <c r="E100" s="12"/>
      <c r="I100" s="4"/>
    </row>
    <row r="101" spans="5:9" ht="15" customHeight="1">
      <c r="E101" s="12"/>
      <c r="I101" s="4"/>
    </row>
    <row r="102" spans="5:9" ht="15" customHeight="1">
      <c r="E102" s="12"/>
      <c r="I102" s="4"/>
    </row>
    <row r="103" spans="5:9" ht="15" customHeight="1">
      <c r="E103" s="12"/>
      <c r="I103" s="4"/>
    </row>
    <row r="104" spans="5:9" ht="15" customHeight="1">
      <c r="E104" s="12"/>
      <c r="I104" s="4"/>
    </row>
    <row r="105" spans="5:9" ht="15" customHeight="1">
      <c r="E105" s="12"/>
      <c r="I105" s="4"/>
    </row>
    <row r="106" spans="5:9" ht="15" customHeight="1">
      <c r="E106" s="12"/>
      <c r="I106" s="4"/>
    </row>
    <row r="107" spans="5:9" ht="15" customHeight="1">
      <c r="E107" s="12"/>
      <c r="I107" s="4"/>
    </row>
    <row r="108" spans="5:9" ht="15" customHeight="1">
      <c r="E108" s="12"/>
      <c r="I108" s="4"/>
    </row>
    <row r="109" spans="5:9" ht="15" customHeight="1">
      <c r="E109" s="12"/>
      <c r="I109" s="4"/>
    </row>
    <row r="110" spans="5:9" ht="15" customHeight="1">
      <c r="E110" s="12"/>
      <c r="I110" s="4"/>
    </row>
    <row r="111" spans="5:9" ht="15" customHeight="1">
      <c r="E111" s="12"/>
      <c r="I111" s="4"/>
    </row>
    <row r="112" spans="5:9" ht="15" customHeight="1">
      <c r="E112" s="12"/>
      <c r="I112" s="4"/>
    </row>
    <row r="113" spans="5:9" ht="15" customHeight="1">
      <c r="E113" s="12"/>
      <c r="I113" s="4"/>
    </row>
  </sheetData>
  <mergeCells count="18">
    <mergeCell ref="A1:H1"/>
    <mergeCell ref="A3:H3"/>
    <mergeCell ref="A30:A33"/>
    <mergeCell ref="B30:D30"/>
    <mergeCell ref="E30:E32"/>
    <mergeCell ref="B31:B32"/>
    <mergeCell ref="C31:C32"/>
    <mergeCell ref="D31:D32"/>
    <mergeCell ref="F5:F6"/>
    <mergeCell ref="G5:G6"/>
    <mergeCell ref="G52:H52"/>
    <mergeCell ref="F30:F32"/>
    <mergeCell ref="G30:H32"/>
    <mergeCell ref="B5:B6"/>
    <mergeCell ref="C5:C6"/>
    <mergeCell ref="D5:D6"/>
    <mergeCell ref="E5:E6"/>
    <mergeCell ref="G33:H33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44" orientation="portrait" r:id="rId1"/>
  <headerFooter alignWithMargins="0">
    <oddFooter>&amp;C&amp;A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Hoja4">
    <pageSetUpPr fitToPage="1"/>
  </sheetPr>
  <dimension ref="A1:H54"/>
  <sheetViews>
    <sheetView showGridLines="0" view="pageBreakPreview" zoomScale="75" zoomScaleNormal="75" workbookViewId="0">
      <selection activeCell="B34" sqref="B34:B50"/>
    </sheetView>
  </sheetViews>
  <sheetFormatPr baseColWidth="10" defaultColWidth="8.42578125" defaultRowHeight="15" customHeight="1"/>
  <cols>
    <col min="1" max="1" width="41.85546875" style="9" customWidth="1"/>
    <col min="2" max="6" width="20.140625" style="14" customWidth="1"/>
    <col min="7" max="7" width="17.28515625" style="14" customWidth="1"/>
    <col min="8" max="8" width="7.42578125" style="9" customWidth="1"/>
    <col min="9" max="16384" width="8.42578125" style="9"/>
  </cols>
  <sheetData>
    <row r="1" spans="1:8" s="23" customFormat="1" ht="18" customHeight="1">
      <c r="A1" s="396" t="s">
        <v>129</v>
      </c>
      <c r="B1" s="396"/>
      <c r="C1" s="396"/>
      <c r="D1" s="396"/>
      <c r="E1" s="396"/>
      <c r="F1" s="396"/>
      <c r="G1" s="396"/>
      <c r="H1" s="396"/>
    </row>
    <row r="2" spans="1:8" ht="12.75" customHeight="1"/>
    <row r="3" spans="1:8" ht="15" customHeight="1">
      <c r="A3" s="468" t="s">
        <v>345</v>
      </c>
      <c r="B3" s="468"/>
      <c r="C3" s="468"/>
      <c r="D3" s="468"/>
      <c r="E3" s="468"/>
      <c r="F3" s="468"/>
      <c r="G3" s="468"/>
      <c r="H3" s="468"/>
    </row>
    <row r="4" spans="1:8" ht="13.5" customHeight="1" thickBot="1">
      <c r="A4" s="132"/>
      <c r="B4" s="133"/>
      <c r="C4" s="133"/>
      <c r="D4" s="133"/>
      <c r="E4" s="133"/>
      <c r="F4" s="133"/>
      <c r="G4" s="117"/>
    </row>
    <row r="5" spans="1:8" s="15" customFormat="1" ht="13.9" customHeight="1">
      <c r="A5" s="469" t="s">
        <v>0</v>
      </c>
      <c r="B5" s="471" t="s">
        <v>34</v>
      </c>
      <c r="C5" s="471" t="s">
        <v>179</v>
      </c>
      <c r="D5" s="471" t="s">
        <v>33</v>
      </c>
      <c r="E5" s="471" t="s">
        <v>35</v>
      </c>
      <c r="F5" s="471" t="s">
        <v>98</v>
      </c>
      <c r="G5" s="474" t="s">
        <v>180</v>
      </c>
    </row>
    <row r="6" spans="1:8" s="15" customFormat="1" ht="14.1" customHeight="1">
      <c r="A6" s="470"/>
      <c r="B6" s="472"/>
      <c r="C6" s="472"/>
      <c r="D6" s="472"/>
      <c r="E6" s="472"/>
      <c r="F6" s="472"/>
      <c r="G6" s="475"/>
    </row>
    <row r="7" spans="1:8" s="4" customFormat="1" ht="24.75" customHeight="1" thickBot="1">
      <c r="A7" s="270"/>
      <c r="B7" s="473"/>
      <c r="C7" s="473"/>
      <c r="D7" s="473"/>
      <c r="E7" s="473"/>
      <c r="F7" s="473"/>
      <c r="G7" s="476"/>
      <c r="H7" s="191"/>
    </row>
    <row r="8" spans="1:8" ht="27.75" customHeight="1">
      <c r="A8" s="84" t="s">
        <v>4</v>
      </c>
      <c r="B8" s="86">
        <v>13.666168993579653</v>
      </c>
      <c r="C8" s="86">
        <v>15.131037385671069</v>
      </c>
      <c r="D8" s="86">
        <v>12.691525000991991</v>
      </c>
      <c r="E8" s="86">
        <v>11.660434750345422</v>
      </c>
      <c r="F8" s="86">
        <v>13.116172267945966</v>
      </c>
      <c r="G8" s="87">
        <v>12.218798923071352</v>
      </c>
      <c r="H8" s="191"/>
    </row>
    <row r="9" spans="1:8" ht="14.1" customHeight="1">
      <c r="A9" s="88" t="s">
        <v>5</v>
      </c>
      <c r="B9" s="90">
        <v>3.7743141864200638</v>
      </c>
      <c r="C9" s="90">
        <v>4.2909309656116035</v>
      </c>
      <c r="D9" s="90">
        <v>3.0712022356629047</v>
      </c>
      <c r="E9" s="90">
        <v>3.0339151241118025</v>
      </c>
      <c r="F9" s="90">
        <v>4.7953961307745017</v>
      </c>
      <c r="G9" s="91">
        <v>2.8210743011711643</v>
      </c>
    </row>
    <row r="10" spans="1:8" ht="14.1" customHeight="1">
      <c r="A10" s="88" t="s">
        <v>32</v>
      </c>
      <c r="B10" s="90">
        <v>2.1078394557133873</v>
      </c>
      <c r="C10" s="90">
        <v>2.1267661106355424</v>
      </c>
      <c r="D10" s="90">
        <v>2.1378809951647555</v>
      </c>
      <c r="E10" s="90">
        <v>2.2647263880407396</v>
      </c>
      <c r="F10" s="90">
        <v>1.3831611211842647</v>
      </c>
      <c r="G10" s="91">
        <v>1.8380916349390417</v>
      </c>
    </row>
    <row r="11" spans="1:8" ht="14.1" customHeight="1">
      <c r="A11" s="88" t="s">
        <v>31</v>
      </c>
      <c r="B11" s="90">
        <v>0.64390448136899958</v>
      </c>
      <c r="C11" s="90">
        <v>0.61710598053998467</v>
      </c>
      <c r="D11" s="90">
        <v>1.0109799164460669</v>
      </c>
      <c r="E11" s="90">
        <v>0.93339080421393361</v>
      </c>
      <c r="F11" s="90">
        <v>0.65337936461687152</v>
      </c>
      <c r="G11" s="91">
        <v>0.51038421795930944</v>
      </c>
    </row>
    <row r="12" spans="1:8" ht="14.1" customHeight="1">
      <c r="A12" s="88" t="s">
        <v>8</v>
      </c>
      <c r="B12" s="90">
        <v>1.4951452697183036</v>
      </c>
      <c r="C12" s="90">
        <v>1.0647364144379663</v>
      </c>
      <c r="D12" s="90">
        <v>2.7719045648563316</v>
      </c>
      <c r="E12" s="90">
        <v>2.6823276383803782</v>
      </c>
      <c r="F12" s="90">
        <v>1.3113081443907968</v>
      </c>
      <c r="G12" s="91">
        <v>2.5294780584630439</v>
      </c>
    </row>
    <row r="13" spans="1:8" ht="14.1" customHeight="1">
      <c r="A13" s="88" t="s">
        <v>9</v>
      </c>
      <c r="B13" s="90">
        <v>1.1181363911423003</v>
      </c>
      <c r="C13" s="90">
        <v>0.8796447607233453</v>
      </c>
      <c r="D13" s="90">
        <v>1.5200126974769432</v>
      </c>
      <c r="E13" s="90">
        <v>1.5815088476220045</v>
      </c>
      <c r="F13" s="90">
        <v>1.3189136552258716</v>
      </c>
      <c r="G13" s="91">
        <v>1.3963418279996396</v>
      </c>
    </row>
    <row r="14" spans="1:8" ht="14.1" customHeight="1">
      <c r="A14" s="88" t="s">
        <v>10</v>
      </c>
      <c r="B14" s="90">
        <v>9.7669348846017581</v>
      </c>
      <c r="C14" s="90">
        <v>9.6187357195294858</v>
      </c>
      <c r="D14" s="90">
        <v>10.096761576527808</v>
      </c>
      <c r="E14" s="90">
        <v>10.457073136460769</v>
      </c>
      <c r="F14" s="90">
        <v>11.731274728762827</v>
      </c>
      <c r="G14" s="91">
        <v>11.961561992873811</v>
      </c>
    </row>
    <row r="15" spans="1:8" ht="14.1" customHeight="1">
      <c r="A15" s="88" t="s">
        <v>11</v>
      </c>
      <c r="B15" s="90">
        <v>8.0414331920238098</v>
      </c>
      <c r="C15" s="90">
        <v>8.1300314807903078</v>
      </c>
      <c r="D15" s="90">
        <v>6.4751463894384198</v>
      </c>
      <c r="E15" s="90">
        <v>6.8190177953133144</v>
      </c>
      <c r="F15" s="90">
        <v>9.0659078288489194</v>
      </c>
      <c r="G15" s="91">
        <v>8.3353439426132105</v>
      </c>
    </row>
    <row r="16" spans="1:8" ht="14.1" customHeight="1">
      <c r="A16" s="88" t="s">
        <v>12</v>
      </c>
      <c r="B16" s="90">
        <v>22.360584069702742</v>
      </c>
      <c r="C16" s="90">
        <v>22.781372107286941</v>
      </c>
      <c r="D16" s="90">
        <v>21.327226451565362</v>
      </c>
      <c r="E16" s="90">
        <v>23.397219371197966</v>
      </c>
      <c r="F16" s="90">
        <v>21.605832419688063</v>
      </c>
      <c r="G16" s="91">
        <v>21.534609638629298</v>
      </c>
    </row>
    <row r="17" spans="1:8" ht="14.1" customHeight="1">
      <c r="A17" s="88" t="s">
        <v>18</v>
      </c>
      <c r="B17" s="90">
        <v>9.1090233663991089</v>
      </c>
      <c r="C17" s="90">
        <v>8.8016179914640773</v>
      </c>
      <c r="D17" s="90">
        <v>8.7360341924914842</v>
      </c>
      <c r="E17" s="90">
        <v>8.7314795369085978</v>
      </c>
      <c r="F17" s="90">
        <v>8.5720705499687266</v>
      </c>
      <c r="G17" s="91">
        <v>9.4502425784306059</v>
      </c>
    </row>
    <row r="18" spans="1:8" ht="14.1" customHeight="1">
      <c r="A18" s="88" t="s">
        <v>13</v>
      </c>
      <c r="B18" s="90">
        <v>2.351050634229312</v>
      </c>
      <c r="C18" s="90">
        <v>2.5504245957092797</v>
      </c>
      <c r="D18" s="90">
        <v>2.5448804793297546</v>
      </c>
      <c r="E18" s="90">
        <v>2.0468405232909896</v>
      </c>
      <c r="F18" s="90">
        <v>3.5361805263499697</v>
      </c>
      <c r="G18" s="91">
        <v>2.258340554683941</v>
      </c>
    </row>
    <row r="19" spans="1:8" ht="14.1" customHeight="1">
      <c r="A19" s="88" t="s">
        <v>14</v>
      </c>
      <c r="B19" s="90">
        <v>7.8880788737907643</v>
      </c>
      <c r="C19" s="90">
        <v>8.2936240581955456</v>
      </c>
      <c r="D19" s="90">
        <v>7.5272230504554658</v>
      </c>
      <c r="E19" s="90">
        <v>6.0751097258994502</v>
      </c>
      <c r="F19" s="90">
        <v>5.9483429536678534</v>
      </c>
      <c r="G19" s="91">
        <v>6.0779718489436618</v>
      </c>
    </row>
    <row r="20" spans="1:8" ht="14.1" customHeight="1">
      <c r="A20" s="88" t="s">
        <v>37</v>
      </c>
      <c r="B20" s="90">
        <v>3.9789555528219225</v>
      </c>
      <c r="C20" s="90">
        <v>3.2094478828768023</v>
      </c>
      <c r="D20" s="90">
        <v>4.9381281424838299</v>
      </c>
      <c r="E20" s="90">
        <v>5.4583479855550339</v>
      </c>
      <c r="F20" s="90">
        <v>2.8679026953027464</v>
      </c>
      <c r="G20" s="91">
        <v>4.8887017232711081</v>
      </c>
    </row>
    <row r="21" spans="1:8" ht="14.1" customHeight="1">
      <c r="A21" s="88" t="s">
        <v>15</v>
      </c>
      <c r="B21" s="90">
        <v>5.4757100236839804</v>
      </c>
      <c r="C21" s="90">
        <v>5.0503882299370018</v>
      </c>
      <c r="D21" s="90">
        <v>5.6883563002726554</v>
      </c>
      <c r="E21" s="90">
        <v>5.108302921450016</v>
      </c>
      <c r="F21" s="90">
        <v>4.2630451006792516</v>
      </c>
      <c r="G21" s="91">
        <v>4.9093657338281744</v>
      </c>
    </row>
    <row r="22" spans="1:8" ht="14.1" customHeight="1">
      <c r="A22" s="88" t="s">
        <v>38</v>
      </c>
      <c r="B22" s="90">
        <v>2.9583238862542549</v>
      </c>
      <c r="C22" s="90">
        <v>2.8874957166644162</v>
      </c>
      <c r="D22" s="90">
        <v>3.2279367166818771</v>
      </c>
      <c r="E22" s="90">
        <v>3.3558203985448189</v>
      </c>
      <c r="F22" s="90">
        <v>3.9417383141673303</v>
      </c>
      <c r="G22" s="91">
        <v>3.0746531856893462</v>
      </c>
    </row>
    <row r="23" spans="1:8" ht="14.1" customHeight="1">
      <c r="A23" s="88" t="s">
        <v>16</v>
      </c>
      <c r="B23" s="90">
        <v>3.2768747348588811</v>
      </c>
      <c r="C23" s="90">
        <v>2.9212597250821259</v>
      </c>
      <c r="D23" s="90">
        <v>4.2437348721466099</v>
      </c>
      <c r="E23" s="90">
        <v>4.4219158926892126</v>
      </c>
      <c r="F23" s="90">
        <v>3.2691541664828963</v>
      </c>
      <c r="G23" s="91">
        <v>3.721821995181275</v>
      </c>
    </row>
    <row r="24" spans="1:8" ht="14.1" customHeight="1">
      <c r="A24" s="88" t="s">
        <v>39</v>
      </c>
      <c r="B24" s="90">
        <v>1.9875220036907602</v>
      </c>
      <c r="C24" s="90">
        <v>1.6453808748444783</v>
      </c>
      <c r="D24" s="90">
        <v>1.9910664180077433</v>
      </c>
      <c r="E24" s="90">
        <v>1.9725691599755506</v>
      </c>
      <c r="F24" s="90">
        <v>2.6202200319431457</v>
      </c>
      <c r="G24" s="91">
        <v>2.473217842252017</v>
      </c>
    </row>
    <row r="25" spans="1:8" ht="12.75" customHeight="1">
      <c r="A25" s="88"/>
      <c r="B25" s="90"/>
      <c r="C25" s="90"/>
      <c r="D25" s="90"/>
      <c r="E25" s="90"/>
      <c r="F25" s="90"/>
      <c r="G25" s="91"/>
    </row>
    <row r="26" spans="1:8" ht="21.75" customHeight="1" thickBot="1">
      <c r="A26" s="329" t="s">
        <v>130</v>
      </c>
      <c r="B26" s="332">
        <f t="shared" ref="B26:G26" si="0">SUM(B8:B24)</f>
        <v>99.999999999999972</v>
      </c>
      <c r="C26" s="332">
        <f t="shared" si="0"/>
        <v>99.999999999999957</v>
      </c>
      <c r="D26" s="332">
        <f t="shared" si="0"/>
        <v>100.00000000000001</v>
      </c>
      <c r="E26" s="332">
        <f t="shared" si="0"/>
        <v>100.00000000000001</v>
      </c>
      <c r="F26" s="332">
        <f t="shared" si="0"/>
        <v>99.999999999999986</v>
      </c>
      <c r="G26" s="333">
        <f t="shared" si="0"/>
        <v>99.999999999999986</v>
      </c>
    </row>
    <row r="27" spans="1:8" ht="12.75" customHeight="1">
      <c r="A27" s="126"/>
      <c r="B27" s="134"/>
      <c r="C27" s="134"/>
      <c r="D27" s="134"/>
      <c r="E27" s="134"/>
      <c r="F27" s="134"/>
      <c r="G27" s="134"/>
    </row>
    <row r="28" spans="1:8" ht="12.75" customHeight="1"/>
    <row r="29" spans="1:8" ht="12.75" customHeight="1" thickBot="1">
      <c r="A29" s="128"/>
      <c r="B29" s="128"/>
      <c r="C29" s="128"/>
      <c r="D29" s="128"/>
      <c r="E29" s="128"/>
      <c r="F29" s="128"/>
      <c r="G29" s="128"/>
      <c r="H29" s="128"/>
    </row>
    <row r="30" spans="1:8" ht="36" customHeight="1">
      <c r="A30" s="397" t="s">
        <v>0</v>
      </c>
      <c r="B30" s="447" t="s">
        <v>99</v>
      </c>
      <c r="C30" s="448"/>
      <c r="D30" s="448"/>
      <c r="E30" s="436" t="s">
        <v>176</v>
      </c>
      <c r="F30" s="436" t="s">
        <v>177</v>
      </c>
      <c r="G30" s="456" t="s">
        <v>175</v>
      </c>
      <c r="H30" s="457"/>
    </row>
    <row r="31" spans="1:8" ht="13.15" customHeight="1">
      <c r="A31" s="398"/>
      <c r="B31" s="449" t="s">
        <v>95</v>
      </c>
      <c r="C31" s="449" t="s">
        <v>96</v>
      </c>
      <c r="D31" s="451" t="s">
        <v>97</v>
      </c>
      <c r="E31" s="437"/>
      <c r="F31" s="437"/>
      <c r="G31" s="458"/>
      <c r="H31" s="459"/>
    </row>
    <row r="32" spans="1:8" ht="25.5" customHeight="1">
      <c r="A32" s="398"/>
      <c r="B32" s="466"/>
      <c r="C32" s="467"/>
      <c r="D32" s="437"/>
      <c r="E32" s="438"/>
      <c r="F32" s="438"/>
      <c r="G32" s="460"/>
      <c r="H32" s="461"/>
    </row>
    <row r="33" spans="1:8" ht="21.75" customHeight="1" thickBot="1">
      <c r="A33" s="399"/>
      <c r="B33" s="280" t="s">
        <v>308</v>
      </c>
      <c r="C33" s="280" t="s">
        <v>308</v>
      </c>
      <c r="D33" s="280" t="s">
        <v>308</v>
      </c>
      <c r="E33" s="280" t="s">
        <v>308</v>
      </c>
      <c r="F33" s="280" t="s">
        <v>308</v>
      </c>
      <c r="G33" s="445" t="s">
        <v>308</v>
      </c>
      <c r="H33" s="446"/>
    </row>
    <row r="34" spans="1:8" ht="31.5" customHeight="1">
      <c r="A34" s="84" t="s">
        <v>4</v>
      </c>
      <c r="B34" s="86">
        <v>12.894500982468166</v>
      </c>
      <c r="C34" s="86">
        <v>13.611931334768029</v>
      </c>
      <c r="D34" s="86">
        <v>19.73968302782184</v>
      </c>
      <c r="E34" s="86">
        <v>18.863565991216262</v>
      </c>
      <c r="F34" s="86">
        <v>24.127963479033511</v>
      </c>
      <c r="G34" s="87">
        <v>12.532635151217338</v>
      </c>
      <c r="H34" s="186"/>
    </row>
    <row r="35" spans="1:8" ht="14.1" customHeight="1">
      <c r="A35" s="88" t="s">
        <v>5</v>
      </c>
      <c r="B35" s="90">
        <v>3.668472111118469</v>
      </c>
      <c r="C35" s="90">
        <v>3.8717198004771198</v>
      </c>
      <c r="D35" s="90">
        <v>2.9033673159044993</v>
      </c>
      <c r="E35" s="90">
        <v>5.1559231929530132</v>
      </c>
      <c r="F35" s="90">
        <v>3.6427253405224209</v>
      </c>
      <c r="G35" s="91">
        <v>4.711377962731202</v>
      </c>
      <c r="H35" s="183"/>
    </row>
    <row r="36" spans="1:8" ht="14.1" customHeight="1">
      <c r="A36" s="92" t="s">
        <v>6</v>
      </c>
      <c r="B36" s="90">
        <v>2.2912591775491511</v>
      </c>
      <c r="C36" s="90">
        <v>1.2010326476819644</v>
      </c>
      <c r="D36" s="90">
        <v>0.7218045849524708</v>
      </c>
      <c r="E36" s="90">
        <v>0.95511257841054931</v>
      </c>
      <c r="F36" s="90">
        <v>0.82167757146174736</v>
      </c>
      <c r="G36" s="91">
        <v>1.5753015517148714</v>
      </c>
      <c r="H36" s="183"/>
    </row>
    <row r="37" spans="1:8" ht="14.1" customHeight="1">
      <c r="A37" s="88" t="s">
        <v>7</v>
      </c>
      <c r="B37" s="90">
        <v>0.7422226804289046</v>
      </c>
      <c r="C37" s="90">
        <v>0.15519743756568741</v>
      </c>
      <c r="D37" s="90">
        <v>0.21751182154043522</v>
      </c>
      <c r="E37" s="90">
        <v>0.60539215572833815</v>
      </c>
      <c r="F37" s="90">
        <v>0.44871843415220269</v>
      </c>
      <c r="G37" s="91">
        <v>0.72857658377033696</v>
      </c>
      <c r="H37" s="183"/>
    </row>
    <row r="38" spans="1:8" ht="14.1" customHeight="1">
      <c r="A38" s="88" t="s">
        <v>8</v>
      </c>
      <c r="B38" s="90">
        <v>1.7966455115606048</v>
      </c>
      <c r="C38" s="90">
        <v>0.13211717798575312</v>
      </c>
      <c r="D38" s="90">
        <v>0.2467005776321041</v>
      </c>
      <c r="E38" s="90">
        <v>1.2986309713628221</v>
      </c>
      <c r="F38" s="90">
        <v>1.3920968002504064</v>
      </c>
      <c r="G38" s="91">
        <v>2.3483795674239691</v>
      </c>
      <c r="H38" s="183"/>
    </row>
    <row r="39" spans="1:8" ht="14.1" customHeight="1">
      <c r="A39" s="88" t="s">
        <v>9</v>
      </c>
      <c r="B39" s="90">
        <v>1.0703089414401807</v>
      </c>
      <c r="C39" s="90">
        <v>1.4440051382146373</v>
      </c>
      <c r="D39" s="90">
        <v>1.2366120842580837</v>
      </c>
      <c r="E39" s="90">
        <v>0.56054314969616992</v>
      </c>
      <c r="F39" s="90">
        <v>0.77340113490645102</v>
      </c>
      <c r="G39" s="91">
        <v>1.1959491105088182</v>
      </c>
      <c r="H39" s="183"/>
    </row>
    <row r="40" spans="1:8" ht="14.1" customHeight="1">
      <c r="A40" s="88" t="s">
        <v>10</v>
      </c>
      <c r="B40" s="90">
        <v>10.77989554078232</v>
      </c>
      <c r="C40" s="90">
        <v>5.3869926430108599</v>
      </c>
      <c r="D40" s="90">
        <v>6.4298552169860841</v>
      </c>
      <c r="E40" s="90">
        <v>6.2817767241526932</v>
      </c>
      <c r="F40" s="90">
        <v>11.82365658982825</v>
      </c>
      <c r="G40" s="91">
        <v>11.256558893760126</v>
      </c>
      <c r="H40" s="183"/>
    </row>
    <row r="41" spans="1:8" ht="14.1" customHeight="1">
      <c r="A41" s="92" t="s">
        <v>11</v>
      </c>
      <c r="B41" s="90">
        <v>8.0328793282805684</v>
      </c>
      <c r="C41" s="90">
        <v>7.5325142218440844</v>
      </c>
      <c r="D41" s="90">
        <v>9.0307071744040428</v>
      </c>
      <c r="E41" s="90">
        <v>6.8552330551522438</v>
      </c>
      <c r="F41" s="90">
        <v>7.1204588596411513</v>
      </c>
      <c r="G41" s="91">
        <v>9.0217823606642966</v>
      </c>
      <c r="H41" s="183"/>
    </row>
    <row r="42" spans="1:8" ht="14.1" customHeight="1">
      <c r="A42" s="92" t="s">
        <v>12</v>
      </c>
      <c r="B42" s="90">
        <v>22.654878901583807</v>
      </c>
      <c r="C42" s="90">
        <v>27.994911832907931</v>
      </c>
      <c r="D42" s="90">
        <v>28.132703504422029</v>
      </c>
      <c r="E42" s="90">
        <v>25.872553843106232</v>
      </c>
      <c r="F42" s="90">
        <v>13.303250487181817</v>
      </c>
      <c r="G42" s="91">
        <v>22.107476025582947</v>
      </c>
      <c r="H42" s="183"/>
    </row>
    <row r="43" spans="1:8" ht="14.1" customHeight="1">
      <c r="A43" s="92" t="s">
        <v>18</v>
      </c>
      <c r="B43" s="90">
        <v>8.9969942585170433</v>
      </c>
      <c r="C43" s="90">
        <v>7.1227499457818251</v>
      </c>
      <c r="D43" s="90">
        <v>7.4120031551745127</v>
      </c>
      <c r="E43" s="90">
        <v>8.3878286555064072</v>
      </c>
      <c r="F43" s="90">
        <v>7.8661878149011999</v>
      </c>
      <c r="G43" s="91">
        <v>8.3535545096473509</v>
      </c>
      <c r="H43" s="183"/>
    </row>
    <row r="44" spans="1:8" ht="14.1" customHeight="1">
      <c r="A44" s="92" t="s">
        <v>13</v>
      </c>
      <c r="B44" s="90">
        <v>2.0881636781237041</v>
      </c>
      <c r="C44" s="90">
        <v>4.4580684984068197</v>
      </c>
      <c r="D44" s="90">
        <v>1.6277112661061071</v>
      </c>
      <c r="E44" s="90">
        <v>1.9503994986538356</v>
      </c>
      <c r="F44" s="90">
        <v>2.7686063066064883</v>
      </c>
      <c r="G44" s="91">
        <v>3.2545626252466544</v>
      </c>
      <c r="H44" s="183"/>
    </row>
    <row r="45" spans="1:8" ht="14.1" customHeight="1">
      <c r="A45" s="92" t="s">
        <v>14</v>
      </c>
      <c r="B45" s="90">
        <v>7.6459995570292021</v>
      </c>
      <c r="C45" s="90">
        <v>8.6324174632567594</v>
      </c>
      <c r="D45" s="90">
        <v>4.1766113832756906</v>
      </c>
      <c r="E45" s="90">
        <v>2.6186450601527458</v>
      </c>
      <c r="F45" s="90">
        <v>4.8401702864528113</v>
      </c>
      <c r="G45" s="91">
        <v>6.0314949747779147</v>
      </c>
      <c r="H45" s="183"/>
    </row>
    <row r="46" spans="1:8" ht="14.1" customHeight="1">
      <c r="A46" s="93" t="s">
        <v>37</v>
      </c>
      <c r="B46" s="90">
        <v>4.4045447190634466</v>
      </c>
      <c r="C46" s="90">
        <v>1.4929766611614368</v>
      </c>
      <c r="D46" s="90">
        <v>1.1313705072587479</v>
      </c>
      <c r="E46" s="90">
        <v>2.1147532864972094</v>
      </c>
      <c r="F46" s="90">
        <v>7.6442424196528638</v>
      </c>
      <c r="G46" s="91">
        <v>2.8483680504902376</v>
      </c>
      <c r="H46" s="183"/>
    </row>
    <row r="47" spans="1:8" ht="14.1" customHeight="1">
      <c r="A47" s="93" t="s">
        <v>15</v>
      </c>
      <c r="B47" s="90">
        <v>4.6099618708515759</v>
      </c>
      <c r="C47" s="90">
        <v>8.380086081777689</v>
      </c>
      <c r="D47" s="90">
        <v>8.9795467658895944</v>
      </c>
      <c r="E47" s="90">
        <v>4.945609587782557</v>
      </c>
      <c r="F47" s="90">
        <v>4.9996402932178237</v>
      </c>
      <c r="G47" s="91">
        <v>4.3282479672611966</v>
      </c>
      <c r="H47" s="183"/>
    </row>
    <row r="48" spans="1:8" ht="14.1" customHeight="1">
      <c r="A48" s="92" t="s">
        <v>38</v>
      </c>
      <c r="B48" s="90">
        <v>2.9169864753637738</v>
      </c>
      <c r="C48" s="90">
        <v>3.6313748060657627</v>
      </c>
      <c r="D48" s="90">
        <v>2.4237408415331312</v>
      </c>
      <c r="E48" s="90">
        <v>2.8022529104413021</v>
      </c>
      <c r="F48" s="90">
        <v>2.2622716808529972</v>
      </c>
      <c r="G48" s="91">
        <v>3.6502537564398856</v>
      </c>
      <c r="H48" s="183"/>
    </row>
    <row r="49" spans="1:8" ht="14.1" customHeight="1">
      <c r="A49" s="92" t="s">
        <v>16</v>
      </c>
      <c r="B49" s="90">
        <v>3.4990920186736543</v>
      </c>
      <c r="C49" s="90">
        <v>2.6777104916337184</v>
      </c>
      <c r="D49" s="90">
        <v>2.722864349731422</v>
      </c>
      <c r="E49" s="90">
        <v>8.9330055822895957</v>
      </c>
      <c r="F49" s="90">
        <v>4.1293391997092055</v>
      </c>
      <c r="G49" s="91">
        <v>3.2385310534923182</v>
      </c>
      <c r="H49" s="183"/>
    </row>
    <row r="50" spans="1:8" ht="14.1" customHeight="1">
      <c r="A50" s="92" t="s">
        <v>17</v>
      </c>
      <c r="B50" s="90">
        <v>1.9071930644591819</v>
      </c>
      <c r="C50" s="90">
        <v>2.2741938174599201</v>
      </c>
      <c r="D50" s="90">
        <v>2.8672441103346284</v>
      </c>
      <c r="E50" s="90">
        <v>1.7987737568980224</v>
      </c>
      <c r="F50" s="90">
        <v>2.0356248548551581</v>
      </c>
      <c r="G50" s="91">
        <v>2.8169498552705328</v>
      </c>
      <c r="H50" s="183"/>
    </row>
    <row r="51" spans="1:8" ht="12.75" customHeight="1">
      <c r="A51" s="92"/>
      <c r="B51" s="90"/>
      <c r="C51" s="90"/>
      <c r="D51" s="90"/>
      <c r="E51" s="90"/>
      <c r="F51" s="90"/>
      <c r="G51" s="464"/>
      <c r="H51" s="465"/>
    </row>
    <row r="52" spans="1:8" ht="18.75" customHeight="1" thickBot="1">
      <c r="A52" s="329" t="s">
        <v>130</v>
      </c>
      <c r="B52" s="332">
        <v>100</v>
      </c>
      <c r="C52" s="332">
        <v>100</v>
      </c>
      <c r="D52" s="332">
        <v>100</v>
      </c>
      <c r="E52" s="332">
        <v>100</v>
      </c>
      <c r="F52" s="332">
        <v>100</v>
      </c>
      <c r="G52" s="462">
        <v>100</v>
      </c>
      <c r="H52" s="463"/>
    </row>
    <row r="53" spans="1:8" ht="24.75" customHeight="1">
      <c r="A53" s="312" t="s">
        <v>335</v>
      </c>
      <c r="B53" s="123"/>
      <c r="C53" s="123"/>
      <c r="D53" s="124"/>
      <c r="E53" s="125"/>
      <c r="F53" s="125"/>
      <c r="G53" s="125"/>
      <c r="H53" s="126"/>
    </row>
    <row r="54" spans="1:8" ht="13.15" customHeight="1">
      <c r="A54" s="179" t="s">
        <v>144</v>
      </c>
      <c r="B54" s="25"/>
      <c r="C54" s="25"/>
      <c r="D54" s="25"/>
      <c r="E54" s="25"/>
      <c r="F54" s="25"/>
      <c r="G54" s="6"/>
    </row>
  </sheetData>
  <mergeCells count="20">
    <mergeCell ref="A1:H1"/>
    <mergeCell ref="A3:H3"/>
    <mergeCell ref="A5:A6"/>
    <mergeCell ref="B5:B7"/>
    <mergeCell ref="C5:C7"/>
    <mergeCell ref="D5:D7"/>
    <mergeCell ref="E5:E7"/>
    <mergeCell ref="F5:F7"/>
    <mergeCell ref="G5:G7"/>
    <mergeCell ref="G33:H33"/>
    <mergeCell ref="G52:H52"/>
    <mergeCell ref="G51:H51"/>
    <mergeCell ref="F30:F32"/>
    <mergeCell ref="A30:A33"/>
    <mergeCell ref="B30:D30"/>
    <mergeCell ref="E30:E32"/>
    <mergeCell ref="B31:B32"/>
    <mergeCell ref="C31:C32"/>
    <mergeCell ref="D31:D32"/>
    <mergeCell ref="G30:H32"/>
  </mergeCells>
  <phoneticPr fontId="11" type="noConversion"/>
  <printOptions horizontalCentered="1"/>
  <pageMargins left="0.75" right="0.75" top="0.59055118110236227" bottom="1" header="0" footer="0"/>
  <pageSetup paperSize="9" scale="50" orientation="portrait" r:id="rId1"/>
  <headerFooter alignWithMargins="0">
    <oddFooter>&amp;C&amp;A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codeName="Hoja511">
    <pageSetUpPr fitToPage="1"/>
  </sheetPr>
  <dimension ref="A1:J24"/>
  <sheetViews>
    <sheetView showGridLines="0" view="pageBreakPreview" zoomScale="75" zoomScaleNormal="75" workbookViewId="0">
      <selection activeCell="A10" sqref="A10"/>
    </sheetView>
  </sheetViews>
  <sheetFormatPr baseColWidth="10" defaultRowHeight="12.75"/>
  <cols>
    <col min="1" max="1" width="85" style="9" customWidth="1"/>
    <col min="2" max="7" width="16.42578125" style="4" customWidth="1"/>
    <col min="8" max="8" width="4.7109375" style="9" customWidth="1"/>
    <col min="9" max="16384" width="11.42578125" style="9"/>
  </cols>
  <sheetData>
    <row r="1" spans="1:10" s="23" customFormat="1" ht="18" customHeight="1">
      <c r="A1" s="396" t="s">
        <v>129</v>
      </c>
      <c r="B1" s="396"/>
      <c r="C1" s="396"/>
      <c r="D1" s="396"/>
      <c r="E1" s="396"/>
      <c r="F1" s="396"/>
      <c r="G1" s="396"/>
    </row>
    <row r="2" spans="1:10" ht="12.75" customHeight="1">
      <c r="A2" s="7"/>
      <c r="B2" s="8"/>
      <c r="C2" s="8"/>
      <c r="D2" s="8"/>
      <c r="E2" s="8"/>
      <c r="F2" s="8"/>
      <c r="G2" s="8"/>
    </row>
    <row r="3" spans="1:10" ht="15" customHeight="1">
      <c r="A3" s="406" t="s">
        <v>309</v>
      </c>
      <c r="B3" s="406"/>
      <c r="C3" s="406"/>
      <c r="D3" s="406"/>
      <c r="E3" s="406"/>
      <c r="F3" s="406"/>
      <c r="G3" s="406"/>
      <c r="H3" s="61"/>
      <c r="I3" s="61"/>
      <c r="J3" s="14"/>
    </row>
    <row r="4" spans="1:10" ht="12.75" customHeight="1" thickBot="1">
      <c r="A4" s="83"/>
      <c r="B4" s="83"/>
      <c r="C4" s="83"/>
      <c r="D4" s="83"/>
      <c r="E4" s="83"/>
      <c r="F4" s="83"/>
      <c r="G4" s="106"/>
      <c r="H4" s="14"/>
      <c r="I4" s="14"/>
      <c r="J4" s="14"/>
    </row>
    <row r="5" spans="1:10" ht="30.75" customHeight="1">
      <c r="A5" s="397" t="s">
        <v>122</v>
      </c>
      <c r="B5" s="477">
        <v>2013</v>
      </c>
      <c r="C5" s="478"/>
      <c r="D5" s="479"/>
      <c r="E5" s="477">
        <v>2014</v>
      </c>
      <c r="F5" s="478"/>
      <c r="G5" s="479"/>
    </row>
    <row r="6" spans="1:10" ht="37.5" customHeight="1" thickBot="1">
      <c r="A6" s="480"/>
      <c r="B6" s="153" t="s">
        <v>27</v>
      </c>
      <c r="C6" s="152" t="s">
        <v>28</v>
      </c>
      <c r="D6" s="154" t="s">
        <v>29</v>
      </c>
      <c r="E6" s="153" t="s">
        <v>27</v>
      </c>
      <c r="F6" s="152" t="s">
        <v>28</v>
      </c>
      <c r="G6" s="154" t="s">
        <v>29</v>
      </c>
      <c r="H6" s="4"/>
    </row>
    <row r="7" spans="1:10" ht="18.75" customHeight="1">
      <c r="A7" s="301" t="s">
        <v>181</v>
      </c>
      <c r="B7" s="135">
        <v>99.641496345358931</v>
      </c>
      <c r="C7" s="135">
        <v>104.06199874653898</v>
      </c>
      <c r="D7" s="135">
        <v>101.85174754594895</v>
      </c>
      <c r="E7" s="135">
        <v>103.1203</v>
      </c>
      <c r="F7" s="135">
        <v>112.086</v>
      </c>
      <c r="G7" s="136">
        <f>SUM(E7:F7)/2</f>
        <v>107.60315</v>
      </c>
      <c r="I7" s="41"/>
      <c r="J7" s="41"/>
    </row>
    <row r="8" spans="1:10" ht="12.75" customHeight="1">
      <c r="A8" s="195" t="s">
        <v>182</v>
      </c>
      <c r="B8" s="137">
        <v>95.184932894380452</v>
      </c>
      <c r="C8" s="137">
        <v>94.17927028376819</v>
      </c>
      <c r="D8" s="137">
        <v>94.682101589074321</v>
      </c>
      <c r="E8" s="137">
        <v>96.632829999999998</v>
      </c>
      <c r="F8" s="137">
        <v>99.042000000000002</v>
      </c>
      <c r="G8" s="138">
        <f t="shared" ref="G8:G15" si="0">SUM(E8:F8)/2</f>
        <v>97.837414999999993</v>
      </c>
      <c r="I8" s="41"/>
      <c r="J8" s="41"/>
    </row>
    <row r="9" spans="1:10" ht="12.75" customHeight="1">
      <c r="A9" s="195" t="s">
        <v>183</v>
      </c>
      <c r="B9" s="137">
        <v>94.321445408756048</v>
      </c>
      <c r="C9" s="137">
        <v>114.10436089131942</v>
      </c>
      <c r="D9" s="137">
        <v>104.21290315003773</v>
      </c>
      <c r="E9" s="137">
        <v>98.621499999999997</v>
      </c>
      <c r="F9" s="137">
        <v>121.57</v>
      </c>
      <c r="G9" s="138">
        <f t="shared" si="0"/>
        <v>110.09575</v>
      </c>
      <c r="I9" s="41"/>
      <c r="J9" s="41"/>
    </row>
    <row r="10" spans="1:10" ht="12.75" customHeight="1">
      <c r="A10" s="195" t="s">
        <v>184</v>
      </c>
      <c r="B10" s="137">
        <v>57.79753017094086</v>
      </c>
      <c r="C10" s="137">
        <v>84.493197058380559</v>
      </c>
      <c r="D10" s="137">
        <v>71.14536361466071</v>
      </c>
      <c r="E10" s="137">
        <v>103.70050000000001</v>
      </c>
      <c r="F10" s="137">
        <v>63.037999999999997</v>
      </c>
      <c r="G10" s="138">
        <f t="shared" si="0"/>
        <v>83.369249999999994</v>
      </c>
      <c r="I10" s="41"/>
      <c r="J10" s="41"/>
    </row>
    <row r="11" spans="1:10" ht="12.75" customHeight="1">
      <c r="A11" s="195" t="s">
        <v>117</v>
      </c>
      <c r="B11" s="137">
        <v>95.321999137066271</v>
      </c>
      <c r="C11" s="137">
        <v>87.71733587303676</v>
      </c>
      <c r="D11" s="137">
        <v>91.519667505051515</v>
      </c>
      <c r="E11" s="137">
        <v>95.477170000000001</v>
      </c>
      <c r="F11" s="137">
        <v>86.965999999999994</v>
      </c>
      <c r="G11" s="138">
        <f t="shared" si="0"/>
        <v>91.221585000000005</v>
      </c>
      <c r="I11" s="41"/>
      <c r="J11" s="41"/>
    </row>
    <row r="12" spans="1:10" ht="12.75" customHeight="1">
      <c r="A12" s="195" t="s">
        <v>185</v>
      </c>
      <c r="B12" s="137">
        <v>98.228645956024323</v>
      </c>
      <c r="C12" s="137">
        <v>95.799876718600515</v>
      </c>
      <c r="D12" s="137">
        <v>97.014261337312419</v>
      </c>
      <c r="E12" s="137">
        <v>99.094329999999999</v>
      </c>
      <c r="F12" s="137">
        <v>95.789000000000001</v>
      </c>
      <c r="G12" s="138">
        <f t="shared" si="0"/>
        <v>97.441665</v>
      </c>
      <c r="I12" s="41"/>
      <c r="J12" s="41"/>
    </row>
    <row r="13" spans="1:10" ht="12.75" customHeight="1">
      <c r="A13" s="196" t="s">
        <v>186</v>
      </c>
      <c r="B13" s="137">
        <v>101.63962117771969</v>
      </c>
      <c r="C13" s="137">
        <v>103.92103670830994</v>
      </c>
      <c r="D13" s="137">
        <v>102.78032894301481</v>
      </c>
      <c r="E13" s="137">
        <v>101.791</v>
      </c>
      <c r="F13" s="137">
        <v>103.773</v>
      </c>
      <c r="G13" s="138">
        <f t="shared" si="0"/>
        <v>102.782</v>
      </c>
      <c r="I13" s="41"/>
      <c r="J13" s="41"/>
    </row>
    <row r="14" spans="1:10" ht="12.75" customHeight="1">
      <c r="A14" s="197" t="s">
        <v>118</v>
      </c>
      <c r="B14" s="137">
        <v>88.60325113453105</v>
      </c>
      <c r="C14" s="137">
        <v>95.273398927173233</v>
      </c>
      <c r="D14" s="137">
        <v>91.938325030852141</v>
      </c>
      <c r="E14" s="137">
        <v>90.807329999999993</v>
      </c>
      <c r="F14" s="137">
        <v>100.28</v>
      </c>
      <c r="G14" s="138">
        <f t="shared" si="0"/>
        <v>95.543665000000004</v>
      </c>
      <c r="I14" s="41"/>
      <c r="J14" s="41"/>
    </row>
    <row r="15" spans="1:10" ht="12.75" customHeight="1">
      <c r="A15" s="196" t="s">
        <v>187</v>
      </c>
      <c r="B15" s="137">
        <v>90.094970715268957</v>
      </c>
      <c r="C15" s="137">
        <v>93.039444823675169</v>
      </c>
      <c r="D15" s="137">
        <v>91.567207769472063</v>
      </c>
      <c r="E15" s="137">
        <v>91.849333000000001</v>
      </c>
      <c r="F15" s="137">
        <v>98.634</v>
      </c>
      <c r="G15" s="138">
        <f t="shared" si="0"/>
        <v>95.241666500000008</v>
      </c>
      <c r="I15" s="41"/>
      <c r="J15" s="41"/>
    </row>
    <row r="16" spans="1:10" ht="12.75" customHeight="1">
      <c r="A16" s="141"/>
      <c r="B16" s="137"/>
      <c r="C16" s="137"/>
      <c r="D16" s="137"/>
      <c r="E16" s="137"/>
      <c r="F16" s="137"/>
      <c r="G16" s="138"/>
      <c r="I16" s="41"/>
      <c r="J16" s="41"/>
    </row>
    <row r="17" spans="1:10" ht="12.75" customHeight="1">
      <c r="A17" s="142" t="s">
        <v>131</v>
      </c>
      <c r="B17" s="143">
        <v>93.79029200624791</v>
      </c>
      <c r="C17" s="143">
        <v>99.077696017096784</v>
      </c>
      <c r="D17" s="143">
        <v>96.433994011672354</v>
      </c>
      <c r="E17" s="143">
        <v>98.341666599999996</v>
      </c>
      <c r="F17" s="143">
        <v>101.80800000000001</v>
      </c>
      <c r="G17" s="144">
        <f>SUM(E17:F17)/2</f>
        <v>100.07483329999999</v>
      </c>
      <c r="I17" s="41"/>
      <c r="J17" s="41"/>
    </row>
    <row r="18" spans="1:10" ht="12.75" customHeight="1">
      <c r="A18" s="194"/>
      <c r="B18" s="143"/>
      <c r="C18" s="143"/>
      <c r="D18" s="143"/>
      <c r="E18" s="143"/>
      <c r="F18" s="143"/>
      <c r="G18" s="138"/>
      <c r="I18" s="41"/>
      <c r="J18" s="41"/>
    </row>
    <row r="19" spans="1:10" ht="12.75" customHeight="1">
      <c r="A19" s="103"/>
      <c r="B19" s="137"/>
      <c r="C19" s="137"/>
      <c r="D19" s="137"/>
      <c r="E19" s="137"/>
      <c r="F19" s="137"/>
      <c r="G19" s="138"/>
      <c r="I19" s="41"/>
      <c r="J19" s="41"/>
    </row>
    <row r="20" spans="1:10" ht="12.75" customHeight="1">
      <c r="A20" s="145" t="s">
        <v>132</v>
      </c>
      <c r="B20" s="143">
        <v>91.301660254407082</v>
      </c>
      <c r="C20" s="143">
        <v>97.497595290874202</v>
      </c>
      <c r="D20" s="143">
        <v>94.399627772640642</v>
      </c>
      <c r="E20" s="143">
        <v>94.687330000000003</v>
      </c>
      <c r="F20" s="143">
        <v>101.217</v>
      </c>
      <c r="G20" s="144">
        <f>SUM(E20:F20)/2</f>
        <v>97.952165000000008</v>
      </c>
      <c r="I20" s="41"/>
      <c r="J20" s="41"/>
    </row>
    <row r="21" spans="1:10" ht="12.75" customHeight="1">
      <c r="A21" s="146"/>
      <c r="B21" s="143"/>
      <c r="C21" s="143"/>
      <c r="D21" s="143"/>
      <c r="E21" s="143"/>
      <c r="F21" s="143"/>
      <c r="G21" s="138"/>
      <c r="I21" s="41"/>
      <c r="J21" s="41"/>
    </row>
    <row r="22" spans="1:10" ht="12.75" customHeight="1" thickBot="1">
      <c r="A22" s="241" t="s">
        <v>133</v>
      </c>
      <c r="B22" s="256">
        <v>90.755986645260862</v>
      </c>
      <c r="C22" s="256">
        <v>89.659273662859462</v>
      </c>
      <c r="D22" s="256">
        <v>90.207630154060155</v>
      </c>
      <c r="E22" s="256">
        <v>92.507000000000005</v>
      </c>
      <c r="F22" s="256">
        <v>90.495999999999995</v>
      </c>
      <c r="G22" s="257">
        <f>SUM(E22:F22)/2</f>
        <v>91.501499999999993</v>
      </c>
      <c r="I22" s="41"/>
      <c r="J22" s="41"/>
    </row>
    <row r="23" spans="1:10" ht="12.75" customHeight="1">
      <c r="A23" s="150" t="s">
        <v>36</v>
      </c>
      <c r="B23" s="151"/>
      <c r="C23" s="151"/>
      <c r="D23" s="151"/>
      <c r="E23" s="151"/>
      <c r="F23" s="151"/>
      <c r="G23" s="151"/>
      <c r="I23" s="41"/>
      <c r="J23" s="41"/>
    </row>
    <row r="24" spans="1:10" ht="12.75" customHeight="1">
      <c r="A24" s="21" t="s">
        <v>123</v>
      </c>
      <c r="B24" s="1"/>
      <c r="C24" s="1"/>
      <c r="D24" s="19"/>
      <c r="E24" s="1"/>
      <c r="F24" s="1"/>
      <c r="G24" s="19"/>
      <c r="I24" s="41"/>
      <c r="J24" s="41"/>
    </row>
  </sheetData>
  <mergeCells count="5">
    <mergeCell ref="A1:G1"/>
    <mergeCell ref="B5:D5"/>
    <mergeCell ref="E5:G5"/>
    <mergeCell ref="A5:A6"/>
    <mergeCell ref="A3:G3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46" orientation="portrait" r:id="rId1"/>
  <headerFooter alignWithMargins="0">
    <oddFooter>&amp;C&amp;A</oddFooter>
  </headerFooter>
  <ignoredErrors>
    <ignoredError sqref="G7:G15 G20 G17 G22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Hoja514">
    <pageSetUpPr fitToPage="1"/>
  </sheetPr>
  <dimension ref="A1:J13"/>
  <sheetViews>
    <sheetView showGridLines="0" view="pageBreakPreview" zoomScale="75" zoomScaleNormal="75" workbookViewId="0">
      <selection activeCell="A55" sqref="A55"/>
    </sheetView>
  </sheetViews>
  <sheetFormatPr baseColWidth="10" defaultRowHeight="12.75"/>
  <cols>
    <col min="1" max="1" width="68" style="9" bestFit="1" customWidth="1"/>
    <col min="2" max="7" width="14.7109375" style="4" customWidth="1"/>
    <col min="8" max="16384" width="11.42578125" style="9"/>
  </cols>
  <sheetData>
    <row r="1" spans="1:10" s="23" customFormat="1" ht="18" customHeight="1">
      <c r="A1" s="396" t="s">
        <v>129</v>
      </c>
      <c r="B1" s="396"/>
      <c r="C1" s="396"/>
      <c r="D1" s="396"/>
      <c r="E1" s="396"/>
      <c r="F1" s="396"/>
      <c r="G1" s="396"/>
    </row>
    <row r="2" spans="1:10" ht="12.75" customHeight="1">
      <c r="A2" s="7"/>
      <c r="B2" s="8"/>
      <c r="C2" s="8"/>
      <c r="D2" s="8"/>
      <c r="E2" s="8"/>
      <c r="F2" s="8"/>
      <c r="G2" s="8"/>
    </row>
    <row r="3" spans="1:10" ht="15" customHeight="1">
      <c r="A3" s="406" t="s">
        <v>310</v>
      </c>
      <c r="B3" s="406"/>
      <c r="C3" s="406"/>
      <c r="D3" s="406"/>
      <c r="E3" s="406"/>
      <c r="F3" s="406"/>
      <c r="G3" s="406"/>
      <c r="H3" s="61"/>
      <c r="I3" s="61"/>
      <c r="J3" s="14"/>
    </row>
    <row r="4" spans="1:10" ht="12.75" customHeight="1" thickBot="1">
      <c r="A4" s="83"/>
      <c r="B4" s="83"/>
      <c r="C4" s="83"/>
      <c r="D4" s="83"/>
      <c r="E4" s="83"/>
      <c r="F4" s="83"/>
      <c r="G4" s="106"/>
      <c r="H4" s="14"/>
      <c r="I4" s="14"/>
      <c r="J4" s="14"/>
    </row>
    <row r="5" spans="1:10" ht="36" customHeight="1">
      <c r="A5" s="397" t="s">
        <v>115</v>
      </c>
      <c r="B5" s="477">
        <v>2013</v>
      </c>
      <c r="C5" s="478"/>
      <c r="D5" s="479"/>
      <c r="E5" s="477">
        <v>2014</v>
      </c>
      <c r="F5" s="478"/>
      <c r="G5" s="479"/>
    </row>
    <row r="6" spans="1:10" ht="38.25" customHeight="1" thickBot="1">
      <c r="A6" s="399"/>
      <c r="B6" s="153" t="s">
        <v>27</v>
      </c>
      <c r="C6" s="153" t="s">
        <v>28</v>
      </c>
      <c r="D6" s="154" t="s">
        <v>29</v>
      </c>
      <c r="E6" s="153" t="s">
        <v>27</v>
      </c>
      <c r="F6" s="153" t="s">
        <v>28</v>
      </c>
      <c r="G6" s="154" t="s">
        <v>29</v>
      </c>
      <c r="H6" s="4"/>
    </row>
    <row r="7" spans="1:10" ht="21" customHeight="1">
      <c r="A7" s="95" t="s">
        <v>278</v>
      </c>
      <c r="B7" s="137">
        <v>77.567666665999994</v>
      </c>
      <c r="C7" s="137">
        <v>74.438833329999994</v>
      </c>
      <c r="D7" s="138">
        <f>(B7+C7)/2</f>
        <v>76.003249998000001</v>
      </c>
      <c r="E7" s="137">
        <v>81.857166669999998</v>
      </c>
      <c r="F7" s="137">
        <v>76.991</v>
      </c>
      <c r="G7" s="138">
        <f>(E7+F7)/2</f>
        <v>79.424083335000006</v>
      </c>
      <c r="I7" s="41"/>
      <c r="J7" s="41"/>
    </row>
    <row r="8" spans="1:10" ht="12.75" customHeight="1">
      <c r="A8" s="93" t="s">
        <v>120</v>
      </c>
      <c r="B8" s="137">
        <v>100.68049999999999</v>
      </c>
      <c r="C8" s="137">
        <v>95.993666000000005</v>
      </c>
      <c r="D8" s="138">
        <f>(B8+C8)/2</f>
        <v>98.337083000000007</v>
      </c>
      <c r="E8" s="137">
        <v>99.996499999999997</v>
      </c>
      <c r="F8" s="137">
        <v>96.194999999999993</v>
      </c>
      <c r="G8" s="138">
        <f>(E8+F8)/2</f>
        <v>98.095749999999995</v>
      </c>
      <c r="I8" s="41"/>
      <c r="J8" s="41"/>
    </row>
    <row r="9" spans="1:10" ht="13.5" thickBot="1">
      <c r="A9" s="119" t="s">
        <v>121</v>
      </c>
      <c r="B9" s="155">
        <v>66.605166699999998</v>
      </c>
      <c r="C9" s="155">
        <v>64.491667000000007</v>
      </c>
      <c r="D9" s="138">
        <f>(B9+C9)/2</f>
        <v>65.548416849999995</v>
      </c>
      <c r="E9" s="155">
        <v>63.634166700000002</v>
      </c>
      <c r="F9" s="155">
        <v>64.584000000000003</v>
      </c>
      <c r="G9" s="138">
        <f>(E9+F9)/2</f>
        <v>64.109083350000006</v>
      </c>
    </row>
    <row r="10" spans="1:10" ht="12.75" customHeight="1">
      <c r="A10" s="150" t="s">
        <v>36</v>
      </c>
      <c r="B10" s="151"/>
      <c r="C10" s="151"/>
      <c r="D10" s="151"/>
      <c r="E10" s="151"/>
      <c r="F10" s="151"/>
      <c r="G10" s="151"/>
    </row>
    <row r="11" spans="1:10" ht="12.75" customHeight="1">
      <c r="A11" s="21" t="s">
        <v>116</v>
      </c>
      <c r="B11" s="259"/>
      <c r="C11" s="259"/>
      <c r="D11" s="259"/>
      <c r="E11" s="259"/>
      <c r="F11" s="259"/>
      <c r="G11" s="259"/>
      <c r="I11" s="22"/>
    </row>
    <row r="12" spans="1:10">
      <c r="B12" s="259"/>
      <c r="C12" s="259"/>
      <c r="D12" s="259"/>
      <c r="E12" s="259"/>
      <c r="F12" s="259"/>
      <c r="G12" s="259"/>
    </row>
    <row r="13" spans="1:10">
      <c r="B13" s="259"/>
      <c r="C13" s="259"/>
      <c r="D13" s="259"/>
    </row>
  </sheetData>
  <mergeCells count="5">
    <mergeCell ref="A1:G1"/>
    <mergeCell ref="A3:G3"/>
    <mergeCell ref="B5:D5"/>
    <mergeCell ref="E5:G5"/>
    <mergeCell ref="A5:A6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51" orientation="portrait" r:id="rId1"/>
  <headerFooter alignWithMargins="0"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9">
    <pageSetUpPr fitToPage="1"/>
  </sheetPr>
  <dimension ref="A1:J37"/>
  <sheetViews>
    <sheetView showGridLines="0" view="pageBreakPreview" zoomScale="75" zoomScaleNormal="75" workbookViewId="0">
      <selection activeCell="A6" sqref="A6:E8"/>
    </sheetView>
  </sheetViews>
  <sheetFormatPr baseColWidth="10" defaultColWidth="8.42578125" defaultRowHeight="12.75"/>
  <cols>
    <col min="1" max="1" width="35.5703125" style="9" customWidth="1"/>
    <col min="2" max="5" width="20" style="12" customWidth="1"/>
    <col min="6" max="6" width="7.42578125" style="13" customWidth="1"/>
    <col min="7" max="10" width="9.28515625" style="14" customWidth="1"/>
    <col min="11" max="16384" width="8.42578125" style="9"/>
  </cols>
  <sheetData>
    <row r="1" spans="1:10" s="23" customFormat="1" ht="18">
      <c r="A1" s="396" t="s">
        <v>129</v>
      </c>
      <c r="B1" s="396"/>
      <c r="C1" s="396"/>
      <c r="D1" s="396"/>
      <c r="E1" s="396"/>
      <c r="F1" s="68"/>
      <c r="G1" s="51"/>
      <c r="H1" s="52"/>
      <c r="I1" s="52"/>
      <c r="J1" s="52"/>
    </row>
    <row r="2" spans="1:10" ht="12.75" customHeight="1">
      <c r="A2" s="21"/>
      <c r="B2" s="6"/>
      <c r="C2" s="6"/>
      <c r="D2" s="6"/>
      <c r="E2" s="6"/>
      <c r="F2" s="6"/>
      <c r="G2" s="51"/>
    </row>
    <row r="3" spans="1:10" ht="15" customHeight="1">
      <c r="A3" s="406" t="s">
        <v>152</v>
      </c>
      <c r="B3" s="406"/>
      <c r="C3" s="406"/>
      <c r="D3" s="406"/>
      <c r="E3" s="406"/>
      <c r="F3" s="61"/>
      <c r="G3" s="51"/>
    </row>
    <row r="4" spans="1:10" ht="15" customHeight="1">
      <c r="A4" s="406" t="s">
        <v>314</v>
      </c>
      <c r="B4" s="406"/>
      <c r="C4" s="406"/>
      <c r="D4" s="406"/>
      <c r="E4" s="406"/>
      <c r="F4" s="61"/>
      <c r="G4" s="51"/>
    </row>
    <row r="5" spans="1:10" ht="12.75" customHeight="1" thickBot="1">
      <c r="A5" s="83"/>
      <c r="B5" s="83"/>
      <c r="C5" s="83"/>
      <c r="D5" s="83"/>
      <c r="E5" s="83"/>
      <c r="F5" s="24"/>
      <c r="G5" s="51"/>
    </row>
    <row r="6" spans="1:10" ht="21" customHeight="1">
      <c r="A6" s="397" t="s">
        <v>0</v>
      </c>
      <c r="B6" s="404" t="s">
        <v>1</v>
      </c>
      <c r="C6" s="405"/>
      <c r="D6" s="400" t="s">
        <v>2</v>
      </c>
      <c r="E6" s="411"/>
      <c r="F6" s="56"/>
      <c r="G6" s="51"/>
    </row>
    <row r="7" spans="1:10" ht="12.75" customHeight="1">
      <c r="A7" s="398"/>
      <c r="B7" s="402" t="s">
        <v>3</v>
      </c>
      <c r="C7" s="394" t="s">
        <v>100</v>
      </c>
      <c r="D7" s="394" t="s">
        <v>3</v>
      </c>
      <c r="E7" s="407" t="s">
        <v>100</v>
      </c>
      <c r="F7" s="56"/>
      <c r="G7" s="51"/>
    </row>
    <row r="8" spans="1:10" ht="12.75" customHeight="1" thickBot="1">
      <c r="A8" s="399"/>
      <c r="B8" s="403"/>
      <c r="C8" s="395"/>
      <c r="D8" s="395"/>
      <c r="E8" s="408"/>
      <c r="F8" s="43"/>
      <c r="G8" s="51"/>
    </row>
    <row r="9" spans="1:10" ht="18" customHeight="1">
      <c r="A9" s="84" t="s">
        <v>4</v>
      </c>
      <c r="B9" s="85">
        <v>3563</v>
      </c>
      <c r="C9" s="86">
        <f t="shared" ref="C9:C26" si="0">(B9/$B$28)*100</f>
        <v>13.605468153352682</v>
      </c>
      <c r="D9" s="85">
        <v>3943</v>
      </c>
      <c r="E9" s="87">
        <f t="shared" ref="E9:E26" si="1">(D9/$D$28)*100</f>
        <v>13.796843836383358</v>
      </c>
      <c r="F9" s="74"/>
      <c r="G9" s="51"/>
    </row>
    <row r="10" spans="1:10" ht="12.75" customHeight="1">
      <c r="A10" s="88" t="s">
        <v>5</v>
      </c>
      <c r="B10" s="89">
        <v>799</v>
      </c>
      <c r="C10" s="90">
        <f t="shared" si="0"/>
        <v>3.0510157323965172</v>
      </c>
      <c r="D10" s="89">
        <v>889</v>
      </c>
      <c r="E10" s="91">
        <f t="shared" si="1"/>
        <v>3.1106756709471992</v>
      </c>
      <c r="F10" s="74"/>
      <c r="G10" s="51"/>
    </row>
    <row r="11" spans="1:10" ht="12.75" customHeight="1">
      <c r="A11" s="92" t="s">
        <v>6</v>
      </c>
      <c r="B11" s="89">
        <v>539</v>
      </c>
      <c r="C11" s="90">
        <f t="shared" si="0"/>
        <v>2.058194592943333</v>
      </c>
      <c r="D11" s="89">
        <v>580</v>
      </c>
      <c r="E11" s="91">
        <f t="shared" si="1"/>
        <v>2.0294621925189826</v>
      </c>
      <c r="F11" s="74"/>
      <c r="G11" s="51"/>
    </row>
    <row r="12" spans="1:10" ht="12.75" customHeight="1">
      <c r="A12" s="88" t="s">
        <v>7</v>
      </c>
      <c r="B12" s="89">
        <v>796</v>
      </c>
      <c r="C12" s="90">
        <f t="shared" si="0"/>
        <v>3.0395601038643654</v>
      </c>
      <c r="D12" s="89">
        <v>832</v>
      </c>
      <c r="E12" s="91">
        <f t="shared" si="1"/>
        <v>2.911228524441023</v>
      </c>
      <c r="F12" s="74"/>
      <c r="G12" s="51"/>
    </row>
    <row r="13" spans="1:10" ht="12.75" customHeight="1">
      <c r="A13" s="88" t="s">
        <v>8</v>
      </c>
      <c r="B13" s="89">
        <v>648</v>
      </c>
      <c r="C13" s="90">
        <f t="shared" si="0"/>
        <v>2.4744157629448602</v>
      </c>
      <c r="D13" s="89">
        <v>723</v>
      </c>
      <c r="E13" s="91">
        <f t="shared" si="1"/>
        <v>2.5298295951572833</v>
      </c>
      <c r="F13" s="74"/>
      <c r="G13" s="51"/>
    </row>
    <row r="14" spans="1:10" ht="12.75" customHeight="1">
      <c r="A14" s="88" t="s">
        <v>9</v>
      </c>
      <c r="B14" s="89">
        <v>325</v>
      </c>
      <c r="C14" s="90">
        <f t="shared" si="0"/>
        <v>1.2410264243164808</v>
      </c>
      <c r="D14" s="89">
        <v>345</v>
      </c>
      <c r="E14" s="91">
        <f t="shared" si="1"/>
        <v>1.2071800972742224</v>
      </c>
      <c r="F14" s="74"/>
      <c r="G14" s="51"/>
    </row>
    <row r="15" spans="1:10" ht="12.75" customHeight="1">
      <c r="A15" s="88" t="s">
        <v>10</v>
      </c>
      <c r="B15" s="89">
        <v>1636</v>
      </c>
      <c r="C15" s="90">
        <f t="shared" si="0"/>
        <v>6.2471360928669615</v>
      </c>
      <c r="D15" s="89">
        <v>1790</v>
      </c>
      <c r="E15" s="91">
        <f t="shared" si="1"/>
        <v>6.2633402148430664</v>
      </c>
      <c r="F15" s="74"/>
      <c r="G15" s="51"/>
    </row>
    <row r="16" spans="1:10" ht="12.75" customHeight="1">
      <c r="A16" s="92" t="s">
        <v>11</v>
      </c>
      <c r="B16" s="89">
        <v>1768</v>
      </c>
      <c r="C16" s="90">
        <f t="shared" si="0"/>
        <v>6.7511837482816555</v>
      </c>
      <c r="D16" s="89">
        <v>1952</v>
      </c>
      <c r="E16" s="91">
        <f t="shared" si="1"/>
        <v>6.8301899996500923</v>
      </c>
      <c r="F16" s="74"/>
      <c r="G16" s="51"/>
    </row>
    <row r="17" spans="1:9" ht="12.75" customHeight="1">
      <c r="A17" s="92" t="s">
        <v>12</v>
      </c>
      <c r="B17" s="89">
        <v>4336</v>
      </c>
      <c r="C17" s="90">
        <f t="shared" si="0"/>
        <v>16.557201771803879</v>
      </c>
      <c r="D17" s="89">
        <v>4798</v>
      </c>
      <c r="E17" s="91">
        <f t="shared" si="1"/>
        <v>16.788551033975995</v>
      </c>
      <c r="F17" s="74"/>
      <c r="G17" s="51"/>
    </row>
    <row r="18" spans="1:9" ht="12.75" customHeight="1">
      <c r="A18" s="92" t="s">
        <v>18</v>
      </c>
      <c r="B18" s="89">
        <v>3269</v>
      </c>
      <c r="C18" s="90">
        <f t="shared" si="0"/>
        <v>12.482816557201772</v>
      </c>
      <c r="D18" s="89">
        <v>3596</v>
      </c>
      <c r="E18" s="91">
        <f t="shared" si="1"/>
        <v>12.582665593617692</v>
      </c>
      <c r="F18" s="74"/>
      <c r="G18" s="51"/>
      <c r="I18" s="57"/>
    </row>
    <row r="19" spans="1:9" ht="12.75" customHeight="1">
      <c r="A19" s="92" t="s">
        <v>13</v>
      </c>
      <c r="B19" s="89">
        <v>727</v>
      </c>
      <c r="C19" s="90">
        <f t="shared" si="0"/>
        <v>2.7760806476248665</v>
      </c>
      <c r="D19" s="89">
        <v>781</v>
      </c>
      <c r="E19" s="91">
        <f t="shared" si="1"/>
        <v>2.7327758144091816</v>
      </c>
      <c r="F19" s="74"/>
      <c r="G19" s="51"/>
      <c r="I19" s="56"/>
    </row>
    <row r="20" spans="1:9" ht="12.75" customHeight="1">
      <c r="A20" s="92" t="s">
        <v>14</v>
      </c>
      <c r="B20" s="89">
        <v>2040</v>
      </c>
      <c r="C20" s="90">
        <f t="shared" si="0"/>
        <v>7.789827401863449</v>
      </c>
      <c r="D20" s="89">
        <v>2245</v>
      </c>
      <c r="E20" s="91">
        <f t="shared" si="1"/>
        <v>7.8554183141467515</v>
      </c>
      <c r="F20" s="74"/>
      <c r="G20" s="51"/>
      <c r="I20" s="56"/>
    </row>
    <row r="21" spans="1:9" ht="12.75" customHeight="1">
      <c r="A21" s="93" t="s">
        <v>37</v>
      </c>
      <c r="B21" s="89">
        <v>2348</v>
      </c>
      <c r="C21" s="90">
        <f t="shared" si="0"/>
        <v>8.9659385978310677</v>
      </c>
      <c r="D21" s="89">
        <v>2551</v>
      </c>
      <c r="E21" s="91">
        <f t="shared" si="1"/>
        <v>8.9261345743377998</v>
      </c>
      <c r="F21" s="74"/>
      <c r="G21" s="51"/>
      <c r="I21" s="56"/>
    </row>
    <row r="22" spans="1:9" ht="12.75" customHeight="1">
      <c r="A22" s="93" t="s">
        <v>15</v>
      </c>
      <c r="B22" s="89">
        <v>1122</v>
      </c>
      <c r="C22" s="90">
        <f t="shared" si="0"/>
        <v>4.2844050710248975</v>
      </c>
      <c r="D22" s="89">
        <v>1195</v>
      </c>
      <c r="E22" s="91">
        <f t="shared" si="1"/>
        <v>4.1813919311382479</v>
      </c>
      <c r="F22" s="74"/>
      <c r="G22" s="51"/>
      <c r="I22" s="56"/>
    </row>
    <row r="23" spans="1:9" ht="12.75" customHeight="1">
      <c r="A23" s="92" t="s">
        <v>38</v>
      </c>
      <c r="B23" s="89">
        <v>467</v>
      </c>
      <c r="C23" s="90">
        <f t="shared" si="0"/>
        <v>1.7832595081716818</v>
      </c>
      <c r="D23" s="89">
        <v>496</v>
      </c>
      <c r="E23" s="91">
        <f t="shared" si="1"/>
        <v>1.7355400818783024</v>
      </c>
      <c r="F23" s="74"/>
      <c r="G23" s="51"/>
    </row>
    <row r="24" spans="1:9" ht="12.75" customHeight="1">
      <c r="A24" s="92" t="s">
        <v>16</v>
      </c>
      <c r="B24" s="89">
        <v>1494</v>
      </c>
      <c r="C24" s="90">
        <f t="shared" si="0"/>
        <v>5.704903009011761</v>
      </c>
      <c r="D24" s="89">
        <v>1528</v>
      </c>
      <c r="E24" s="91">
        <f t="shared" si="1"/>
        <v>5.3465831554638026</v>
      </c>
      <c r="F24" s="74"/>
      <c r="G24" s="51"/>
    </row>
    <row r="25" spans="1:9" ht="12.75" customHeight="1">
      <c r="A25" s="92" t="s">
        <v>17</v>
      </c>
      <c r="B25" s="89">
        <v>303</v>
      </c>
      <c r="C25" s="90">
        <f t="shared" si="0"/>
        <v>1.1570184817473652</v>
      </c>
      <c r="D25" s="89">
        <v>326</v>
      </c>
      <c r="E25" s="91">
        <f t="shared" si="1"/>
        <v>1.1406977151054971</v>
      </c>
      <c r="F25" s="74"/>
      <c r="G25" s="51"/>
    </row>
    <row r="26" spans="1:9" ht="12.75" customHeight="1">
      <c r="A26" s="93" t="s">
        <v>19</v>
      </c>
      <c r="B26" s="89">
        <v>8</v>
      </c>
      <c r="C26" s="90">
        <f t="shared" si="0"/>
        <v>3.0548342752405679E-2</v>
      </c>
      <c r="D26" s="89">
        <v>9</v>
      </c>
      <c r="E26" s="91">
        <f t="shared" si="1"/>
        <v>3.1491654711501456E-2</v>
      </c>
      <c r="F26" s="74"/>
      <c r="G26" s="51"/>
    </row>
    <row r="27" spans="1:9" ht="12.75" customHeight="1">
      <c r="A27" s="93"/>
      <c r="B27" s="94"/>
      <c r="C27" s="90"/>
      <c r="D27" s="89"/>
      <c r="E27" s="91"/>
      <c r="F27" s="74"/>
      <c r="G27" s="51"/>
    </row>
    <row r="28" spans="1:9" ht="12.75" customHeight="1" thickBot="1">
      <c r="A28" s="234" t="s">
        <v>136</v>
      </c>
      <c r="B28" s="235">
        <f>SUM(B9:B26)</f>
        <v>26188</v>
      </c>
      <c r="C28" s="236">
        <f>SUM(C9:C26)</f>
        <v>100</v>
      </c>
      <c r="D28" s="235">
        <f>SUM(D9:D26)</f>
        <v>28579</v>
      </c>
      <c r="E28" s="237">
        <f>SUM(E9:E26)</f>
        <v>99.999999999999986</v>
      </c>
      <c r="F28" s="75"/>
      <c r="G28" s="51"/>
    </row>
    <row r="29" spans="1:9" ht="12.75" customHeight="1">
      <c r="A29" s="409" t="s">
        <v>104</v>
      </c>
      <c r="B29" s="409"/>
      <c r="C29" s="97"/>
      <c r="D29" s="98"/>
      <c r="E29" s="99"/>
      <c r="F29" s="11"/>
    </row>
    <row r="30" spans="1:9">
      <c r="A30" s="231" t="s">
        <v>271</v>
      </c>
      <c r="C30" s="9"/>
      <c r="E30" s="9"/>
      <c r="F30" s="9"/>
    </row>
    <row r="31" spans="1:9">
      <c r="A31" s="410" t="s">
        <v>270</v>
      </c>
      <c r="B31" s="410"/>
      <c r="C31" s="410"/>
      <c r="D31" s="410"/>
      <c r="E31" s="410"/>
      <c r="F31" s="9"/>
    </row>
    <row r="32" spans="1:9">
      <c r="A32" s="232" t="s">
        <v>268</v>
      </c>
      <c r="B32" s="233"/>
      <c r="C32" s="233"/>
      <c r="D32" s="233"/>
      <c r="E32" s="233"/>
      <c r="F32" s="9"/>
    </row>
    <row r="33" spans="1:6">
      <c r="A33" s="232" t="s">
        <v>269</v>
      </c>
      <c r="B33" s="233"/>
      <c r="C33" s="233"/>
      <c r="D33" s="233"/>
      <c r="E33" s="233"/>
      <c r="F33" s="9"/>
    </row>
    <row r="34" spans="1:6">
      <c r="A34" s="5"/>
      <c r="B34" s="9"/>
      <c r="C34" s="9"/>
      <c r="D34" s="9"/>
      <c r="E34" s="9"/>
      <c r="F34" s="9"/>
    </row>
    <row r="35" spans="1:6">
      <c r="A35" s="5"/>
      <c r="B35" s="9"/>
      <c r="C35" s="9"/>
      <c r="D35" s="9"/>
      <c r="E35" s="9"/>
      <c r="F35" s="9"/>
    </row>
    <row r="36" spans="1:6">
      <c r="A36" s="13"/>
      <c r="B36" s="13"/>
      <c r="C36" s="13"/>
      <c r="D36" s="9"/>
      <c r="E36" s="9"/>
      <c r="F36" s="9"/>
    </row>
    <row r="37" spans="1:6">
      <c r="A37" s="5"/>
      <c r="D37" s="13"/>
      <c r="E37" s="13"/>
      <c r="F37" s="9"/>
    </row>
  </sheetData>
  <mergeCells count="12">
    <mergeCell ref="D7:D8"/>
    <mergeCell ref="E7:E8"/>
    <mergeCell ref="A29:B29"/>
    <mergeCell ref="A31:E31"/>
    <mergeCell ref="A1:E1"/>
    <mergeCell ref="A3:E3"/>
    <mergeCell ref="A4:E4"/>
    <mergeCell ref="A6:A8"/>
    <mergeCell ref="B6:C6"/>
    <mergeCell ref="D6:E6"/>
    <mergeCell ref="B7:B8"/>
    <mergeCell ref="C7:C8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70" orientation="portrait" r:id="rId1"/>
  <headerFooter alignWithMargins="0">
    <oddFooter>&amp;C&amp;A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"/>
  <sheetViews>
    <sheetView view="pageBreakPreview" zoomScale="75" zoomScaleNormal="75" workbookViewId="0">
      <selection activeCell="A55" sqref="A55"/>
    </sheetView>
  </sheetViews>
  <sheetFormatPr baseColWidth="10" defaultRowHeight="12.75"/>
  <cols>
    <col min="1" max="1" width="60.5703125" style="79" bestFit="1" customWidth="1"/>
    <col min="2" max="7" width="14.7109375" style="209" customWidth="1"/>
    <col min="8" max="16384" width="11.42578125" style="79"/>
  </cols>
  <sheetData>
    <row r="1" spans="1:10" s="202" customFormat="1" ht="18" customHeight="1">
      <c r="A1" s="481" t="s">
        <v>129</v>
      </c>
      <c r="B1" s="481"/>
      <c r="C1" s="481"/>
      <c r="D1" s="481"/>
      <c r="E1" s="481"/>
      <c r="F1" s="481"/>
      <c r="G1" s="481"/>
    </row>
    <row r="2" spans="1:10" ht="12.75" customHeight="1">
      <c r="A2" s="203"/>
      <c r="B2" s="204"/>
      <c r="C2" s="204"/>
      <c r="D2" s="204"/>
      <c r="E2" s="204"/>
      <c r="F2" s="204"/>
      <c r="G2" s="204"/>
    </row>
    <row r="3" spans="1:10" ht="15" customHeight="1">
      <c r="A3" s="423" t="s">
        <v>311</v>
      </c>
      <c r="B3" s="423"/>
      <c r="C3" s="423"/>
      <c r="D3" s="423"/>
      <c r="E3" s="423"/>
      <c r="F3" s="423"/>
      <c r="G3" s="423"/>
      <c r="H3" s="205"/>
      <c r="I3" s="205"/>
      <c r="J3" s="78"/>
    </row>
    <row r="4" spans="1:10" ht="12.75" customHeight="1" thickBot="1">
      <c r="A4" s="207"/>
      <c r="B4" s="207"/>
      <c r="C4" s="207"/>
      <c r="D4" s="207"/>
      <c r="E4" s="207"/>
      <c r="F4" s="207"/>
      <c r="G4" s="213"/>
      <c r="H4" s="78"/>
      <c r="I4" s="78"/>
      <c r="J4" s="78"/>
    </row>
    <row r="5" spans="1:10" ht="32.25" customHeight="1">
      <c r="A5" s="397" t="s">
        <v>115</v>
      </c>
      <c r="B5" s="477">
        <v>2013</v>
      </c>
      <c r="C5" s="478"/>
      <c r="D5" s="479"/>
      <c r="E5" s="477">
        <v>2014</v>
      </c>
      <c r="F5" s="478"/>
      <c r="G5" s="479"/>
    </row>
    <row r="6" spans="1:10" ht="37.5" customHeight="1" thickBot="1">
      <c r="A6" s="399"/>
      <c r="B6" s="153" t="s">
        <v>27</v>
      </c>
      <c r="C6" s="152" t="s">
        <v>28</v>
      </c>
      <c r="D6" s="154" t="s">
        <v>29</v>
      </c>
      <c r="E6" s="153" t="s">
        <v>27</v>
      </c>
      <c r="F6" s="152" t="s">
        <v>28</v>
      </c>
      <c r="G6" s="154" t="s">
        <v>29</v>
      </c>
      <c r="H6" s="209"/>
    </row>
    <row r="7" spans="1:10" ht="36.75" customHeight="1" thickBot="1">
      <c r="A7" s="110" t="s">
        <v>209</v>
      </c>
      <c r="B7" s="135">
        <v>91.763499999999993</v>
      </c>
      <c r="C7" s="135">
        <v>93.4406666</v>
      </c>
      <c r="D7" s="136">
        <f>(B7+C7)/2</f>
        <v>92.602083300000004</v>
      </c>
      <c r="E7" s="135">
        <v>89.736000000000004</v>
      </c>
      <c r="F7" s="135">
        <v>91.076999999999998</v>
      </c>
      <c r="G7" s="136">
        <f>(E7+F7)/2</f>
        <v>90.406499999999994</v>
      </c>
      <c r="I7" s="214"/>
      <c r="J7" s="214"/>
    </row>
    <row r="8" spans="1:10" ht="12.75" customHeight="1">
      <c r="A8" s="210" t="s">
        <v>36</v>
      </c>
      <c r="B8" s="211"/>
      <c r="C8" s="211"/>
      <c r="D8" s="211"/>
      <c r="E8" s="211"/>
      <c r="F8" s="211"/>
      <c r="G8" s="211"/>
    </row>
    <row r="9" spans="1:10" ht="12.75" customHeight="1">
      <c r="A9" s="80" t="s">
        <v>116</v>
      </c>
      <c r="B9" s="82"/>
      <c r="C9" s="82"/>
      <c r="D9" s="81"/>
      <c r="E9" s="82"/>
      <c r="F9" s="82"/>
      <c r="G9" s="81"/>
      <c r="I9" s="177"/>
    </row>
  </sheetData>
  <mergeCells count="5">
    <mergeCell ref="A1:G1"/>
    <mergeCell ref="A3:G3"/>
    <mergeCell ref="A5:A6"/>
    <mergeCell ref="B5:D5"/>
    <mergeCell ref="E5:G5"/>
  </mergeCells>
  <phoneticPr fontId="11" type="noConversion"/>
  <printOptions horizontalCentered="1"/>
  <pageMargins left="0.78740157480314965" right="0.78740157480314965" top="0.98425196850393704" bottom="0.98425196850393704" header="0" footer="0"/>
  <pageSetup paperSize="9" scale="54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Hoja52">
    <pageSetUpPr fitToPage="1"/>
  </sheetPr>
  <dimension ref="A1:J25"/>
  <sheetViews>
    <sheetView showGridLines="0" view="pageBreakPreview" zoomScale="75" zoomScaleNormal="75" workbookViewId="0">
      <selection activeCell="B6" sqref="B6:D6"/>
    </sheetView>
  </sheetViews>
  <sheetFormatPr baseColWidth="10" defaultRowHeight="12.75"/>
  <cols>
    <col min="1" max="1" width="50.28515625" style="9" customWidth="1"/>
    <col min="2" max="4" width="24.7109375" style="4" customWidth="1"/>
    <col min="5" max="7" width="14.7109375" style="4" customWidth="1"/>
    <col min="8" max="16384" width="11.42578125" style="9"/>
  </cols>
  <sheetData>
    <row r="1" spans="1:10" s="23" customFormat="1" ht="18" customHeight="1">
      <c r="A1" s="396" t="s">
        <v>129</v>
      </c>
      <c r="B1" s="396"/>
      <c r="C1" s="396"/>
      <c r="D1" s="396"/>
      <c r="E1" s="30"/>
      <c r="F1" s="30"/>
      <c r="G1" s="30"/>
    </row>
    <row r="2" spans="1:10" ht="12.75" customHeight="1">
      <c r="A2" s="7"/>
      <c r="B2" s="8"/>
      <c r="C2" s="8"/>
      <c r="D2" s="8"/>
      <c r="E2" s="8"/>
      <c r="F2" s="8"/>
      <c r="G2" s="8"/>
    </row>
    <row r="3" spans="1:10" ht="15" customHeight="1">
      <c r="A3" s="406" t="s">
        <v>160</v>
      </c>
      <c r="B3" s="406"/>
      <c r="C3" s="406"/>
      <c r="D3" s="406"/>
      <c r="E3" s="61"/>
      <c r="F3" s="61"/>
      <c r="G3" s="61"/>
      <c r="H3" s="61"/>
      <c r="I3" s="61"/>
      <c r="J3" s="14"/>
    </row>
    <row r="4" spans="1:10" s="3" customFormat="1" ht="15" customHeight="1">
      <c r="A4" s="406" t="s">
        <v>312</v>
      </c>
      <c r="B4" s="406"/>
      <c r="C4" s="406"/>
      <c r="D4" s="406"/>
      <c r="E4" s="24"/>
      <c r="F4" s="24"/>
      <c r="G4" s="24"/>
    </row>
    <row r="5" spans="1:10" ht="12.75" customHeight="1" thickBot="1">
      <c r="A5" s="83"/>
      <c r="B5" s="83"/>
      <c r="C5" s="83"/>
      <c r="D5" s="83"/>
      <c r="E5" s="24"/>
      <c r="F5" s="24"/>
      <c r="G5" s="51"/>
      <c r="H5" s="14"/>
      <c r="I5" s="14"/>
      <c r="J5" s="14"/>
    </row>
    <row r="6" spans="1:10" ht="25.5" customHeight="1">
      <c r="A6" s="397" t="s">
        <v>122</v>
      </c>
      <c r="B6" s="482" t="s">
        <v>337</v>
      </c>
      <c r="C6" s="483"/>
      <c r="D6" s="484"/>
      <c r="E6" s="9"/>
      <c r="F6" s="9"/>
      <c r="G6" s="9"/>
    </row>
    <row r="7" spans="1:10" ht="28.5" customHeight="1" thickBot="1">
      <c r="A7" s="480"/>
      <c r="B7" s="153" t="s">
        <v>27</v>
      </c>
      <c r="C7" s="152" t="s">
        <v>28</v>
      </c>
      <c r="D7" s="154" t="s">
        <v>29</v>
      </c>
      <c r="F7" s="9"/>
      <c r="G7" s="9"/>
    </row>
    <row r="8" spans="1:10" ht="25.5">
      <c r="A8" s="195" t="s">
        <v>181</v>
      </c>
      <c r="B8" s="135">
        <v>3.4913201650279149</v>
      </c>
      <c r="C8" s="135">
        <v>7.7107890969929063</v>
      </c>
      <c r="D8" s="136">
        <f>SUM(B8:C8)/2</f>
        <v>5.6010546310104106</v>
      </c>
      <c r="E8" s="9"/>
      <c r="F8" s="9"/>
      <c r="G8" s="9"/>
    </row>
    <row r="9" spans="1:10" ht="25.5">
      <c r="A9" s="195" t="s">
        <v>182</v>
      </c>
      <c r="B9" s="137">
        <v>1.5211410688561062</v>
      </c>
      <c r="C9" s="137">
        <v>5.1632696893701713</v>
      </c>
      <c r="D9" s="138">
        <f>SUM(B9:C9)/2</f>
        <v>3.342205379113139</v>
      </c>
      <c r="E9" s="9"/>
      <c r="F9" s="9"/>
      <c r="G9" s="9"/>
    </row>
    <row r="10" spans="1:10">
      <c r="A10" s="195" t="s">
        <v>183</v>
      </c>
      <c r="B10" s="137">
        <v>4.5589362764841246</v>
      </c>
      <c r="C10" s="137">
        <v>6.5428166376492376</v>
      </c>
      <c r="D10" s="138">
        <f t="shared" ref="D10:D23" si="0">SUM(B10:C10)/2</f>
        <v>5.5508764570666811</v>
      </c>
      <c r="E10" s="9"/>
      <c r="F10" s="9"/>
      <c r="G10" s="9"/>
    </row>
    <row r="11" spans="1:10" ht="25.5">
      <c r="A11" s="195" t="s">
        <v>184</v>
      </c>
      <c r="B11" s="137">
        <v>79.420296495883832</v>
      </c>
      <c r="C11" s="137">
        <v>-25.392810078610349</v>
      </c>
      <c r="D11" s="138">
        <f t="shared" si="0"/>
        <v>27.01374320863674</v>
      </c>
      <c r="E11" s="9"/>
      <c r="F11" s="9"/>
      <c r="G11" s="9"/>
    </row>
    <row r="12" spans="1:10" ht="18" customHeight="1">
      <c r="A12" s="195" t="s">
        <v>117</v>
      </c>
      <c r="B12" s="137">
        <v>0.1627859930954712</v>
      </c>
      <c r="C12" s="137">
        <v>-0.85654205700485386</v>
      </c>
      <c r="D12" s="138">
        <f t="shared" si="0"/>
        <v>-0.34687803195469136</v>
      </c>
      <c r="E12" s="9"/>
      <c r="F12" s="9"/>
      <c r="G12" s="9"/>
    </row>
    <row r="13" spans="1:10" ht="25.5">
      <c r="A13" s="195" t="s">
        <v>185</v>
      </c>
      <c r="B13" s="137">
        <v>0.88129489676894435</v>
      </c>
      <c r="C13" s="137">
        <v>-1.135358308702504E-2</v>
      </c>
      <c r="D13" s="138">
        <f t="shared" si="0"/>
        <v>0.43497065684095965</v>
      </c>
      <c r="E13" s="9"/>
      <c r="F13" s="9"/>
      <c r="G13" s="9"/>
    </row>
    <row r="14" spans="1:10" ht="25.5">
      <c r="A14" s="196" t="s">
        <v>186</v>
      </c>
      <c r="B14" s="137">
        <v>0.14893682259560681</v>
      </c>
      <c r="C14" s="137">
        <v>-0.14245114656184679</v>
      </c>
      <c r="D14" s="138">
        <f t="shared" si="0"/>
        <v>3.2428380168800092E-3</v>
      </c>
      <c r="E14" s="9"/>
      <c r="F14" s="9"/>
      <c r="G14" s="9"/>
    </row>
    <row r="15" spans="1:10">
      <c r="A15" s="197" t="s">
        <v>118</v>
      </c>
      <c r="B15" s="137">
        <v>2.4875823824143573</v>
      </c>
      <c r="C15" s="137">
        <v>5.254983163405142</v>
      </c>
      <c r="D15" s="138">
        <f t="shared" si="0"/>
        <v>3.8712827729097494</v>
      </c>
      <c r="E15" s="9"/>
      <c r="F15" s="9"/>
      <c r="G15" s="9"/>
    </row>
    <row r="16" spans="1:10" ht="25.5">
      <c r="A16" s="196" t="s">
        <v>187</v>
      </c>
      <c r="B16" s="137">
        <v>1.947236644624073</v>
      </c>
      <c r="C16" s="137">
        <v>6.0131003435450641</v>
      </c>
      <c r="D16" s="138">
        <f t="shared" si="0"/>
        <v>3.9801684940845687</v>
      </c>
      <c r="E16" s="9"/>
      <c r="F16" s="9"/>
      <c r="G16" s="9"/>
    </row>
    <row r="17" spans="1:9" ht="12.75" customHeight="1">
      <c r="A17" s="93"/>
      <c r="B17" s="137"/>
      <c r="C17" s="137"/>
      <c r="D17" s="138"/>
      <c r="E17" s="9"/>
      <c r="F17" s="9"/>
      <c r="G17" s="9"/>
    </row>
    <row r="18" spans="1:9" ht="12.75" customHeight="1">
      <c r="A18" s="142" t="s">
        <v>131</v>
      </c>
      <c r="B18" s="157">
        <v>4.8527139604692699</v>
      </c>
      <c r="C18" s="157">
        <v>2.7557200991352113</v>
      </c>
      <c r="D18" s="138">
        <f t="shared" si="0"/>
        <v>3.8042170298022406</v>
      </c>
      <c r="E18" s="9"/>
      <c r="F18" s="9"/>
      <c r="G18" s="9"/>
    </row>
    <row r="19" spans="1:9" ht="12.75" customHeight="1">
      <c r="A19" s="194"/>
      <c r="B19" s="157"/>
      <c r="C19" s="157"/>
      <c r="D19" s="138"/>
      <c r="E19" s="9"/>
      <c r="F19" s="9"/>
      <c r="G19" s="9"/>
    </row>
    <row r="20" spans="1:9" ht="12.75" customHeight="1">
      <c r="A20" s="103"/>
      <c r="B20" s="139"/>
      <c r="C20" s="139"/>
      <c r="D20" s="138"/>
      <c r="E20" s="9"/>
      <c r="F20" s="9"/>
      <c r="G20" s="9"/>
    </row>
    <row r="21" spans="1:9" ht="12.75" customHeight="1">
      <c r="A21" s="145" t="s">
        <v>132</v>
      </c>
      <c r="B21" s="143">
        <v>3.7082236359765388</v>
      </c>
      <c r="C21" s="143">
        <v>3.8148681493418684</v>
      </c>
      <c r="D21" s="138">
        <f t="shared" si="0"/>
        <v>3.7615458926592034</v>
      </c>
      <c r="E21" s="9"/>
      <c r="F21" s="9"/>
      <c r="G21" s="9"/>
    </row>
    <row r="22" spans="1:9" ht="12.75" customHeight="1">
      <c r="A22" s="146"/>
      <c r="B22" s="143"/>
      <c r="C22" s="143"/>
      <c r="D22" s="138"/>
      <c r="E22" s="9"/>
      <c r="F22" s="9"/>
      <c r="G22" s="9"/>
    </row>
    <row r="23" spans="1:9" ht="12.75" customHeight="1" thickBot="1">
      <c r="A23" s="241" t="s">
        <v>133</v>
      </c>
      <c r="B23" s="256">
        <v>1.929364022654894</v>
      </c>
      <c r="C23" s="302">
        <v>0.93322899345228483</v>
      </c>
      <c r="D23" s="303">
        <f t="shared" si="0"/>
        <v>1.4312965080535895</v>
      </c>
      <c r="E23" s="9"/>
      <c r="F23" s="9"/>
      <c r="G23" s="9"/>
    </row>
    <row r="24" spans="1:9" ht="22.5" customHeight="1">
      <c r="A24" s="150" t="s">
        <v>36</v>
      </c>
      <c r="B24" s="151"/>
      <c r="C24" s="151"/>
      <c r="D24" s="151"/>
      <c r="E24" s="17"/>
      <c r="F24" s="17"/>
      <c r="G24" s="17"/>
    </row>
    <row r="25" spans="1:9" ht="12.75" customHeight="1">
      <c r="A25" s="21" t="s">
        <v>123</v>
      </c>
      <c r="B25" s="1"/>
      <c r="C25" s="1"/>
      <c r="D25" s="19"/>
      <c r="E25" s="1"/>
      <c r="F25" s="1"/>
      <c r="G25" s="19"/>
      <c r="I25" s="22"/>
    </row>
  </sheetData>
  <mergeCells count="5">
    <mergeCell ref="A1:D1"/>
    <mergeCell ref="A3:D3"/>
    <mergeCell ref="A4:D4"/>
    <mergeCell ref="A6:A7"/>
    <mergeCell ref="B6:D6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62" orientation="portrait" r:id="rId1"/>
  <headerFooter alignWithMargins="0">
    <oddFooter>&amp;C&amp;A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codeName="Hoja53">
    <pageSetUpPr fitToPage="1"/>
  </sheetPr>
  <dimension ref="A1:J14"/>
  <sheetViews>
    <sheetView showGridLines="0" view="pageBreakPreview" zoomScale="75" zoomScaleNormal="75" workbookViewId="0">
      <selection activeCell="B6" sqref="B6:D6"/>
    </sheetView>
  </sheetViews>
  <sheetFormatPr baseColWidth="10" defaultRowHeight="12.75"/>
  <cols>
    <col min="1" max="1" width="69.140625" style="9" customWidth="1"/>
    <col min="2" max="4" width="24.7109375" style="4" customWidth="1"/>
    <col min="5" max="7" width="14.7109375" style="4" customWidth="1"/>
    <col min="8" max="16384" width="11.42578125" style="9"/>
  </cols>
  <sheetData>
    <row r="1" spans="1:10" s="23" customFormat="1" ht="18" customHeight="1">
      <c r="A1" s="396" t="s">
        <v>129</v>
      </c>
      <c r="B1" s="396"/>
      <c r="C1" s="396"/>
      <c r="D1" s="396"/>
      <c r="E1" s="30"/>
      <c r="F1" s="30"/>
      <c r="G1" s="30"/>
    </row>
    <row r="2" spans="1:10" ht="12.75" customHeight="1">
      <c r="A2" s="7"/>
      <c r="B2" s="8"/>
      <c r="C2" s="8"/>
      <c r="D2" s="8"/>
      <c r="E2" s="8"/>
      <c r="F2" s="8"/>
      <c r="G2" s="8"/>
    </row>
    <row r="3" spans="1:10" ht="15" customHeight="1">
      <c r="A3" s="406" t="s">
        <v>161</v>
      </c>
      <c r="B3" s="406"/>
      <c r="C3" s="406"/>
      <c r="D3" s="406"/>
      <c r="E3" s="61"/>
      <c r="F3" s="61"/>
      <c r="G3" s="61"/>
      <c r="H3" s="61"/>
      <c r="I3" s="61"/>
      <c r="J3" s="14"/>
    </row>
    <row r="4" spans="1:10" s="3" customFormat="1" ht="15" customHeight="1">
      <c r="A4" s="406" t="s">
        <v>312</v>
      </c>
      <c r="B4" s="406"/>
      <c r="C4" s="406"/>
      <c r="D4" s="406"/>
      <c r="E4" s="24"/>
      <c r="F4" s="24"/>
      <c r="G4" s="24"/>
    </row>
    <row r="5" spans="1:10" ht="12.75" customHeight="1" thickBot="1">
      <c r="A5" s="83"/>
      <c r="B5" s="83"/>
      <c r="C5" s="83"/>
      <c r="D5" s="83"/>
      <c r="E5" s="24"/>
      <c r="F5" s="24"/>
      <c r="G5" s="51"/>
      <c r="H5" s="14"/>
      <c r="I5" s="14"/>
      <c r="J5" s="14"/>
    </row>
    <row r="6" spans="1:10" ht="22.5" customHeight="1">
      <c r="A6" s="397" t="s">
        <v>115</v>
      </c>
      <c r="B6" s="482" t="s">
        <v>337</v>
      </c>
      <c r="C6" s="483"/>
      <c r="D6" s="484"/>
      <c r="E6" s="9"/>
      <c r="F6" s="9"/>
      <c r="G6" s="9"/>
    </row>
    <row r="7" spans="1:10" ht="33.75" customHeight="1" thickBot="1">
      <c r="A7" s="399"/>
      <c r="B7" s="153" t="s">
        <v>27</v>
      </c>
      <c r="C7" s="152" t="s">
        <v>28</v>
      </c>
      <c r="D7" s="154" t="s">
        <v>29</v>
      </c>
      <c r="F7" s="9"/>
      <c r="G7" s="9"/>
    </row>
    <row r="8" spans="1:10" ht="31.5" customHeight="1">
      <c r="A8" s="95" t="s">
        <v>278</v>
      </c>
      <c r="B8" s="135">
        <v>5.5300103617532281</v>
      </c>
      <c r="C8" s="135">
        <v>3.4285420066779078</v>
      </c>
      <c r="D8" s="136">
        <f>(B8+C8)/2</f>
        <v>4.4792761842155677</v>
      </c>
      <c r="E8" s="9"/>
      <c r="F8" s="9"/>
      <c r="G8" s="9"/>
    </row>
    <row r="9" spans="1:10" ht="12.75" customHeight="1">
      <c r="A9" s="93" t="s">
        <v>120</v>
      </c>
      <c r="B9" s="137">
        <v>-0.67937684059971637</v>
      </c>
      <c r="C9" s="137">
        <v>0.20973675492296392</v>
      </c>
      <c r="D9" s="138">
        <f>(B9+C9)/2</f>
        <v>-0.23482004283837621</v>
      </c>
      <c r="E9" s="9"/>
      <c r="F9" s="9"/>
      <c r="G9" s="9"/>
    </row>
    <row r="10" spans="1:10" ht="12.75" customHeight="1" thickBot="1">
      <c r="A10" s="119" t="s">
        <v>121</v>
      </c>
      <c r="B10" s="155">
        <v>-4.4606149150288017</v>
      </c>
      <c r="C10" s="155">
        <v>0.14317043471677735</v>
      </c>
      <c r="D10" s="156">
        <f>(B10+C10)/2</f>
        <v>-2.158722240156012</v>
      </c>
      <c r="E10" s="9"/>
      <c r="F10" s="9"/>
      <c r="G10" s="9"/>
    </row>
    <row r="11" spans="1:10" ht="12.75" customHeight="1">
      <c r="A11" s="150" t="s">
        <v>36</v>
      </c>
      <c r="B11" s="151"/>
      <c r="C11" s="151"/>
      <c r="D11" s="151"/>
      <c r="E11" s="9"/>
      <c r="F11" s="9"/>
      <c r="G11" s="9"/>
    </row>
    <row r="12" spans="1:10" ht="12.75" customHeight="1">
      <c r="A12" s="417" t="s">
        <v>116</v>
      </c>
      <c r="B12" s="417"/>
      <c r="C12" s="1"/>
      <c r="D12" s="19"/>
      <c r="E12" s="1"/>
      <c r="F12" s="1"/>
      <c r="G12" s="19"/>
      <c r="I12" s="22"/>
    </row>
    <row r="13" spans="1:10" ht="12.75" customHeight="1">
      <c r="E13" s="17"/>
      <c r="F13" s="17"/>
      <c r="G13" s="17"/>
    </row>
    <row r="14" spans="1:10" ht="12.75" customHeight="1"/>
  </sheetData>
  <mergeCells count="6">
    <mergeCell ref="A12:B12"/>
    <mergeCell ref="A6:A7"/>
    <mergeCell ref="B6:D6"/>
    <mergeCell ref="A1:D1"/>
    <mergeCell ref="A3:D3"/>
    <mergeCell ref="A4:D4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55" orientation="portrait" r:id="rId1"/>
  <headerFooter alignWithMargins="0">
    <oddFooter>&amp;C&amp;A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view="pageBreakPreview" zoomScale="75" zoomScaleNormal="75" workbookViewId="0">
      <selection activeCell="D11" sqref="D11"/>
    </sheetView>
  </sheetViews>
  <sheetFormatPr baseColWidth="10" defaultRowHeight="12.75"/>
  <cols>
    <col min="1" max="1" width="60.5703125" style="79" bestFit="1" customWidth="1"/>
    <col min="2" max="4" width="24.7109375" style="209" customWidth="1"/>
    <col min="5" max="7" width="14.7109375" style="209" customWidth="1"/>
    <col min="8" max="16384" width="11.42578125" style="79"/>
  </cols>
  <sheetData>
    <row r="1" spans="1:10" s="202" customFormat="1" ht="18" customHeight="1">
      <c r="A1" s="481" t="s">
        <v>129</v>
      </c>
      <c r="B1" s="481"/>
      <c r="C1" s="481"/>
      <c r="D1" s="481"/>
      <c r="E1" s="201"/>
      <c r="F1" s="201"/>
      <c r="G1" s="201"/>
    </row>
    <row r="2" spans="1:10" ht="12.75" customHeight="1">
      <c r="A2" s="203"/>
      <c r="B2" s="204"/>
      <c r="C2" s="204"/>
      <c r="D2" s="204"/>
      <c r="E2" s="204"/>
      <c r="F2" s="204"/>
      <c r="G2" s="204"/>
    </row>
    <row r="3" spans="1:10" ht="15" customHeight="1">
      <c r="A3" s="423" t="s">
        <v>208</v>
      </c>
      <c r="B3" s="423"/>
      <c r="C3" s="423"/>
      <c r="D3" s="423"/>
      <c r="E3" s="205"/>
      <c r="F3" s="205"/>
      <c r="G3" s="205"/>
      <c r="H3" s="205"/>
      <c r="I3" s="205"/>
      <c r="J3" s="78"/>
    </row>
    <row r="4" spans="1:10" s="206" customFormat="1" ht="15" customHeight="1">
      <c r="A4" s="423" t="s">
        <v>312</v>
      </c>
      <c r="B4" s="423"/>
      <c r="C4" s="423"/>
      <c r="D4" s="423"/>
      <c r="E4" s="199"/>
      <c r="F4" s="199"/>
      <c r="G4" s="199"/>
    </row>
    <row r="5" spans="1:10" ht="12.75" customHeight="1" thickBot="1">
      <c r="A5" s="207"/>
      <c r="B5" s="207"/>
      <c r="C5" s="207"/>
      <c r="D5" s="207"/>
      <c r="E5" s="199"/>
      <c r="F5" s="199"/>
      <c r="G5" s="208"/>
      <c r="H5" s="78"/>
      <c r="I5" s="78"/>
      <c r="J5" s="78"/>
    </row>
    <row r="6" spans="1:10" ht="36" customHeight="1">
      <c r="A6" s="397" t="s">
        <v>115</v>
      </c>
      <c r="B6" s="482" t="s">
        <v>337</v>
      </c>
      <c r="C6" s="483"/>
      <c r="D6" s="484"/>
      <c r="E6" s="79"/>
      <c r="F6" s="79"/>
      <c r="G6" s="79"/>
    </row>
    <row r="7" spans="1:10" ht="36" customHeight="1" thickBot="1">
      <c r="A7" s="399"/>
      <c r="B7" s="153" t="s">
        <v>27</v>
      </c>
      <c r="C7" s="152" t="s">
        <v>28</v>
      </c>
      <c r="D7" s="154" t="s">
        <v>29</v>
      </c>
      <c r="F7" s="79"/>
      <c r="G7" s="79"/>
    </row>
    <row r="8" spans="1:10" ht="28.5" customHeight="1" thickBot="1">
      <c r="A8" s="110" t="s">
        <v>209</v>
      </c>
      <c r="B8" s="137">
        <v>-2.209484163093157</v>
      </c>
      <c r="C8" s="137">
        <v>-2.5295909008423125</v>
      </c>
      <c r="D8" s="156">
        <f>(B8+C8)/2</f>
        <v>-2.369537531967735</v>
      </c>
      <c r="E8" s="79"/>
      <c r="F8" s="79"/>
      <c r="G8" s="79"/>
    </row>
    <row r="9" spans="1:10" ht="12.75" customHeight="1">
      <c r="A9" s="210" t="s">
        <v>36</v>
      </c>
      <c r="B9" s="211"/>
      <c r="C9" s="211"/>
      <c r="D9" s="211"/>
      <c r="E9" s="79"/>
      <c r="F9" s="79"/>
      <c r="G9" s="79"/>
    </row>
    <row r="10" spans="1:10" ht="12.75" customHeight="1">
      <c r="A10" s="80" t="s">
        <v>116</v>
      </c>
      <c r="B10" s="82"/>
      <c r="C10" s="82"/>
      <c r="D10" s="81"/>
      <c r="E10" s="82"/>
      <c r="F10" s="82"/>
      <c r="G10" s="81"/>
      <c r="I10" s="177"/>
    </row>
    <row r="11" spans="1:10" ht="12.75" customHeight="1">
      <c r="E11" s="212"/>
      <c r="F11" s="212"/>
      <c r="G11" s="212"/>
    </row>
    <row r="12" spans="1:10" ht="12.75" customHeight="1"/>
  </sheetData>
  <mergeCells count="5">
    <mergeCell ref="A1:D1"/>
    <mergeCell ref="A3:D3"/>
    <mergeCell ref="A4:D4"/>
    <mergeCell ref="A6:A7"/>
    <mergeCell ref="B6:D6"/>
  </mergeCells>
  <phoneticPr fontId="11" type="noConversion"/>
  <printOptions horizontalCentered="1"/>
  <pageMargins left="0.74803149606299213" right="0.74803149606299213" top="0.98425196850393704" bottom="0.98425196850393704" header="0" footer="0"/>
  <pageSetup paperSize="9" scale="59" orientation="portrait" r:id="rId1"/>
  <headerFooter alignWithMargins="0"/>
  <colBreaks count="1" manualBreakCount="1">
    <brk id="5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>
  <sheetPr codeName="Hoja611">
    <pageSetUpPr fitToPage="1"/>
  </sheetPr>
  <dimension ref="A1:K30"/>
  <sheetViews>
    <sheetView showGridLines="0" view="pageBreakPreview" zoomScale="75" zoomScaleNormal="75" workbookViewId="0">
      <selection activeCell="B7" sqref="B7:G26"/>
    </sheetView>
  </sheetViews>
  <sheetFormatPr baseColWidth="10" defaultRowHeight="12.75"/>
  <cols>
    <col min="1" max="1" width="75" style="9" customWidth="1"/>
    <col min="2" max="7" width="14.7109375" style="9" customWidth="1"/>
    <col min="8" max="8" width="4.7109375" style="9" customWidth="1"/>
    <col min="9" max="16384" width="11.42578125" style="9"/>
  </cols>
  <sheetData>
    <row r="1" spans="1:11" s="23" customFormat="1" ht="18" customHeight="1">
      <c r="A1" s="396" t="s">
        <v>129</v>
      </c>
      <c r="B1" s="396"/>
      <c r="C1" s="396"/>
      <c r="D1" s="396"/>
      <c r="E1" s="396"/>
      <c r="F1" s="396"/>
      <c r="G1" s="396"/>
    </row>
    <row r="2" spans="1:11" ht="12.75" customHeight="1">
      <c r="A2" s="7"/>
      <c r="B2" s="8"/>
      <c r="C2" s="8"/>
      <c r="D2" s="8"/>
      <c r="E2" s="8"/>
      <c r="F2" s="8"/>
      <c r="G2" s="8"/>
    </row>
    <row r="3" spans="1:11" ht="15" customHeight="1">
      <c r="A3" s="406" t="s">
        <v>298</v>
      </c>
      <c r="B3" s="406"/>
      <c r="C3" s="406"/>
      <c r="D3" s="406"/>
      <c r="E3" s="406"/>
      <c r="F3" s="406"/>
      <c r="G3" s="406"/>
      <c r="H3" s="61"/>
      <c r="I3" s="61"/>
      <c r="J3" s="14"/>
    </row>
    <row r="4" spans="1:11" ht="12.75" customHeight="1" thickBot="1">
      <c r="A4" s="83"/>
      <c r="B4" s="83"/>
      <c r="C4" s="83"/>
      <c r="D4" s="83"/>
      <c r="E4" s="83"/>
      <c r="F4" s="83"/>
      <c r="G4" s="106"/>
      <c r="H4" s="14"/>
      <c r="I4" s="14"/>
      <c r="J4" s="14"/>
    </row>
    <row r="5" spans="1:11" ht="27" customHeight="1">
      <c r="A5" s="397" t="s">
        <v>122</v>
      </c>
      <c r="B5" s="477">
        <v>2013</v>
      </c>
      <c r="C5" s="478"/>
      <c r="D5" s="479"/>
      <c r="E5" s="477">
        <v>2014</v>
      </c>
      <c r="F5" s="478"/>
      <c r="G5" s="479"/>
    </row>
    <row r="6" spans="1:11" ht="29.25" customHeight="1" thickBot="1">
      <c r="A6" s="480"/>
      <c r="B6" s="152" t="s">
        <v>27</v>
      </c>
      <c r="C6" s="152" t="s">
        <v>28</v>
      </c>
      <c r="D6" s="152" t="s">
        <v>29</v>
      </c>
      <c r="E6" s="153" t="s">
        <v>27</v>
      </c>
      <c r="F6" s="152" t="s">
        <v>28</v>
      </c>
      <c r="G6" s="154" t="s">
        <v>29</v>
      </c>
      <c r="H6" s="4"/>
    </row>
    <row r="7" spans="1:11" ht="24" customHeight="1">
      <c r="A7" s="301" t="s">
        <v>181</v>
      </c>
      <c r="B7" s="135">
        <v>108.97733333333332</v>
      </c>
      <c r="C7" s="135">
        <v>110.93366666666667</v>
      </c>
      <c r="D7" s="135">
        <v>109.9555</v>
      </c>
      <c r="E7" s="135">
        <v>109.33</v>
      </c>
      <c r="F7" s="135">
        <v>110.5003</v>
      </c>
      <c r="G7" s="136">
        <f>(E7+F7)/2</f>
        <v>109.91515</v>
      </c>
      <c r="J7" s="41"/>
      <c r="K7" s="41"/>
    </row>
    <row r="8" spans="1:11" ht="12.75" customHeight="1">
      <c r="A8" s="301" t="s">
        <v>182</v>
      </c>
      <c r="B8" s="137">
        <v>109.80133333333333</v>
      </c>
      <c r="C8" s="137">
        <v>110.77216666666668</v>
      </c>
      <c r="D8" s="137">
        <v>110.28675000000001</v>
      </c>
      <c r="E8" s="137">
        <v>110.72</v>
      </c>
      <c r="F8" s="137">
        <v>111.2458</v>
      </c>
      <c r="G8" s="138">
        <f t="shared" ref="G8:G26" si="0">(E8+F8)/2</f>
        <v>110.9829</v>
      </c>
      <c r="J8" s="41"/>
      <c r="K8" s="41"/>
    </row>
    <row r="9" spans="1:11" ht="12.75" customHeight="1">
      <c r="A9" s="301" t="s">
        <v>183</v>
      </c>
      <c r="B9" s="137">
        <v>109.61916666666667</v>
      </c>
      <c r="C9" s="137">
        <v>110.81299999999999</v>
      </c>
      <c r="D9" s="137">
        <v>110.21608333333333</v>
      </c>
      <c r="E9" s="137">
        <v>112.241</v>
      </c>
      <c r="F9" s="137">
        <v>111.8145</v>
      </c>
      <c r="G9" s="138">
        <f t="shared" si="0"/>
        <v>112.02775</v>
      </c>
      <c r="J9" s="41"/>
      <c r="K9" s="41"/>
    </row>
    <row r="10" spans="1:11" ht="12.75" customHeight="1">
      <c r="A10" s="301" t="s">
        <v>184</v>
      </c>
      <c r="B10" s="137">
        <v>131.82033333333334</v>
      </c>
      <c r="C10" s="137">
        <v>119.58516666666668</v>
      </c>
      <c r="D10" s="137">
        <v>125.70275000000001</v>
      </c>
      <c r="E10" s="137">
        <v>115.739</v>
      </c>
      <c r="F10" s="137">
        <v>106.56100000000001</v>
      </c>
      <c r="G10" s="138">
        <f t="shared" si="0"/>
        <v>111.15</v>
      </c>
      <c r="J10" s="41"/>
      <c r="K10" s="41"/>
    </row>
    <row r="11" spans="1:11" ht="12.75" customHeight="1">
      <c r="A11" s="301" t="s">
        <v>117</v>
      </c>
      <c r="B11" s="137">
        <v>103.11966666666667</v>
      </c>
      <c r="C11" s="137">
        <v>104.85066666666665</v>
      </c>
      <c r="D11" s="137">
        <v>103.98516666666666</v>
      </c>
      <c r="E11" s="137">
        <v>105.375</v>
      </c>
      <c r="F11" s="137">
        <v>105.8943</v>
      </c>
      <c r="G11" s="138">
        <f t="shared" si="0"/>
        <v>105.63464999999999</v>
      </c>
      <c r="J11" s="41"/>
      <c r="K11" s="41"/>
    </row>
    <row r="12" spans="1:11" ht="12.75" customHeight="1">
      <c r="A12" s="301" t="s">
        <v>185</v>
      </c>
      <c r="B12" s="137">
        <v>127.005</v>
      </c>
      <c r="C12" s="137">
        <v>120.97783333333335</v>
      </c>
      <c r="D12" s="137">
        <v>123.99141666666668</v>
      </c>
      <c r="E12" s="137">
        <v>116.8</v>
      </c>
      <c r="F12" s="137">
        <v>118.5962</v>
      </c>
      <c r="G12" s="138">
        <f t="shared" si="0"/>
        <v>117.6981</v>
      </c>
      <c r="J12" s="41"/>
      <c r="K12" s="41"/>
    </row>
    <row r="13" spans="1:11" ht="12.75" customHeight="1">
      <c r="A13" s="304" t="s">
        <v>186</v>
      </c>
      <c r="B13" s="137">
        <v>105.55550000000001</v>
      </c>
      <c r="C13" s="137">
        <v>106.24583333333334</v>
      </c>
      <c r="D13" s="137">
        <v>105.90066666666667</v>
      </c>
      <c r="E13" s="137">
        <v>106.08499999999999</v>
      </c>
      <c r="F13" s="137">
        <v>105.9945</v>
      </c>
      <c r="G13" s="138">
        <f t="shared" si="0"/>
        <v>106.03975</v>
      </c>
      <c r="J13" s="41"/>
      <c r="K13" s="41"/>
    </row>
    <row r="14" spans="1:11" ht="12.75" customHeight="1">
      <c r="A14" s="305" t="s">
        <v>118</v>
      </c>
      <c r="B14" s="137">
        <v>115.32866666666666</v>
      </c>
      <c r="C14" s="137">
        <v>115.28533333333336</v>
      </c>
      <c r="D14" s="137">
        <v>115.30700000000002</v>
      </c>
      <c r="E14" s="137">
        <v>113.209</v>
      </c>
      <c r="F14" s="137">
        <v>114.2508</v>
      </c>
      <c r="G14" s="138">
        <f t="shared" si="0"/>
        <v>113.7299</v>
      </c>
      <c r="J14" s="41"/>
      <c r="K14" s="41"/>
    </row>
    <row r="15" spans="1:11" ht="12.75" customHeight="1">
      <c r="A15" s="304" t="s">
        <v>187</v>
      </c>
      <c r="B15" s="137">
        <v>132.76499999999999</v>
      </c>
      <c r="C15" s="137">
        <v>121.78266666666667</v>
      </c>
      <c r="D15" s="137">
        <v>127.27383333333333</v>
      </c>
      <c r="E15" s="137">
        <v>115.202</v>
      </c>
      <c r="F15" s="137">
        <v>119.11369999999999</v>
      </c>
      <c r="G15" s="138">
        <f t="shared" si="0"/>
        <v>117.15785</v>
      </c>
      <c r="J15" s="41"/>
      <c r="K15" s="41"/>
    </row>
    <row r="16" spans="1:11" ht="12.75" customHeight="1">
      <c r="A16" s="292"/>
      <c r="B16" s="137"/>
      <c r="C16" s="137"/>
      <c r="D16" s="137"/>
      <c r="E16" s="137"/>
      <c r="F16" s="137"/>
      <c r="G16" s="138"/>
      <c r="J16" s="41"/>
      <c r="K16" s="41"/>
    </row>
    <row r="17" spans="1:11" ht="12.75" customHeight="1">
      <c r="A17" s="306" t="s">
        <v>131</v>
      </c>
      <c r="B17" s="157">
        <v>115.00383333333333</v>
      </c>
      <c r="C17" s="157">
        <v>113.37666666666667</v>
      </c>
      <c r="D17" s="157">
        <v>114.19024999999999</v>
      </c>
      <c r="E17" s="157">
        <v>111.6662</v>
      </c>
      <c r="F17" s="157">
        <v>111.634</v>
      </c>
      <c r="G17" s="144">
        <f t="shared" si="0"/>
        <v>111.65010000000001</v>
      </c>
      <c r="J17" s="41"/>
      <c r="K17" s="41"/>
    </row>
    <row r="18" spans="1:11" ht="12.75" customHeight="1">
      <c r="A18" s="307"/>
      <c r="B18" s="157"/>
      <c r="C18" s="157"/>
      <c r="D18" s="157"/>
      <c r="E18" s="157"/>
      <c r="F18" s="157"/>
      <c r="G18" s="138"/>
      <c r="J18" s="41"/>
      <c r="K18" s="41"/>
    </row>
    <row r="19" spans="1:11" ht="12.75" customHeight="1">
      <c r="A19" s="301" t="s">
        <v>188</v>
      </c>
      <c r="B19" s="139">
        <v>107.81700000000001</v>
      </c>
      <c r="C19" s="139">
        <v>104.71516666666666</v>
      </c>
      <c r="D19" s="139">
        <v>106.26608333333334</v>
      </c>
      <c r="E19" s="139">
        <v>102.557</v>
      </c>
      <c r="F19" s="139">
        <v>103.17149999999999</v>
      </c>
      <c r="G19" s="138">
        <f t="shared" si="0"/>
        <v>102.86425</v>
      </c>
      <c r="J19" s="41"/>
      <c r="K19" s="41"/>
    </row>
    <row r="20" spans="1:11" ht="12.75" customHeight="1">
      <c r="A20" s="301" t="s">
        <v>119</v>
      </c>
      <c r="B20" s="139">
        <v>109.04316666666666</v>
      </c>
      <c r="C20" s="139">
        <v>109.36550000000001</v>
      </c>
      <c r="D20" s="139">
        <v>109.20433333333334</v>
      </c>
      <c r="E20" s="139">
        <v>106.137</v>
      </c>
      <c r="F20" s="139">
        <v>107.3993</v>
      </c>
      <c r="G20" s="138">
        <f t="shared" si="0"/>
        <v>106.76814999999999</v>
      </c>
      <c r="J20" s="41"/>
      <c r="K20" s="41"/>
    </row>
    <row r="21" spans="1:11" ht="12.75" customHeight="1">
      <c r="A21" s="301" t="s">
        <v>190</v>
      </c>
      <c r="B21" s="139">
        <v>109.69316666666667</v>
      </c>
      <c r="C21" s="139">
        <v>110.4945</v>
      </c>
      <c r="D21" s="139">
        <v>110.09383333333334</v>
      </c>
      <c r="E21" s="139">
        <v>115.566</v>
      </c>
      <c r="F21" s="139">
        <v>114.3205</v>
      </c>
      <c r="G21" s="138">
        <f t="shared" si="0"/>
        <v>114.94325000000001</v>
      </c>
      <c r="J21" s="41"/>
      <c r="K21" s="41"/>
    </row>
    <row r="22" spans="1:11" ht="12.75" customHeight="1">
      <c r="A22" s="301" t="s">
        <v>189</v>
      </c>
      <c r="B22" s="139">
        <v>106.164</v>
      </c>
      <c r="C22" s="139">
        <v>106.61983333333335</v>
      </c>
      <c r="D22" s="139">
        <v>106.39191666666667</v>
      </c>
      <c r="E22" s="139">
        <v>105.94199999999999</v>
      </c>
      <c r="F22" s="139">
        <v>106.53449999999999</v>
      </c>
      <c r="G22" s="138">
        <f t="shared" si="0"/>
        <v>106.23824999999999</v>
      </c>
      <c r="J22" s="41"/>
      <c r="K22" s="41"/>
    </row>
    <row r="23" spans="1:11" ht="12.75" customHeight="1">
      <c r="A23" s="292"/>
      <c r="B23" s="137"/>
      <c r="C23" s="137"/>
      <c r="D23" s="137"/>
      <c r="E23" s="137"/>
      <c r="F23" s="137"/>
      <c r="G23" s="138"/>
      <c r="J23" s="41"/>
      <c r="K23" s="41"/>
    </row>
    <row r="24" spans="1:11" ht="12.75" customHeight="1">
      <c r="A24" s="308" t="s">
        <v>132</v>
      </c>
      <c r="B24" s="143">
        <v>107.88200000000001</v>
      </c>
      <c r="C24" s="143">
        <v>108.19216666666667</v>
      </c>
      <c r="D24" s="143">
        <v>108.03708333333333</v>
      </c>
      <c r="E24" s="143">
        <v>108.164</v>
      </c>
      <c r="F24" s="143">
        <v>108.4597</v>
      </c>
      <c r="G24" s="144">
        <f t="shared" si="0"/>
        <v>108.31184999999999</v>
      </c>
      <c r="J24" s="41"/>
      <c r="K24" s="41"/>
    </row>
    <row r="25" spans="1:11" ht="12.75" customHeight="1">
      <c r="A25" s="309"/>
      <c r="B25" s="143"/>
      <c r="C25" s="143"/>
      <c r="D25" s="143"/>
      <c r="E25" s="143"/>
      <c r="F25" s="143"/>
      <c r="G25" s="138"/>
      <c r="J25" s="41"/>
      <c r="K25" s="41"/>
    </row>
    <row r="26" spans="1:11" ht="12.75" customHeight="1" thickBot="1">
      <c r="A26" s="310" t="s">
        <v>149</v>
      </c>
      <c r="B26" s="256">
        <v>111.48733333333335</v>
      </c>
      <c r="C26" s="256">
        <v>111.824</v>
      </c>
      <c r="D26" s="256">
        <v>111.65566666666668</v>
      </c>
      <c r="E26" s="256">
        <v>110.13</v>
      </c>
      <c r="F26" s="256">
        <v>110.188</v>
      </c>
      <c r="G26" s="311">
        <f t="shared" si="0"/>
        <v>110.15899999999999</v>
      </c>
      <c r="J26" s="41"/>
      <c r="K26" s="41"/>
    </row>
    <row r="27" spans="1:11" ht="12.75" customHeight="1">
      <c r="A27" s="150" t="s">
        <v>36</v>
      </c>
      <c r="B27" s="159"/>
      <c r="C27" s="159"/>
      <c r="D27" s="159"/>
      <c r="E27" s="159"/>
      <c r="F27" s="159"/>
      <c r="G27" s="159"/>
    </row>
    <row r="28" spans="1:11" ht="12.75" customHeight="1">
      <c r="A28" s="55" t="s">
        <v>110</v>
      </c>
      <c r="B28" s="5"/>
      <c r="C28" s="5"/>
      <c r="D28" s="5"/>
      <c r="E28" s="14"/>
      <c r="G28" s="14"/>
    </row>
    <row r="29" spans="1:11" ht="12.75" customHeight="1">
      <c r="A29" s="21" t="s">
        <v>123</v>
      </c>
      <c r="B29" s="1"/>
      <c r="C29" s="1"/>
      <c r="D29" s="19"/>
      <c r="E29" s="1"/>
      <c r="F29" s="1"/>
      <c r="G29" s="19"/>
      <c r="I29" s="22"/>
    </row>
    <row r="30" spans="1:11" ht="12.75" customHeight="1">
      <c r="A30" s="21"/>
      <c r="B30" s="1"/>
      <c r="C30" s="1"/>
      <c r="D30" s="19"/>
      <c r="E30" s="1"/>
      <c r="F30" s="1"/>
      <c r="G30" s="19"/>
      <c r="I30" s="22"/>
    </row>
  </sheetData>
  <mergeCells count="5">
    <mergeCell ref="A1:G1"/>
    <mergeCell ref="B5:D5"/>
    <mergeCell ref="E5:G5"/>
    <mergeCell ref="A3:G3"/>
    <mergeCell ref="A5:A6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51" orientation="portrait" r:id="rId1"/>
  <headerFooter alignWithMargins="0">
    <oddFooter>&amp;C&amp;A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codeName="Hoja612">
    <pageSetUpPr fitToPage="1"/>
  </sheetPr>
  <dimension ref="A1:J11"/>
  <sheetViews>
    <sheetView showGridLines="0" view="pageBreakPreview" zoomScale="75" zoomScaleNormal="75" workbookViewId="0">
      <selection activeCell="B7" sqref="B7:G9"/>
    </sheetView>
  </sheetViews>
  <sheetFormatPr baseColWidth="10" defaultRowHeight="12.75"/>
  <cols>
    <col min="1" max="1" width="76.7109375" style="9" customWidth="1"/>
    <col min="2" max="7" width="14.7109375" style="9" customWidth="1"/>
    <col min="8" max="16384" width="11.42578125" style="9"/>
  </cols>
  <sheetData>
    <row r="1" spans="1:10" s="23" customFormat="1" ht="18" customHeight="1">
      <c r="A1" s="396" t="s">
        <v>129</v>
      </c>
      <c r="B1" s="396"/>
      <c r="C1" s="396"/>
      <c r="D1" s="396"/>
      <c r="E1" s="396"/>
      <c r="F1" s="396"/>
      <c r="G1" s="396"/>
    </row>
    <row r="2" spans="1:10" ht="12.75" customHeight="1">
      <c r="A2" s="7"/>
      <c r="B2" s="8"/>
      <c r="C2" s="8"/>
      <c r="D2" s="8"/>
      <c r="E2" s="8"/>
      <c r="F2" s="8"/>
      <c r="G2" s="8"/>
    </row>
    <row r="3" spans="1:10" ht="15" customHeight="1">
      <c r="A3" s="406" t="s">
        <v>299</v>
      </c>
      <c r="B3" s="406"/>
      <c r="C3" s="406"/>
      <c r="D3" s="406"/>
      <c r="E3" s="406"/>
      <c r="F3" s="406"/>
      <c r="G3" s="406"/>
      <c r="H3" s="61"/>
      <c r="I3" s="61"/>
      <c r="J3" s="14"/>
    </row>
    <row r="4" spans="1:10" ht="12.75" customHeight="1" thickBot="1">
      <c r="A4" s="83"/>
      <c r="B4" s="83"/>
      <c r="C4" s="83"/>
      <c r="D4" s="83"/>
      <c r="E4" s="83"/>
      <c r="F4" s="83"/>
      <c r="G4" s="106"/>
      <c r="H4" s="14"/>
      <c r="I4" s="14"/>
      <c r="J4" s="14"/>
    </row>
    <row r="5" spans="1:10" ht="34.5" customHeight="1">
      <c r="A5" s="397" t="s">
        <v>115</v>
      </c>
      <c r="B5" s="477">
        <v>2013</v>
      </c>
      <c r="C5" s="478"/>
      <c r="D5" s="479"/>
      <c r="E5" s="477">
        <v>2014</v>
      </c>
      <c r="F5" s="478"/>
      <c r="G5" s="479"/>
    </row>
    <row r="6" spans="1:10" ht="34.5" customHeight="1" thickBot="1">
      <c r="A6" s="399"/>
      <c r="B6" s="153" t="s">
        <v>27</v>
      </c>
      <c r="C6" s="152" t="s">
        <v>28</v>
      </c>
      <c r="D6" s="154" t="s">
        <v>29</v>
      </c>
      <c r="E6" s="153" t="s">
        <v>27</v>
      </c>
      <c r="F6" s="152" t="s">
        <v>28</v>
      </c>
      <c r="G6" s="154" t="s">
        <v>29</v>
      </c>
      <c r="H6" s="4"/>
    </row>
    <row r="7" spans="1:10" ht="23.25" customHeight="1">
      <c r="A7" s="95" t="s">
        <v>279</v>
      </c>
      <c r="B7" s="137">
        <v>103.8415</v>
      </c>
      <c r="C7" s="137">
        <v>103.6795</v>
      </c>
      <c r="D7" s="138">
        <f>(B7+C7)/2</f>
        <v>103.76050000000001</v>
      </c>
      <c r="E7" s="137">
        <v>104.1032</v>
      </c>
      <c r="F7" s="137">
        <v>104.584</v>
      </c>
      <c r="G7" s="138">
        <f>(E7+F7)/2</f>
        <v>104.34360000000001</v>
      </c>
      <c r="I7" s="41"/>
      <c r="J7" s="41"/>
    </row>
    <row r="8" spans="1:10" ht="12.75" customHeight="1">
      <c r="A8" s="93" t="s">
        <v>120</v>
      </c>
      <c r="B8" s="137">
        <v>105.005</v>
      </c>
      <c r="C8" s="137">
        <v>104.80616666666667</v>
      </c>
      <c r="D8" s="138">
        <f>(B8+C8)/2</f>
        <v>104.90558333333334</v>
      </c>
      <c r="E8" s="137">
        <v>104.738</v>
      </c>
      <c r="F8" s="137">
        <v>104.07299999999999</v>
      </c>
      <c r="G8" s="138">
        <f>(E8+F8)/2</f>
        <v>104.40549999999999</v>
      </c>
      <c r="I8" s="41"/>
      <c r="J8" s="41"/>
    </row>
    <row r="9" spans="1:10" ht="12.75" customHeight="1" thickBot="1">
      <c r="A9" s="119" t="s">
        <v>121</v>
      </c>
      <c r="B9" s="155">
        <v>102.70816666666667</v>
      </c>
      <c r="C9" s="155">
        <v>102.8365</v>
      </c>
      <c r="D9" s="156">
        <f>(B9+C9)/2</f>
        <v>102.77233333333334</v>
      </c>
      <c r="E9" s="155">
        <v>103.22280000000001</v>
      </c>
      <c r="F9" s="155">
        <v>103.608</v>
      </c>
      <c r="G9" s="156">
        <f>(E9+F9)/2</f>
        <v>103.41540000000001</v>
      </c>
      <c r="I9" s="41"/>
      <c r="J9" s="41"/>
    </row>
    <row r="10" spans="1:10" ht="12.75" customHeight="1">
      <c r="A10" s="150" t="s">
        <v>36</v>
      </c>
      <c r="B10" s="151"/>
      <c r="C10" s="151"/>
      <c r="D10" s="151"/>
      <c r="E10" s="151"/>
      <c r="F10" s="151"/>
      <c r="G10" s="151"/>
    </row>
    <row r="11" spans="1:10" ht="12.75" customHeight="1">
      <c r="A11" s="21" t="s">
        <v>116</v>
      </c>
      <c r="B11" s="1"/>
      <c r="C11" s="1"/>
      <c r="D11" s="19"/>
      <c r="E11" s="1"/>
      <c r="F11" s="1"/>
      <c r="G11" s="19"/>
      <c r="I11" s="22"/>
    </row>
  </sheetData>
  <mergeCells count="5">
    <mergeCell ref="A5:A6"/>
    <mergeCell ref="A1:G1"/>
    <mergeCell ref="A3:G3"/>
    <mergeCell ref="B5:D5"/>
    <mergeCell ref="E5:G5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49" orientation="portrait" r:id="rId1"/>
  <headerFooter alignWithMargins="0">
    <oddFooter>&amp;C&amp;A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Hoja613">
    <pageSetUpPr fitToPage="1"/>
  </sheetPr>
  <dimension ref="A1:J10"/>
  <sheetViews>
    <sheetView showGridLines="0" view="pageBreakPreview" zoomScale="75" zoomScaleNormal="75" workbookViewId="0">
      <selection activeCell="B7" sqref="B7:G8"/>
    </sheetView>
  </sheetViews>
  <sheetFormatPr baseColWidth="10" defaultRowHeight="12.75"/>
  <cols>
    <col min="1" max="1" width="69.42578125" style="9" customWidth="1"/>
    <col min="2" max="2" width="15.5703125" style="9" customWidth="1"/>
    <col min="3" max="7" width="14.7109375" style="9" customWidth="1"/>
    <col min="8" max="16384" width="11.42578125" style="9"/>
  </cols>
  <sheetData>
    <row r="1" spans="1:10" s="23" customFormat="1" ht="18" customHeight="1">
      <c r="A1" s="396" t="s">
        <v>129</v>
      </c>
      <c r="B1" s="396"/>
      <c r="C1" s="396"/>
      <c r="D1" s="396"/>
      <c r="E1" s="396"/>
      <c r="F1" s="396"/>
      <c r="G1" s="396"/>
    </row>
    <row r="2" spans="1:10" ht="12.75" customHeight="1">
      <c r="A2" s="7"/>
      <c r="B2" s="8"/>
      <c r="C2" s="8"/>
      <c r="D2" s="8"/>
      <c r="E2" s="8"/>
      <c r="F2" s="8"/>
      <c r="G2" s="8"/>
    </row>
    <row r="3" spans="1:10" ht="15" customHeight="1">
      <c r="A3" s="406" t="s">
        <v>300</v>
      </c>
      <c r="B3" s="406"/>
      <c r="C3" s="406"/>
      <c r="D3" s="406"/>
      <c r="E3" s="406"/>
      <c r="F3" s="406"/>
      <c r="G3" s="406"/>
      <c r="H3" s="61"/>
      <c r="I3" s="61"/>
      <c r="J3" s="14"/>
    </row>
    <row r="4" spans="1:10" ht="12.75" customHeight="1" thickBot="1">
      <c r="A4" s="83"/>
      <c r="B4" s="83"/>
      <c r="C4" s="83"/>
      <c r="D4" s="83"/>
      <c r="E4" s="83"/>
      <c r="F4" s="83"/>
      <c r="G4" s="106"/>
      <c r="H4" s="14"/>
      <c r="I4" s="14"/>
      <c r="J4" s="14"/>
    </row>
    <row r="5" spans="1:10" ht="30" customHeight="1">
      <c r="A5" s="397" t="s">
        <v>115</v>
      </c>
      <c r="B5" s="477">
        <v>2013</v>
      </c>
      <c r="C5" s="478"/>
      <c r="D5" s="479"/>
      <c r="E5" s="477">
        <v>2014</v>
      </c>
      <c r="F5" s="478"/>
      <c r="G5" s="479"/>
    </row>
    <row r="6" spans="1:10" ht="30" customHeight="1" thickBot="1">
      <c r="A6" s="399"/>
      <c r="B6" s="153" t="s">
        <v>27</v>
      </c>
      <c r="C6" s="152" t="s">
        <v>28</v>
      </c>
      <c r="D6" s="154" t="s">
        <v>29</v>
      </c>
      <c r="E6" s="153" t="s">
        <v>27</v>
      </c>
      <c r="F6" s="152" t="s">
        <v>28</v>
      </c>
      <c r="G6" s="154" t="s">
        <v>29</v>
      </c>
      <c r="H6" s="4"/>
    </row>
    <row r="7" spans="1:10" ht="24" customHeight="1">
      <c r="A7" s="95" t="s">
        <v>207</v>
      </c>
      <c r="B7" s="137">
        <v>121.30233333333335</v>
      </c>
      <c r="C7" s="137">
        <v>128.24016666666665</v>
      </c>
      <c r="D7" s="215">
        <f>(B7+C7)/2</f>
        <v>124.77125000000001</v>
      </c>
      <c r="E7" s="137">
        <v>120.571</v>
      </c>
      <c r="F7" s="137">
        <v>123.96299999999999</v>
      </c>
      <c r="G7" s="215">
        <f>(E7+F7)/2</f>
        <v>122.267</v>
      </c>
      <c r="H7" s="4"/>
    </row>
    <row r="8" spans="1:10" ht="12.75" customHeight="1" thickBot="1">
      <c r="A8" s="167" t="s">
        <v>124</v>
      </c>
      <c r="B8" s="137">
        <v>111.565</v>
      </c>
      <c r="C8" s="137">
        <v>113.12783333333333</v>
      </c>
      <c r="D8" s="200">
        <f>(B8+C8)/2</f>
        <v>112.34641666666667</v>
      </c>
      <c r="E8" s="137">
        <v>115.3292</v>
      </c>
      <c r="F8" s="137">
        <v>115.461</v>
      </c>
      <c r="G8" s="200">
        <f>(E8+F8)/2</f>
        <v>115.3951</v>
      </c>
      <c r="I8" s="41"/>
      <c r="J8" s="41"/>
    </row>
    <row r="9" spans="1:10" ht="12.75" customHeight="1">
      <c r="A9" s="150" t="s">
        <v>36</v>
      </c>
      <c r="B9" s="151"/>
      <c r="C9" s="151"/>
      <c r="D9" s="151"/>
      <c r="E9" s="151"/>
      <c r="F9" s="151"/>
      <c r="G9" s="151"/>
    </row>
    <row r="10" spans="1:10" ht="12.75" customHeight="1">
      <c r="A10" s="21" t="s">
        <v>116</v>
      </c>
      <c r="B10" s="1"/>
      <c r="C10" s="1"/>
      <c r="D10" s="19"/>
      <c r="E10" s="1"/>
      <c r="F10" s="1"/>
      <c r="G10" s="19"/>
      <c r="I10" s="22"/>
    </row>
  </sheetData>
  <mergeCells count="5">
    <mergeCell ref="A5:A6"/>
    <mergeCell ref="A1:G1"/>
    <mergeCell ref="A3:G3"/>
    <mergeCell ref="B5:D5"/>
    <mergeCell ref="E5:G5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51" orientation="portrait" r:id="rId1"/>
  <headerFooter alignWithMargins="0">
    <oddFooter>&amp;C&amp;A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 codeName="Hoja62">
    <pageSetUpPr fitToPage="1"/>
  </sheetPr>
  <dimension ref="A1:J30"/>
  <sheetViews>
    <sheetView showGridLines="0" view="pageBreakPreview" zoomScale="75" zoomScaleNormal="75" workbookViewId="0">
      <selection activeCell="C29" sqref="C29"/>
    </sheetView>
  </sheetViews>
  <sheetFormatPr baseColWidth="10" defaultRowHeight="12.75"/>
  <cols>
    <col min="1" max="1" width="68.28515625" style="9" bestFit="1" customWidth="1"/>
    <col min="2" max="4" width="24.7109375" style="9" customWidth="1"/>
    <col min="5" max="7" width="14.7109375" style="9" customWidth="1"/>
    <col min="8" max="16384" width="11.42578125" style="9"/>
  </cols>
  <sheetData>
    <row r="1" spans="1:10" s="23" customFormat="1" ht="18" customHeight="1">
      <c r="A1" s="396" t="s">
        <v>129</v>
      </c>
      <c r="B1" s="396"/>
      <c r="C1" s="396"/>
      <c r="D1" s="396"/>
      <c r="E1" s="30"/>
      <c r="F1" s="30"/>
      <c r="G1" s="30"/>
    </row>
    <row r="2" spans="1:10" ht="12.75" customHeight="1">
      <c r="A2" s="7"/>
      <c r="B2" s="8"/>
      <c r="C2" s="8"/>
      <c r="D2" s="8"/>
      <c r="E2" s="8"/>
      <c r="F2" s="8"/>
      <c r="G2" s="8"/>
    </row>
    <row r="3" spans="1:10" ht="15" customHeight="1">
      <c r="A3" s="406" t="s">
        <v>162</v>
      </c>
      <c r="B3" s="406"/>
      <c r="C3" s="406"/>
      <c r="D3" s="406"/>
      <c r="E3" s="61"/>
      <c r="F3" s="61"/>
      <c r="G3" s="61"/>
      <c r="H3" s="61"/>
      <c r="I3" s="61"/>
      <c r="J3" s="14"/>
    </row>
    <row r="4" spans="1:10" s="3" customFormat="1" ht="15" customHeight="1">
      <c r="A4" s="406" t="s">
        <v>301</v>
      </c>
      <c r="B4" s="406"/>
      <c r="C4" s="406"/>
      <c r="D4" s="406"/>
      <c r="E4" s="24"/>
      <c r="F4" s="24"/>
      <c r="G4" s="24"/>
    </row>
    <row r="5" spans="1:10" ht="12.75" customHeight="1" thickBot="1">
      <c r="A5" s="83"/>
      <c r="B5" s="83"/>
      <c r="C5" s="83"/>
      <c r="D5" s="83"/>
      <c r="E5" s="24"/>
      <c r="F5" s="24"/>
      <c r="G5" s="51"/>
      <c r="H5" s="14"/>
      <c r="I5" s="14"/>
      <c r="J5" s="14"/>
    </row>
    <row r="6" spans="1:10" ht="24" customHeight="1">
      <c r="A6" s="397" t="s">
        <v>122</v>
      </c>
      <c r="B6" s="485" t="s">
        <v>338</v>
      </c>
      <c r="C6" s="486"/>
      <c r="D6" s="486"/>
    </row>
    <row r="7" spans="1:10" ht="28.5" customHeight="1" thickBot="1">
      <c r="A7" s="480"/>
      <c r="B7" s="153" t="s">
        <v>27</v>
      </c>
      <c r="C7" s="152" t="s">
        <v>28</v>
      </c>
      <c r="D7" s="154" t="s">
        <v>29</v>
      </c>
      <c r="E7" s="4"/>
    </row>
    <row r="8" spans="1:10" ht="12.75" customHeight="1">
      <c r="A8" s="195" t="s">
        <v>181</v>
      </c>
      <c r="B8" s="135">
        <v>0.3236146966341733</v>
      </c>
      <c r="C8" s="135">
        <v>-0.39065387423716114</v>
      </c>
      <c r="D8" s="136">
        <v>-3.6696663650298222E-2</v>
      </c>
    </row>
    <row r="9" spans="1:10" ht="12.75" customHeight="1">
      <c r="A9" s="195" t="s">
        <v>182</v>
      </c>
      <c r="B9" s="137">
        <v>0.8366625784750642</v>
      </c>
      <c r="C9" s="137">
        <v>0.42757431544927038</v>
      </c>
      <c r="D9" s="138">
        <v>0.63121816537343667</v>
      </c>
    </row>
    <row r="10" spans="1:10" ht="12.75" customHeight="1">
      <c r="A10" s="195" t="s">
        <v>183</v>
      </c>
      <c r="B10" s="137">
        <v>2.3917654303155569</v>
      </c>
      <c r="C10" s="137">
        <v>0.90377482786316332</v>
      </c>
      <c r="D10" s="138">
        <v>1.6437407426169659</v>
      </c>
    </row>
    <row r="11" spans="1:10" ht="12.75" customHeight="1">
      <c r="A11" s="195" t="s">
        <v>184</v>
      </c>
      <c r="B11" s="137">
        <v>-12.199433066724657</v>
      </c>
      <c r="C11" s="137">
        <v>-10.891122226697574</v>
      </c>
      <c r="D11" s="138">
        <v>-11.577113468082443</v>
      </c>
    </row>
    <row r="12" spans="1:10" ht="12.75" customHeight="1">
      <c r="A12" s="195" t="s">
        <v>117</v>
      </c>
      <c r="B12" s="137">
        <v>2.1871030097718109</v>
      </c>
      <c r="C12" s="137">
        <v>0.99535211984029348</v>
      </c>
      <c r="D12" s="138">
        <v>1.5862679132119832</v>
      </c>
    </row>
    <row r="13" spans="1:10" ht="12.75" customHeight="1">
      <c r="A13" s="195" t="s">
        <v>185</v>
      </c>
      <c r="B13" s="137">
        <v>-8.0351167276878854</v>
      </c>
      <c r="C13" s="137">
        <v>-1.9686526595092662</v>
      </c>
      <c r="D13" s="138">
        <v>-5.0756067120237622</v>
      </c>
    </row>
    <row r="14" spans="1:10" ht="12.75" customHeight="1">
      <c r="A14" s="196" t="s">
        <v>186</v>
      </c>
      <c r="B14" s="137">
        <v>0.50163184296411323</v>
      </c>
      <c r="C14" s="137">
        <v>-0.23655829640378206</v>
      </c>
      <c r="D14" s="138">
        <v>0.13133376560424412</v>
      </c>
    </row>
    <row r="15" spans="1:10" ht="12.75" customHeight="1">
      <c r="A15" s="197" t="s">
        <v>118</v>
      </c>
      <c r="B15" s="137">
        <v>-1.8379356390142896</v>
      </c>
      <c r="C15" s="137">
        <v>-0.89736769059957622</v>
      </c>
      <c r="D15" s="138">
        <v>-1.3677400331289649</v>
      </c>
    </row>
    <row r="16" spans="1:10" ht="12.75" customHeight="1">
      <c r="A16" s="196" t="s">
        <v>187</v>
      </c>
      <c r="B16" s="137">
        <v>-13.22863706549165</v>
      </c>
      <c r="C16" s="137">
        <v>-2.1915817248212748</v>
      </c>
      <c r="D16" s="138">
        <v>-7.9482035453739508</v>
      </c>
    </row>
    <row r="17" spans="1:9" ht="12.75" customHeight="1">
      <c r="A17" s="141"/>
      <c r="B17" s="139"/>
      <c r="C17" s="139"/>
      <c r="D17" s="140"/>
    </row>
    <row r="18" spans="1:9" ht="12.75" customHeight="1">
      <c r="A18" s="142" t="s">
        <v>131</v>
      </c>
      <c r="B18" s="157">
        <v>-2.9021931153019502</v>
      </c>
      <c r="C18" s="157">
        <v>-1.5370593596566002</v>
      </c>
      <c r="D18" s="158">
        <v>-2.2244893937967412</v>
      </c>
    </row>
    <row r="19" spans="1:9" ht="12.75" customHeight="1">
      <c r="A19" s="194"/>
      <c r="B19" s="157"/>
      <c r="C19" s="157"/>
      <c r="D19" s="158"/>
    </row>
    <row r="20" spans="1:9" ht="12.75" customHeight="1">
      <c r="A20" s="195" t="s">
        <v>188</v>
      </c>
      <c r="B20" s="139">
        <v>-4.8786369496461637</v>
      </c>
      <c r="C20" s="139">
        <v>-1.474157675344705</v>
      </c>
      <c r="D20" s="140">
        <v>-3.201240910199485</v>
      </c>
    </row>
    <row r="21" spans="1:9" ht="12.75" customHeight="1">
      <c r="A21" s="195" t="s">
        <v>119</v>
      </c>
      <c r="B21" s="139">
        <v>-2.6651524854835751</v>
      </c>
      <c r="C21" s="139">
        <v>-1.7978247253475865</v>
      </c>
      <c r="D21" s="140">
        <v>-2.2308485926993251</v>
      </c>
    </row>
    <row r="22" spans="1:9" ht="12.75" customHeight="1">
      <c r="A22" s="195" t="s">
        <v>190</v>
      </c>
      <c r="B22" s="139">
        <v>5.3538734561101489</v>
      </c>
      <c r="C22" s="139">
        <v>3.4626157863060993</v>
      </c>
      <c r="D22" s="140">
        <v>4.404803175473047</v>
      </c>
    </row>
    <row r="23" spans="1:9" ht="12.75" customHeight="1">
      <c r="A23" s="195" t="s">
        <v>189</v>
      </c>
      <c r="B23" s="139">
        <v>-0.20911043291512041</v>
      </c>
      <c r="C23" s="139">
        <v>-8.0035140428862381E-2</v>
      </c>
      <c r="D23" s="140">
        <v>-0.14443453175876964</v>
      </c>
    </row>
    <row r="24" spans="1:9" ht="12.75" customHeight="1">
      <c r="A24" s="103"/>
      <c r="B24" s="139"/>
      <c r="C24" s="139"/>
      <c r="D24" s="140"/>
    </row>
    <row r="25" spans="1:9" ht="12.75" customHeight="1">
      <c r="A25" s="145" t="s">
        <v>132</v>
      </c>
      <c r="B25" s="157">
        <v>0.26139671122151653</v>
      </c>
      <c r="C25" s="157">
        <v>0.24727606588893472</v>
      </c>
      <c r="D25" s="158">
        <v>0.25432625371689316</v>
      </c>
    </row>
    <row r="26" spans="1:9" ht="12.75" customHeight="1">
      <c r="A26" s="146"/>
      <c r="B26" s="157"/>
      <c r="C26" s="157"/>
      <c r="D26" s="158"/>
    </row>
    <row r="27" spans="1:9" ht="12.75" customHeight="1" thickBot="1">
      <c r="A27" s="241" t="s">
        <v>149</v>
      </c>
      <c r="B27" s="256">
        <v>-1.217477620776074</v>
      </c>
      <c r="C27" s="256">
        <v>-1.4630133066246922</v>
      </c>
      <c r="D27" s="257">
        <v>-1.3404305498750777</v>
      </c>
    </row>
    <row r="28" spans="1:9" ht="12.75" customHeight="1">
      <c r="A28" s="104" t="s">
        <v>36</v>
      </c>
      <c r="B28" s="159"/>
      <c r="C28" s="159"/>
      <c r="D28" s="159"/>
      <c r="E28" s="16"/>
      <c r="F28" s="16"/>
      <c r="G28" s="16"/>
    </row>
    <row r="29" spans="1:9" ht="12.75" customHeight="1">
      <c r="A29" s="55" t="s">
        <v>79</v>
      </c>
      <c r="B29" s="5"/>
      <c r="C29" s="5"/>
      <c r="D29" s="5"/>
    </row>
    <row r="30" spans="1:9" ht="12.75" customHeight="1">
      <c r="A30" s="21" t="s">
        <v>123</v>
      </c>
      <c r="B30" s="1"/>
      <c r="C30" s="1"/>
      <c r="D30" s="19"/>
      <c r="E30" s="1"/>
      <c r="F30" s="1"/>
      <c r="G30" s="19"/>
      <c r="I30" s="22"/>
    </row>
  </sheetData>
  <mergeCells count="5">
    <mergeCell ref="A4:D4"/>
    <mergeCell ref="A1:D1"/>
    <mergeCell ref="A3:D3"/>
    <mergeCell ref="A6:A7"/>
    <mergeCell ref="B6:D6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55" orientation="portrait" r:id="rId1"/>
  <headerFooter alignWithMargins="0">
    <oddFooter>&amp;C&amp;A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codeName="Hoja63">
    <pageSetUpPr fitToPage="1"/>
  </sheetPr>
  <dimension ref="A1:J12"/>
  <sheetViews>
    <sheetView showGridLines="0" view="pageBreakPreview" zoomScale="75" zoomScaleNormal="75" workbookViewId="0">
      <selection sqref="A1:D1"/>
    </sheetView>
  </sheetViews>
  <sheetFormatPr baseColWidth="10" defaultRowHeight="12.75"/>
  <cols>
    <col min="1" max="1" width="68.7109375" style="9" customWidth="1"/>
    <col min="2" max="4" width="24.7109375" style="9" customWidth="1"/>
    <col min="5" max="7" width="14.7109375" style="9" customWidth="1"/>
    <col min="8" max="16384" width="11.42578125" style="9"/>
  </cols>
  <sheetData>
    <row r="1" spans="1:10" s="23" customFormat="1" ht="18" customHeight="1">
      <c r="A1" s="396" t="s">
        <v>129</v>
      </c>
      <c r="B1" s="396"/>
      <c r="C1" s="396"/>
      <c r="D1" s="396"/>
      <c r="E1" s="30"/>
      <c r="F1" s="30"/>
      <c r="G1" s="30"/>
    </row>
    <row r="2" spans="1:10" ht="12.75" customHeight="1">
      <c r="A2" s="7"/>
      <c r="B2" s="8"/>
      <c r="C2" s="8"/>
      <c r="D2" s="8"/>
      <c r="E2" s="8"/>
      <c r="F2" s="8"/>
      <c r="G2" s="8"/>
    </row>
    <row r="3" spans="1:10" ht="15" customHeight="1">
      <c r="A3" s="406" t="s">
        <v>163</v>
      </c>
      <c r="B3" s="406"/>
      <c r="C3" s="406"/>
      <c r="D3" s="406"/>
      <c r="E3" s="61"/>
      <c r="F3" s="61"/>
      <c r="G3" s="61"/>
      <c r="H3" s="61"/>
      <c r="I3" s="61"/>
      <c r="J3" s="14"/>
    </row>
    <row r="4" spans="1:10" s="3" customFormat="1" ht="15" customHeight="1">
      <c r="A4" s="406" t="s">
        <v>301</v>
      </c>
      <c r="B4" s="406"/>
      <c r="C4" s="406"/>
      <c r="D4" s="406"/>
      <c r="E4" s="24"/>
      <c r="F4" s="24"/>
      <c r="G4" s="24"/>
    </row>
    <row r="5" spans="1:10" ht="12.75" customHeight="1" thickBot="1">
      <c r="A5" s="83"/>
      <c r="B5" s="83"/>
      <c r="C5" s="83"/>
      <c r="D5" s="83"/>
      <c r="E5" s="24"/>
      <c r="F5" s="24"/>
      <c r="G5" s="51"/>
      <c r="H5" s="14"/>
      <c r="I5" s="14"/>
      <c r="J5" s="14"/>
    </row>
    <row r="6" spans="1:10" ht="27.75" customHeight="1">
      <c r="A6" s="397" t="s">
        <v>115</v>
      </c>
      <c r="B6" s="482" t="s">
        <v>338</v>
      </c>
      <c r="C6" s="483"/>
      <c r="D6" s="484"/>
    </row>
    <row r="7" spans="1:10" ht="27.75" customHeight="1" thickBot="1">
      <c r="A7" s="399"/>
      <c r="B7" s="153" t="s">
        <v>27</v>
      </c>
      <c r="C7" s="152" t="s">
        <v>28</v>
      </c>
      <c r="D7" s="154" t="s">
        <v>29</v>
      </c>
      <c r="E7" s="4"/>
    </row>
    <row r="8" spans="1:10" ht="27.75" customHeight="1">
      <c r="A8" s="95" t="s">
        <v>280</v>
      </c>
      <c r="B8" s="137">
        <v>0.25201870157885309</v>
      </c>
      <c r="C8" s="137">
        <v>0.8724000405094533</v>
      </c>
      <c r="D8" s="138">
        <v>0.56196722259434151</v>
      </c>
    </row>
    <row r="9" spans="1:10" ht="12.75" customHeight="1">
      <c r="A9" s="93" t="s">
        <v>120</v>
      </c>
      <c r="B9" s="137">
        <v>-0.25427360601875715</v>
      </c>
      <c r="C9" s="137">
        <v>-0.69954535118004468</v>
      </c>
      <c r="D9" s="138">
        <v>-0.47669849158014338</v>
      </c>
    </row>
    <row r="10" spans="1:10" ht="12.75" customHeight="1" thickBot="1">
      <c r="A10" s="119" t="s">
        <v>121</v>
      </c>
      <c r="B10" s="155">
        <v>0.50106369340964696</v>
      </c>
      <c r="C10" s="155">
        <v>0.75022000943245171</v>
      </c>
      <c r="D10" s="156">
        <v>0.62571963271568176</v>
      </c>
    </row>
    <row r="11" spans="1:10" ht="12.75" customHeight="1">
      <c r="A11" s="150" t="s">
        <v>36</v>
      </c>
      <c r="B11" s="151"/>
      <c r="C11" s="151"/>
      <c r="D11" s="151"/>
      <c r="E11" s="17"/>
      <c r="F11" s="17"/>
      <c r="G11" s="17"/>
    </row>
    <row r="12" spans="1:10" ht="12.75" customHeight="1">
      <c r="A12" s="21" t="s">
        <v>116</v>
      </c>
      <c r="B12" s="1"/>
      <c r="C12" s="1"/>
      <c r="D12" s="19"/>
      <c r="E12" s="1"/>
      <c r="F12" s="1"/>
      <c r="G12" s="19"/>
      <c r="I12" s="22"/>
    </row>
  </sheetData>
  <mergeCells count="5">
    <mergeCell ref="A1:D1"/>
    <mergeCell ref="A3:D3"/>
    <mergeCell ref="B6:D6"/>
    <mergeCell ref="A4:D4"/>
    <mergeCell ref="A6:A7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55" orientation="portrait" r:id="rId1"/>
  <headerFooter alignWithMargins="0">
    <oddFooter>&amp;C&amp;A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codeName="Hoja64">
    <pageSetUpPr fitToPage="1"/>
  </sheetPr>
  <dimension ref="A1:J11"/>
  <sheetViews>
    <sheetView showGridLines="0" view="pageBreakPreview" zoomScale="75" zoomScaleNormal="75" workbookViewId="0">
      <selection activeCell="B8" sqref="B8:D9"/>
    </sheetView>
  </sheetViews>
  <sheetFormatPr baseColWidth="10" defaultRowHeight="12.75"/>
  <cols>
    <col min="1" max="1" width="75.140625" style="9" customWidth="1"/>
    <col min="2" max="4" width="24.7109375" style="9" customWidth="1"/>
    <col min="5" max="7" width="14.7109375" style="9" customWidth="1"/>
    <col min="8" max="16384" width="11.42578125" style="9"/>
  </cols>
  <sheetData>
    <row r="1" spans="1:10" s="23" customFormat="1" ht="18" customHeight="1">
      <c r="A1" s="396" t="s">
        <v>129</v>
      </c>
      <c r="B1" s="396"/>
      <c r="C1" s="396"/>
      <c r="D1" s="396"/>
      <c r="E1" s="30"/>
      <c r="F1" s="30"/>
      <c r="G1" s="30"/>
    </row>
    <row r="2" spans="1:10" ht="12.75" customHeight="1">
      <c r="A2" s="7"/>
      <c r="B2" s="8"/>
      <c r="C2" s="8"/>
      <c r="D2" s="8"/>
      <c r="E2" s="8"/>
      <c r="F2" s="8"/>
      <c r="G2" s="8"/>
    </row>
    <row r="3" spans="1:10" ht="15" customHeight="1">
      <c r="A3" s="406" t="s">
        <v>164</v>
      </c>
      <c r="B3" s="406"/>
      <c r="C3" s="406"/>
      <c r="D3" s="406"/>
      <c r="E3" s="61"/>
      <c r="F3" s="61"/>
      <c r="G3" s="61"/>
      <c r="H3" s="61"/>
      <c r="I3" s="61"/>
      <c r="J3" s="14"/>
    </row>
    <row r="4" spans="1:10" s="3" customFormat="1" ht="15" customHeight="1">
      <c r="A4" s="406" t="s">
        <v>301</v>
      </c>
      <c r="B4" s="406"/>
      <c r="C4" s="406"/>
      <c r="D4" s="406"/>
      <c r="E4" s="24"/>
      <c r="F4" s="24"/>
      <c r="G4" s="24"/>
    </row>
    <row r="5" spans="1:10" ht="12.75" customHeight="1" thickBot="1">
      <c r="A5" s="83"/>
      <c r="B5" s="83"/>
      <c r="C5" s="83"/>
      <c r="D5" s="83"/>
      <c r="E5" s="24"/>
      <c r="F5" s="24"/>
      <c r="G5" s="51"/>
      <c r="H5" s="14"/>
      <c r="I5" s="14"/>
      <c r="J5" s="14"/>
    </row>
    <row r="6" spans="1:10" ht="34.5" customHeight="1">
      <c r="A6" s="397" t="s">
        <v>115</v>
      </c>
      <c r="B6" s="482" t="s">
        <v>338</v>
      </c>
      <c r="C6" s="483"/>
      <c r="D6" s="484"/>
    </row>
    <row r="7" spans="1:10" ht="34.5" customHeight="1" thickBot="1">
      <c r="A7" s="399"/>
      <c r="B7" s="198" t="s">
        <v>27</v>
      </c>
      <c r="C7" s="216" t="s">
        <v>28</v>
      </c>
      <c r="D7" s="217" t="s">
        <v>29</v>
      </c>
      <c r="E7" s="4"/>
    </row>
    <row r="8" spans="1:10" ht="21.75" customHeight="1">
      <c r="A8" s="104" t="s">
        <v>207</v>
      </c>
      <c r="B8" s="220">
        <v>-0.60290129071440213</v>
      </c>
      <c r="C8" s="135">
        <v>-3.335278468394582</v>
      </c>
      <c r="D8" s="136">
        <v>-2.007072943486591</v>
      </c>
      <c r="E8" s="218"/>
      <c r="F8" s="218"/>
      <c r="G8" s="219"/>
    </row>
    <row r="9" spans="1:10" ht="12.75" customHeight="1" thickBot="1">
      <c r="A9" s="101" t="s">
        <v>124</v>
      </c>
      <c r="B9" s="221">
        <v>3.3739972213507845</v>
      </c>
      <c r="C9" s="155">
        <v>2.0624161162814376</v>
      </c>
      <c r="D9" s="156">
        <v>2.7136453691966107</v>
      </c>
      <c r="E9" s="218"/>
      <c r="F9" s="218"/>
      <c r="G9" s="219"/>
    </row>
    <row r="10" spans="1:10" ht="12.75" customHeight="1">
      <c r="A10" s="150" t="s">
        <v>36</v>
      </c>
      <c r="B10" s="151"/>
      <c r="C10" s="151"/>
      <c r="D10" s="151"/>
      <c r="E10" s="17"/>
      <c r="F10" s="17"/>
      <c r="G10" s="17"/>
    </row>
    <row r="11" spans="1:10" ht="12.75" customHeight="1">
      <c r="A11" s="21" t="s">
        <v>116</v>
      </c>
      <c r="B11" s="1"/>
      <c r="C11" s="1"/>
      <c r="D11" s="19"/>
      <c r="E11" s="1"/>
      <c r="F11" s="1"/>
      <c r="G11" s="19"/>
      <c r="I11" s="22"/>
    </row>
  </sheetData>
  <mergeCells count="5">
    <mergeCell ref="B6:D6"/>
    <mergeCell ref="A4:D4"/>
    <mergeCell ref="A1:D1"/>
    <mergeCell ref="A3:D3"/>
    <mergeCell ref="A6:A7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53" orientation="portrait" r:id="rId1"/>
  <headerFooter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0"/>
  <dimension ref="A1:J45"/>
  <sheetViews>
    <sheetView showGridLines="0" view="pageBreakPreview" zoomScale="75" zoomScaleNormal="75" workbookViewId="0">
      <selection activeCell="D27" sqref="D27"/>
    </sheetView>
  </sheetViews>
  <sheetFormatPr baseColWidth="10" defaultColWidth="8.42578125" defaultRowHeight="12.75"/>
  <cols>
    <col min="1" max="1" width="40" style="9" customWidth="1"/>
    <col min="2" max="5" width="19" style="12" customWidth="1"/>
    <col min="6" max="6" width="10.5703125" style="13" customWidth="1"/>
    <col min="7" max="10" width="9.28515625" style="14" customWidth="1"/>
    <col min="11" max="16384" width="8.42578125" style="9"/>
  </cols>
  <sheetData>
    <row r="1" spans="1:10" s="23" customFormat="1" ht="18">
      <c r="A1" s="396" t="s">
        <v>129</v>
      </c>
      <c r="B1" s="396"/>
      <c r="C1" s="396"/>
      <c r="D1" s="396"/>
      <c r="E1" s="396"/>
      <c r="F1" s="68"/>
      <c r="G1" s="51"/>
      <c r="H1" s="52"/>
      <c r="I1" s="52"/>
      <c r="J1" s="52"/>
    </row>
    <row r="2" spans="1:10" ht="12.75" customHeight="1">
      <c r="A2" s="21"/>
      <c r="B2" s="6"/>
      <c r="C2" s="6"/>
      <c r="D2" s="6"/>
      <c r="E2" s="6"/>
      <c r="F2" s="6"/>
      <c r="G2" s="51"/>
    </row>
    <row r="3" spans="1:10" ht="15" customHeight="1">
      <c r="A3" s="406" t="s">
        <v>153</v>
      </c>
      <c r="B3" s="406"/>
      <c r="C3" s="406"/>
      <c r="D3" s="406"/>
      <c r="E3" s="406"/>
      <c r="F3" s="61"/>
      <c r="G3" s="51"/>
    </row>
    <row r="4" spans="1:10" ht="15" customHeight="1">
      <c r="A4" s="406" t="s">
        <v>315</v>
      </c>
      <c r="B4" s="406"/>
      <c r="C4" s="406"/>
      <c r="D4" s="406"/>
      <c r="E4" s="406"/>
      <c r="F4" s="61"/>
      <c r="G4" s="51"/>
    </row>
    <row r="5" spans="1:10" ht="12.75" customHeight="1" thickBot="1">
      <c r="A5" s="83"/>
      <c r="B5" s="83"/>
      <c r="C5" s="83"/>
      <c r="D5" s="83"/>
      <c r="E5" s="83"/>
      <c r="F5" s="24"/>
      <c r="G5" s="51"/>
    </row>
    <row r="6" spans="1:10" ht="19.5" customHeight="1">
      <c r="A6" s="397" t="s">
        <v>0</v>
      </c>
      <c r="B6" s="404" t="s">
        <v>1</v>
      </c>
      <c r="C6" s="405"/>
      <c r="D6" s="400" t="s">
        <v>2</v>
      </c>
      <c r="E6" s="411"/>
      <c r="F6"/>
      <c r="G6" s="51"/>
    </row>
    <row r="7" spans="1:10" ht="12.75" customHeight="1">
      <c r="A7" s="398"/>
      <c r="B7" s="402" t="s">
        <v>3</v>
      </c>
      <c r="C7" s="394" t="s">
        <v>100</v>
      </c>
      <c r="D7" s="394" t="s">
        <v>3</v>
      </c>
      <c r="E7" s="407" t="s">
        <v>100</v>
      </c>
      <c r="F7"/>
      <c r="G7" s="51"/>
    </row>
    <row r="8" spans="1:10" ht="12.75" customHeight="1" thickBot="1">
      <c r="A8" s="399"/>
      <c r="B8" s="403"/>
      <c r="C8" s="395"/>
      <c r="D8" s="395"/>
      <c r="E8" s="408"/>
      <c r="F8"/>
      <c r="G8" s="51"/>
    </row>
    <row r="9" spans="1:10" ht="18.75" customHeight="1">
      <c r="A9" s="84" t="s">
        <v>4</v>
      </c>
      <c r="B9" s="85">
        <v>1162</v>
      </c>
      <c r="C9" s="86">
        <f t="shared" ref="C9:C26" si="0">(B9/$B$28)*100</f>
        <v>17.083210820346956</v>
      </c>
      <c r="D9" s="85">
        <v>1440</v>
      </c>
      <c r="E9" s="87">
        <f t="shared" ref="E9:E26" si="1">(D9/$D$28)*100</f>
        <v>16.017797552836484</v>
      </c>
      <c r="F9"/>
      <c r="G9" s="51"/>
    </row>
    <row r="10" spans="1:10" ht="12.75" customHeight="1">
      <c r="A10" s="88" t="s">
        <v>5</v>
      </c>
      <c r="B10" s="89">
        <v>349</v>
      </c>
      <c r="C10" s="90">
        <f t="shared" si="0"/>
        <v>5.1308438694501612</v>
      </c>
      <c r="D10" s="89">
        <v>405</v>
      </c>
      <c r="E10" s="91">
        <f t="shared" si="1"/>
        <v>4.5050055617352616</v>
      </c>
      <c r="F10"/>
      <c r="G10" s="51"/>
    </row>
    <row r="11" spans="1:10" ht="12.75" customHeight="1">
      <c r="A11" s="92" t="s">
        <v>6</v>
      </c>
      <c r="B11" s="89">
        <v>111</v>
      </c>
      <c r="C11" s="90">
        <f t="shared" si="0"/>
        <v>1.6318729785357249</v>
      </c>
      <c r="D11" s="89">
        <v>158</v>
      </c>
      <c r="E11" s="91">
        <f t="shared" si="1"/>
        <v>1.7575083426028921</v>
      </c>
      <c r="F11"/>
      <c r="G11" s="51"/>
    </row>
    <row r="12" spans="1:10" ht="12.75" customHeight="1">
      <c r="A12" s="88" t="s">
        <v>7</v>
      </c>
      <c r="B12" s="89">
        <v>222</v>
      </c>
      <c r="C12" s="90">
        <f t="shared" si="0"/>
        <v>3.2637459570714498</v>
      </c>
      <c r="D12" s="89">
        <v>317</v>
      </c>
      <c r="E12" s="91">
        <f t="shared" si="1"/>
        <v>3.5261401557285876</v>
      </c>
      <c r="F12"/>
      <c r="G12" s="51"/>
    </row>
    <row r="13" spans="1:10" ht="12.75" customHeight="1">
      <c r="A13" s="88" t="s">
        <v>8</v>
      </c>
      <c r="B13" s="89">
        <v>463</v>
      </c>
      <c r="C13" s="90">
        <f t="shared" si="0"/>
        <v>6.8068215230814468</v>
      </c>
      <c r="D13" s="89">
        <v>583</v>
      </c>
      <c r="E13" s="91">
        <f t="shared" si="1"/>
        <v>6.4849833147942153</v>
      </c>
      <c r="F13"/>
      <c r="G13" s="51"/>
    </row>
    <row r="14" spans="1:10" ht="12.75" customHeight="1">
      <c r="A14" s="88" t="s">
        <v>9</v>
      </c>
      <c r="B14" s="89">
        <v>84</v>
      </c>
      <c r="C14" s="90">
        <f t="shared" si="0"/>
        <v>1.2349309026756836</v>
      </c>
      <c r="D14" s="89">
        <v>120</v>
      </c>
      <c r="E14" s="91">
        <f t="shared" si="1"/>
        <v>1.3348164627363739</v>
      </c>
      <c r="F14"/>
      <c r="G14" s="51"/>
    </row>
    <row r="15" spans="1:10" ht="12.75" customHeight="1">
      <c r="A15" s="88" t="s">
        <v>10</v>
      </c>
      <c r="B15" s="89">
        <v>310</v>
      </c>
      <c r="C15" s="90">
        <f t="shared" si="0"/>
        <v>4.55748309320788</v>
      </c>
      <c r="D15" s="89">
        <v>462</v>
      </c>
      <c r="E15" s="91">
        <f t="shared" si="1"/>
        <v>5.1390433815350391</v>
      </c>
      <c r="F15"/>
      <c r="G15" s="51"/>
    </row>
    <row r="16" spans="1:10" ht="12.75" customHeight="1">
      <c r="A16" s="92" t="s">
        <v>11</v>
      </c>
      <c r="B16" s="89">
        <v>285</v>
      </c>
      <c r="C16" s="90">
        <f t="shared" si="0"/>
        <v>4.1899441340782122</v>
      </c>
      <c r="D16" s="89">
        <v>375</v>
      </c>
      <c r="E16" s="91">
        <f t="shared" si="1"/>
        <v>4.1713014460511673</v>
      </c>
      <c r="F16"/>
      <c r="G16" s="51"/>
    </row>
    <row r="17" spans="1:9" ht="12.75" customHeight="1">
      <c r="A17" s="92" t="s">
        <v>12</v>
      </c>
      <c r="B17" s="89">
        <v>886</v>
      </c>
      <c r="C17" s="90">
        <f t="shared" si="0"/>
        <v>13.025580711555426</v>
      </c>
      <c r="D17" s="89">
        <v>1372</v>
      </c>
      <c r="E17" s="91">
        <f t="shared" si="1"/>
        <v>15.261401557285872</v>
      </c>
      <c r="F17"/>
      <c r="G17" s="51"/>
    </row>
    <row r="18" spans="1:9" ht="12.75" customHeight="1">
      <c r="A18" s="92" t="s">
        <v>18</v>
      </c>
      <c r="B18" s="89">
        <v>1136</v>
      </c>
      <c r="C18" s="90">
        <f t="shared" si="0"/>
        <v>16.700970302852102</v>
      </c>
      <c r="D18" s="89">
        <v>1422</v>
      </c>
      <c r="E18" s="91">
        <f t="shared" si="1"/>
        <v>15.817575083426028</v>
      </c>
      <c r="F18"/>
      <c r="G18" s="51"/>
      <c r="I18" s="57"/>
    </row>
    <row r="19" spans="1:9" ht="12.75" customHeight="1">
      <c r="A19" s="92" t="s">
        <v>13</v>
      </c>
      <c r="B19" s="89">
        <v>124</v>
      </c>
      <c r="C19" s="90">
        <f t="shared" si="0"/>
        <v>1.8229932372831521</v>
      </c>
      <c r="D19" s="89">
        <v>159</v>
      </c>
      <c r="E19" s="91">
        <f t="shared" si="1"/>
        <v>1.7686318131256953</v>
      </c>
      <c r="F19"/>
      <c r="G19" s="51"/>
      <c r="I19" s="56"/>
    </row>
    <row r="20" spans="1:9" ht="12.75" customHeight="1">
      <c r="A20" s="92" t="s">
        <v>14</v>
      </c>
      <c r="B20" s="89">
        <v>256</v>
      </c>
      <c r="C20" s="90">
        <f t="shared" si="0"/>
        <v>3.7635989414877975</v>
      </c>
      <c r="D20" s="89">
        <v>338</v>
      </c>
      <c r="E20" s="91">
        <f t="shared" si="1"/>
        <v>3.7597330367074528</v>
      </c>
      <c r="F20"/>
      <c r="G20" s="51"/>
      <c r="I20" s="56"/>
    </row>
    <row r="21" spans="1:9" ht="12.75" customHeight="1">
      <c r="A21" s="93" t="s">
        <v>37</v>
      </c>
      <c r="B21" s="89">
        <v>564</v>
      </c>
      <c r="C21" s="90">
        <f t="shared" si="0"/>
        <v>8.2916789179653048</v>
      </c>
      <c r="D21" s="89">
        <v>765</v>
      </c>
      <c r="E21" s="91">
        <f t="shared" si="1"/>
        <v>8.5094549499443826</v>
      </c>
      <c r="F21"/>
      <c r="G21" s="51"/>
      <c r="I21" s="56"/>
    </row>
    <row r="22" spans="1:9" ht="12.75" customHeight="1">
      <c r="A22" s="93" t="s">
        <v>15</v>
      </c>
      <c r="B22" s="89">
        <v>345</v>
      </c>
      <c r="C22" s="90">
        <f t="shared" si="0"/>
        <v>5.0720376359894148</v>
      </c>
      <c r="D22" s="89">
        <v>422</v>
      </c>
      <c r="E22" s="91">
        <f t="shared" si="1"/>
        <v>4.6941045606229146</v>
      </c>
      <c r="F22"/>
      <c r="G22" s="51"/>
      <c r="I22" s="56"/>
    </row>
    <row r="23" spans="1:9" ht="12.75" customHeight="1">
      <c r="A23" s="92" t="s">
        <v>38</v>
      </c>
      <c r="B23" s="89">
        <v>145</v>
      </c>
      <c r="C23" s="90">
        <f t="shared" si="0"/>
        <v>2.1317259629520731</v>
      </c>
      <c r="D23" s="89">
        <v>182</v>
      </c>
      <c r="E23" s="91">
        <f t="shared" si="1"/>
        <v>2.0244716351501668</v>
      </c>
      <c r="F23"/>
      <c r="G23" s="51"/>
    </row>
    <row r="24" spans="1:9" ht="12.75" customHeight="1">
      <c r="A24" s="92" t="s">
        <v>16</v>
      </c>
      <c r="B24" s="89">
        <v>290</v>
      </c>
      <c r="C24" s="90">
        <f t="shared" si="0"/>
        <v>4.2634519259041461</v>
      </c>
      <c r="D24" s="89">
        <v>381</v>
      </c>
      <c r="E24" s="91">
        <f t="shared" si="1"/>
        <v>4.2380422691879867</v>
      </c>
      <c r="F24"/>
      <c r="G24" s="51"/>
    </row>
    <row r="25" spans="1:9" ht="12.75" customHeight="1">
      <c r="A25" s="92" t="s">
        <v>17</v>
      </c>
      <c r="B25" s="89">
        <v>63</v>
      </c>
      <c r="C25" s="90">
        <f t="shared" si="0"/>
        <v>0.92619817700676266</v>
      </c>
      <c r="D25" s="89">
        <v>82</v>
      </c>
      <c r="E25" s="91">
        <f t="shared" si="1"/>
        <v>0.91212458286985543</v>
      </c>
      <c r="F25"/>
      <c r="G25" s="51"/>
    </row>
    <row r="26" spans="1:9" ht="12.75" customHeight="1">
      <c r="A26" s="93" t="s">
        <v>19</v>
      </c>
      <c r="B26" s="89">
        <v>7</v>
      </c>
      <c r="C26" s="90">
        <f t="shared" si="0"/>
        <v>0.10291090855630697</v>
      </c>
      <c r="D26" s="89">
        <v>7</v>
      </c>
      <c r="E26" s="91">
        <f t="shared" si="1"/>
        <v>7.7864293659621803E-2</v>
      </c>
      <c r="F26"/>
      <c r="G26" s="51"/>
    </row>
    <row r="27" spans="1:9" ht="12.75" customHeight="1">
      <c r="A27" s="93"/>
      <c r="B27" s="94"/>
      <c r="C27" s="90"/>
      <c r="D27" s="89"/>
      <c r="E27" s="91"/>
      <c r="F27"/>
      <c r="G27" s="51"/>
    </row>
    <row r="28" spans="1:9" ht="12.75" customHeight="1" thickBot="1">
      <c r="A28" s="234" t="s">
        <v>136</v>
      </c>
      <c r="B28" s="235">
        <f>SUM(B9:B27)</f>
        <v>6802</v>
      </c>
      <c r="C28" s="236">
        <f>SUM(C9:C26)</f>
        <v>100.00000000000001</v>
      </c>
      <c r="D28" s="235">
        <f>SUM(D9:D26)</f>
        <v>8990</v>
      </c>
      <c r="E28" s="237">
        <f>SUM(E9:E26)</f>
        <v>100</v>
      </c>
      <c r="F28"/>
      <c r="G28" s="51"/>
    </row>
    <row r="29" spans="1:9" ht="21.75" customHeight="1">
      <c r="A29" s="95" t="s">
        <v>104</v>
      </c>
      <c r="B29" s="96"/>
      <c r="C29" s="97"/>
      <c r="D29" s="98"/>
      <c r="E29" s="99"/>
      <c r="F29" s="11"/>
    </row>
    <row r="30" spans="1:9">
      <c r="A30" s="231" t="s">
        <v>271</v>
      </c>
      <c r="E30" s="13"/>
      <c r="F30" s="9"/>
    </row>
    <row r="31" spans="1:9">
      <c r="A31" s="412" t="s">
        <v>272</v>
      </c>
      <c r="B31" s="412"/>
      <c r="C31" s="412"/>
      <c r="D31" s="412"/>
      <c r="E31" s="9"/>
      <c r="F31" s="9"/>
    </row>
    <row r="32" spans="1:9">
      <c r="A32" s="412" t="s">
        <v>273</v>
      </c>
      <c r="B32" s="412"/>
      <c r="C32" s="412"/>
      <c r="D32" s="412"/>
      <c r="E32" s="9"/>
      <c r="F32" s="9"/>
    </row>
    <row r="33" spans="1:6">
      <c r="A33" s="412" t="s">
        <v>274</v>
      </c>
      <c r="B33" s="412"/>
      <c r="C33" s="412"/>
      <c r="D33" s="412"/>
      <c r="E33" s="9"/>
      <c r="F33" s="9"/>
    </row>
    <row r="34" spans="1:6">
      <c r="A34" s="412" t="s">
        <v>275</v>
      </c>
      <c r="B34" s="412"/>
      <c r="C34" s="412"/>
      <c r="D34" s="412"/>
      <c r="E34" s="9"/>
      <c r="F34" s="9"/>
    </row>
    <row r="35" spans="1:6">
      <c r="A35" s="5"/>
      <c r="B35" s="9"/>
      <c r="C35" s="9"/>
      <c r="D35" s="9"/>
      <c r="E35" s="9"/>
      <c r="F35" s="9"/>
    </row>
    <row r="36" spans="1:6">
      <c r="A36" s="5"/>
      <c r="C36" s="9"/>
      <c r="E36" s="9"/>
      <c r="F36" s="9"/>
    </row>
    <row r="37" spans="1:6">
      <c r="A37" s="5"/>
      <c r="B37" s="9"/>
      <c r="C37" s="9"/>
      <c r="D37" s="9"/>
      <c r="E37" s="9"/>
      <c r="F37" s="9"/>
    </row>
    <row r="38" spans="1:6">
      <c r="A38" s="5"/>
      <c r="C38" s="9"/>
      <c r="E38" s="9"/>
      <c r="F38" s="9"/>
    </row>
    <row r="39" spans="1:6">
      <c r="A39" s="5"/>
      <c r="B39" s="9"/>
      <c r="C39" s="9"/>
      <c r="D39" s="9"/>
      <c r="E39" s="9"/>
      <c r="F39" s="9"/>
    </row>
    <row r="40" spans="1:6">
      <c r="A40" s="5"/>
      <c r="B40" s="9"/>
      <c r="C40" s="9"/>
      <c r="D40" s="9"/>
      <c r="E40" s="9"/>
      <c r="F40" s="9"/>
    </row>
    <row r="41" spans="1:6">
      <c r="A41" s="5"/>
      <c r="B41" s="9"/>
      <c r="C41" s="9"/>
      <c r="D41" s="9"/>
      <c r="E41" s="9"/>
      <c r="F41" s="9"/>
    </row>
    <row r="42" spans="1:6">
      <c r="A42" s="5"/>
      <c r="B42" s="9"/>
      <c r="C42" s="9"/>
      <c r="D42" s="9"/>
      <c r="E42" s="9"/>
      <c r="F42" s="9"/>
    </row>
    <row r="43" spans="1:6">
      <c r="A43" s="5"/>
      <c r="B43" s="9"/>
      <c r="C43" s="9"/>
      <c r="D43" s="9"/>
      <c r="E43" s="9"/>
      <c r="F43" s="9"/>
    </row>
    <row r="44" spans="1:6">
      <c r="A44" s="13"/>
      <c r="B44" s="13"/>
      <c r="C44" s="13"/>
      <c r="D44" s="9"/>
      <c r="E44" s="9"/>
      <c r="F44" s="9"/>
    </row>
    <row r="45" spans="1:6">
      <c r="A45" s="5"/>
      <c r="D45" s="13"/>
      <c r="E45" s="13"/>
      <c r="F45" s="9"/>
    </row>
  </sheetData>
  <mergeCells count="14">
    <mergeCell ref="A34:D34"/>
    <mergeCell ref="A31:D31"/>
    <mergeCell ref="A32:D32"/>
    <mergeCell ref="A33:D33"/>
    <mergeCell ref="A1:E1"/>
    <mergeCell ref="A3:E3"/>
    <mergeCell ref="A4:E4"/>
    <mergeCell ref="A6:A8"/>
    <mergeCell ref="B6:C6"/>
    <mergeCell ref="D6:E6"/>
    <mergeCell ref="B7:B8"/>
    <mergeCell ref="C7:C8"/>
    <mergeCell ref="D7:D8"/>
    <mergeCell ref="E7:E8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60" orientation="portrait" r:id="rId1"/>
  <headerFooter alignWithMargins="0">
    <oddFooter>&amp;C&amp;A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codeName="Hoja23">
    <pageSetUpPr fitToPage="1"/>
  </sheetPr>
  <dimension ref="A1:AJ45"/>
  <sheetViews>
    <sheetView showGridLines="0" view="pageBreakPreview" zoomScale="75" zoomScaleNormal="75" workbookViewId="0">
      <selection activeCell="B7" sqref="B7:G44"/>
    </sheetView>
  </sheetViews>
  <sheetFormatPr baseColWidth="10" defaultColWidth="19.140625" defaultRowHeight="12.75"/>
  <cols>
    <col min="1" max="1" width="56.5703125" style="9" customWidth="1"/>
    <col min="2" max="6" width="14.7109375" style="32" customWidth="1"/>
    <col min="7" max="7" width="14.28515625" style="32" customWidth="1"/>
    <col min="8" max="8" width="10.7109375" style="9" hidden="1" customWidth="1"/>
    <col min="9" max="9" width="0.28515625" style="9" hidden="1" customWidth="1"/>
    <col min="10" max="10" width="10.7109375" style="9" hidden="1" customWidth="1"/>
    <col min="11" max="11" width="6.85546875" style="9" customWidth="1"/>
    <col min="12" max="14" width="10.7109375" style="9" customWidth="1"/>
    <col min="15" max="16384" width="19.140625" style="9"/>
  </cols>
  <sheetData>
    <row r="1" spans="1:14" s="23" customFormat="1" ht="18">
      <c r="A1" s="396" t="s">
        <v>129</v>
      </c>
      <c r="B1" s="396"/>
      <c r="C1" s="396"/>
      <c r="D1" s="396"/>
      <c r="E1" s="396"/>
      <c r="F1" s="396"/>
      <c r="G1" s="396"/>
    </row>
    <row r="2" spans="1:14" ht="12.75" customHeight="1">
      <c r="A2" s="22"/>
      <c r="B2" s="33"/>
      <c r="C2" s="33"/>
      <c r="D2" s="33"/>
      <c r="E2" s="33"/>
      <c r="F2" s="33"/>
      <c r="G2" s="33"/>
    </row>
    <row r="3" spans="1:14" ht="15" customHeight="1">
      <c r="A3" s="406" t="s">
        <v>281</v>
      </c>
      <c r="B3" s="406"/>
      <c r="C3" s="406"/>
      <c r="D3" s="406"/>
      <c r="E3" s="406"/>
      <c r="F3" s="406"/>
      <c r="G3" s="406"/>
      <c r="H3" s="61"/>
      <c r="I3" s="61"/>
      <c r="J3" s="14"/>
    </row>
    <row r="4" spans="1:14" ht="12.75" customHeight="1" thickBot="1">
      <c r="A4" s="83"/>
      <c r="B4" s="83"/>
      <c r="C4" s="83"/>
      <c r="D4" s="83"/>
      <c r="E4" s="83"/>
      <c r="F4" s="83"/>
      <c r="G4" s="106"/>
      <c r="H4" s="14"/>
      <c r="I4" s="14"/>
      <c r="J4" s="14"/>
    </row>
    <row r="5" spans="1:14" s="15" customFormat="1" ht="36.75" customHeight="1">
      <c r="A5" s="487" t="s">
        <v>88</v>
      </c>
      <c r="B5" s="489">
        <v>2013</v>
      </c>
      <c r="C5" s="490"/>
      <c r="D5" s="491"/>
      <c r="E5" s="489">
        <v>2014</v>
      </c>
      <c r="F5" s="490"/>
      <c r="G5" s="491"/>
      <c r="H5" s="37"/>
    </row>
    <row r="6" spans="1:14" s="15" customFormat="1" ht="36.75" customHeight="1" thickBot="1">
      <c r="A6" s="488"/>
      <c r="B6" s="262" t="s">
        <v>27</v>
      </c>
      <c r="C6" s="262" t="s">
        <v>28</v>
      </c>
      <c r="D6" s="263" t="s">
        <v>29</v>
      </c>
      <c r="E6" s="262" t="s">
        <v>27</v>
      </c>
      <c r="F6" s="262" t="s">
        <v>28</v>
      </c>
      <c r="G6" s="263" t="s">
        <v>29</v>
      </c>
      <c r="H6" s="37"/>
    </row>
    <row r="7" spans="1:14" ht="22.5" customHeight="1">
      <c r="A7" s="160" t="s">
        <v>45</v>
      </c>
      <c r="B7" s="135">
        <v>103.49383330000001</v>
      </c>
      <c r="C7" s="135">
        <v>103.8948333</v>
      </c>
      <c r="D7" s="136">
        <v>103.69433330000001</v>
      </c>
      <c r="E7" s="135">
        <v>102.92566666666669</v>
      </c>
      <c r="F7" s="135">
        <v>102.99000000000001</v>
      </c>
      <c r="G7" s="136">
        <f>(E7+F7)/2</f>
        <v>102.95783333333335</v>
      </c>
      <c r="H7" s="38"/>
      <c r="K7" s="41"/>
      <c r="L7" s="41"/>
      <c r="M7" s="41"/>
      <c r="N7" s="41"/>
    </row>
    <row r="8" spans="1:14" ht="12.75" customHeight="1">
      <c r="A8" s="161" t="s">
        <v>44</v>
      </c>
      <c r="B8" s="137">
        <v>101.6443333</v>
      </c>
      <c r="C8" s="137">
        <v>101.5486667</v>
      </c>
      <c r="D8" s="138">
        <v>101.59649999999999</v>
      </c>
      <c r="E8" s="137">
        <v>101.247</v>
      </c>
      <c r="F8" s="137">
        <v>101.36833333333333</v>
      </c>
      <c r="G8" s="138">
        <f t="shared" ref="G8:G44" si="0">(E8+F8)/2</f>
        <v>101.30766666666666</v>
      </c>
      <c r="H8" s="38"/>
      <c r="K8" s="41"/>
      <c r="L8" s="41"/>
      <c r="M8" s="41"/>
      <c r="N8" s="41"/>
    </row>
    <row r="9" spans="1:14" ht="12.75" customHeight="1">
      <c r="A9" s="161" t="s">
        <v>226</v>
      </c>
      <c r="B9" s="137">
        <v>103.0335</v>
      </c>
      <c r="C9" s="137">
        <v>103.254666</v>
      </c>
      <c r="D9" s="138">
        <v>103.14408299999999</v>
      </c>
      <c r="E9" s="137">
        <v>102.40933333333334</v>
      </c>
      <c r="F9" s="137">
        <v>102.56099999999999</v>
      </c>
      <c r="G9" s="138">
        <f t="shared" si="0"/>
        <v>102.48516666666666</v>
      </c>
      <c r="H9" s="38"/>
      <c r="K9" s="41"/>
      <c r="L9" s="41"/>
      <c r="M9" s="41"/>
      <c r="N9" s="41"/>
    </row>
    <row r="10" spans="1:14" ht="12.75" customHeight="1">
      <c r="A10" s="161" t="s">
        <v>227</v>
      </c>
      <c r="B10" s="137">
        <v>102.9375</v>
      </c>
      <c r="C10" s="137">
        <v>103.105833</v>
      </c>
      <c r="D10" s="138">
        <v>103.02166650000001</v>
      </c>
      <c r="E10" s="137">
        <v>102.18666666666667</v>
      </c>
      <c r="F10" s="137">
        <v>101.62766666666666</v>
      </c>
      <c r="G10" s="138">
        <f t="shared" si="0"/>
        <v>101.90716666666665</v>
      </c>
      <c r="H10" s="38"/>
      <c r="K10" s="41"/>
      <c r="L10" s="41"/>
      <c r="M10" s="41"/>
      <c r="N10" s="41"/>
    </row>
    <row r="11" spans="1:14" ht="12.75" customHeight="1">
      <c r="A11" s="161" t="s">
        <v>228</v>
      </c>
      <c r="B11" s="137">
        <v>104.15333</v>
      </c>
      <c r="C11" s="137">
        <v>103.5518333</v>
      </c>
      <c r="D11" s="138">
        <v>103.85258164999999</v>
      </c>
      <c r="E11" s="137">
        <v>104.60766666666666</v>
      </c>
      <c r="F11" s="137">
        <v>103.52166666666666</v>
      </c>
      <c r="G11" s="138">
        <f t="shared" si="0"/>
        <v>104.06466666666665</v>
      </c>
      <c r="H11" s="38"/>
      <c r="K11" s="41"/>
      <c r="L11" s="41"/>
      <c r="M11" s="41"/>
      <c r="N11" s="41"/>
    </row>
    <row r="12" spans="1:14" ht="12.75" customHeight="1">
      <c r="A12" s="161" t="s">
        <v>71</v>
      </c>
      <c r="B12" s="137">
        <v>103.80083329999999</v>
      </c>
      <c r="C12" s="137">
        <v>104.3858333</v>
      </c>
      <c r="D12" s="138">
        <v>104.0933333</v>
      </c>
      <c r="E12" s="137">
        <v>102.95099999999998</v>
      </c>
      <c r="F12" s="137">
        <v>102.27083333333333</v>
      </c>
      <c r="G12" s="138">
        <f t="shared" si="0"/>
        <v>102.61091666666665</v>
      </c>
      <c r="H12" s="38"/>
      <c r="K12" s="41"/>
      <c r="L12" s="41"/>
      <c r="M12" s="41"/>
      <c r="N12" s="41"/>
    </row>
    <row r="13" spans="1:14" ht="12.75" customHeight="1">
      <c r="A13" s="161" t="s">
        <v>229</v>
      </c>
      <c r="B13" s="137">
        <v>95.282833299999993</v>
      </c>
      <c r="C13" s="137">
        <v>100.096333</v>
      </c>
      <c r="D13" s="138">
        <v>97.689583150000004</v>
      </c>
      <c r="E13" s="137">
        <v>96.324666666666658</v>
      </c>
      <c r="F13" s="137">
        <v>101.09800000000001</v>
      </c>
      <c r="G13" s="138">
        <f t="shared" si="0"/>
        <v>98.711333333333329</v>
      </c>
      <c r="H13" s="38"/>
      <c r="K13" s="41"/>
      <c r="L13" s="41"/>
      <c r="M13" s="41"/>
      <c r="N13" s="41"/>
    </row>
    <row r="14" spans="1:14" ht="12.75" customHeight="1">
      <c r="A14" s="161" t="s">
        <v>72</v>
      </c>
      <c r="B14" s="137">
        <v>102.286833</v>
      </c>
      <c r="C14" s="137">
        <v>102.729833</v>
      </c>
      <c r="D14" s="138">
        <v>102.50833299999999</v>
      </c>
      <c r="E14" s="137">
        <v>102.25266666666668</v>
      </c>
      <c r="F14" s="137">
        <v>100.34883333333333</v>
      </c>
      <c r="G14" s="138">
        <f t="shared" si="0"/>
        <v>101.30075000000001</v>
      </c>
      <c r="H14" s="38"/>
      <c r="K14" s="41"/>
      <c r="L14" s="41"/>
      <c r="M14" s="41"/>
      <c r="N14" s="41"/>
    </row>
    <row r="15" spans="1:14" ht="12.75" customHeight="1">
      <c r="A15" s="161" t="s">
        <v>230</v>
      </c>
      <c r="B15" s="137">
        <v>106.66549999999999</v>
      </c>
      <c r="C15" s="137">
        <v>106.96599999999999</v>
      </c>
      <c r="D15" s="138">
        <v>106.81574999999999</v>
      </c>
      <c r="E15" s="137">
        <v>107.517</v>
      </c>
      <c r="F15" s="137">
        <v>107.03316666666666</v>
      </c>
      <c r="G15" s="138">
        <f t="shared" si="0"/>
        <v>107.27508333333333</v>
      </c>
      <c r="H15" s="38"/>
      <c r="K15" s="41"/>
      <c r="L15" s="41"/>
      <c r="M15" s="41"/>
      <c r="N15" s="41"/>
    </row>
    <row r="16" spans="1:14" ht="12.75" customHeight="1">
      <c r="A16" s="161" t="s">
        <v>231</v>
      </c>
      <c r="B16" s="137">
        <v>101.6451667</v>
      </c>
      <c r="C16" s="137">
        <v>102.193667</v>
      </c>
      <c r="D16" s="138">
        <v>101.91941685</v>
      </c>
      <c r="E16" s="137">
        <v>102.27800000000001</v>
      </c>
      <c r="F16" s="137">
        <v>103.32116666666667</v>
      </c>
      <c r="G16" s="138">
        <f t="shared" si="0"/>
        <v>102.79958333333335</v>
      </c>
      <c r="H16" s="38"/>
      <c r="K16" s="41"/>
      <c r="L16" s="41"/>
      <c r="M16" s="41"/>
      <c r="N16" s="41"/>
    </row>
    <row r="17" spans="1:14" ht="12.75" customHeight="1">
      <c r="A17" s="161" t="s">
        <v>232</v>
      </c>
      <c r="B17" s="137">
        <v>101.47450000000001</v>
      </c>
      <c r="C17" s="137">
        <v>101.2195</v>
      </c>
      <c r="D17" s="138">
        <v>101.34700000000001</v>
      </c>
      <c r="E17" s="137">
        <v>104.34966666666666</v>
      </c>
      <c r="F17" s="137">
        <v>105.53166666666668</v>
      </c>
      <c r="G17" s="138">
        <f t="shared" si="0"/>
        <v>104.94066666666667</v>
      </c>
      <c r="H17" s="36"/>
      <c r="K17" s="41"/>
      <c r="L17" s="41"/>
      <c r="M17" s="41"/>
      <c r="N17" s="41"/>
    </row>
    <row r="18" spans="1:14" ht="12.75" customHeight="1">
      <c r="A18" s="161" t="s">
        <v>233</v>
      </c>
      <c r="B18" s="137">
        <v>100.649833</v>
      </c>
      <c r="C18" s="137">
        <v>99.927499999999995</v>
      </c>
      <c r="D18" s="138">
        <v>100.28866650000001</v>
      </c>
      <c r="E18" s="137">
        <v>100.53683333333333</v>
      </c>
      <c r="F18" s="137">
        <v>101.1735</v>
      </c>
      <c r="G18" s="138">
        <f t="shared" si="0"/>
        <v>100.85516666666666</v>
      </c>
      <c r="H18" s="36"/>
      <c r="K18" s="41"/>
      <c r="L18" s="41"/>
      <c r="M18" s="41"/>
      <c r="N18" s="41"/>
    </row>
    <row r="19" spans="1:14" ht="12.75" customHeight="1">
      <c r="A19" s="161" t="s">
        <v>234</v>
      </c>
      <c r="B19" s="137">
        <v>100.598</v>
      </c>
      <c r="C19" s="137">
        <v>102.385667</v>
      </c>
      <c r="D19" s="138">
        <v>101.4918335</v>
      </c>
      <c r="E19" s="137">
        <v>106.32799999999999</v>
      </c>
      <c r="F19" s="137">
        <v>107.32933333333331</v>
      </c>
      <c r="G19" s="138">
        <f t="shared" si="0"/>
        <v>106.82866666666665</v>
      </c>
      <c r="H19" s="38"/>
      <c r="K19" s="41"/>
      <c r="L19" s="41"/>
      <c r="M19" s="41"/>
      <c r="N19" s="41"/>
    </row>
    <row r="20" spans="1:14" ht="12.75" customHeight="1">
      <c r="A20" s="161" t="s">
        <v>235</v>
      </c>
      <c r="B20" s="137">
        <v>108.285</v>
      </c>
      <c r="C20" s="137">
        <v>109.8376667</v>
      </c>
      <c r="D20" s="138">
        <v>109.06133335</v>
      </c>
      <c r="E20" s="137">
        <v>110.0795</v>
      </c>
      <c r="F20" s="137">
        <v>110.24749999999999</v>
      </c>
      <c r="G20" s="138">
        <f t="shared" si="0"/>
        <v>110.1635</v>
      </c>
      <c r="H20" s="38"/>
      <c r="K20" s="41"/>
      <c r="L20" s="41"/>
      <c r="M20" s="41"/>
      <c r="N20" s="41"/>
    </row>
    <row r="21" spans="1:14" ht="12.75" customHeight="1">
      <c r="A21" s="161" t="s">
        <v>64</v>
      </c>
      <c r="B21" s="137">
        <v>103.822833</v>
      </c>
      <c r="C21" s="137">
        <v>106.491666</v>
      </c>
      <c r="D21" s="138">
        <v>105.15724950000001</v>
      </c>
      <c r="E21" s="137">
        <v>108.23050000000001</v>
      </c>
      <c r="F21" s="137">
        <v>107.9635</v>
      </c>
      <c r="G21" s="138">
        <f t="shared" si="0"/>
        <v>108.09700000000001</v>
      </c>
      <c r="H21" s="38"/>
      <c r="K21" s="41"/>
      <c r="L21" s="41"/>
      <c r="M21" s="41"/>
      <c r="N21" s="41"/>
    </row>
    <row r="22" spans="1:14" ht="12.75" customHeight="1">
      <c r="A22" s="161" t="s">
        <v>236</v>
      </c>
      <c r="B22" s="137">
        <v>100.952</v>
      </c>
      <c r="C22" s="137">
        <v>100.09399999999999</v>
      </c>
      <c r="D22" s="138">
        <v>100.523</v>
      </c>
      <c r="E22" s="137">
        <v>99.425333333333342</v>
      </c>
      <c r="F22" s="137">
        <v>98.928166666666684</v>
      </c>
      <c r="G22" s="138">
        <f t="shared" si="0"/>
        <v>99.176750000000013</v>
      </c>
      <c r="H22" s="38"/>
      <c r="K22" s="41"/>
      <c r="L22" s="41"/>
      <c r="M22" s="41"/>
      <c r="N22" s="41"/>
    </row>
    <row r="23" spans="1:14" ht="12.75" customHeight="1">
      <c r="A23" s="161" t="s">
        <v>41</v>
      </c>
      <c r="B23" s="137">
        <v>118.3471667</v>
      </c>
      <c r="C23" s="137">
        <v>116.091666</v>
      </c>
      <c r="D23" s="138">
        <v>117.21941635</v>
      </c>
      <c r="E23" s="137">
        <v>114.39700000000001</v>
      </c>
      <c r="F23" s="137">
        <v>112.01266666666668</v>
      </c>
      <c r="G23" s="138">
        <f t="shared" si="0"/>
        <v>113.20483333333334</v>
      </c>
      <c r="H23" s="38"/>
      <c r="K23" s="41"/>
      <c r="L23" s="41"/>
      <c r="M23" s="41"/>
      <c r="N23" s="41"/>
    </row>
    <row r="24" spans="1:14" ht="12.75" customHeight="1">
      <c r="A24" s="161" t="s">
        <v>237</v>
      </c>
      <c r="B24" s="137">
        <v>103.79383300000001</v>
      </c>
      <c r="C24" s="137">
        <v>104.597666</v>
      </c>
      <c r="D24" s="138">
        <v>104.19574950000001</v>
      </c>
      <c r="E24" s="137">
        <v>102.26949999999999</v>
      </c>
      <c r="F24" s="137">
        <v>98.018166666666673</v>
      </c>
      <c r="G24" s="138">
        <f t="shared" si="0"/>
        <v>100.14383333333333</v>
      </c>
      <c r="H24" s="38"/>
      <c r="K24" s="41"/>
      <c r="L24" s="41"/>
      <c r="M24" s="41"/>
      <c r="N24" s="41"/>
    </row>
    <row r="25" spans="1:14" ht="12.75" customHeight="1">
      <c r="A25" s="161" t="s">
        <v>238</v>
      </c>
      <c r="B25" s="137">
        <v>122.611666</v>
      </c>
      <c r="C25" s="137">
        <v>123.953</v>
      </c>
      <c r="D25" s="138">
        <v>123.28233299999999</v>
      </c>
      <c r="E25" s="137">
        <v>113.46366666666665</v>
      </c>
      <c r="F25" s="137">
        <v>110.74033333333334</v>
      </c>
      <c r="G25" s="138">
        <f t="shared" si="0"/>
        <v>112.102</v>
      </c>
      <c r="H25" s="38"/>
      <c r="K25" s="41"/>
      <c r="L25" s="41"/>
      <c r="M25" s="41"/>
      <c r="N25" s="41"/>
    </row>
    <row r="26" spans="1:14" ht="12.75" customHeight="1">
      <c r="A26" s="161" t="s">
        <v>50</v>
      </c>
      <c r="B26" s="137">
        <v>109.66933299999999</v>
      </c>
      <c r="C26" s="137">
        <v>120.02249999999999</v>
      </c>
      <c r="D26" s="138">
        <v>114.84591649999999</v>
      </c>
      <c r="E26" s="137">
        <v>106.08216666666665</v>
      </c>
      <c r="F26" s="137">
        <v>113.11816666666668</v>
      </c>
      <c r="G26" s="138">
        <f t="shared" si="0"/>
        <v>109.60016666666667</v>
      </c>
      <c r="H26" s="38"/>
      <c r="K26" s="41"/>
      <c r="L26" s="41"/>
      <c r="M26" s="41"/>
      <c r="N26" s="41"/>
    </row>
    <row r="27" spans="1:14" ht="12.75" customHeight="1">
      <c r="A27" s="161" t="s">
        <v>73</v>
      </c>
      <c r="B27" s="137">
        <v>105.8216666</v>
      </c>
      <c r="C27" s="137">
        <v>108.1695</v>
      </c>
      <c r="D27" s="138">
        <v>106.99558329999999</v>
      </c>
      <c r="E27" s="137">
        <v>112.48950000000001</v>
      </c>
      <c r="F27" s="137">
        <v>113.31349999999999</v>
      </c>
      <c r="G27" s="138">
        <f t="shared" si="0"/>
        <v>112.9015</v>
      </c>
      <c r="H27" s="38"/>
      <c r="K27" s="41"/>
      <c r="L27" s="41"/>
      <c r="M27" s="41"/>
      <c r="N27" s="41"/>
    </row>
    <row r="28" spans="1:14" ht="12.75" customHeight="1">
      <c r="A28" s="161" t="s">
        <v>74</v>
      </c>
      <c r="B28" s="137">
        <v>105.19283299999999</v>
      </c>
      <c r="C28" s="137">
        <v>96.757499999999993</v>
      </c>
      <c r="D28" s="138">
        <v>100.9751665</v>
      </c>
      <c r="E28" s="137">
        <v>101.58933333333334</v>
      </c>
      <c r="F28" s="137">
        <v>98.263499999999979</v>
      </c>
      <c r="G28" s="138">
        <f t="shared" si="0"/>
        <v>99.926416666666654</v>
      </c>
      <c r="H28" s="36"/>
      <c r="K28" s="41"/>
      <c r="L28" s="41"/>
      <c r="M28" s="41"/>
      <c r="N28" s="41"/>
    </row>
    <row r="29" spans="1:14" ht="12.75" customHeight="1">
      <c r="A29" s="161" t="s">
        <v>239</v>
      </c>
      <c r="B29" s="137">
        <v>110.68049999999999</v>
      </c>
      <c r="C29" s="137">
        <v>111.083</v>
      </c>
      <c r="D29" s="138">
        <v>110.88175</v>
      </c>
      <c r="E29" s="137">
        <v>110.57233333333335</v>
      </c>
      <c r="F29" s="137">
        <v>110.14766666666667</v>
      </c>
      <c r="G29" s="138">
        <f t="shared" si="0"/>
        <v>110.36000000000001</v>
      </c>
      <c r="H29" s="36"/>
      <c r="K29" s="41"/>
      <c r="L29" s="41"/>
      <c r="M29" s="41"/>
      <c r="N29" s="41"/>
    </row>
    <row r="30" spans="1:14" ht="12.75" customHeight="1">
      <c r="A30" s="161" t="s">
        <v>240</v>
      </c>
      <c r="B30" s="137">
        <v>105.1795</v>
      </c>
      <c r="C30" s="137">
        <v>107.14</v>
      </c>
      <c r="D30" s="138">
        <v>106.15975</v>
      </c>
      <c r="E30" s="137">
        <v>108.1061666666667</v>
      </c>
      <c r="F30" s="137">
        <v>107.991</v>
      </c>
      <c r="G30" s="138">
        <f t="shared" si="0"/>
        <v>108.04858333333334</v>
      </c>
      <c r="H30" s="36"/>
      <c r="K30" s="41"/>
      <c r="L30" s="41"/>
      <c r="M30" s="41"/>
      <c r="N30" s="41"/>
    </row>
    <row r="31" spans="1:14" ht="12.75" customHeight="1">
      <c r="A31" s="161" t="s">
        <v>75</v>
      </c>
      <c r="B31" s="137">
        <v>113.674333</v>
      </c>
      <c r="C31" s="137">
        <v>118.349166</v>
      </c>
      <c r="D31" s="138">
        <v>116.01174950000001</v>
      </c>
      <c r="E31" s="137">
        <v>107.38433333333334</v>
      </c>
      <c r="F31" s="137">
        <v>95.809333333333328</v>
      </c>
      <c r="G31" s="138">
        <f t="shared" si="0"/>
        <v>101.59683333333334</v>
      </c>
      <c r="H31" s="38"/>
      <c r="K31" s="41"/>
      <c r="L31" s="41"/>
      <c r="M31" s="41"/>
      <c r="N31" s="41"/>
    </row>
    <row r="32" spans="1:14" ht="12.75" customHeight="1">
      <c r="A32" s="161" t="s">
        <v>46</v>
      </c>
      <c r="B32" s="137">
        <v>106.182333</v>
      </c>
      <c r="C32" s="137">
        <v>104.24933299999999</v>
      </c>
      <c r="D32" s="138">
        <v>105.215833</v>
      </c>
      <c r="E32" s="137">
        <v>100.28449999999999</v>
      </c>
      <c r="F32" s="137">
        <v>90.600500000000011</v>
      </c>
      <c r="G32" s="138">
        <f t="shared" si="0"/>
        <v>95.442499999999995</v>
      </c>
      <c r="H32" s="38"/>
      <c r="K32" s="41"/>
      <c r="L32" s="41"/>
      <c r="M32" s="41"/>
      <c r="N32" s="41"/>
    </row>
    <row r="33" spans="1:36" ht="12.75" customHeight="1">
      <c r="A33" s="161" t="s">
        <v>76</v>
      </c>
      <c r="B33" s="137">
        <v>105.693833</v>
      </c>
      <c r="C33" s="137">
        <v>104.8955</v>
      </c>
      <c r="D33" s="138">
        <v>105.29466650000001</v>
      </c>
      <c r="E33" s="137">
        <v>103.86900000000001</v>
      </c>
      <c r="F33" s="137">
        <v>103.63766666666668</v>
      </c>
      <c r="G33" s="138">
        <f t="shared" si="0"/>
        <v>103.75333333333334</v>
      </c>
      <c r="H33" s="38"/>
      <c r="K33" s="41"/>
      <c r="L33" s="41"/>
      <c r="M33" s="41"/>
      <c r="N33" s="41"/>
    </row>
    <row r="34" spans="1:36" ht="12.75" customHeight="1">
      <c r="A34" s="161" t="s">
        <v>77</v>
      </c>
      <c r="B34" s="137">
        <v>103.6315</v>
      </c>
      <c r="C34" s="137">
        <v>103.16916670000001</v>
      </c>
      <c r="D34" s="138">
        <v>103.40033335000001</v>
      </c>
      <c r="E34" s="137">
        <v>104.11916666666667</v>
      </c>
      <c r="F34" s="137">
        <v>102.95316666666668</v>
      </c>
      <c r="G34" s="138">
        <f t="shared" si="0"/>
        <v>103.53616666666667</v>
      </c>
      <c r="H34" s="38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</row>
    <row r="35" spans="1:36" ht="12.75" customHeight="1">
      <c r="A35" s="161" t="s">
        <v>241</v>
      </c>
      <c r="B35" s="137">
        <v>99.949833299999995</v>
      </c>
      <c r="C35" s="137">
        <v>101.0081667</v>
      </c>
      <c r="D35" s="138">
        <v>100.479</v>
      </c>
      <c r="E35" s="137">
        <v>101.95616666666666</v>
      </c>
      <c r="F35" s="137">
        <v>102.19833333333332</v>
      </c>
      <c r="G35" s="138">
        <f t="shared" si="0"/>
        <v>102.07724999999999</v>
      </c>
      <c r="H35" s="38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</row>
    <row r="36" spans="1:36" ht="12.75" customHeight="1">
      <c r="A36" s="161" t="s">
        <v>242</v>
      </c>
      <c r="B36" s="137">
        <v>109.05549999999999</v>
      </c>
      <c r="C36" s="137">
        <v>109.796167</v>
      </c>
      <c r="D36" s="138">
        <v>109.4258335</v>
      </c>
      <c r="E36" s="137">
        <v>106.87533333333333</v>
      </c>
      <c r="F36" s="137">
        <v>104.22550000000001</v>
      </c>
      <c r="G36" s="138">
        <f t="shared" si="0"/>
        <v>105.55041666666668</v>
      </c>
      <c r="H36" s="38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</row>
    <row r="37" spans="1:36" ht="12.75" customHeight="1">
      <c r="A37" s="161" t="s">
        <v>243</v>
      </c>
      <c r="B37" s="137">
        <v>103.38883300000001</v>
      </c>
      <c r="C37" s="137">
        <v>103.23783299999999</v>
      </c>
      <c r="D37" s="138">
        <v>103.313333</v>
      </c>
      <c r="E37" s="137">
        <v>104.81983333333334</v>
      </c>
      <c r="F37" s="137">
        <v>105.57166666666667</v>
      </c>
      <c r="G37" s="138">
        <f t="shared" si="0"/>
        <v>105.19575</v>
      </c>
      <c r="H37" s="38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</row>
    <row r="38" spans="1:36" ht="12.75" customHeight="1">
      <c r="A38" s="161"/>
      <c r="B38" s="137"/>
      <c r="C38" s="137"/>
      <c r="D38" s="138"/>
      <c r="E38" s="137"/>
      <c r="F38" s="137"/>
      <c r="G38" s="138"/>
      <c r="H38" s="38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</row>
    <row r="39" spans="1:36" ht="12.75" customHeight="1">
      <c r="A39" s="162" t="s">
        <v>108</v>
      </c>
      <c r="B39" s="157">
        <v>105.71299999999999</v>
      </c>
      <c r="C39" s="157">
        <v>106.738</v>
      </c>
      <c r="D39" s="158">
        <v>106.2255</v>
      </c>
      <c r="E39" s="157">
        <v>106.7371667</v>
      </c>
      <c r="F39" s="157">
        <v>106.23699999999999</v>
      </c>
      <c r="G39" s="144">
        <f t="shared" si="0"/>
        <v>106.48708335000001</v>
      </c>
      <c r="H39" s="38"/>
      <c r="K39" s="41"/>
      <c r="L39" s="41"/>
      <c r="M39" s="41"/>
      <c r="N39" s="41"/>
    </row>
    <row r="40" spans="1:36" ht="12.75" customHeight="1">
      <c r="A40" s="162" t="s">
        <v>109</v>
      </c>
      <c r="B40" s="157">
        <v>104.7488</v>
      </c>
      <c r="C40" s="157">
        <v>105.624</v>
      </c>
      <c r="D40" s="158">
        <v>105.18639999999999</v>
      </c>
      <c r="E40" s="157">
        <v>104.854333</v>
      </c>
      <c r="F40" s="157">
        <v>104.767</v>
      </c>
      <c r="G40" s="144">
        <f t="shared" si="0"/>
        <v>104.8106665</v>
      </c>
      <c r="H40" s="38"/>
      <c r="K40" s="41"/>
      <c r="L40" s="41"/>
      <c r="M40" s="41"/>
      <c r="N40" s="41"/>
    </row>
    <row r="41" spans="1:36" ht="12.75" customHeight="1">
      <c r="A41" s="162" t="s">
        <v>107</v>
      </c>
      <c r="B41" s="143">
        <v>104.4748</v>
      </c>
      <c r="C41" s="143">
        <v>105.241</v>
      </c>
      <c r="D41" s="144">
        <v>104.8579</v>
      </c>
      <c r="E41" s="143">
        <v>105.19991666999999</v>
      </c>
      <c r="F41" s="143">
        <v>104.923</v>
      </c>
      <c r="G41" s="144">
        <f t="shared" si="0"/>
        <v>105.061458335</v>
      </c>
      <c r="H41" s="38"/>
      <c r="K41" s="41"/>
      <c r="L41" s="41"/>
      <c r="M41" s="41"/>
      <c r="N41" s="41"/>
    </row>
    <row r="42" spans="1:36" ht="12.75" customHeight="1">
      <c r="A42" s="162" t="s">
        <v>65</v>
      </c>
      <c r="B42" s="143">
        <v>105.2235</v>
      </c>
      <c r="C42" s="143">
        <v>106.586</v>
      </c>
      <c r="D42" s="144">
        <v>105.90475000000001</v>
      </c>
      <c r="E42" s="143">
        <v>104.357</v>
      </c>
      <c r="F42" s="143">
        <v>104.80500000000001</v>
      </c>
      <c r="G42" s="144">
        <f t="shared" si="0"/>
        <v>104.581</v>
      </c>
      <c r="H42" s="38"/>
      <c r="K42" s="41"/>
      <c r="L42" s="41"/>
      <c r="M42" s="41"/>
      <c r="N42" s="41"/>
    </row>
    <row r="43" spans="1:36" ht="12.75" customHeight="1">
      <c r="A43" s="162"/>
      <c r="B43" s="143"/>
      <c r="C43" s="143"/>
      <c r="D43" s="144"/>
      <c r="E43" s="143"/>
      <c r="F43" s="143"/>
      <c r="G43" s="144"/>
      <c r="H43" s="38"/>
      <c r="K43" s="41"/>
      <c r="L43" s="41"/>
      <c r="M43" s="41"/>
      <c r="N43" s="41"/>
    </row>
    <row r="44" spans="1:36" ht="12.75" customHeight="1" thickBot="1">
      <c r="A44" s="147" t="s">
        <v>134</v>
      </c>
      <c r="B44" s="148">
        <v>103.6392</v>
      </c>
      <c r="C44" s="148">
        <v>104.139</v>
      </c>
      <c r="D44" s="149">
        <v>103.8891</v>
      </c>
      <c r="E44" s="148">
        <v>103.7595</v>
      </c>
      <c r="F44" s="148">
        <v>103.705</v>
      </c>
      <c r="G44" s="149">
        <f t="shared" si="0"/>
        <v>103.73224999999999</v>
      </c>
      <c r="H44" s="38"/>
      <c r="K44" s="41"/>
      <c r="L44" s="41"/>
      <c r="M44" s="41"/>
      <c r="N44" s="41"/>
    </row>
    <row r="45" spans="1:36">
      <c r="A45" s="163" t="s">
        <v>36</v>
      </c>
      <c r="B45" s="163"/>
      <c r="C45" s="163"/>
      <c r="D45" s="163"/>
      <c r="E45" s="163"/>
      <c r="F45" s="163"/>
      <c r="G45" s="163"/>
    </row>
  </sheetData>
  <mergeCells count="5">
    <mergeCell ref="A1:G1"/>
    <mergeCell ref="A5:A6"/>
    <mergeCell ref="B5:D5"/>
    <mergeCell ref="E5:G5"/>
    <mergeCell ref="A3:G3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57" orientation="portrait" r:id="rId1"/>
  <headerFooter alignWithMargins="0">
    <oddFooter>&amp;C&amp;A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Hoja16">
    <pageSetUpPr fitToPage="1"/>
  </sheetPr>
  <dimension ref="A1:O9"/>
  <sheetViews>
    <sheetView showGridLines="0" view="pageBreakPreview" zoomScaleNormal="75" zoomScaleSheetLayoutView="100" workbookViewId="0">
      <selection activeCell="B7" sqref="B7:G8"/>
    </sheetView>
  </sheetViews>
  <sheetFormatPr baseColWidth="10" defaultColWidth="19.140625" defaultRowHeight="12.75"/>
  <cols>
    <col min="1" max="1" width="45.7109375" style="9" customWidth="1"/>
    <col min="2" max="6" width="14.7109375" style="32" customWidth="1"/>
    <col min="7" max="7" width="14.28515625" style="32" customWidth="1"/>
    <col min="8" max="8" width="10.7109375" style="9" hidden="1" customWidth="1"/>
    <col min="9" max="9" width="0.28515625" style="9" hidden="1" customWidth="1"/>
    <col min="10" max="10" width="10.7109375" style="9" hidden="1" customWidth="1"/>
    <col min="11" max="14" width="10.7109375" style="9" customWidth="1"/>
    <col min="15" max="16384" width="19.140625" style="9"/>
  </cols>
  <sheetData>
    <row r="1" spans="1:15" s="23" customFormat="1" ht="18">
      <c r="A1" s="396" t="s">
        <v>129</v>
      </c>
      <c r="B1" s="396"/>
      <c r="C1" s="396"/>
      <c r="D1" s="396"/>
      <c r="E1" s="396"/>
      <c r="F1" s="396"/>
      <c r="G1" s="396"/>
    </row>
    <row r="2" spans="1:15" ht="12.75" customHeight="1">
      <c r="A2" s="22"/>
      <c r="B2" s="33"/>
      <c r="C2" s="33"/>
      <c r="D2" s="33"/>
      <c r="E2" s="33"/>
      <c r="F2" s="33"/>
      <c r="G2" s="33"/>
    </row>
    <row r="3" spans="1:15" ht="15" customHeight="1">
      <c r="A3" s="406" t="s">
        <v>282</v>
      </c>
      <c r="B3" s="406"/>
      <c r="C3" s="406"/>
      <c r="D3" s="406"/>
      <c r="E3" s="406"/>
      <c r="F3" s="406"/>
      <c r="G3" s="406"/>
      <c r="H3" s="61"/>
      <c r="I3" s="61"/>
      <c r="J3" s="14"/>
    </row>
    <row r="4" spans="1:15" ht="12.75" customHeight="1" thickBot="1">
      <c r="A4" s="83"/>
      <c r="B4" s="83"/>
      <c r="C4" s="83"/>
      <c r="D4" s="83"/>
      <c r="E4" s="83"/>
      <c r="F4" s="83"/>
      <c r="G4" s="106"/>
      <c r="H4" s="14"/>
      <c r="I4" s="14"/>
      <c r="J4" s="14"/>
    </row>
    <row r="5" spans="1:15" s="15" customFormat="1" ht="32.25" customHeight="1">
      <c r="A5" s="487" t="s">
        <v>88</v>
      </c>
      <c r="B5" s="489">
        <v>2013</v>
      </c>
      <c r="C5" s="490"/>
      <c r="D5" s="491"/>
      <c r="E5" s="489">
        <v>2014</v>
      </c>
      <c r="F5" s="490"/>
      <c r="G5" s="491"/>
      <c r="H5" s="37"/>
    </row>
    <row r="6" spans="1:15" s="15" customFormat="1" ht="39" customHeight="1" thickBot="1">
      <c r="A6" s="488"/>
      <c r="B6" s="262" t="s">
        <v>27</v>
      </c>
      <c r="C6" s="262" t="s">
        <v>28</v>
      </c>
      <c r="D6" s="263" t="s">
        <v>29</v>
      </c>
      <c r="E6" s="262" t="s">
        <v>27</v>
      </c>
      <c r="F6" s="262" t="s">
        <v>28</v>
      </c>
      <c r="G6" s="263" t="s">
        <v>29</v>
      </c>
      <c r="H6" s="37"/>
    </row>
    <row r="7" spans="1:15" ht="25.5" customHeight="1">
      <c r="A7" s="160" t="s">
        <v>113</v>
      </c>
      <c r="B7" s="135">
        <v>112.36583299999999</v>
      </c>
      <c r="C7" s="135">
        <v>112.631</v>
      </c>
      <c r="D7" s="136">
        <v>112.49841649999999</v>
      </c>
      <c r="E7" s="135">
        <v>115.8128</v>
      </c>
      <c r="F7" s="135">
        <v>116.389</v>
      </c>
      <c r="G7" s="136">
        <f>SUM(E7:F7)/2</f>
        <v>116.1009</v>
      </c>
      <c r="H7" s="38"/>
      <c r="K7" s="41"/>
      <c r="L7" s="41"/>
      <c r="M7" s="41"/>
      <c r="N7" s="41"/>
      <c r="O7" s="41"/>
    </row>
    <row r="8" spans="1:15" ht="21.75" customHeight="1" thickBot="1">
      <c r="A8" s="164" t="s">
        <v>114</v>
      </c>
      <c r="B8" s="155">
        <v>112.708167</v>
      </c>
      <c r="C8" s="155">
        <v>113.61283299999999</v>
      </c>
      <c r="D8" s="156">
        <v>113.1605</v>
      </c>
      <c r="E8" s="155">
        <v>113.6078</v>
      </c>
      <c r="F8" s="155">
        <v>113.60299999999999</v>
      </c>
      <c r="G8" s="156">
        <f>SUM(E8:F8)/2</f>
        <v>113.6054</v>
      </c>
      <c r="H8" s="38"/>
      <c r="K8" s="41"/>
      <c r="L8" s="41"/>
      <c r="M8" s="41"/>
      <c r="N8" s="41"/>
      <c r="O8" s="41"/>
    </row>
    <row r="9" spans="1:15">
      <c r="A9" s="163" t="s">
        <v>36</v>
      </c>
      <c r="B9" s="163"/>
      <c r="C9" s="163"/>
      <c r="D9" s="163"/>
      <c r="E9" s="163"/>
      <c r="F9" s="163"/>
      <c r="G9" s="163"/>
    </row>
  </sheetData>
  <mergeCells count="5">
    <mergeCell ref="A1:G1"/>
    <mergeCell ref="A3:G3"/>
    <mergeCell ref="A5:A6"/>
    <mergeCell ref="B5:D5"/>
    <mergeCell ref="E5:G5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60" orientation="portrait" r:id="rId1"/>
  <headerFooter alignWithMargins="0">
    <oddFooter>&amp;C&amp;A</oddFooter>
  </headerFooter>
  <ignoredErrors>
    <ignoredError sqref="G7:G8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>
  <sheetPr codeName="Hoja8">
    <pageSetUpPr fitToPage="1"/>
  </sheetPr>
  <dimension ref="A1:J46"/>
  <sheetViews>
    <sheetView showGridLines="0" view="pageBreakPreview" zoomScale="75" zoomScaleNormal="75" workbookViewId="0">
      <selection activeCell="A8" sqref="A8"/>
    </sheetView>
  </sheetViews>
  <sheetFormatPr baseColWidth="10" defaultRowHeight="12.75"/>
  <cols>
    <col min="1" max="1" width="46.7109375" style="9" customWidth="1"/>
    <col min="2" max="4" width="22.7109375" style="9" customWidth="1"/>
    <col min="5" max="7" width="14.7109375" style="9" customWidth="1"/>
    <col min="8" max="16384" width="11.42578125" style="9"/>
  </cols>
  <sheetData>
    <row r="1" spans="1:10" s="23" customFormat="1" ht="18">
      <c r="A1" s="396" t="s">
        <v>129</v>
      </c>
      <c r="B1" s="396"/>
      <c r="C1" s="396"/>
      <c r="D1" s="396"/>
      <c r="E1" s="30"/>
      <c r="F1" s="30"/>
      <c r="G1" s="30"/>
    </row>
    <row r="2" spans="1:10" ht="12.75" customHeight="1"/>
    <row r="3" spans="1:10" ht="15" customHeight="1">
      <c r="A3" s="406" t="s">
        <v>165</v>
      </c>
      <c r="B3" s="406"/>
      <c r="C3" s="406"/>
      <c r="D3" s="406"/>
      <c r="E3" s="61"/>
      <c r="F3" s="61"/>
      <c r="G3" s="61"/>
      <c r="H3" s="61"/>
      <c r="I3" s="61"/>
      <c r="J3" s="14"/>
    </row>
    <row r="4" spans="1:10" ht="15" customHeight="1">
      <c r="A4" s="406" t="s">
        <v>283</v>
      </c>
      <c r="B4" s="406"/>
      <c r="C4" s="406"/>
      <c r="D4" s="406"/>
      <c r="E4" s="61"/>
      <c r="F4" s="61"/>
      <c r="G4" s="61"/>
      <c r="H4" s="61"/>
      <c r="I4" s="61"/>
      <c r="J4" s="14"/>
    </row>
    <row r="5" spans="1:10" ht="12.75" customHeight="1" thickBot="1">
      <c r="A5" s="83"/>
      <c r="B5" s="83"/>
      <c r="C5" s="83"/>
      <c r="D5" s="83"/>
      <c r="E5" s="24"/>
      <c r="F5" s="24"/>
      <c r="G5" s="51"/>
      <c r="H5" s="14"/>
      <c r="I5" s="14"/>
      <c r="J5" s="14"/>
    </row>
    <row r="6" spans="1:10" ht="34.5" customHeight="1">
      <c r="A6" s="487" t="s">
        <v>88</v>
      </c>
      <c r="B6" s="489" t="s">
        <v>338</v>
      </c>
      <c r="C6" s="490"/>
      <c r="D6" s="491"/>
    </row>
    <row r="7" spans="1:10" ht="34.5" customHeight="1" thickBot="1">
      <c r="A7" s="492"/>
      <c r="B7" s="262" t="s">
        <v>27</v>
      </c>
      <c r="C7" s="262" t="s">
        <v>28</v>
      </c>
      <c r="D7" s="263" t="s">
        <v>29</v>
      </c>
      <c r="E7" s="40"/>
    </row>
    <row r="8" spans="1:10" ht="21.75" customHeight="1">
      <c r="A8" s="160" t="s">
        <v>45</v>
      </c>
      <c r="B8" s="225">
        <v>-0.5489859784073915</v>
      </c>
      <c r="C8" s="41">
        <v>-0.87091270206599658</v>
      </c>
      <c r="D8" s="136">
        <v>-0.71026057377298957</v>
      </c>
    </row>
    <row r="9" spans="1:10" ht="12.75" customHeight="1">
      <c r="A9" s="161" t="s">
        <v>44</v>
      </c>
      <c r="B9" s="226">
        <v>-0.39090551051900074</v>
      </c>
      <c r="C9" s="41">
        <v>-0.1775831948630332</v>
      </c>
      <c r="D9" s="138">
        <v>-0.28429457051505641</v>
      </c>
    </row>
    <row r="10" spans="1:10" ht="12.75" customHeight="1">
      <c r="A10" s="161" t="s">
        <v>226</v>
      </c>
      <c r="B10" s="226">
        <v>-0.60579002622124589</v>
      </c>
      <c r="C10" s="41">
        <v>-0.671801117442971</v>
      </c>
      <c r="D10" s="138">
        <v>-0.63883095779070276</v>
      </c>
    </row>
    <row r="11" spans="1:10" ht="12.75" customHeight="1">
      <c r="A11" s="161" t="s">
        <v>227</v>
      </c>
      <c r="B11" s="226">
        <v>-0.72940700263104563</v>
      </c>
      <c r="C11" s="41">
        <v>-1.4336398730548527</v>
      </c>
      <c r="D11" s="138">
        <v>-1.0818111094459479</v>
      </c>
    </row>
    <row r="12" spans="1:10" ht="12.75" customHeight="1">
      <c r="A12" s="161" t="s">
        <v>228</v>
      </c>
      <c r="B12" s="226">
        <v>0.43621904999740563</v>
      </c>
      <c r="C12" s="41">
        <v>-2.9131916231691909E-2</v>
      </c>
      <c r="D12" s="138">
        <v>0.2042173755308497</v>
      </c>
    </row>
    <row r="13" spans="1:10" ht="12.75" customHeight="1">
      <c r="A13" s="161" t="s">
        <v>71</v>
      </c>
      <c r="B13" s="226">
        <v>-0.81871529638289953</v>
      </c>
      <c r="C13" s="41">
        <v>-2.0261369764499193</v>
      </c>
      <c r="D13" s="138">
        <v>-1.4241225507314441</v>
      </c>
    </row>
    <row r="14" spans="1:10" ht="12.75" customHeight="1">
      <c r="A14" s="161" t="s">
        <v>229</v>
      </c>
      <c r="B14" s="226">
        <v>1.0934114053750179</v>
      </c>
      <c r="C14" s="41">
        <v>1.0007029927859714</v>
      </c>
      <c r="D14" s="138">
        <v>1.0459151839807235</v>
      </c>
    </row>
    <row r="15" spans="1:10" ht="12.75" customHeight="1">
      <c r="A15" s="161" t="s">
        <v>72</v>
      </c>
      <c r="B15" s="226">
        <v>-3.3402474523106324E-2</v>
      </c>
      <c r="C15" s="41">
        <v>-2.317729521342323</v>
      </c>
      <c r="D15" s="138">
        <v>-1.1780339848078354</v>
      </c>
    </row>
    <row r="16" spans="1:10" ht="12.75" customHeight="1">
      <c r="A16" s="161" t="s">
        <v>230</v>
      </c>
      <c r="B16" s="226">
        <v>0.79828998129667184</v>
      </c>
      <c r="C16" s="41">
        <v>6.2792538439004231E-2</v>
      </c>
      <c r="D16" s="138">
        <v>0.43002397430466327</v>
      </c>
    </row>
    <row r="17" spans="1:4" ht="12.75" customHeight="1">
      <c r="A17" s="161" t="s">
        <v>231</v>
      </c>
      <c r="B17" s="226">
        <v>0.62259064601445668</v>
      </c>
      <c r="C17" s="41">
        <v>1.103297004369816</v>
      </c>
      <c r="D17" s="138">
        <v>0.86359058022155522</v>
      </c>
    </row>
    <row r="18" spans="1:4" ht="12.75" customHeight="1">
      <c r="A18" s="161" t="s">
        <v>232</v>
      </c>
      <c r="B18" s="226">
        <v>2.8333883553667749</v>
      </c>
      <c r="C18" s="41">
        <v>4.2602133646843585</v>
      </c>
      <c r="D18" s="138">
        <v>3.5459033485615397</v>
      </c>
    </row>
    <row r="19" spans="1:4" ht="12.75" customHeight="1">
      <c r="A19" s="161" t="s">
        <v>233</v>
      </c>
      <c r="B19" s="226">
        <v>-0.11227009851736869</v>
      </c>
      <c r="C19" s="41">
        <v>1.2469040054039271</v>
      </c>
      <c r="D19" s="138">
        <v>0.56486957742793087</v>
      </c>
    </row>
    <row r="20" spans="1:4" ht="12.75" customHeight="1">
      <c r="A20" s="161" t="s">
        <v>234</v>
      </c>
      <c r="B20" s="226">
        <v>5.6959382890315808</v>
      </c>
      <c r="C20" s="41">
        <v>4.8284749986863993</v>
      </c>
      <c r="D20" s="138">
        <v>5.2583867909595412</v>
      </c>
    </row>
    <row r="21" spans="1:4" ht="12.75" customHeight="1">
      <c r="A21" s="161" t="s">
        <v>235</v>
      </c>
      <c r="B21" s="226">
        <v>1.6572009050191616</v>
      </c>
      <c r="C21" s="41">
        <v>0.37312637122870373</v>
      </c>
      <c r="D21" s="138">
        <v>1.0105934121151114</v>
      </c>
    </row>
    <row r="22" spans="1:4" ht="12.75" customHeight="1">
      <c r="A22" s="161" t="s">
        <v>64</v>
      </c>
      <c r="B22" s="226">
        <v>4.2453734623095905</v>
      </c>
      <c r="C22" s="41">
        <v>1.382111910992172</v>
      </c>
      <c r="D22" s="138">
        <v>2.7955756868669357</v>
      </c>
    </row>
    <row r="23" spans="1:4" ht="12.75" customHeight="1">
      <c r="A23" s="161" t="s">
        <v>236</v>
      </c>
      <c r="B23" s="226">
        <v>-1.5122698576220943</v>
      </c>
      <c r="C23" s="41">
        <v>-1.1647384791628972</v>
      </c>
      <c r="D23" s="138">
        <v>-1.3392457447549153</v>
      </c>
    </row>
    <row r="24" spans="1:4" ht="12.75" customHeight="1">
      <c r="A24" s="161" t="s">
        <v>41</v>
      </c>
      <c r="B24" s="226">
        <v>-3.3377788502646064</v>
      </c>
      <c r="C24" s="41">
        <v>-3.5136022023607869</v>
      </c>
      <c r="D24" s="138">
        <v>-3.4248447413180303</v>
      </c>
    </row>
    <row r="25" spans="1:4" ht="12.75" customHeight="1">
      <c r="A25" s="161" t="s">
        <v>237</v>
      </c>
      <c r="B25" s="226">
        <v>-1.4686161556438644</v>
      </c>
      <c r="C25" s="41">
        <v>-6.2902926852434078</v>
      </c>
      <c r="D25" s="138">
        <v>-3.8887537986054523</v>
      </c>
    </row>
    <row r="26" spans="1:4" ht="12.75" customHeight="1">
      <c r="A26" s="161" t="s">
        <v>238</v>
      </c>
      <c r="B26" s="226">
        <v>-7.4609534571802865</v>
      </c>
      <c r="C26" s="41">
        <v>-10.659416606832158</v>
      </c>
      <c r="D26" s="138">
        <v>-9.0688849958736508</v>
      </c>
    </row>
    <row r="27" spans="1:4" ht="12.75" customHeight="1">
      <c r="A27" s="161" t="s">
        <v>50</v>
      </c>
      <c r="B27" s="226">
        <v>-3.2708928149798657</v>
      </c>
      <c r="C27" s="41">
        <v>-5.7525325112652324</v>
      </c>
      <c r="D27" s="138">
        <v>-4.5676415785608899</v>
      </c>
    </row>
    <row r="28" spans="1:4" ht="12.75" customHeight="1">
      <c r="A28" s="161" t="s">
        <v>73</v>
      </c>
      <c r="B28" s="226">
        <v>6.3010096270776428</v>
      </c>
      <c r="C28" s="41">
        <v>4.7554994707380462</v>
      </c>
      <c r="D28" s="138">
        <v>5.5197761607043896</v>
      </c>
    </row>
    <row r="29" spans="1:4" ht="12.75" customHeight="1">
      <c r="A29" s="161" t="s">
        <v>74</v>
      </c>
      <c r="B29" s="226">
        <v>-3.4256132893261371</v>
      </c>
      <c r="C29" s="41">
        <v>1.5564684908146511</v>
      </c>
      <c r="D29" s="138">
        <v>-1.038621543974722</v>
      </c>
    </row>
    <row r="30" spans="1:4" ht="12.75" customHeight="1">
      <c r="A30" s="161" t="s">
        <v>239</v>
      </c>
      <c r="B30" s="226">
        <v>-9.7728747761934451E-2</v>
      </c>
      <c r="C30" s="41">
        <v>-0.84201302929641131</v>
      </c>
      <c r="D30" s="138">
        <v>-0.470546325251886</v>
      </c>
    </row>
    <row r="31" spans="1:4" ht="12.75" customHeight="1">
      <c r="A31" s="161" t="s">
        <v>240</v>
      </c>
      <c r="B31" s="226">
        <v>2.7825447607819873</v>
      </c>
      <c r="C31" s="41">
        <v>0.79428784767593719</v>
      </c>
      <c r="D31" s="138">
        <v>1.7792367948618357</v>
      </c>
    </row>
    <row r="32" spans="1:4" ht="12.75" customHeight="1">
      <c r="A32" s="161" t="s">
        <v>75</v>
      </c>
      <c r="B32" s="226">
        <v>-5.5333508459351677</v>
      </c>
      <c r="C32" s="41">
        <v>-19.045197721686243</v>
      </c>
      <c r="D32" s="138">
        <v>-12.425393314723411</v>
      </c>
    </row>
    <row r="33" spans="1:9" ht="12.75" customHeight="1">
      <c r="A33" s="161" t="s">
        <v>46</v>
      </c>
      <c r="B33" s="226">
        <v>-5.5544390798043644</v>
      </c>
      <c r="C33" s="41">
        <v>-13.092489522211123</v>
      </c>
      <c r="D33" s="138">
        <v>-9.288842488183322</v>
      </c>
    </row>
    <row r="34" spans="1:9" ht="12.75" customHeight="1">
      <c r="A34" s="161" t="s">
        <v>76</v>
      </c>
      <c r="B34" s="226">
        <v>-1.7265274124366217</v>
      </c>
      <c r="C34" s="41">
        <v>-1.1991299277217073</v>
      </c>
      <c r="D34" s="138">
        <v>-1.463828338035204</v>
      </c>
    </row>
    <row r="35" spans="1:9" ht="12.75" customHeight="1">
      <c r="A35" s="161" t="s">
        <v>77</v>
      </c>
      <c r="B35" s="226">
        <v>0.47057763968163091</v>
      </c>
      <c r="C35" s="41">
        <v>-0.20936491031416857</v>
      </c>
      <c r="D35" s="138">
        <v>0.13136642046102506</v>
      </c>
    </row>
    <row r="36" spans="1:9" ht="12.75" customHeight="1">
      <c r="A36" s="161" t="s">
        <v>241</v>
      </c>
      <c r="B36" s="226">
        <v>2.0073403830946326</v>
      </c>
      <c r="C36" s="41">
        <v>1.1782875308173668</v>
      </c>
      <c r="D36" s="138">
        <v>1.5906308780939231</v>
      </c>
    </row>
    <row r="37" spans="1:9">
      <c r="A37" s="161" t="s">
        <v>242</v>
      </c>
      <c r="B37" s="226">
        <v>-1.9991349970122232</v>
      </c>
      <c r="C37" s="41">
        <v>-5.0736443285857016</v>
      </c>
      <c r="D37" s="138">
        <v>-3.5415922450646153</v>
      </c>
    </row>
    <row r="38" spans="1:9" ht="14.25" customHeight="1">
      <c r="A38" s="161" t="s">
        <v>243</v>
      </c>
      <c r="B38" s="226">
        <v>1.3840956434176308</v>
      </c>
      <c r="C38" s="41">
        <v>2.2606379840098714</v>
      </c>
      <c r="D38" s="138">
        <v>1.8220465310126079</v>
      </c>
    </row>
    <row r="39" spans="1:9">
      <c r="A39" s="161"/>
      <c r="B39" s="137"/>
      <c r="C39" s="137"/>
      <c r="D39" s="138"/>
    </row>
    <row r="40" spans="1:9">
      <c r="A40" s="162" t="s">
        <v>108</v>
      </c>
      <c r="B40" s="157">
        <v>0.96881812076093698</v>
      </c>
      <c r="C40" s="157">
        <v>-0.46937360640072401</v>
      </c>
      <c r="D40" s="138">
        <v>0.24625287713403027</v>
      </c>
    </row>
    <row r="41" spans="1:9">
      <c r="A41" s="162" t="s">
        <v>109</v>
      </c>
      <c r="B41" s="157">
        <v>0.10074864819453215</v>
      </c>
      <c r="C41" s="157">
        <v>-0.81136862834204282</v>
      </c>
      <c r="D41" s="138">
        <v>-0.3572073005635667</v>
      </c>
    </row>
    <row r="42" spans="1:9">
      <c r="A42" s="162" t="s">
        <v>107</v>
      </c>
      <c r="B42" s="143">
        <v>0.69405892138581882</v>
      </c>
      <c r="C42" s="143">
        <v>-0.30216360543894288</v>
      </c>
      <c r="D42" s="138">
        <v>0.19412780057582382</v>
      </c>
    </row>
    <row r="43" spans="1:9">
      <c r="A43" s="162" t="s">
        <v>65</v>
      </c>
      <c r="B43" s="143">
        <v>-0.82348524806721124</v>
      </c>
      <c r="C43" s="143">
        <v>-1.6709511568123316</v>
      </c>
      <c r="D43" s="138">
        <v>-1.2499439354703201</v>
      </c>
    </row>
    <row r="44" spans="1:9">
      <c r="A44" s="162"/>
      <c r="B44" s="143"/>
      <c r="C44" s="143"/>
      <c r="D44" s="138"/>
    </row>
    <row r="45" spans="1:9" ht="13.5" thickBot="1">
      <c r="A45" s="147" t="s">
        <v>134</v>
      </c>
      <c r="B45" s="148">
        <v>0.1160757705578587</v>
      </c>
      <c r="C45" s="148">
        <v>-0.4167506889829915</v>
      </c>
      <c r="D45" s="156">
        <v>-0.15097830282484467</v>
      </c>
      <c r="E45" s="22"/>
      <c r="F45" s="22"/>
      <c r="G45" s="22"/>
      <c r="H45" s="22"/>
      <c r="I45" s="22"/>
    </row>
    <row r="46" spans="1:9">
      <c r="A46" s="163" t="s">
        <v>36</v>
      </c>
      <c r="B46" s="163"/>
      <c r="C46" s="163"/>
      <c r="D46" s="163"/>
      <c r="E46" s="33"/>
      <c r="F46" s="33"/>
      <c r="G46" s="33"/>
    </row>
  </sheetData>
  <mergeCells count="5">
    <mergeCell ref="A1:D1"/>
    <mergeCell ref="A6:A7"/>
    <mergeCell ref="B6:D6"/>
    <mergeCell ref="A4:D4"/>
    <mergeCell ref="A3:D3"/>
  </mergeCells>
  <phoneticPr fontId="11" type="noConversion"/>
  <printOptions horizontalCentered="1"/>
  <pageMargins left="0.75" right="0.75" top="0.59055118110236227" bottom="1" header="0" footer="0"/>
  <pageSetup paperSize="9" scale="67" orientation="portrait" r:id="rId1"/>
  <headerFooter alignWithMargins="0">
    <oddFooter>&amp;C&amp;A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codeName="Hoja11">
    <pageSetUpPr fitToPage="1"/>
  </sheetPr>
  <dimension ref="A1:J10"/>
  <sheetViews>
    <sheetView showGridLines="0" view="pageBreakPreview" zoomScale="75" zoomScaleNormal="75" workbookViewId="0">
      <selection activeCell="B8" sqref="B8:D9"/>
    </sheetView>
  </sheetViews>
  <sheetFormatPr baseColWidth="10" defaultRowHeight="12.75"/>
  <cols>
    <col min="1" max="1" width="45.7109375" style="9" customWidth="1"/>
    <col min="2" max="4" width="22.7109375" style="9" customWidth="1"/>
    <col min="5" max="7" width="14.7109375" style="9" customWidth="1"/>
    <col min="8" max="16384" width="11.42578125" style="9"/>
  </cols>
  <sheetData>
    <row r="1" spans="1:10" s="23" customFormat="1" ht="18">
      <c r="A1" s="396" t="s">
        <v>129</v>
      </c>
      <c r="B1" s="396"/>
      <c r="C1" s="396"/>
      <c r="D1" s="396"/>
      <c r="E1" s="30"/>
      <c r="F1" s="30"/>
      <c r="G1" s="30"/>
    </row>
    <row r="2" spans="1:10" ht="12.75" customHeight="1"/>
    <row r="3" spans="1:10" ht="15" customHeight="1">
      <c r="A3" s="406" t="s">
        <v>166</v>
      </c>
      <c r="B3" s="406"/>
      <c r="C3" s="406"/>
      <c r="D3" s="406"/>
      <c r="E3" s="61"/>
      <c r="F3" s="61"/>
      <c r="G3" s="61"/>
      <c r="H3" s="61"/>
      <c r="I3" s="61"/>
      <c r="J3" s="14"/>
    </row>
    <row r="4" spans="1:10" ht="15" customHeight="1">
      <c r="A4" s="406" t="s">
        <v>283</v>
      </c>
      <c r="B4" s="406"/>
      <c r="C4" s="406"/>
      <c r="D4" s="406"/>
      <c r="E4" s="61"/>
      <c r="F4" s="61"/>
      <c r="G4" s="61"/>
      <c r="H4" s="61"/>
      <c r="I4" s="61"/>
      <c r="J4" s="14"/>
    </row>
    <row r="5" spans="1:10" ht="12.75" customHeight="1" thickBot="1">
      <c r="A5" s="83"/>
      <c r="B5" s="83"/>
      <c r="C5" s="83"/>
      <c r="D5" s="83"/>
      <c r="E5" s="24"/>
      <c r="F5" s="24"/>
      <c r="G5" s="51"/>
      <c r="H5" s="14"/>
      <c r="I5" s="14"/>
      <c r="J5" s="14"/>
    </row>
    <row r="6" spans="1:10" ht="30.75" customHeight="1">
      <c r="A6" s="493" t="s">
        <v>88</v>
      </c>
      <c r="B6" s="495" t="s">
        <v>338</v>
      </c>
      <c r="C6" s="496"/>
      <c r="D6" s="496"/>
    </row>
    <row r="7" spans="1:10" ht="30.75" customHeight="1" thickBot="1">
      <c r="A7" s="494"/>
      <c r="B7" s="260" t="s">
        <v>27</v>
      </c>
      <c r="C7" s="260" t="s">
        <v>28</v>
      </c>
      <c r="D7" s="261" t="s">
        <v>29</v>
      </c>
      <c r="E7" s="40"/>
    </row>
    <row r="8" spans="1:10" ht="27" customHeight="1">
      <c r="A8" s="160" t="s">
        <v>113</v>
      </c>
      <c r="B8" s="135">
        <v>3.0676291075063724</v>
      </c>
      <c r="C8" s="135">
        <v>3.3365592066127401</v>
      </c>
      <c r="D8" s="136">
        <v>3.2022526290403435</v>
      </c>
    </row>
    <row r="9" spans="1:10" ht="13.5" thickBot="1">
      <c r="A9" s="164" t="s">
        <v>114</v>
      </c>
      <c r="B9" s="155">
        <v>0.79819681567529555</v>
      </c>
      <c r="C9" s="155">
        <v>-8.6548321526322865E-3</v>
      </c>
      <c r="D9" s="156">
        <v>0.39315839007427866</v>
      </c>
    </row>
    <row r="10" spans="1:10">
      <c r="A10" s="163" t="s">
        <v>36</v>
      </c>
      <c r="B10" s="126"/>
      <c r="C10" s="126"/>
      <c r="D10" s="126"/>
    </row>
  </sheetData>
  <mergeCells count="5">
    <mergeCell ref="A1:D1"/>
    <mergeCell ref="A3:D3"/>
    <mergeCell ref="A4:D4"/>
    <mergeCell ref="A6:A7"/>
    <mergeCell ref="B6:D6"/>
  </mergeCells>
  <phoneticPr fontId="11" type="noConversion"/>
  <printOptions horizontalCentered="1"/>
  <pageMargins left="0.75" right="0.75" top="0.59055118110236227" bottom="1" header="0" footer="0"/>
  <pageSetup paperSize="9" scale="68" orientation="portrait" r:id="rId1"/>
  <headerFooter alignWithMargins="0">
    <oddFooter>&amp;C&amp;A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codeName="Hoja911">
    <pageSetUpPr fitToPage="1"/>
  </sheetPr>
  <dimension ref="A1:J26"/>
  <sheetViews>
    <sheetView showGridLines="0" view="pageBreakPreview" zoomScaleNormal="75" zoomScaleSheetLayoutView="100" workbookViewId="0">
      <selection activeCell="B21" sqref="B21"/>
    </sheetView>
  </sheetViews>
  <sheetFormatPr baseColWidth="10" defaultRowHeight="12.75"/>
  <cols>
    <col min="1" max="1" width="16.7109375" style="3" customWidth="1"/>
    <col min="2" max="5" width="16.7109375" style="9" customWidth="1"/>
    <col min="6" max="6" width="10.7109375" style="9" customWidth="1"/>
    <col min="7" max="16384" width="11.42578125" style="9"/>
  </cols>
  <sheetData>
    <row r="1" spans="1:8" s="23" customFormat="1" ht="18">
      <c r="A1" s="396" t="s">
        <v>129</v>
      </c>
      <c r="B1" s="396"/>
      <c r="C1" s="396"/>
      <c r="D1" s="396"/>
      <c r="E1" s="396"/>
    </row>
    <row r="2" spans="1:8" ht="12.75" customHeight="1"/>
    <row r="3" spans="1:8" ht="15" customHeight="1">
      <c r="A3" s="497" t="s">
        <v>167</v>
      </c>
      <c r="B3" s="497"/>
      <c r="C3" s="497"/>
      <c r="D3" s="497"/>
      <c r="E3" s="497"/>
    </row>
    <row r="4" spans="1:8" ht="15" customHeight="1">
      <c r="A4" s="497" t="s">
        <v>150</v>
      </c>
      <c r="B4" s="497"/>
      <c r="C4" s="497"/>
      <c r="D4" s="497"/>
      <c r="E4" s="497"/>
    </row>
    <row r="5" spans="1:8" ht="14.25" customHeight="1" thickBot="1">
      <c r="A5" s="165"/>
      <c r="B5" s="166"/>
      <c r="C5" s="166"/>
      <c r="D5" s="166"/>
      <c r="E5" s="166"/>
    </row>
    <row r="6" spans="1:8" s="294" customFormat="1" ht="34.5" customHeight="1" thickBot="1">
      <c r="A6" s="314" t="s">
        <v>70</v>
      </c>
      <c r="B6" s="315" t="s">
        <v>66</v>
      </c>
      <c r="C6" s="315" t="s">
        <v>67</v>
      </c>
      <c r="D6" s="315" t="s">
        <v>68</v>
      </c>
      <c r="E6" s="316" t="s">
        <v>69</v>
      </c>
    </row>
    <row r="7" spans="1:8" ht="21.75" customHeight="1">
      <c r="A7" s="95">
        <v>2000</v>
      </c>
      <c r="B7" s="135">
        <v>463.42500000000001</v>
      </c>
      <c r="C7" s="135">
        <v>420.2</v>
      </c>
      <c r="D7" s="135">
        <v>43.475000000000001</v>
      </c>
      <c r="E7" s="267">
        <v>9.3812375249500999</v>
      </c>
      <c r="G7"/>
      <c r="H7"/>
    </row>
    <row r="8" spans="1:8">
      <c r="A8" s="93">
        <v>2001</v>
      </c>
      <c r="B8" s="137">
        <v>480.9</v>
      </c>
      <c r="C8" s="137">
        <v>436.8</v>
      </c>
      <c r="D8" s="137">
        <v>43.725000000000001</v>
      </c>
      <c r="E8" s="140">
        <v>9.0923268870867133</v>
      </c>
      <c r="G8"/>
      <c r="H8"/>
    </row>
    <row r="9" spans="1:8">
      <c r="A9" s="93">
        <v>2002</v>
      </c>
      <c r="B9" s="137">
        <v>489.57499999999999</v>
      </c>
      <c r="C9" s="137">
        <v>441</v>
      </c>
      <c r="D9" s="137">
        <v>47.8</v>
      </c>
      <c r="E9" s="140">
        <v>9.7635704437522346</v>
      </c>
      <c r="G9"/>
      <c r="H9"/>
    </row>
    <row r="10" spans="1:8">
      <c r="A10" s="93">
        <v>2003</v>
      </c>
      <c r="B10" s="137">
        <v>504</v>
      </c>
      <c r="C10" s="137">
        <v>451.5</v>
      </c>
      <c r="D10" s="137">
        <v>54</v>
      </c>
      <c r="E10" s="140">
        <v>10.714285714285714</v>
      </c>
      <c r="G10"/>
      <c r="H10"/>
    </row>
    <row r="11" spans="1:8">
      <c r="A11" s="93">
        <v>2004</v>
      </c>
      <c r="B11" s="137">
        <v>508.05</v>
      </c>
      <c r="C11" s="137">
        <v>455.9</v>
      </c>
      <c r="D11" s="137">
        <v>52.174999999999997</v>
      </c>
      <c r="E11" s="140">
        <v>10.269658498179313</v>
      </c>
      <c r="G11"/>
      <c r="H11"/>
    </row>
    <row r="12" spans="1:8">
      <c r="A12" s="93">
        <v>2005</v>
      </c>
      <c r="B12" s="137">
        <v>520.85</v>
      </c>
      <c r="C12" s="137">
        <v>490.7</v>
      </c>
      <c r="D12" s="137">
        <v>30.15</v>
      </c>
      <c r="E12" s="140">
        <v>5.7886147643275416</v>
      </c>
      <c r="G12"/>
      <c r="H12"/>
    </row>
    <row r="13" spans="1:8">
      <c r="A13" s="93">
        <v>2006</v>
      </c>
      <c r="B13" s="137">
        <v>527.375</v>
      </c>
      <c r="C13" s="137">
        <v>496.9</v>
      </c>
      <c r="D13" s="137">
        <v>30.475000000000001</v>
      </c>
      <c r="E13" s="140">
        <v>5.7786205261910402</v>
      </c>
      <c r="G13"/>
      <c r="H13"/>
    </row>
    <row r="14" spans="1:8">
      <c r="A14" s="93">
        <v>2007</v>
      </c>
      <c r="B14" s="137">
        <v>529</v>
      </c>
      <c r="C14" s="137">
        <v>495.6</v>
      </c>
      <c r="D14" s="137">
        <v>33.4</v>
      </c>
      <c r="E14" s="140">
        <v>6.3137996219281662</v>
      </c>
      <c r="G14"/>
      <c r="H14"/>
    </row>
    <row r="15" spans="1:8">
      <c r="A15" s="93" t="s">
        <v>284</v>
      </c>
      <c r="B15" s="137">
        <v>548.65</v>
      </c>
      <c r="C15" s="137">
        <v>509</v>
      </c>
      <c r="D15" s="137">
        <v>39.700000000000003</v>
      </c>
      <c r="E15" s="140">
        <v>7.2359427686138718</v>
      </c>
      <c r="G15"/>
      <c r="H15"/>
    </row>
    <row r="16" spans="1:8">
      <c r="A16" s="93">
        <v>2009</v>
      </c>
      <c r="B16" s="137">
        <v>467.6</v>
      </c>
      <c r="C16" s="137">
        <v>415.6</v>
      </c>
      <c r="D16" s="137">
        <v>52</v>
      </c>
      <c r="E16" s="140">
        <v>11.120615911035072</v>
      </c>
      <c r="G16"/>
      <c r="H16"/>
    </row>
    <row r="17" spans="1:10">
      <c r="A17" s="93">
        <v>2010</v>
      </c>
      <c r="B17" s="137">
        <v>438.42500000000001</v>
      </c>
      <c r="C17" s="137">
        <v>392.27499999999998</v>
      </c>
      <c r="D17" s="137">
        <v>46.2</v>
      </c>
      <c r="E17" s="140">
        <v>10.537720248617209</v>
      </c>
      <c r="G17"/>
      <c r="H17"/>
    </row>
    <row r="18" spans="1:10">
      <c r="A18" s="93">
        <v>2011</v>
      </c>
      <c r="B18" s="139">
        <v>439.6</v>
      </c>
      <c r="C18" s="139">
        <v>393.1</v>
      </c>
      <c r="D18" s="139">
        <f t="shared" ref="D18:D19" si="0">B18-C18</f>
        <v>46.5</v>
      </c>
      <c r="E18" s="140">
        <v>10.577797998180163</v>
      </c>
      <c r="G18"/>
      <c r="H18"/>
    </row>
    <row r="19" spans="1:10">
      <c r="A19" s="93">
        <v>2012</v>
      </c>
      <c r="B19" s="139">
        <v>445.72500000000002</v>
      </c>
      <c r="C19" s="139">
        <v>388.92500000000001</v>
      </c>
      <c r="D19" s="139">
        <f t="shared" si="0"/>
        <v>56.800000000000011</v>
      </c>
      <c r="E19" s="140">
        <f>D19*100/B19</f>
        <v>12.743283414661509</v>
      </c>
      <c r="G19"/>
      <c r="H19"/>
      <c r="I19" s="41"/>
    </row>
    <row r="20" spans="1:10">
      <c r="A20" s="93">
        <v>2013</v>
      </c>
      <c r="B20" s="139">
        <v>454.1</v>
      </c>
      <c r="C20" s="139">
        <v>393.3</v>
      </c>
      <c r="D20" s="139">
        <f>B20-C20</f>
        <v>60.800000000000011</v>
      </c>
      <c r="E20" s="140">
        <f>D20*100/B20</f>
        <v>13.389121338912135</v>
      </c>
      <c r="G20"/>
      <c r="H20"/>
    </row>
    <row r="21" spans="1:10" ht="13.5" thickBot="1">
      <c r="A21" s="167" t="s">
        <v>339</v>
      </c>
      <c r="B21" s="168">
        <v>468.5</v>
      </c>
      <c r="C21" s="168">
        <v>420.7</v>
      </c>
      <c r="D21" s="139">
        <f>B21-C21</f>
        <v>47.800000000000011</v>
      </c>
      <c r="E21" s="169">
        <f>D21*100/B21</f>
        <v>10.202774813233727</v>
      </c>
      <c r="G21"/>
      <c r="H21"/>
    </row>
    <row r="22" spans="1:10">
      <c r="A22" s="104" t="s">
        <v>302</v>
      </c>
      <c r="B22" s="266"/>
      <c r="C22" s="266"/>
      <c r="D22" s="266"/>
      <c r="E22" s="266"/>
      <c r="G22"/>
      <c r="H22"/>
    </row>
    <row r="23" spans="1:10">
      <c r="A23" s="21" t="s">
        <v>306</v>
      </c>
      <c r="B23" s="268"/>
      <c r="C23" s="268"/>
      <c r="D23" s="268"/>
      <c r="E23" s="268"/>
      <c r="G23"/>
      <c r="H23"/>
    </row>
    <row r="24" spans="1:10">
      <c r="A24" s="264" t="s">
        <v>106</v>
      </c>
      <c r="B24" s="22"/>
      <c r="C24" s="22"/>
      <c r="D24" s="265"/>
      <c r="E24" s="22"/>
      <c r="G24"/>
      <c r="H24"/>
      <c r="J24" s="41"/>
    </row>
    <row r="25" spans="1:10" ht="14.25">
      <c r="A25" s="498" t="s">
        <v>151</v>
      </c>
      <c r="B25" s="498"/>
      <c r="C25" s="498"/>
      <c r="D25" s="498"/>
      <c r="E25" s="498"/>
      <c r="G25"/>
      <c r="H25"/>
    </row>
    <row r="26" spans="1:10">
      <c r="A26" s="298" t="s">
        <v>340</v>
      </c>
    </row>
  </sheetData>
  <mergeCells count="4">
    <mergeCell ref="A1:E1"/>
    <mergeCell ref="A3:E3"/>
    <mergeCell ref="A4:E4"/>
    <mergeCell ref="A25:E25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92" orientation="portrait" r:id="rId1"/>
  <headerFooter alignWithMargins="0">
    <oddFooter>&amp;C&amp;A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sheetPr codeName="Hoja24">
    <pageSetUpPr fitToPage="1"/>
  </sheetPr>
  <dimension ref="A1:Y628"/>
  <sheetViews>
    <sheetView showGridLines="0" tabSelected="1" view="pageBreakPreview" topLeftCell="A10" zoomScale="75" zoomScaleNormal="75" zoomScaleSheetLayoutView="75" workbookViewId="0">
      <selection activeCell="E24" sqref="E24"/>
    </sheetView>
  </sheetViews>
  <sheetFormatPr baseColWidth="10" defaultRowHeight="12.75"/>
  <cols>
    <col min="1" max="1" width="6.42578125" style="9" customWidth="1"/>
    <col min="2" max="2" width="41.5703125" style="9" customWidth="1"/>
    <col min="3" max="3" width="30" style="9" customWidth="1"/>
    <col min="4" max="4" width="23.5703125" style="9" customWidth="1"/>
    <col min="5" max="16384" width="11.42578125" style="9"/>
  </cols>
  <sheetData>
    <row r="1" spans="1:12" s="23" customFormat="1" ht="18">
      <c r="A1" s="420" t="s">
        <v>129</v>
      </c>
      <c r="B1" s="420"/>
      <c r="C1" s="420"/>
      <c r="D1" s="420"/>
      <c r="E1" s="420"/>
      <c r="F1" s="60"/>
      <c r="G1" s="31"/>
      <c r="H1" s="31"/>
      <c r="I1" s="31"/>
      <c r="J1" s="31"/>
      <c r="K1" s="31"/>
      <c r="L1" s="31"/>
    </row>
    <row r="2" spans="1:12" ht="12.75" customHeight="1">
      <c r="A2" s="406" t="s">
        <v>386</v>
      </c>
      <c r="B2" s="406"/>
      <c r="C2" s="406"/>
      <c r="D2" s="406"/>
      <c r="E2" s="406"/>
      <c r="F2" s="32"/>
      <c r="G2" s="32"/>
      <c r="H2" s="32"/>
      <c r="I2" s="32"/>
      <c r="J2" s="32"/>
      <c r="K2" s="32"/>
      <c r="L2" s="32"/>
    </row>
    <row r="3" spans="1:12" ht="15" customHeight="1">
      <c r="A3" s="406"/>
      <c r="B3" s="406"/>
      <c r="C3" s="406"/>
      <c r="D3" s="406"/>
      <c r="E3" s="406"/>
      <c r="F3" s="61"/>
      <c r="G3" s="32"/>
      <c r="H3" s="32"/>
      <c r="I3" s="32"/>
      <c r="J3" s="32"/>
      <c r="K3" s="32"/>
      <c r="L3" s="32"/>
    </row>
    <row r="4" spans="1:12" ht="15" thickBot="1">
      <c r="B4" s="171"/>
      <c r="C4" s="171"/>
      <c r="D4" s="171"/>
      <c r="E4" s="32"/>
      <c r="F4" s="32"/>
      <c r="G4" s="32"/>
      <c r="H4" s="32"/>
      <c r="I4" s="32"/>
      <c r="J4" s="32"/>
      <c r="K4" s="32"/>
      <c r="L4" s="32"/>
    </row>
    <row r="5" spans="1:12" ht="36" customHeight="1">
      <c r="B5" s="397" t="s">
        <v>55</v>
      </c>
      <c r="C5" s="318">
        <v>2013</v>
      </c>
      <c r="D5" s="318">
        <v>2014</v>
      </c>
      <c r="E5" s="32"/>
      <c r="F5" s="32"/>
      <c r="G5" s="32"/>
      <c r="H5" s="32"/>
      <c r="I5" s="32"/>
      <c r="J5" s="32"/>
      <c r="K5" s="32"/>
      <c r="L5" s="32"/>
    </row>
    <row r="6" spans="1:12" ht="12.75" customHeight="1">
      <c r="B6" s="398"/>
      <c r="C6" s="499" t="s">
        <v>346</v>
      </c>
      <c r="D6" s="499" t="s">
        <v>347</v>
      </c>
      <c r="E6" s="32"/>
      <c r="F6" s="32"/>
      <c r="G6" s="32"/>
      <c r="H6" s="32"/>
      <c r="I6" s="32"/>
      <c r="J6" s="32"/>
      <c r="K6" s="32"/>
      <c r="L6" s="32"/>
    </row>
    <row r="7" spans="1:12" ht="31.5" customHeight="1" thickBot="1">
      <c r="B7" s="399"/>
      <c r="C7" s="500"/>
      <c r="D7" s="500"/>
      <c r="E7" s="32"/>
      <c r="F7" s="32"/>
      <c r="G7" s="32"/>
      <c r="H7" s="32"/>
      <c r="I7" s="32"/>
      <c r="J7" s="32"/>
      <c r="K7" s="32"/>
      <c r="L7" s="32"/>
    </row>
    <row r="8" spans="1:12" ht="26.25" customHeight="1">
      <c r="B8" s="227" t="s">
        <v>246</v>
      </c>
      <c r="C8" s="349">
        <v>888.6303795</v>
      </c>
      <c r="D8" s="350">
        <v>826.01873880000005</v>
      </c>
      <c r="E8" s="32"/>
      <c r="F8" s="32"/>
      <c r="G8" s="32"/>
      <c r="H8" s="32"/>
      <c r="I8" s="32"/>
      <c r="J8" s="32"/>
      <c r="K8" s="32"/>
      <c r="L8" s="32"/>
    </row>
    <row r="9" spans="1:12">
      <c r="B9" s="228" t="s">
        <v>247</v>
      </c>
      <c r="C9" s="351">
        <v>15179.940370999999</v>
      </c>
      <c r="D9" s="352">
        <v>14572.9793498</v>
      </c>
      <c r="E9" s="32"/>
      <c r="F9" s="32"/>
      <c r="G9" s="32"/>
      <c r="H9" s="32"/>
      <c r="I9" s="32"/>
      <c r="J9" s="32"/>
      <c r="K9" s="32"/>
      <c r="L9" s="32"/>
    </row>
    <row r="10" spans="1:12">
      <c r="B10" s="228" t="s">
        <v>62</v>
      </c>
      <c r="C10" s="351">
        <v>9198.6740998999994</v>
      </c>
      <c r="D10" s="352">
        <v>8943.3429364000003</v>
      </c>
      <c r="E10" s="32"/>
      <c r="F10" s="32"/>
      <c r="G10" s="32"/>
      <c r="H10" s="32"/>
      <c r="I10" s="32"/>
      <c r="J10" s="32"/>
      <c r="K10" s="32"/>
      <c r="L10" s="32"/>
    </row>
    <row r="11" spans="1:12">
      <c r="B11" s="228" t="s">
        <v>42</v>
      </c>
      <c r="C11" s="351">
        <v>2353.7734449999998</v>
      </c>
      <c r="D11" s="352">
        <v>2365.7104570000001</v>
      </c>
      <c r="E11" s="32"/>
      <c r="F11" s="32"/>
      <c r="G11" s="32"/>
      <c r="H11" s="32"/>
      <c r="I11" s="32"/>
      <c r="J11" s="32"/>
      <c r="K11" s="32"/>
      <c r="L11" s="32"/>
    </row>
    <row r="12" spans="1:12">
      <c r="B12" s="228" t="s">
        <v>101</v>
      </c>
      <c r="C12" s="351">
        <v>248.55313839999999</v>
      </c>
      <c r="D12" s="352">
        <v>213.33966020000003</v>
      </c>
      <c r="E12" s="32"/>
      <c r="F12" s="32"/>
      <c r="G12" s="32"/>
      <c r="H12" s="32"/>
      <c r="I12" s="32"/>
      <c r="J12" s="32"/>
      <c r="K12" s="32"/>
      <c r="L12" s="32"/>
    </row>
    <row r="13" spans="1:12">
      <c r="B13" s="228" t="s">
        <v>43</v>
      </c>
      <c r="C13" s="351">
        <v>5637.3849473</v>
      </c>
      <c r="D13" s="352">
        <v>5599.2474815999994</v>
      </c>
      <c r="E13" s="32"/>
      <c r="F13" s="32"/>
      <c r="G13" s="32"/>
      <c r="H13" s="32"/>
      <c r="I13" s="32"/>
      <c r="J13" s="32"/>
      <c r="K13" s="32"/>
      <c r="L13" s="32"/>
    </row>
    <row r="14" spans="1:12">
      <c r="B14" s="228" t="s">
        <v>44</v>
      </c>
      <c r="C14" s="351">
        <v>3939.229961</v>
      </c>
      <c r="D14" s="352">
        <v>3812.0821989999999</v>
      </c>
      <c r="E14" s="32"/>
      <c r="F14" s="32"/>
      <c r="G14" s="32"/>
      <c r="H14" s="32"/>
      <c r="I14" s="32"/>
      <c r="J14" s="32"/>
      <c r="K14" s="32"/>
      <c r="L14" s="32"/>
    </row>
    <row r="15" spans="1:12">
      <c r="B15" s="228" t="s">
        <v>248</v>
      </c>
      <c r="C15" s="351">
        <v>2804.3991685400001</v>
      </c>
      <c r="D15" s="352">
        <v>2759.9743284599999</v>
      </c>
      <c r="E15" s="32"/>
      <c r="F15" s="32"/>
      <c r="G15" s="32"/>
      <c r="H15" s="32"/>
      <c r="I15" s="32"/>
      <c r="J15" s="32"/>
      <c r="K15" s="32"/>
      <c r="L15" s="32"/>
    </row>
    <row r="16" spans="1:12">
      <c r="B16" s="228" t="s">
        <v>249</v>
      </c>
      <c r="C16" s="351">
        <v>1068.7134513999999</v>
      </c>
      <c r="D16" s="352">
        <v>1073.3625023699999</v>
      </c>
      <c r="E16" s="32"/>
      <c r="F16" s="32"/>
      <c r="G16" s="32"/>
      <c r="H16" s="32"/>
      <c r="I16" s="32"/>
      <c r="J16" s="32"/>
      <c r="K16" s="32"/>
      <c r="L16" s="32"/>
    </row>
    <row r="17" spans="2:12">
      <c r="B17" s="228" t="s">
        <v>250</v>
      </c>
      <c r="C17" s="351">
        <v>1098.1001795999998</v>
      </c>
      <c r="D17" s="352">
        <v>1074.4768650999999</v>
      </c>
      <c r="E17" s="32"/>
      <c r="F17" s="32"/>
      <c r="G17" s="32"/>
      <c r="H17" s="32"/>
      <c r="I17" s="32"/>
      <c r="J17" s="32"/>
      <c r="K17" s="32"/>
      <c r="L17" s="32"/>
    </row>
    <row r="18" spans="2:12">
      <c r="B18" s="228" t="s">
        <v>45</v>
      </c>
      <c r="C18" s="351">
        <v>256.59688</v>
      </c>
      <c r="D18" s="352">
        <v>248.79017999999999</v>
      </c>
      <c r="E18" s="32"/>
      <c r="F18" s="32"/>
      <c r="G18" s="32"/>
      <c r="H18" s="32"/>
      <c r="I18" s="32"/>
      <c r="J18" s="32"/>
      <c r="K18" s="32"/>
      <c r="L18" s="32"/>
    </row>
    <row r="19" spans="2:12">
      <c r="B19" s="228" t="s">
        <v>30</v>
      </c>
      <c r="C19" s="351">
        <v>316.4939316</v>
      </c>
      <c r="D19" s="352">
        <v>316.01880388999996</v>
      </c>
      <c r="E19" s="324"/>
      <c r="F19" s="32"/>
      <c r="G19" s="32"/>
      <c r="H19" s="32"/>
      <c r="I19" s="32"/>
      <c r="J19" s="32"/>
      <c r="K19" s="32"/>
      <c r="L19" s="32"/>
    </row>
    <row r="20" spans="2:12">
      <c r="B20" s="228" t="s">
        <v>251</v>
      </c>
      <c r="C20" s="351">
        <v>201.21672000000001</v>
      </c>
      <c r="D20" s="352">
        <v>183.06764999999999</v>
      </c>
      <c r="E20" s="32"/>
      <c r="F20" s="32"/>
      <c r="G20" s="32"/>
      <c r="H20" s="32"/>
      <c r="I20" s="32"/>
      <c r="J20" s="32"/>
      <c r="K20" s="32"/>
      <c r="L20" s="32"/>
    </row>
    <row r="21" spans="2:12">
      <c r="B21" s="228" t="s">
        <v>63</v>
      </c>
      <c r="C21" s="351">
        <v>251.06692390000001</v>
      </c>
      <c r="D21" s="352">
        <v>238.47394500000001</v>
      </c>
      <c r="E21" s="32"/>
      <c r="F21" s="32"/>
      <c r="G21" s="32"/>
      <c r="H21" s="32"/>
      <c r="I21" s="32"/>
      <c r="J21" s="32"/>
      <c r="K21" s="32"/>
      <c r="L21" s="32"/>
    </row>
    <row r="22" spans="2:12">
      <c r="B22" s="228" t="s">
        <v>47</v>
      </c>
      <c r="C22" s="351">
        <v>1504.9874555609999</v>
      </c>
      <c r="D22" s="352">
        <v>1346.4773584110001</v>
      </c>
      <c r="E22" s="32"/>
      <c r="F22" s="32"/>
      <c r="G22" s="32"/>
      <c r="H22" s="32"/>
      <c r="I22" s="32"/>
      <c r="J22" s="32"/>
      <c r="K22" s="32"/>
      <c r="L22" s="32"/>
    </row>
    <row r="23" spans="2:12">
      <c r="B23" s="228" t="s">
        <v>252</v>
      </c>
      <c r="C23" s="351">
        <v>1258.4691200000002</v>
      </c>
      <c r="D23" s="352">
        <v>1125.89147</v>
      </c>
      <c r="E23" s="32"/>
      <c r="F23" s="32"/>
      <c r="G23" s="32"/>
      <c r="H23" s="32"/>
      <c r="I23" s="32"/>
      <c r="J23" s="32"/>
      <c r="K23" s="32"/>
      <c r="L23" s="32"/>
    </row>
    <row r="24" spans="2:12">
      <c r="B24" s="228" t="s">
        <v>253</v>
      </c>
      <c r="C24" s="351">
        <v>202.50321</v>
      </c>
      <c r="D24" s="352">
        <v>171.68504000000001</v>
      </c>
      <c r="E24" s="32"/>
      <c r="F24" s="32"/>
      <c r="G24" s="32"/>
      <c r="H24" s="32"/>
      <c r="I24" s="32"/>
      <c r="J24" s="32"/>
      <c r="K24" s="32"/>
      <c r="L24" s="32"/>
    </row>
    <row r="25" spans="2:12">
      <c r="B25" s="228" t="s">
        <v>48</v>
      </c>
      <c r="C25" s="351">
        <v>125.338989</v>
      </c>
      <c r="D25" s="352">
        <v>117.545304</v>
      </c>
      <c r="E25" s="32"/>
      <c r="F25" s="32"/>
      <c r="G25" s="32"/>
      <c r="H25" s="32"/>
      <c r="I25" s="32"/>
      <c r="J25" s="32"/>
      <c r="K25" s="32"/>
      <c r="L25" s="32"/>
    </row>
    <row r="26" spans="2:12">
      <c r="B26" s="228" t="s">
        <v>254</v>
      </c>
      <c r="C26" s="351">
        <v>842.14205000000004</v>
      </c>
      <c r="D26" s="352">
        <v>648.65962999999999</v>
      </c>
      <c r="E26" s="32"/>
      <c r="F26" s="32"/>
      <c r="G26" s="32"/>
      <c r="H26" s="32"/>
      <c r="I26" s="32"/>
      <c r="J26" s="32"/>
      <c r="K26" s="32"/>
      <c r="L26" s="32"/>
    </row>
    <row r="27" spans="2:12">
      <c r="B27" s="228" t="s">
        <v>255</v>
      </c>
      <c r="C27" s="351">
        <v>55.447806</v>
      </c>
      <c r="D27" s="352">
        <v>51.903377999999996</v>
      </c>
      <c r="E27" s="32"/>
      <c r="F27" s="32"/>
      <c r="G27" s="32"/>
      <c r="H27" s="32"/>
      <c r="I27" s="32"/>
      <c r="J27" s="32"/>
      <c r="K27" s="32"/>
      <c r="L27" s="32"/>
    </row>
    <row r="28" spans="2:12">
      <c r="B28" s="228" t="s">
        <v>256</v>
      </c>
      <c r="C28" s="351">
        <v>296.54890999999998</v>
      </c>
      <c r="D28" s="352">
        <v>298.80099000000001</v>
      </c>
      <c r="E28" s="32"/>
      <c r="F28" s="32"/>
      <c r="G28" s="32"/>
      <c r="H28" s="32"/>
      <c r="I28" s="32"/>
      <c r="J28" s="32"/>
      <c r="K28" s="32"/>
      <c r="L28" s="32"/>
    </row>
    <row r="29" spans="2:12">
      <c r="B29" s="228" t="s">
        <v>257</v>
      </c>
      <c r="C29" s="351">
        <v>4582.9276760000002</v>
      </c>
      <c r="D29" s="352">
        <v>4370.7433090000004</v>
      </c>
      <c r="E29" s="32"/>
      <c r="F29" s="32"/>
      <c r="G29" s="32"/>
      <c r="H29" s="32"/>
      <c r="I29" s="32"/>
      <c r="J29" s="32"/>
      <c r="K29" s="32"/>
      <c r="L29" s="32"/>
    </row>
    <row r="30" spans="2:12">
      <c r="B30" s="228" t="s">
        <v>50</v>
      </c>
      <c r="C30" s="351">
        <v>6470.5234466000002</v>
      </c>
      <c r="D30" s="352">
        <v>5912.5312614000004</v>
      </c>
      <c r="E30" s="32"/>
      <c r="F30" s="32"/>
      <c r="G30" s="32"/>
      <c r="H30" s="32"/>
      <c r="I30" s="32"/>
      <c r="J30" s="32"/>
      <c r="K30" s="32"/>
      <c r="L30" s="32"/>
    </row>
    <row r="31" spans="2:12">
      <c r="B31" s="228" t="s">
        <v>51</v>
      </c>
      <c r="C31" s="351">
        <v>330.32906700000001</v>
      </c>
      <c r="D31" s="352">
        <v>327.23136200000005</v>
      </c>
      <c r="E31" s="32"/>
      <c r="F31" s="32"/>
      <c r="G31" s="32"/>
      <c r="H31" s="32"/>
      <c r="I31" s="32"/>
      <c r="J31" s="32"/>
      <c r="K31" s="32"/>
      <c r="L31" s="32"/>
    </row>
    <row r="32" spans="2:12">
      <c r="B32" s="228" t="s">
        <v>52</v>
      </c>
      <c r="C32" s="351">
        <v>844.95403920000001</v>
      </c>
      <c r="D32" s="352">
        <v>869.62507860000005</v>
      </c>
      <c r="E32" s="32"/>
      <c r="F32" s="32"/>
      <c r="G32" s="32"/>
      <c r="H32" s="32"/>
      <c r="I32" s="32"/>
      <c r="J32" s="32"/>
      <c r="K32" s="32"/>
      <c r="L32" s="32"/>
    </row>
    <row r="33" spans="1:12">
      <c r="B33" s="228" t="s">
        <v>56</v>
      </c>
      <c r="C33" s="351">
        <v>1270.8450436000001</v>
      </c>
      <c r="D33" s="352">
        <v>1237.80251727</v>
      </c>
      <c r="E33" s="32"/>
      <c r="F33" s="32"/>
      <c r="G33" s="32"/>
      <c r="H33" s="32"/>
      <c r="I33" s="32"/>
      <c r="J33" s="32"/>
      <c r="K33" s="32"/>
      <c r="L33" s="32"/>
    </row>
    <row r="34" spans="1:12">
      <c r="B34" s="228" t="s">
        <v>128</v>
      </c>
      <c r="C34" s="351">
        <v>2273.4474599999999</v>
      </c>
      <c r="D34" s="352">
        <v>2285.5628938999998</v>
      </c>
      <c r="E34" s="32"/>
      <c r="F34" s="32"/>
      <c r="G34" s="32"/>
      <c r="H34" s="32"/>
      <c r="I34" s="32"/>
      <c r="J34" s="32"/>
      <c r="K34" s="32"/>
      <c r="L34" s="32"/>
    </row>
    <row r="35" spans="1:12">
      <c r="B35" s="228" t="s">
        <v>102</v>
      </c>
      <c r="C35" s="351">
        <v>378.72897460000002</v>
      </c>
      <c r="D35" s="352">
        <v>387.24124879999999</v>
      </c>
      <c r="E35" s="32"/>
      <c r="F35" s="32"/>
      <c r="G35" s="32"/>
      <c r="H35" s="32"/>
      <c r="I35" s="32"/>
      <c r="J35" s="32"/>
      <c r="K35" s="32"/>
      <c r="L35" s="32"/>
    </row>
    <row r="36" spans="1:12">
      <c r="B36" s="228" t="s">
        <v>258</v>
      </c>
      <c r="C36" s="351">
        <v>487.59056370000002</v>
      </c>
      <c r="D36" s="352">
        <v>505.31915409999999</v>
      </c>
      <c r="E36" s="32"/>
      <c r="F36" s="32"/>
      <c r="G36" s="32"/>
      <c r="H36" s="32"/>
      <c r="I36" s="32"/>
      <c r="J36" s="32"/>
      <c r="K36" s="32"/>
      <c r="L36" s="32"/>
    </row>
    <row r="37" spans="1:12">
      <c r="B37" s="228" t="s">
        <v>259</v>
      </c>
      <c r="C37" s="351">
        <v>261.871937</v>
      </c>
      <c r="D37" s="352">
        <v>226.933291</v>
      </c>
      <c r="E37" s="32"/>
      <c r="F37" s="32"/>
      <c r="G37" s="32"/>
      <c r="H37" s="32"/>
      <c r="I37" s="32"/>
      <c r="J37" s="32"/>
      <c r="K37" s="32"/>
      <c r="L37" s="32"/>
    </row>
    <row r="38" spans="1:12">
      <c r="B38" s="228" t="s">
        <v>260</v>
      </c>
      <c r="C38" s="351">
        <v>127.05214100000001</v>
      </c>
      <c r="D38" s="352">
        <v>121.18294</v>
      </c>
      <c r="E38" s="32"/>
      <c r="F38" s="32"/>
      <c r="G38" s="32"/>
      <c r="H38" s="32"/>
      <c r="I38" s="32"/>
      <c r="J38" s="32"/>
      <c r="K38" s="32"/>
      <c r="L38" s="32"/>
    </row>
    <row r="39" spans="1:12">
      <c r="B39" s="228" t="s">
        <v>261</v>
      </c>
      <c r="C39" s="351">
        <v>136.9158516</v>
      </c>
      <c r="D39" s="352">
        <v>140.47750399999998</v>
      </c>
      <c r="E39" s="32"/>
      <c r="F39" s="32"/>
      <c r="G39" s="32"/>
      <c r="H39" s="32"/>
      <c r="I39" s="32"/>
      <c r="J39" s="32"/>
      <c r="K39" s="32"/>
      <c r="L39" s="32"/>
    </row>
    <row r="40" spans="1:12">
      <c r="B40" s="228" t="s">
        <v>53</v>
      </c>
      <c r="C40" s="351">
        <v>925.9354669999999</v>
      </c>
      <c r="D40" s="352">
        <v>946.85825699999998</v>
      </c>
      <c r="E40" s="32"/>
      <c r="F40" s="32"/>
      <c r="G40" s="32"/>
      <c r="H40" s="32"/>
      <c r="I40" s="32"/>
      <c r="J40" s="32"/>
      <c r="K40" s="32"/>
      <c r="L40" s="32"/>
    </row>
    <row r="41" spans="1:12">
      <c r="B41" s="228" t="s">
        <v>262</v>
      </c>
      <c r="C41" s="351">
        <v>403.71178999999995</v>
      </c>
      <c r="D41" s="352">
        <v>384.46127000000001</v>
      </c>
      <c r="E41" s="32"/>
      <c r="F41" s="32"/>
      <c r="G41" s="32"/>
      <c r="H41" s="32"/>
      <c r="I41" s="32"/>
      <c r="J41" s="32"/>
      <c r="K41" s="32"/>
      <c r="L41" s="32"/>
    </row>
    <row r="42" spans="1:12">
      <c r="B42" s="228" t="s">
        <v>263</v>
      </c>
      <c r="C42" s="351">
        <v>429.8618467</v>
      </c>
      <c r="D42" s="352">
        <v>418.44551250000001</v>
      </c>
      <c r="E42" s="32"/>
      <c r="F42" s="32"/>
      <c r="G42" s="32"/>
      <c r="H42" s="32"/>
      <c r="I42" s="32"/>
      <c r="J42" s="32"/>
      <c r="K42" s="32"/>
      <c r="L42" s="32"/>
    </row>
    <row r="43" spans="1:12">
      <c r="B43" s="228" t="s">
        <v>264</v>
      </c>
      <c r="C43" s="351">
        <v>488.99902900000001</v>
      </c>
      <c r="D43" s="352">
        <v>483.25740999999999</v>
      </c>
      <c r="E43" s="32"/>
      <c r="F43" s="32"/>
      <c r="G43" s="32"/>
      <c r="H43" s="32"/>
      <c r="I43" s="32"/>
      <c r="J43" s="32"/>
      <c r="K43" s="32"/>
      <c r="L43" s="32"/>
    </row>
    <row r="44" spans="1:12">
      <c r="B44" s="228" t="s">
        <v>57</v>
      </c>
      <c r="C44" s="351">
        <v>1622.23668</v>
      </c>
      <c r="D44" s="352">
        <v>1584.562539</v>
      </c>
      <c r="E44" s="32"/>
      <c r="F44" s="32"/>
      <c r="G44" s="32"/>
      <c r="H44" s="32"/>
      <c r="I44" s="32"/>
      <c r="J44" s="32"/>
      <c r="K44" s="32"/>
      <c r="L44" s="32"/>
    </row>
    <row r="45" spans="1:12">
      <c r="B45" s="228" t="s">
        <v>265</v>
      </c>
      <c r="C45" s="351">
        <v>307.14517999999998</v>
      </c>
      <c r="D45" s="352">
        <v>301.93045000000001</v>
      </c>
      <c r="E45" s="32"/>
      <c r="F45" s="32"/>
      <c r="G45" s="32"/>
      <c r="H45" s="32"/>
      <c r="I45" s="32"/>
      <c r="J45" s="32"/>
      <c r="K45" s="32"/>
      <c r="L45" s="32"/>
    </row>
    <row r="46" spans="1:12">
      <c r="B46" s="228" t="s">
        <v>266</v>
      </c>
      <c r="C46" s="351">
        <v>230.16293999999999</v>
      </c>
      <c r="D46" s="352">
        <v>242.5994</v>
      </c>
      <c r="E46" s="32"/>
      <c r="F46" s="32"/>
      <c r="G46" s="32"/>
      <c r="H46" s="32"/>
      <c r="I46" s="32"/>
      <c r="J46" s="32"/>
      <c r="K46" s="32"/>
      <c r="L46" s="32"/>
    </row>
    <row r="47" spans="1:12">
      <c r="B47" s="161"/>
      <c r="C47" s="347"/>
      <c r="D47" s="346"/>
      <c r="E47" s="32"/>
      <c r="F47" s="32"/>
      <c r="G47" s="32"/>
      <c r="H47" s="32"/>
      <c r="I47" s="32"/>
      <c r="J47" s="32"/>
      <c r="K47" s="32"/>
      <c r="L47" s="32"/>
    </row>
    <row r="48" spans="1:12" ht="24.75" customHeight="1" thickBot="1">
      <c r="A48" s="22"/>
      <c r="B48" s="340" t="s">
        <v>135</v>
      </c>
      <c r="C48" s="348">
        <v>68875.747711941003</v>
      </c>
      <c r="D48" s="348">
        <v>66443.456094031004</v>
      </c>
      <c r="E48" s="32"/>
      <c r="F48" s="32"/>
      <c r="G48" s="32"/>
      <c r="H48" s="32"/>
      <c r="I48" s="32"/>
      <c r="J48" s="32"/>
      <c r="K48" s="32"/>
      <c r="L48" s="32"/>
    </row>
    <row r="49" spans="1:25" ht="26.25" customHeight="1">
      <c r="A49" s="321" t="s">
        <v>287</v>
      </c>
      <c r="B49" s="321"/>
      <c r="C49" s="321"/>
      <c r="D49" s="321"/>
      <c r="E49" s="321"/>
      <c r="F49" s="247"/>
      <c r="H49" s="32"/>
      <c r="I49" s="32"/>
      <c r="J49" s="32"/>
      <c r="K49" s="32"/>
      <c r="L49" s="32"/>
      <c r="M49" s="32"/>
      <c r="N49" s="32"/>
      <c r="O49" s="32"/>
      <c r="P49" s="32"/>
      <c r="Q49" s="32"/>
    </row>
    <row r="50" spans="1:25">
      <c r="A50" s="341" t="s">
        <v>288</v>
      </c>
      <c r="B50" s="322"/>
      <c r="C50" s="322"/>
      <c r="D50" s="322"/>
      <c r="E50" s="322"/>
      <c r="F50" s="248"/>
      <c r="H50" s="32"/>
      <c r="I50" s="32"/>
      <c r="J50" s="32"/>
      <c r="K50" s="32"/>
      <c r="L50" s="32"/>
      <c r="M50" s="32"/>
      <c r="N50" s="32"/>
      <c r="O50" s="32"/>
      <c r="P50" s="32"/>
      <c r="Q50" s="32"/>
    </row>
    <row r="51" spans="1:25">
      <c r="A51" s="320" t="s">
        <v>289</v>
      </c>
      <c r="B51" s="320"/>
      <c r="C51" s="320"/>
      <c r="D51" s="320"/>
      <c r="E51" s="320"/>
      <c r="F51" s="245"/>
      <c r="H51" s="32"/>
      <c r="I51" s="32"/>
      <c r="J51" s="32"/>
      <c r="K51" s="32"/>
      <c r="L51" s="32"/>
      <c r="M51" s="32"/>
      <c r="N51" s="32"/>
      <c r="O51" s="32"/>
      <c r="P51" s="32"/>
      <c r="Q51" s="32"/>
    </row>
    <row r="52" spans="1:25">
      <c r="A52" s="342" t="s">
        <v>290</v>
      </c>
      <c r="B52" s="320"/>
      <c r="C52" s="245"/>
      <c r="D52" s="245"/>
      <c r="E52" s="245"/>
      <c r="F52" s="320"/>
      <c r="H52" s="32"/>
      <c r="I52" s="32"/>
      <c r="J52" s="32"/>
      <c r="K52" s="32"/>
      <c r="L52" s="32"/>
      <c r="M52" s="32"/>
      <c r="N52" s="32"/>
      <c r="O52" s="32"/>
      <c r="P52" s="32"/>
      <c r="Q52" s="32"/>
    </row>
    <row r="53" spans="1:25" s="32" customFormat="1">
      <c r="A53" s="317" t="s">
        <v>291</v>
      </c>
      <c r="B53" s="317"/>
      <c r="C53" s="317"/>
      <c r="D53" s="317"/>
      <c r="E53" s="317"/>
      <c r="F53" s="324"/>
    </row>
    <row r="54" spans="1:25" s="32" customFormat="1">
      <c r="A54" s="317" t="s">
        <v>292</v>
      </c>
      <c r="B54" s="317"/>
      <c r="C54" s="317"/>
      <c r="D54" s="317"/>
      <c r="E54" s="317"/>
      <c r="F54" s="324"/>
    </row>
    <row r="55" spans="1:25" s="72" customFormat="1" ht="14.25">
      <c r="A55" s="319" t="s">
        <v>348</v>
      </c>
      <c r="B55" s="317"/>
      <c r="C55" s="317"/>
      <c r="D55" s="317"/>
      <c r="E55" s="317"/>
      <c r="F55" s="324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</row>
    <row r="56" spans="1:25">
      <c r="A56" s="343" t="s">
        <v>350</v>
      </c>
      <c r="B56" s="317"/>
      <c r="C56" s="317"/>
      <c r="D56" s="317"/>
      <c r="E56" s="317"/>
      <c r="F56" s="324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</row>
    <row r="57" spans="1:25">
      <c r="A57" s="343" t="s">
        <v>351</v>
      </c>
      <c r="B57" s="317"/>
      <c r="C57" s="317"/>
      <c r="D57" s="317"/>
      <c r="E57" s="317"/>
      <c r="F57" s="324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</row>
    <row r="58" spans="1:25">
      <c r="A58" s="344" t="s">
        <v>352</v>
      </c>
      <c r="B58" s="317"/>
      <c r="C58" s="317"/>
      <c r="D58" s="317"/>
      <c r="E58" s="317"/>
      <c r="F58" s="324"/>
      <c r="G58" s="32"/>
      <c r="H58" s="32"/>
      <c r="I58" s="32"/>
      <c r="J58" s="32"/>
      <c r="K58" s="32"/>
      <c r="L58" s="32"/>
    </row>
    <row r="59" spans="1:25">
      <c r="A59" s="344" t="s">
        <v>353</v>
      </c>
      <c r="B59" s="317"/>
      <c r="C59" s="317"/>
      <c r="D59" s="317"/>
      <c r="E59" s="317"/>
      <c r="F59" s="324"/>
      <c r="G59" s="32"/>
      <c r="H59" s="32"/>
      <c r="I59" s="32"/>
      <c r="J59" s="32"/>
      <c r="K59" s="32"/>
      <c r="L59" s="32"/>
    </row>
    <row r="60" spans="1:25" ht="14.25">
      <c r="A60" s="319" t="s">
        <v>349</v>
      </c>
      <c r="B60" s="319"/>
      <c r="C60" s="319"/>
      <c r="D60" s="319"/>
      <c r="E60" s="319"/>
      <c r="F60" s="246"/>
      <c r="G60" s="32"/>
      <c r="H60" s="32"/>
      <c r="I60" s="32"/>
      <c r="J60" s="32"/>
      <c r="K60" s="32"/>
      <c r="L60" s="32"/>
    </row>
    <row r="61" spans="1:25">
      <c r="A61" s="345" t="s">
        <v>286</v>
      </c>
      <c r="B61" s="317"/>
      <c r="C61" s="317"/>
      <c r="D61" s="317"/>
      <c r="E61" s="317"/>
      <c r="F61" s="324"/>
      <c r="G61" s="32"/>
      <c r="H61" s="32"/>
      <c r="I61" s="32"/>
      <c r="J61" s="32"/>
      <c r="K61" s="32"/>
      <c r="L61" s="32"/>
    </row>
    <row r="62" spans="1:25">
      <c r="A62" s="317"/>
      <c r="B62" s="317"/>
      <c r="C62" s="317"/>
      <c r="D62" s="317"/>
      <c r="E62" s="317"/>
      <c r="F62" s="324"/>
      <c r="G62" s="32"/>
      <c r="H62" s="32"/>
      <c r="I62" s="32"/>
      <c r="J62" s="32"/>
      <c r="K62" s="32"/>
      <c r="L62" s="32"/>
    </row>
    <row r="63" spans="1:25">
      <c r="B63" s="324"/>
      <c r="C63" s="71"/>
      <c r="D63" s="71"/>
      <c r="E63" s="324"/>
      <c r="F63" s="324"/>
      <c r="G63" s="32"/>
      <c r="H63" s="32"/>
      <c r="I63" s="32"/>
      <c r="J63" s="32"/>
      <c r="K63" s="32"/>
      <c r="L63" s="32"/>
    </row>
    <row r="64" spans="1:25"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</row>
    <row r="65" spans="2:12"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</row>
    <row r="66" spans="2:12"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</row>
    <row r="67" spans="2:12"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</row>
    <row r="68" spans="2:12"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</row>
    <row r="69" spans="2:12"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</row>
    <row r="70" spans="2:12"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</row>
    <row r="71" spans="2:12"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</row>
    <row r="72" spans="2:12"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</row>
    <row r="73" spans="2:12"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</row>
    <row r="74" spans="2:12"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</row>
    <row r="75" spans="2:12"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</row>
    <row r="76" spans="2:12"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</row>
    <row r="77" spans="2:12"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</row>
    <row r="78" spans="2:12"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</row>
    <row r="79" spans="2:12"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</row>
    <row r="80" spans="2:12"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</row>
    <row r="81" spans="2:12"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</row>
    <row r="82" spans="2:12"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</row>
    <row r="83" spans="2:12"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</row>
    <row r="84" spans="2:12"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</row>
    <row r="85" spans="2:12"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</row>
    <row r="86" spans="2:12"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</row>
    <row r="87" spans="2:12"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</row>
    <row r="88" spans="2:12"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</row>
    <row r="89" spans="2:12"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</row>
    <row r="90" spans="2:12"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</row>
    <row r="91" spans="2:12"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</row>
    <row r="92" spans="2:12"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</row>
    <row r="93" spans="2:12"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</row>
    <row r="94" spans="2:12"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</row>
    <row r="95" spans="2:12"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</row>
    <row r="96" spans="2:12"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</row>
    <row r="97" spans="2:12"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</row>
    <row r="98" spans="2:12"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</row>
    <row r="99" spans="2:12"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</row>
    <row r="100" spans="2:12"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</row>
    <row r="101" spans="2:12"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</row>
    <row r="102" spans="2:12"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</row>
    <row r="103" spans="2:12"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</row>
    <row r="104" spans="2:12"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</row>
    <row r="105" spans="2:12"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</row>
    <row r="106" spans="2:12"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</row>
    <row r="107" spans="2:12"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</row>
    <row r="108" spans="2:12"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</row>
    <row r="109" spans="2:12"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</row>
    <row r="110" spans="2:12"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</row>
    <row r="111" spans="2:12"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</row>
    <row r="112" spans="2:12"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</row>
    <row r="113" spans="2:12"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</row>
    <row r="114" spans="2:12"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</row>
    <row r="115" spans="2:12"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</row>
    <row r="116" spans="2:12"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</row>
    <row r="117" spans="2:12"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</row>
    <row r="118" spans="2:12"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</row>
    <row r="119" spans="2:12"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</row>
    <row r="120" spans="2:12"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</row>
    <row r="121" spans="2:12"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</row>
    <row r="122" spans="2:12"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</row>
    <row r="123" spans="2:12"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</row>
    <row r="124" spans="2:12"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</row>
    <row r="125" spans="2:12"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</row>
    <row r="126" spans="2:12"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</row>
    <row r="127" spans="2:12"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</row>
    <row r="128" spans="2:12"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</row>
    <row r="129" spans="2:12"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</row>
    <row r="130" spans="2:12"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</row>
    <row r="131" spans="2:12"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</row>
    <row r="132" spans="2:12"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</row>
    <row r="133" spans="2:12"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</row>
    <row r="134" spans="2:12"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</row>
    <row r="135" spans="2:12"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</row>
    <row r="136" spans="2:12"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</row>
    <row r="137" spans="2:12"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</row>
    <row r="138" spans="2:12"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</row>
    <row r="139" spans="2:12"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</row>
    <row r="140" spans="2:12"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</row>
    <row r="141" spans="2:12"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</row>
    <row r="142" spans="2:12"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</row>
    <row r="143" spans="2:12"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</row>
    <row r="144" spans="2:12"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</row>
    <row r="145" spans="2:12"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</row>
    <row r="146" spans="2:12"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</row>
    <row r="147" spans="2:12"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</row>
    <row r="148" spans="2:12"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</row>
    <row r="149" spans="2:12"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</row>
    <row r="150" spans="2:12"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</row>
    <row r="151" spans="2:12"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</row>
    <row r="152" spans="2:12"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</row>
    <row r="153" spans="2:12"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</row>
    <row r="154" spans="2:12"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</row>
    <row r="155" spans="2:12"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</row>
    <row r="156" spans="2:12"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</row>
    <row r="157" spans="2:12"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</row>
    <row r="158" spans="2:12"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</row>
    <row r="159" spans="2:12"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</row>
    <row r="160" spans="2:12"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</row>
    <row r="161" spans="2:12"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</row>
    <row r="162" spans="2:12"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</row>
    <row r="163" spans="2:12"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</row>
    <row r="164" spans="2:12"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</row>
    <row r="165" spans="2:12"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</row>
    <row r="166" spans="2:12"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</row>
    <row r="167" spans="2:12"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</row>
    <row r="168" spans="2:12"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</row>
    <row r="169" spans="2:12"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</row>
    <row r="170" spans="2:12"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</row>
    <row r="171" spans="2:12"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  <row r="172" spans="2:12"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</row>
    <row r="173" spans="2:12"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</row>
    <row r="174" spans="2:12"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</row>
    <row r="175" spans="2:12"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</row>
    <row r="176" spans="2:12"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</row>
    <row r="177" spans="2:12"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</row>
    <row r="178" spans="2:12"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</row>
    <row r="179" spans="2:12"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</row>
    <row r="180" spans="2:12"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</row>
    <row r="181" spans="2:12"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</row>
    <row r="182" spans="2:12"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</row>
    <row r="183" spans="2:12"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</row>
    <row r="184" spans="2:12"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</row>
    <row r="185" spans="2:12"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</row>
    <row r="186" spans="2:12"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</row>
    <row r="187" spans="2:12"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</row>
    <row r="188" spans="2:12"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</row>
    <row r="189" spans="2:12"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</row>
    <row r="190" spans="2:12"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</row>
    <row r="191" spans="2:12"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</row>
    <row r="192" spans="2:12"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</row>
    <row r="193" spans="2:12"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</row>
    <row r="194" spans="2:12"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</row>
    <row r="195" spans="2:12"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</row>
    <row r="196" spans="2:12"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</row>
    <row r="197" spans="2:12"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</row>
    <row r="198" spans="2:12"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</row>
    <row r="199" spans="2:12"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</row>
    <row r="200" spans="2:12"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</row>
    <row r="201" spans="2:12"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</row>
    <row r="202" spans="2:12"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</row>
    <row r="203" spans="2:12"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</row>
    <row r="204" spans="2:12"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</row>
    <row r="205" spans="2:12"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</row>
    <row r="206" spans="2:12"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</row>
    <row r="207" spans="2:12"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</row>
    <row r="208" spans="2:12"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</row>
    <row r="209" spans="2:12"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</row>
    <row r="210" spans="2:12"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</row>
    <row r="211" spans="2:12"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</row>
    <row r="212" spans="2:12"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</row>
    <row r="213" spans="2:12"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</row>
    <row r="214" spans="2:12"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</row>
    <row r="215" spans="2:12"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</row>
    <row r="216" spans="2:12"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</row>
    <row r="217" spans="2:12"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</row>
    <row r="218" spans="2:12"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</row>
    <row r="219" spans="2:12"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</row>
    <row r="220" spans="2:12"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</row>
    <row r="221" spans="2:12"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</row>
    <row r="222" spans="2:12"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</row>
    <row r="223" spans="2:12"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</row>
    <row r="224" spans="2:12"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</row>
    <row r="225" spans="2:12"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</row>
    <row r="226" spans="2:12"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</row>
    <row r="227" spans="2:12"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</row>
    <row r="228" spans="2:12"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</row>
    <row r="229" spans="2:12"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</row>
    <row r="230" spans="2:12"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</row>
    <row r="231" spans="2:12"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</row>
    <row r="232" spans="2:12"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</row>
    <row r="233" spans="2:12"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</row>
    <row r="234" spans="2:12"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</row>
    <row r="235" spans="2:12"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</row>
    <row r="236" spans="2:12"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</row>
    <row r="237" spans="2:12"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</row>
    <row r="238" spans="2:12"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</row>
    <row r="239" spans="2:12"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</row>
    <row r="240" spans="2:12"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</row>
    <row r="241" spans="2:12"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</row>
    <row r="242" spans="2:12"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</row>
    <row r="243" spans="2:12"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</row>
    <row r="244" spans="2:12"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</row>
    <row r="245" spans="2:12"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</row>
    <row r="246" spans="2:12"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</row>
    <row r="247" spans="2:12"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</row>
    <row r="248" spans="2:12"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</row>
    <row r="249" spans="2:12"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</row>
    <row r="250" spans="2:12"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</row>
    <row r="251" spans="2:12"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</row>
    <row r="252" spans="2:12"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</row>
    <row r="253" spans="2:12"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</row>
    <row r="254" spans="2:12"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</row>
    <row r="255" spans="2:12"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</row>
    <row r="256" spans="2:12"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</row>
    <row r="257" spans="2:12"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</row>
    <row r="258" spans="2:12"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</row>
    <row r="259" spans="2:12"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</row>
    <row r="260" spans="2:12"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</row>
    <row r="261" spans="2:12"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</row>
    <row r="262" spans="2:12"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</row>
    <row r="263" spans="2:12"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</row>
    <row r="264" spans="2:12"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</row>
    <row r="265" spans="2:12"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</row>
    <row r="266" spans="2:12"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</row>
    <row r="267" spans="2:12"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</row>
    <row r="268" spans="2:12"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</row>
    <row r="269" spans="2:12"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</row>
    <row r="270" spans="2:12"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</row>
    <row r="271" spans="2:12"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</row>
    <row r="272" spans="2:12"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</row>
    <row r="273" spans="2:12"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</row>
    <row r="274" spans="2:12"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</row>
    <row r="275" spans="2:12"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</row>
    <row r="276" spans="2:12"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</row>
    <row r="277" spans="2:12"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</row>
    <row r="278" spans="2:12"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</row>
    <row r="279" spans="2:12"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</row>
    <row r="280" spans="2:12"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</row>
    <row r="281" spans="2:12"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</row>
    <row r="282" spans="2:12"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</row>
    <row r="283" spans="2:12"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</row>
    <row r="284" spans="2:12"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</row>
    <row r="285" spans="2:12"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</row>
    <row r="286" spans="2:12"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</row>
    <row r="287" spans="2:12"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</row>
    <row r="288" spans="2:12"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</row>
    <row r="289" spans="2:12"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</row>
    <row r="290" spans="2:12"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</row>
    <row r="291" spans="2:12"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</row>
    <row r="292" spans="2:12"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</row>
    <row r="293" spans="2:12"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</row>
    <row r="294" spans="2:12"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</row>
    <row r="295" spans="2:12"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</row>
    <row r="296" spans="2:12"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</row>
    <row r="297" spans="2:12"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</row>
    <row r="298" spans="2:12"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</row>
    <row r="299" spans="2:12"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</row>
    <row r="300" spans="2:12"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</row>
    <row r="301" spans="2:12"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</row>
    <row r="302" spans="2:12"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</row>
    <row r="303" spans="2:12"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</row>
    <row r="304" spans="2:12"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</row>
    <row r="305" spans="2:12"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</row>
    <row r="306" spans="2:12"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</row>
    <row r="307" spans="2:12"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</row>
    <row r="308" spans="2:12"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</row>
    <row r="309" spans="2:12"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</row>
    <row r="310" spans="2:12"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</row>
    <row r="311" spans="2:12"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</row>
    <row r="312" spans="2:12"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</row>
    <row r="313" spans="2:12"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</row>
    <row r="314" spans="2:12"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</row>
    <row r="315" spans="2:12"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</row>
    <row r="316" spans="2:12"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</row>
    <row r="317" spans="2:12"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</row>
    <row r="318" spans="2:12"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</row>
    <row r="319" spans="2:12"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</row>
    <row r="320" spans="2:12"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</row>
    <row r="321" spans="2:12"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</row>
    <row r="322" spans="2:12"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</row>
    <row r="323" spans="2:12"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</row>
    <row r="324" spans="2:12"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</row>
    <row r="325" spans="2:12"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</row>
    <row r="326" spans="2:12"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</row>
    <row r="327" spans="2:12"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</row>
    <row r="328" spans="2:12"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</row>
    <row r="329" spans="2:12"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</row>
    <row r="330" spans="2:12"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</row>
    <row r="331" spans="2:12"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</row>
    <row r="332" spans="2:12"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</row>
    <row r="333" spans="2:12"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</row>
    <row r="334" spans="2:12"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</row>
    <row r="335" spans="2:12"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</row>
    <row r="336" spans="2:12"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</row>
    <row r="337" spans="2:12"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</row>
    <row r="338" spans="2:12"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</row>
    <row r="339" spans="2:12"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</row>
    <row r="340" spans="2:12"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</row>
    <row r="341" spans="2:12"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</row>
    <row r="342" spans="2:12"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</row>
    <row r="343" spans="2:12"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</row>
    <row r="344" spans="2:12"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</row>
    <row r="345" spans="2:12"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</row>
    <row r="346" spans="2:12"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</row>
    <row r="347" spans="2:12"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</row>
    <row r="348" spans="2:12"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</row>
    <row r="349" spans="2:12"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</row>
    <row r="350" spans="2:12"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</row>
    <row r="351" spans="2:12"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</row>
    <row r="352" spans="2:12"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</row>
    <row r="353" spans="2:12"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</row>
    <row r="354" spans="2:12"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</row>
    <row r="355" spans="2:12"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</row>
    <row r="356" spans="2:12"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</row>
    <row r="357" spans="2:12"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</row>
    <row r="358" spans="2:12"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</row>
    <row r="359" spans="2:12"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</row>
    <row r="360" spans="2:12"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</row>
    <row r="361" spans="2:12"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</row>
    <row r="362" spans="2:12"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</row>
    <row r="363" spans="2:12"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</row>
    <row r="364" spans="2:12"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</row>
    <row r="365" spans="2:12"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</row>
    <row r="366" spans="2:12"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</row>
    <row r="367" spans="2:12"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</row>
    <row r="368" spans="2:12"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</row>
    <row r="369" spans="2:12"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</row>
    <row r="370" spans="2:12"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</row>
    <row r="371" spans="2:12"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</row>
    <row r="372" spans="2:12"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</row>
    <row r="373" spans="2:12"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</row>
    <row r="374" spans="2:12"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</row>
    <row r="375" spans="2:12"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</row>
    <row r="376" spans="2:12"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</row>
    <row r="377" spans="2:12"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</row>
    <row r="378" spans="2:12"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</row>
    <row r="379" spans="2:12"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</row>
    <row r="380" spans="2:12"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</row>
    <row r="381" spans="2:12"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</row>
    <row r="382" spans="2:12"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</row>
    <row r="383" spans="2:12"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</row>
    <row r="384" spans="2:12"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</row>
    <row r="385" spans="2:12"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</row>
    <row r="386" spans="2:12"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</row>
    <row r="387" spans="2:12"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</row>
    <row r="388" spans="2:12"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</row>
    <row r="389" spans="2:12"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</row>
    <row r="390" spans="2:12"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</row>
    <row r="391" spans="2:12"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</row>
    <row r="392" spans="2:12"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</row>
    <row r="393" spans="2:12"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</row>
    <row r="394" spans="2:12"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</row>
    <row r="395" spans="2:12"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</row>
    <row r="396" spans="2:12"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</row>
    <row r="397" spans="2:12"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</row>
    <row r="398" spans="2:12"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</row>
    <row r="399" spans="2:12"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</row>
    <row r="400" spans="2:12"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</row>
    <row r="401" spans="2:12"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</row>
    <row r="402" spans="2:12"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</row>
    <row r="403" spans="2:12"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</row>
    <row r="404" spans="2:12"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</row>
    <row r="405" spans="2:12"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</row>
    <row r="406" spans="2:12"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</row>
    <row r="407" spans="2:12"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</row>
    <row r="408" spans="2:12"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</row>
    <row r="409" spans="2:12"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2:12"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</row>
    <row r="411" spans="2:12"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</row>
    <row r="412" spans="2:12"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</row>
    <row r="413" spans="2:12"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</row>
    <row r="414" spans="2:12"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</row>
    <row r="415" spans="2:12"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</row>
    <row r="416" spans="2:12"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</row>
    <row r="417" spans="2:12"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</row>
    <row r="418" spans="2:12"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</row>
    <row r="419" spans="2:12"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</row>
    <row r="420" spans="2:12"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</row>
    <row r="421" spans="2:12"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</row>
    <row r="422" spans="2:12"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</row>
    <row r="423" spans="2:12"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</row>
    <row r="424" spans="2:12"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</row>
    <row r="425" spans="2:12"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</row>
    <row r="426" spans="2:12"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</row>
    <row r="427" spans="2:12"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</row>
    <row r="428" spans="2:12"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</row>
    <row r="429" spans="2:12"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</row>
    <row r="430" spans="2:12"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</row>
    <row r="431" spans="2:12"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</row>
    <row r="432" spans="2:12"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</row>
    <row r="433" spans="2:12"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</row>
    <row r="434" spans="2:12"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</row>
    <row r="435" spans="2:12"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</row>
    <row r="436" spans="2:12"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</row>
    <row r="437" spans="2:12"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</row>
    <row r="438" spans="2:12"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</row>
    <row r="439" spans="2:12"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</row>
    <row r="440" spans="2:12"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</row>
    <row r="441" spans="2:12"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</row>
    <row r="442" spans="2:12"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</row>
    <row r="443" spans="2:12"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</row>
    <row r="444" spans="2:12"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</row>
    <row r="445" spans="2:12"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</row>
    <row r="446" spans="2:12"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</row>
    <row r="447" spans="2:12"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</row>
    <row r="448" spans="2:12"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</row>
    <row r="449" spans="2:12"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</row>
    <row r="450" spans="2:12"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</row>
    <row r="451" spans="2:12"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</row>
    <row r="452" spans="2:12"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</row>
    <row r="453" spans="2:12"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</row>
    <row r="454" spans="2:12"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</row>
    <row r="455" spans="2:12"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</row>
    <row r="456" spans="2:12"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</row>
    <row r="457" spans="2:12"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</row>
    <row r="458" spans="2:12"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</row>
    <row r="459" spans="2:12"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</row>
    <row r="460" spans="2:12"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</row>
    <row r="461" spans="2:12"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</row>
    <row r="462" spans="2:12"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</row>
    <row r="463" spans="2:12"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</row>
    <row r="464" spans="2:12"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</row>
    <row r="465" spans="2:12"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</row>
    <row r="466" spans="2:12"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</row>
    <row r="467" spans="2:12"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</row>
    <row r="468" spans="2:12"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</row>
    <row r="469" spans="2:12"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</row>
    <row r="470" spans="2:12"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</row>
    <row r="471" spans="2:12"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</row>
    <row r="472" spans="2:12"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</row>
    <row r="473" spans="2:12"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</row>
    <row r="474" spans="2:12"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</row>
    <row r="475" spans="2:12"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</row>
    <row r="476" spans="2:12"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</row>
    <row r="477" spans="2:12"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</row>
    <row r="478" spans="2:12"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</row>
    <row r="479" spans="2:12"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</row>
    <row r="480" spans="2:12"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</row>
    <row r="481" spans="2:12"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</row>
    <row r="482" spans="2:12"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</row>
    <row r="483" spans="2:12"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</row>
    <row r="484" spans="2:12"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</row>
    <row r="485" spans="2:12"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</row>
    <row r="486" spans="2:12"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</row>
    <row r="487" spans="2:12"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</row>
    <row r="488" spans="2:12"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</row>
    <row r="489" spans="2:12"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</row>
    <row r="490" spans="2:12"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</row>
    <row r="491" spans="2:12"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</row>
    <row r="492" spans="2:12"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</row>
    <row r="493" spans="2:12"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</row>
    <row r="494" spans="2:12"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</row>
    <row r="495" spans="2:12"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</row>
    <row r="496" spans="2:12"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</row>
    <row r="497" spans="2:12"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</row>
    <row r="498" spans="2:12"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</row>
    <row r="499" spans="2:12"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</row>
    <row r="500" spans="2:12"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</row>
    <row r="501" spans="2:12"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</row>
    <row r="502" spans="2:12"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</row>
    <row r="503" spans="2:12"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</row>
    <row r="504" spans="2:12"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</row>
    <row r="505" spans="2:12"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</row>
    <row r="506" spans="2:12"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</row>
    <row r="507" spans="2:12"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</row>
    <row r="508" spans="2:12"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</row>
    <row r="509" spans="2:12"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</row>
    <row r="510" spans="2:12"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</row>
    <row r="511" spans="2:12"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</row>
    <row r="512" spans="2:12"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2:12"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</row>
    <row r="514" spans="2:12"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</row>
    <row r="515" spans="2:12"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</row>
    <row r="516" spans="2:12"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</row>
    <row r="517" spans="2:12"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</row>
    <row r="518" spans="2:12"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</row>
    <row r="519" spans="2:12"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</row>
    <row r="520" spans="2:12"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</row>
    <row r="521" spans="2:12"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</row>
    <row r="522" spans="2:12"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</row>
    <row r="523" spans="2:12"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</row>
    <row r="524" spans="2:12"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</row>
    <row r="525" spans="2:12"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</row>
    <row r="526" spans="2:12"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</row>
    <row r="527" spans="2:12"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</row>
    <row r="528" spans="2:12"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</row>
    <row r="529" spans="2:12"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</row>
    <row r="530" spans="2:12"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</row>
    <row r="531" spans="2:12"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</row>
    <row r="532" spans="2:12"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</row>
    <row r="533" spans="2:12"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</row>
    <row r="534" spans="2:12"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</row>
    <row r="535" spans="2:12"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</row>
    <row r="536" spans="2:12"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</row>
    <row r="537" spans="2:12"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</row>
    <row r="538" spans="2:12"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</row>
    <row r="539" spans="2:12"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</row>
    <row r="540" spans="2:12"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</row>
    <row r="541" spans="2:12"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</row>
    <row r="542" spans="2:12"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</row>
    <row r="543" spans="2:12"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</row>
    <row r="544" spans="2:12"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</row>
    <row r="545" spans="2:12"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</row>
    <row r="546" spans="2:12"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</row>
    <row r="547" spans="2:12"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</row>
    <row r="548" spans="2:12"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</row>
    <row r="549" spans="2:12"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</row>
    <row r="550" spans="2:12"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</row>
    <row r="551" spans="2:12"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</row>
    <row r="552" spans="2:12"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</row>
    <row r="553" spans="2:12"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</row>
    <row r="554" spans="2:12"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</row>
    <row r="555" spans="2:12"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</row>
    <row r="556" spans="2:12"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</row>
    <row r="557" spans="2:12"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</row>
    <row r="558" spans="2:12"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</row>
    <row r="559" spans="2:12"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</row>
    <row r="560" spans="2:12"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</row>
    <row r="561" spans="2:12"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</row>
    <row r="562" spans="2:12"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</row>
    <row r="563" spans="2:12"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</row>
    <row r="564" spans="2:12"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</row>
    <row r="565" spans="2:12"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</row>
    <row r="566" spans="2:12"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</row>
    <row r="567" spans="2:12"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</row>
    <row r="568" spans="2:12"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</row>
    <row r="569" spans="2:12"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</row>
    <row r="570" spans="2:12"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</row>
    <row r="571" spans="2:12"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</row>
    <row r="572" spans="2:12"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</row>
    <row r="573" spans="2:12"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</row>
    <row r="574" spans="2:12"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</row>
    <row r="575" spans="2:12"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</row>
    <row r="576" spans="2:12"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</row>
    <row r="577" spans="2:12"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</row>
    <row r="578" spans="2:12"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</row>
    <row r="579" spans="2:12"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</row>
    <row r="580" spans="2:12"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</row>
    <row r="581" spans="2:12"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</row>
    <row r="582" spans="2:12"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</row>
    <row r="583" spans="2:12"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</row>
    <row r="584" spans="2:12"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</row>
    <row r="585" spans="2:12"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</row>
    <row r="586" spans="2:12"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</row>
    <row r="587" spans="2:12"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</row>
    <row r="588" spans="2:12"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</row>
    <row r="589" spans="2:12"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</row>
    <row r="590" spans="2:12"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</row>
    <row r="591" spans="2:12"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</row>
    <row r="592" spans="2:12"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</row>
    <row r="593" spans="2:12"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</row>
    <row r="594" spans="2:12"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</row>
    <row r="595" spans="2:12"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</row>
    <row r="596" spans="2:12"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</row>
    <row r="597" spans="2:12"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</row>
    <row r="598" spans="2:12"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</row>
    <row r="599" spans="2:12"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</row>
    <row r="600" spans="2:12"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</row>
    <row r="601" spans="2:12"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</row>
    <row r="602" spans="2:12"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</row>
    <row r="603" spans="2:12"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</row>
    <row r="604" spans="2:12"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</row>
    <row r="605" spans="2:12"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</row>
    <row r="606" spans="2:12"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</row>
    <row r="607" spans="2:12"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</row>
    <row r="608" spans="2:12"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</row>
    <row r="609" spans="2:12"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</row>
    <row r="610" spans="2:12"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</row>
    <row r="611" spans="2:12"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</row>
    <row r="612" spans="2:12"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</row>
    <row r="613" spans="2:12"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</row>
    <row r="614" spans="2:12"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</row>
    <row r="615" spans="2:12"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</row>
    <row r="616" spans="2:12"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</row>
    <row r="617" spans="2:12"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</row>
    <row r="618" spans="2:12"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</row>
    <row r="619" spans="2:12"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</row>
    <row r="620" spans="2:12"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</row>
    <row r="621" spans="2:12"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</row>
    <row r="622" spans="2:12"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</row>
    <row r="623" spans="2:12"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</row>
    <row r="624" spans="2:12"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</row>
    <row r="625" spans="2:12"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</row>
    <row r="626" spans="2:12"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</row>
    <row r="627" spans="2:12"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</row>
    <row r="628" spans="2:12"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</row>
  </sheetData>
  <mergeCells count="5">
    <mergeCell ref="C6:C7"/>
    <mergeCell ref="D6:D7"/>
    <mergeCell ref="A1:E1"/>
    <mergeCell ref="A2:E3"/>
    <mergeCell ref="B5:B7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58" orientation="portrait" r:id="rId1"/>
  <headerFooter alignWithMargins="0">
    <oddFooter>&amp;C&amp;A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sheetPr codeName="Hoja14">
    <pageSetUpPr fitToPage="1"/>
  </sheetPr>
  <dimension ref="A1:AA626"/>
  <sheetViews>
    <sheetView showGridLines="0" view="pageBreakPreview" topLeftCell="A10" zoomScale="75" zoomScaleNormal="75" zoomScaleSheetLayoutView="75" workbookViewId="0">
      <selection activeCell="E52" sqref="E52"/>
    </sheetView>
  </sheetViews>
  <sheetFormatPr baseColWidth="10" defaultRowHeight="12.75"/>
  <cols>
    <col min="1" max="1" width="47.7109375" style="9" customWidth="1"/>
    <col min="2" max="2" width="18.140625" style="35" customWidth="1"/>
    <col min="3" max="5" width="18.140625" style="9" customWidth="1"/>
    <col min="6" max="6" width="14.7109375" style="9" customWidth="1"/>
    <col min="7" max="8" width="11.85546875" style="9" bestFit="1" customWidth="1"/>
    <col min="9" max="9" width="12.5703125" style="9" bestFit="1" customWidth="1"/>
    <col min="10" max="16384" width="11.42578125" style="9"/>
  </cols>
  <sheetData>
    <row r="1" spans="1:20" s="23" customFormat="1" ht="18">
      <c r="A1" s="420" t="s">
        <v>129</v>
      </c>
      <c r="B1" s="420"/>
      <c r="C1" s="420"/>
      <c r="D1" s="420"/>
      <c r="E1" s="420"/>
      <c r="F1" s="420"/>
      <c r="G1" s="30"/>
      <c r="H1" s="30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0" ht="12.75" customHeight="1">
      <c r="A2" s="10"/>
      <c r="B2" s="39"/>
      <c r="C2" s="10"/>
      <c r="D2" s="10"/>
      <c r="E2" s="10"/>
      <c r="F2" s="3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15" customHeight="1">
      <c r="A3" s="406" t="s">
        <v>354</v>
      </c>
      <c r="B3" s="406"/>
      <c r="C3" s="406"/>
      <c r="D3" s="406"/>
      <c r="E3" s="406"/>
      <c r="F3" s="406"/>
      <c r="G3" s="61"/>
      <c r="H3" s="61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0" ht="15" thickBot="1">
      <c r="A4" s="171"/>
      <c r="B4" s="172"/>
      <c r="C4" s="171"/>
      <c r="D4" s="171"/>
      <c r="E4" s="171"/>
      <c r="F4" s="171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27" customHeight="1">
      <c r="A5" s="353"/>
      <c r="B5" s="506">
        <v>2012</v>
      </c>
      <c r="C5" s="507"/>
      <c r="D5" s="506">
        <v>2013</v>
      </c>
      <c r="E5" s="507"/>
      <c r="F5" s="456" t="s">
        <v>355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21" customHeight="1">
      <c r="A6" s="354" t="s">
        <v>55</v>
      </c>
      <c r="B6" s="504" t="s">
        <v>40</v>
      </c>
      <c r="C6" s="323" t="s">
        <v>267</v>
      </c>
      <c r="D6" s="504" t="s">
        <v>40</v>
      </c>
      <c r="E6" s="355" t="s">
        <v>267</v>
      </c>
      <c r="F6" s="458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22.5" customHeight="1" thickBot="1">
      <c r="A7" s="356"/>
      <c r="B7" s="505"/>
      <c r="C7" s="357" t="s">
        <v>82</v>
      </c>
      <c r="D7" s="505"/>
      <c r="E7" s="358" t="s">
        <v>82</v>
      </c>
      <c r="F7" s="503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21.75" customHeight="1">
      <c r="A8" s="227" t="s">
        <v>246</v>
      </c>
      <c r="B8" s="229">
        <v>390.41419530000002</v>
      </c>
      <c r="C8" s="86">
        <v>8.6124569999999991</v>
      </c>
      <c r="D8" s="189">
        <v>379.52351702999999</v>
      </c>
      <c r="E8" s="242">
        <v>8.4668480000000006</v>
      </c>
      <c r="F8" s="87">
        <v>-2.7895190290484777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>
      <c r="A9" s="228" t="s">
        <v>247</v>
      </c>
      <c r="B9" s="230">
        <v>2389.3839843999999</v>
      </c>
      <c r="C9" s="90">
        <v>52.709319000000001</v>
      </c>
      <c r="D9" s="90">
        <v>2287.1617965999999</v>
      </c>
      <c r="E9" s="243">
        <v>51.024639999999998</v>
      </c>
      <c r="F9" s="91">
        <v>-4.2781816764235714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>
      <c r="A10" s="228" t="s">
        <v>62</v>
      </c>
      <c r="B10" s="230">
        <v>1232.8027588100001</v>
      </c>
      <c r="C10" s="90">
        <v>27.195374999999999</v>
      </c>
      <c r="D10" s="90">
        <v>1183.5782798999999</v>
      </c>
      <c r="E10" s="243">
        <v>26.404627999999999</v>
      </c>
      <c r="F10" s="91">
        <v>-3.9928916899501132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>
      <c r="A11" s="228" t="s">
        <v>42</v>
      </c>
      <c r="B11" s="230">
        <v>3362.5731049999999</v>
      </c>
      <c r="C11" s="90">
        <v>74.177670000000006</v>
      </c>
      <c r="D11" s="90">
        <v>3286.776758</v>
      </c>
      <c r="E11" s="243">
        <v>73.325202000000004</v>
      </c>
      <c r="F11" s="91">
        <v>-2.2541174461692464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>
      <c r="A12" s="228" t="s">
        <v>101</v>
      </c>
      <c r="B12" s="230">
        <v>31.2212797</v>
      </c>
      <c r="C12" s="90">
        <v>0.68873499999999999</v>
      </c>
      <c r="D12" s="90">
        <v>29.540792399999997</v>
      </c>
      <c r="E12" s="243">
        <v>0.65903</v>
      </c>
      <c r="F12" s="91">
        <v>-5.3825061501242715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>
      <c r="A13" s="228" t="s">
        <v>43</v>
      </c>
      <c r="B13" s="230">
        <v>1596.19564397</v>
      </c>
      <c r="C13" s="90">
        <v>35.211747000000003</v>
      </c>
      <c r="D13" s="90">
        <v>1584.9126294100001</v>
      </c>
      <c r="E13" s="243">
        <v>35.358055999999998</v>
      </c>
      <c r="F13" s="91">
        <v>-0.70686914869264683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>
      <c r="A14" s="228" t="s">
        <v>44</v>
      </c>
      <c r="B14" s="230">
        <v>1689.9177220000001</v>
      </c>
      <c r="C14" s="90">
        <v>37.279237000000002</v>
      </c>
      <c r="D14" s="90">
        <v>1608.738803</v>
      </c>
      <c r="E14" s="243">
        <v>35.889597999999999</v>
      </c>
      <c r="F14" s="91">
        <v>-4.8037202014738227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>
      <c r="A15" s="228" t="s">
        <v>248</v>
      </c>
      <c r="B15" s="230">
        <v>620.95176951999997</v>
      </c>
      <c r="C15" s="90">
        <v>13.698067999999999</v>
      </c>
      <c r="D15" s="90">
        <v>618.77197351200005</v>
      </c>
      <c r="E15" s="243">
        <v>13.804278</v>
      </c>
      <c r="F15" s="91">
        <v>-0.35104111381869529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>
      <c r="A16" s="228" t="s">
        <v>249</v>
      </c>
      <c r="B16" s="230">
        <v>162.89488715600001</v>
      </c>
      <c r="C16" s="90">
        <v>3.5934279999999998</v>
      </c>
      <c r="D16" s="90">
        <v>163.629325491</v>
      </c>
      <c r="E16" s="243">
        <v>3.6504310000000002</v>
      </c>
      <c r="F16" s="91">
        <v>0.45086641319605292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>
      <c r="A17" s="228" t="s">
        <v>250</v>
      </c>
      <c r="B17" s="230">
        <v>81.764568589999996</v>
      </c>
      <c r="C17" s="90">
        <v>1.8037099999999999</v>
      </c>
      <c r="D17" s="90">
        <v>79.615731620000005</v>
      </c>
      <c r="E17" s="243">
        <v>1.776159</v>
      </c>
      <c r="F17" s="91">
        <v>-2.6280784049324808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>
      <c r="A18" s="228" t="s">
        <v>45</v>
      </c>
      <c r="B18" s="230">
        <v>179.85798</v>
      </c>
      <c r="C18" s="90">
        <v>3.9676300000000002</v>
      </c>
      <c r="D18" s="90">
        <v>173.78023000000002</v>
      </c>
      <c r="E18" s="243">
        <v>3.8768899999999999</v>
      </c>
      <c r="F18" s="91">
        <v>-3.3791939618136411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>
      <c r="A19" s="228" t="s">
        <v>30</v>
      </c>
      <c r="B19" s="230">
        <v>184.30906176000002</v>
      </c>
      <c r="C19" s="90">
        <v>4.0658200000000004</v>
      </c>
      <c r="D19" s="90">
        <v>180.52830545</v>
      </c>
      <c r="E19" s="243">
        <v>4.0274330000000003</v>
      </c>
      <c r="F19" s="91">
        <v>-2.0513133070598428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>
      <c r="A20" s="228" t="s">
        <v>251</v>
      </c>
      <c r="B20" s="230">
        <v>193.26937000000001</v>
      </c>
      <c r="C20" s="90">
        <v>4.2634819999999998</v>
      </c>
      <c r="D20" s="90">
        <v>194.35014999999999</v>
      </c>
      <c r="E20" s="243">
        <v>4.3357869999999998</v>
      </c>
      <c r="F20" s="91">
        <v>0.55920914938563726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>
      <c r="A21" s="228" t="s">
        <v>63</v>
      </c>
      <c r="B21" s="230">
        <v>150.05762683</v>
      </c>
      <c r="C21" s="90">
        <v>3.3102399999999998</v>
      </c>
      <c r="D21" s="90">
        <v>140.88802541999999</v>
      </c>
      <c r="E21" s="243">
        <v>3.1430920000000002</v>
      </c>
      <c r="F21" s="91">
        <v>-6.1107199971836508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>
      <c r="A22" s="228" t="s">
        <v>47</v>
      </c>
      <c r="B22" s="230">
        <v>606.96762302699995</v>
      </c>
      <c r="C22" s="90">
        <v>13.389581</v>
      </c>
      <c r="D22" s="90">
        <v>594.23291122600006</v>
      </c>
      <c r="E22" s="243">
        <v>13.256831999999999</v>
      </c>
      <c r="F22" s="91">
        <v>-2.0980874955884445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>
      <c r="A23" s="228" t="s">
        <v>252</v>
      </c>
      <c r="B23" s="230">
        <v>422.04109000000005</v>
      </c>
      <c r="C23" s="90">
        <v>9.3101400000000005</v>
      </c>
      <c r="D23" s="90">
        <v>412.74144999999999</v>
      </c>
      <c r="E23" s="243">
        <v>9.2079120000000003</v>
      </c>
      <c r="F23" s="91">
        <v>-2.2034916078906122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>
      <c r="A24" s="228" t="s">
        <v>253</v>
      </c>
      <c r="B24" s="230">
        <v>155.74638000000002</v>
      </c>
      <c r="C24" s="90">
        <v>3.4357329999999999</v>
      </c>
      <c r="D24" s="90">
        <v>142.36087000000001</v>
      </c>
      <c r="E24" s="243">
        <v>3.1759499999999998</v>
      </c>
      <c r="F24" s="91">
        <v>-8.5944276842903236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>
      <c r="A25" s="228" t="s">
        <v>48</v>
      </c>
      <c r="B25" s="230">
        <v>35.193821000000007</v>
      </c>
      <c r="C25" s="90">
        <v>0.77636799999999995</v>
      </c>
      <c r="D25" s="90">
        <v>34.767122000000001</v>
      </c>
      <c r="E25" s="243">
        <v>0.77562500000000001</v>
      </c>
      <c r="F25" s="91">
        <v>-1.2124258971482789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0">
      <c r="A26" s="228" t="s">
        <v>254</v>
      </c>
      <c r="B26" s="230">
        <v>1053.4190900000001</v>
      </c>
      <c r="C26" s="90">
        <v>23.238208</v>
      </c>
      <c r="D26" s="90">
        <v>1027.50847</v>
      </c>
      <c r="E26" s="243">
        <v>22.922841999999999</v>
      </c>
      <c r="F26" s="91">
        <v>-2.4596687345014914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0">
      <c r="A27" s="228" t="s">
        <v>255</v>
      </c>
      <c r="B27" s="230">
        <v>44.846605000000004</v>
      </c>
      <c r="C27" s="90">
        <v>0.98930700000000005</v>
      </c>
      <c r="D27" s="90">
        <v>42.896779000000002</v>
      </c>
      <c r="E27" s="243">
        <v>0.95699100000000004</v>
      </c>
      <c r="F27" s="91">
        <v>-4.3477672390139617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0">
      <c r="A28" s="228" t="s">
        <v>256</v>
      </c>
      <c r="B28" s="230">
        <v>58.779691</v>
      </c>
      <c r="C28" s="90">
        <v>1.2966679999999999</v>
      </c>
      <c r="D28" s="90">
        <v>58.945160000000001</v>
      </c>
      <c r="E28" s="243">
        <v>1.3150170000000001</v>
      </c>
      <c r="F28" s="91">
        <v>0.28150709400634355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0">
      <c r="A29" s="228" t="s">
        <v>257</v>
      </c>
      <c r="B29" s="230">
        <v>2891.9218108999999</v>
      </c>
      <c r="C29" s="90">
        <v>63.795198999999997</v>
      </c>
      <c r="D29" s="90">
        <v>2794.6360778999997</v>
      </c>
      <c r="E29" s="243">
        <v>62.345961000000003</v>
      </c>
      <c r="F29" s="91">
        <v>-3.3640512905057989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>
      <c r="A30" s="228" t="s">
        <v>50</v>
      </c>
      <c r="B30" s="230">
        <v>4713.9852513100004</v>
      </c>
      <c r="C30" s="90">
        <v>103.989544</v>
      </c>
      <c r="D30" s="90">
        <v>4593.4164985100006</v>
      </c>
      <c r="E30" s="243">
        <v>102.47522600000001</v>
      </c>
      <c r="F30" s="91">
        <v>-2.5576820115526289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0">
      <c r="A31" s="228" t="s">
        <v>51</v>
      </c>
      <c r="B31" s="230">
        <v>114.251093</v>
      </c>
      <c r="C31" s="90">
        <v>2.520356</v>
      </c>
      <c r="D31" s="90">
        <v>114.52539299999999</v>
      </c>
      <c r="E31" s="243">
        <v>2.554964</v>
      </c>
      <c r="F31" s="91">
        <v>0.24008523051941211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0">
      <c r="A32" s="228" t="s">
        <v>52</v>
      </c>
      <c r="B32" s="230">
        <v>127.19498222999999</v>
      </c>
      <c r="C32" s="90">
        <v>2.805895</v>
      </c>
      <c r="D32" s="90">
        <v>126.59083314</v>
      </c>
      <c r="E32" s="243">
        <v>2.8241339999999999</v>
      </c>
      <c r="F32" s="91">
        <v>-0.47497871331711394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1:20">
      <c r="A33" s="228" t="s">
        <v>56</v>
      </c>
      <c r="B33" s="230">
        <v>604.01931344000002</v>
      </c>
      <c r="C33" s="90">
        <v>13.324541999999999</v>
      </c>
      <c r="D33" s="90">
        <v>587.43132611999999</v>
      </c>
      <c r="E33" s="243">
        <v>13.105095</v>
      </c>
      <c r="F33" s="91">
        <v>-2.7462677021912469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1:20">
      <c r="A34" s="228" t="s">
        <v>128</v>
      </c>
      <c r="B34" s="230">
        <v>554.99974546999999</v>
      </c>
      <c r="C34" s="90">
        <v>12.243180000000001</v>
      </c>
      <c r="D34" s="90">
        <v>554.31959367000002</v>
      </c>
      <c r="E34" s="243">
        <v>12.366400000000001</v>
      </c>
      <c r="F34" s="91">
        <v>-0.12254993007681492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1:20">
      <c r="A35" s="228" t="s">
        <v>102</v>
      </c>
      <c r="B35" s="230">
        <v>108.20208409999999</v>
      </c>
      <c r="C35" s="90">
        <v>2.3869159999999998</v>
      </c>
      <c r="D35" s="90">
        <v>111.30611160000001</v>
      </c>
      <c r="E35" s="243">
        <v>2.4831449999999999</v>
      </c>
      <c r="F35" s="91">
        <v>2.8687317123497138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1:20">
      <c r="A36" s="228" t="s">
        <v>258</v>
      </c>
      <c r="B36" s="230">
        <v>133.03094110000001</v>
      </c>
      <c r="C36" s="90">
        <v>2.9346350000000001</v>
      </c>
      <c r="D36" s="90">
        <v>136.05302840000002</v>
      </c>
      <c r="E36" s="243">
        <v>3.035228</v>
      </c>
      <c r="F36" s="91">
        <v>2.2717175981851483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20">
      <c r="A37" s="228" t="s">
        <v>259</v>
      </c>
      <c r="B37" s="230">
        <v>210.65741</v>
      </c>
      <c r="C37" s="90">
        <v>4.6470589999999996</v>
      </c>
      <c r="D37" s="90">
        <v>189.13154</v>
      </c>
      <c r="E37" s="243">
        <v>4.2193639999999997</v>
      </c>
      <c r="F37" s="91">
        <v>-10.218425262135327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1:20">
      <c r="A38" s="228" t="s">
        <v>260</v>
      </c>
      <c r="B38" s="230">
        <v>24.5299309</v>
      </c>
      <c r="C38" s="90">
        <v>0.54112499999999997</v>
      </c>
      <c r="D38" s="90">
        <v>24.083902999999999</v>
      </c>
      <c r="E38" s="243">
        <v>0.53729099999999996</v>
      </c>
      <c r="F38" s="91">
        <v>-1.8183006785396145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1:20">
      <c r="A39" s="228" t="s">
        <v>261</v>
      </c>
      <c r="B39" s="230">
        <v>32.775826220000006</v>
      </c>
      <c r="C39" s="90">
        <v>0.723028</v>
      </c>
      <c r="D39" s="90">
        <v>33.637926870000001</v>
      </c>
      <c r="E39" s="243">
        <v>0.75043400000000005</v>
      </c>
      <c r="F39" s="91">
        <v>2.6302941814901857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1:20">
      <c r="A40" s="228" t="s">
        <v>53</v>
      </c>
      <c r="B40" s="230">
        <v>807.07437500000003</v>
      </c>
      <c r="C40" s="90">
        <v>17.803894</v>
      </c>
      <c r="D40" s="90">
        <v>814.74121200000002</v>
      </c>
      <c r="E40" s="243">
        <v>18.176185</v>
      </c>
      <c r="F40" s="91">
        <v>0.94995420961048183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1:20">
      <c r="A41" s="228" t="s">
        <v>262</v>
      </c>
      <c r="B41" s="230">
        <v>41.130355700000003</v>
      </c>
      <c r="C41" s="90">
        <v>0.90732699999999999</v>
      </c>
      <c r="D41" s="90">
        <v>36.889872699999998</v>
      </c>
      <c r="E41" s="243">
        <v>0.82298199999999999</v>
      </c>
      <c r="F41" s="91">
        <v>-10.309862212059613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1:20">
      <c r="A42" s="228" t="s">
        <v>263</v>
      </c>
      <c r="B42" s="230">
        <v>479.3152202</v>
      </c>
      <c r="C42" s="90">
        <v>10.573594999999999</v>
      </c>
      <c r="D42" s="90">
        <v>458.6581875</v>
      </c>
      <c r="E42" s="243">
        <v>10.232275</v>
      </c>
      <c r="F42" s="91">
        <v>-4.3096967985662076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</row>
    <row r="43" spans="1:20">
      <c r="A43" s="228" t="s">
        <v>264</v>
      </c>
      <c r="B43" s="230">
        <v>2358.589657</v>
      </c>
      <c r="C43" s="90">
        <v>52.030002000000003</v>
      </c>
      <c r="D43" s="90">
        <v>2357.0211509999999</v>
      </c>
      <c r="E43" s="243">
        <v>52.583143</v>
      </c>
      <c r="F43" s="91">
        <v>-6.6501860353071152E-2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1:20">
      <c r="A44" s="228" t="s">
        <v>57</v>
      </c>
      <c r="B44" s="230">
        <v>2086.289507</v>
      </c>
      <c r="C44" s="90">
        <v>46.023116999999999</v>
      </c>
      <c r="D44" s="90">
        <v>2045.6388890000001</v>
      </c>
      <c r="E44" s="243">
        <v>45.64</v>
      </c>
      <c r="F44" s="91">
        <v>-1.9484648637500896</v>
      </c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</row>
    <row r="45" spans="1:20">
      <c r="A45" s="161"/>
      <c r="B45" s="90"/>
      <c r="C45" s="90"/>
      <c r="D45" s="90"/>
      <c r="E45" s="243"/>
      <c r="F45" s="91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1:20" ht="15.95" customHeight="1" thickBot="1">
      <c r="A46" s="340" t="s">
        <v>135</v>
      </c>
      <c r="B46" s="236">
        <v>30405.537728853</v>
      </c>
      <c r="C46" s="236">
        <v>670.73990000000003</v>
      </c>
      <c r="D46" s="236">
        <v>29686.477719569</v>
      </c>
      <c r="E46" s="244">
        <v>662.28013899999996</v>
      </c>
      <c r="F46" s="237">
        <v>-2.3648981830097853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1:20" s="32" customFormat="1" ht="21" customHeight="1">
      <c r="A47" s="422" t="s">
        <v>244</v>
      </c>
      <c r="B47" s="422"/>
      <c r="C47" s="422"/>
      <c r="D47" s="422"/>
      <c r="E47" s="422"/>
      <c r="F47" s="422"/>
    </row>
    <row r="48" spans="1:20" s="32" customFormat="1" ht="14.1" customHeight="1">
      <c r="A48" s="422" t="s">
        <v>245</v>
      </c>
      <c r="B48" s="422"/>
      <c r="C48" s="422"/>
      <c r="D48" s="422"/>
      <c r="E48" s="422"/>
      <c r="F48" s="422"/>
    </row>
    <row r="49" spans="1:27" s="72" customFormat="1" ht="14.1" customHeight="1">
      <c r="A49" s="339" t="s">
        <v>348</v>
      </c>
      <c r="B49" s="338"/>
      <c r="C49" s="338"/>
      <c r="D49" s="338"/>
      <c r="E49" s="338"/>
      <c r="F49" s="338"/>
      <c r="G49" s="324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</row>
    <row r="50" spans="1:27" ht="14.1" customHeight="1">
      <c r="A50" s="359" t="s">
        <v>356</v>
      </c>
      <c r="B50" s="338"/>
      <c r="C50" s="338"/>
      <c r="D50" s="338"/>
      <c r="E50" s="338"/>
      <c r="F50" s="338"/>
      <c r="G50" s="324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1:27" ht="14.1" customHeight="1">
      <c r="A51" s="359" t="s">
        <v>357</v>
      </c>
      <c r="B51" s="338"/>
      <c r="C51" s="338"/>
      <c r="D51" s="338"/>
      <c r="E51" s="338"/>
      <c r="F51" s="338"/>
      <c r="G51" s="324"/>
    </row>
    <row r="52" spans="1:27" ht="14.1" customHeight="1">
      <c r="A52" s="360" t="s">
        <v>358</v>
      </c>
      <c r="B52" s="338"/>
      <c r="C52" s="338"/>
      <c r="D52" s="338"/>
      <c r="E52" s="338"/>
      <c r="F52" s="338"/>
      <c r="G52" s="324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1:27" ht="14.1" customHeight="1">
      <c r="A53" s="360" t="s">
        <v>359</v>
      </c>
      <c r="B53" s="338"/>
      <c r="C53" s="338"/>
      <c r="D53" s="338"/>
      <c r="E53" s="338"/>
      <c r="F53" s="338"/>
      <c r="G53" s="324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  <row r="54" spans="1:27" ht="14.1" customHeight="1">
      <c r="A54" s="501" t="s">
        <v>360</v>
      </c>
      <c r="B54" s="501"/>
      <c r="C54" s="501"/>
      <c r="D54" s="501"/>
      <c r="E54" s="501"/>
      <c r="F54" s="501"/>
      <c r="G54" s="501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1:27" ht="14.1" customHeight="1">
      <c r="A55" s="502" t="s">
        <v>285</v>
      </c>
      <c r="B55" s="502"/>
      <c r="C55" s="502"/>
      <c r="D55" s="502"/>
      <c r="E55" s="502"/>
      <c r="F55" s="502"/>
      <c r="G55" s="324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</row>
    <row r="56" spans="1:27" ht="14.1" customHeight="1">
      <c r="A56" s="422" t="s">
        <v>307</v>
      </c>
      <c r="B56" s="42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</row>
    <row r="57" spans="1:27">
      <c r="A57" s="32"/>
      <c r="B57" s="34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</row>
    <row r="58" spans="1:27">
      <c r="A58" s="32"/>
      <c r="B58" s="3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</row>
    <row r="59" spans="1:27">
      <c r="A59" s="32"/>
      <c r="B59" s="34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</row>
    <row r="60" spans="1:27">
      <c r="A60" s="32"/>
      <c r="B60" s="34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</row>
    <row r="61" spans="1:27">
      <c r="A61" s="32"/>
      <c r="B61" s="34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</row>
    <row r="62" spans="1:27">
      <c r="A62" s="32"/>
      <c r="B62" s="34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</row>
    <row r="63" spans="1:27">
      <c r="A63" s="32"/>
      <c r="B63" s="34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</row>
    <row r="64" spans="1:27">
      <c r="A64" s="32"/>
      <c r="B64" s="34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</row>
    <row r="65" spans="1:20">
      <c r="A65" s="32"/>
      <c r="B65" s="34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</row>
    <row r="66" spans="1:20">
      <c r="A66" s="32"/>
      <c r="B66" s="34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</row>
    <row r="67" spans="1:20">
      <c r="A67" s="32"/>
      <c r="B67" s="34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</row>
    <row r="68" spans="1:20">
      <c r="A68" s="32"/>
      <c r="B68" s="34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pans="1:20">
      <c r="A69" s="32"/>
      <c r="B69" s="34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</row>
    <row r="70" spans="1:20">
      <c r="A70" s="32"/>
      <c r="B70" s="34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</row>
    <row r="71" spans="1:20">
      <c r="A71" s="32"/>
      <c r="B71" s="34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</row>
    <row r="72" spans="1:20">
      <c r="A72" s="32"/>
      <c r="B72" s="34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</row>
    <row r="73" spans="1:20">
      <c r="A73" s="32"/>
      <c r="B73" s="34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</row>
    <row r="74" spans="1:20">
      <c r="A74" s="32"/>
      <c r="B74" s="34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</row>
    <row r="75" spans="1:20">
      <c r="A75" s="32"/>
      <c r="B75" s="3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</row>
    <row r="76" spans="1:20">
      <c r="A76" s="32"/>
      <c r="B76" s="34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</row>
    <row r="77" spans="1:20">
      <c r="A77" s="32"/>
      <c r="B77" s="34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</row>
    <row r="78" spans="1:20">
      <c r="A78" s="32"/>
      <c r="B78" s="34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</row>
    <row r="79" spans="1:20">
      <c r="A79" s="32"/>
      <c r="B79" s="34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</row>
    <row r="80" spans="1:20">
      <c r="A80" s="32"/>
      <c r="B80" s="34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</row>
    <row r="81" spans="1:20">
      <c r="A81" s="32"/>
      <c r="B81" s="34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</row>
    <row r="82" spans="1:20">
      <c r="A82" s="32"/>
      <c r="B82" s="34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</row>
    <row r="83" spans="1:20">
      <c r="A83" s="32"/>
      <c r="B83" s="34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</row>
    <row r="84" spans="1:20">
      <c r="A84" s="32"/>
      <c r="B84" s="34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</row>
    <row r="85" spans="1:20">
      <c r="A85" s="32"/>
      <c r="B85" s="34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</row>
    <row r="86" spans="1:20">
      <c r="A86" s="32"/>
      <c r="B86" s="34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</row>
    <row r="87" spans="1:20">
      <c r="A87" s="32"/>
      <c r="B87" s="34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</row>
    <row r="88" spans="1:20">
      <c r="A88" s="32"/>
      <c r="B88" s="34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</row>
    <row r="89" spans="1:20">
      <c r="A89" s="32"/>
      <c r="B89" s="34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</row>
    <row r="90" spans="1:20">
      <c r="A90" s="32"/>
      <c r="B90" s="34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</row>
    <row r="91" spans="1:20">
      <c r="A91" s="32"/>
      <c r="B91" s="34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</row>
    <row r="92" spans="1:20">
      <c r="A92" s="32"/>
      <c r="B92" s="34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</row>
    <row r="93" spans="1:20">
      <c r="A93" s="32"/>
      <c r="B93" s="34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</row>
    <row r="94" spans="1:20">
      <c r="A94" s="32"/>
      <c r="B94" s="34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</row>
    <row r="95" spans="1:20">
      <c r="A95" s="32"/>
      <c r="B95" s="34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</row>
    <row r="96" spans="1:20">
      <c r="A96" s="32"/>
      <c r="B96" s="34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</row>
    <row r="97" spans="1:20">
      <c r="A97" s="32"/>
      <c r="B97" s="34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</row>
    <row r="98" spans="1:20">
      <c r="A98" s="32"/>
      <c r="B98" s="34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</row>
    <row r="99" spans="1:20">
      <c r="A99" s="32"/>
      <c r="B99" s="34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</row>
    <row r="100" spans="1:20">
      <c r="A100" s="32"/>
      <c r="B100" s="34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</row>
    <row r="101" spans="1:20">
      <c r="A101" s="32"/>
      <c r="B101" s="34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</row>
    <row r="102" spans="1:20">
      <c r="A102" s="32"/>
      <c r="B102" s="34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</row>
    <row r="103" spans="1:20">
      <c r="A103" s="32"/>
      <c r="B103" s="34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</row>
    <row r="104" spans="1:20">
      <c r="A104" s="32"/>
      <c r="B104" s="34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</row>
    <row r="105" spans="1:20">
      <c r="A105" s="32"/>
      <c r="B105" s="34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</row>
    <row r="106" spans="1:20">
      <c r="A106" s="32"/>
      <c r="B106" s="34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</row>
    <row r="107" spans="1:20">
      <c r="A107" s="32"/>
      <c r="B107" s="34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</row>
    <row r="108" spans="1:20">
      <c r="A108" s="32"/>
      <c r="B108" s="34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</row>
    <row r="109" spans="1:20">
      <c r="A109" s="32"/>
      <c r="B109" s="34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</row>
    <row r="110" spans="1:20">
      <c r="A110" s="32"/>
      <c r="B110" s="34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</row>
    <row r="111" spans="1:20">
      <c r="A111" s="32"/>
      <c r="B111" s="34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</row>
    <row r="112" spans="1:20">
      <c r="A112" s="32"/>
      <c r="B112" s="34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</row>
    <row r="113" spans="1:20">
      <c r="A113" s="32"/>
      <c r="B113" s="34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</row>
    <row r="114" spans="1:20">
      <c r="A114" s="32"/>
      <c r="B114" s="34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</row>
    <row r="115" spans="1:20">
      <c r="A115" s="32"/>
      <c r="B115" s="34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</row>
    <row r="116" spans="1:20">
      <c r="A116" s="32"/>
      <c r="B116" s="34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</row>
    <row r="117" spans="1:20">
      <c r="A117" s="32"/>
      <c r="B117" s="34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</row>
    <row r="118" spans="1:20">
      <c r="A118" s="32"/>
      <c r="B118" s="34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</row>
    <row r="119" spans="1:20">
      <c r="A119" s="32"/>
      <c r="B119" s="34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</row>
    <row r="120" spans="1:20">
      <c r="A120" s="32"/>
      <c r="B120" s="34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</row>
    <row r="121" spans="1:20">
      <c r="A121" s="32"/>
      <c r="B121" s="34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</row>
    <row r="122" spans="1:20">
      <c r="A122" s="32"/>
      <c r="B122" s="34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</row>
    <row r="123" spans="1:20">
      <c r="A123" s="32"/>
      <c r="B123" s="34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</row>
    <row r="124" spans="1:20">
      <c r="A124" s="32"/>
      <c r="B124" s="34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</row>
    <row r="125" spans="1:20">
      <c r="A125" s="32"/>
      <c r="B125" s="34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</row>
    <row r="126" spans="1:20">
      <c r="A126" s="32"/>
      <c r="B126" s="34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</row>
    <row r="127" spans="1:20">
      <c r="A127" s="32"/>
      <c r="B127" s="34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</row>
    <row r="128" spans="1:20">
      <c r="A128" s="32"/>
      <c r="B128" s="34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</row>
    <row r="129" spans="1:20">
      <c r="A129" s="32"/>
      <c r="B129" s="34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</row>
    <row r="130" spans="1:20">
      <c r="A130" s="32"/>
      <c r="B130" s="34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</row>
    <row r="131" spans="1:20">
      <c r="A131" s="32"/>
      <c r="B131" s="34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</row>
    <row r="132" spans="1:20">
      <c r="A132" s="32"/>
      <c r="B132" s="34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</row>
    <row r="133" spans="1:20">
      <c r="A133" s="32"/>
      <c r="B133" s="34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</row>
    <row r="134" spans="1:20">
      <c r="A134" s="32"/>
      <c r="B134" s="34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</row>
    <row r="135" spans="1:20">
      <c r="A135" s="32"/>
      <c r="B135" s="34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</row>
    <row r="136" spans="1:20">
      <c r="A136" s="32"/>
      <c r="B136" s="34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</row>
    <row r="137" spans="1:20">
      <c r="A137" s="32"/>
      <c r="B137" s="34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</row>
    <row r="138" spans="1:20">
      <c r="A138" s="32"/>
      <c r="B138" s="34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</row>
    <row r="139" spans="1:20">
      <c r="A139" s="32"/>
      <c r="B139" s="34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</row>
    <row r="140" spans="1:20">
      <c r="A140" s="32"/>
      <c r="B140" s="34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</row>
    <row r="141" spans="1:20">
      <c r="A141" s="32"/>
      <c r="B141" s="34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</row>
    <row r="142" spans="1:20">
      <c r="A142" s="32"/>
      <c r="B142" s="34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</row>
    <row r="143" spans="1:20">
      <c r="A143" s="32"/>
      <c r="B143" s="34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</row>
    <row r="144" spans="1:20">
      <c r="A144" s="32"/>
      <c r="B144" s="34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</row>
    <row r="145" spans="1:20">
      <c r="A145" s="32"/>
      <c r="B145" s="34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</row>
    <row r="146" spans="1:20">
      <c r="A146" s="32"/>
      <c r="B146" s="34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</row>
    <row r="147" spans="1:20">
      <c r="A147" s="32"/>
      <c r="B147" s="34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</row>
    <row r="148" spans="1:20">
      <c r="A148" s="32"/>
      <c r="B148" s="34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</row>
    <row r="149" spans="1:20">
      <c r="A149" s="32"/>
      <c r="B149" s="34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</row>
    <row r="150" spans="1:20">
      <c r="A150" s="32"/>
      <c r="B150" s="34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</row>
    <row r="151" spans="1:20">
      <c r="A151" s="32"/>
      <c r="B151" s="34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</row>
    <row r="152" spans="1:20">
      <c r="A152" s="32"/>
      <c r="B152" s="34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</row>
    <row r="153" spans="1:20">
      <c r="A153" s="32"/>
      <c r="B153" s="34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</row>
    <row r="154" spans="1:20">
      <c r="A154" s="32"/>
      <c r="B154" s="34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</row>
    <row r="155" spans="1:20">
      <c r="A155" s="32"/>
      <c r="B155" s="34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</row>
    <row r="156" spans="1:20">
      <c r="A156" s="32"/>
      <c r="B156" s="34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</row>
    <row r="157" spans="1:20">
      <c r="A157" s="32"/>
      <c r="B157" s="34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</row>
    <row r="158" spans="1:20">
      <c r="A158" s="32"/>
      <c r="B158" s="34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</row>
    <row r="159" spans="1:20">
      <c r="A159" s="32"/>
      <c r="B159" s="34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</row>
    <row r="160" spans="1:20">
      <c r="A160" s="32"/>
      <c r="B160" s="34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</row>
    <row r="161" spans="1:20">
      <c r="A161" s="32"/>
      <c r="B161" s="34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</row>
    <row r="162" spans="1:20">
      <c r="A162" s="32"/>
      <c r="B162" s="34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</row>
    <row r="163" spans="1:20">
      <c r="A163" s="32"/>
      <c r="B163" s="34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</row>
    <row r="164" spans="1:20">
      <c r="A164" s="32"/>
      <c r="B164" s="34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</row>
    <row r="165" spans="1:20">
      <c r="A165" s="32"/>
      <c r="B165" s="34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</row>
    <row r="166" spans="1:20">
      <c r="A166" s="32"/>
      <c r="B166" s="34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</row>
    <row r="167" spans="1:20">
      <c r="A167" s="32"/>
      <c r="B167" s="34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</row>
    <row r="168" spans="1:20">
      <c r="A168" s="32"/>
      <c r="B168" s="34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</row>
    <row r="169" spans="1:20">
      <c r="A169" s="32"/>
      <c r="B169" s="34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</row>
    <row r="170" spans="1:20">
      <c r="A170" s="32"/>
      <c r="B170" s="34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</row>
    <row r="171" spans="1:20">
      <c r="A171" s="32"/>
      <c r="B171" s="34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</row>
    <row r="172" spans="1:20">
      <c r="A172" s="32"/>
      <c r="B172" s="34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</row>
    <row r="173" spans="1:20">
      <c r="A173" s="32"/>
      <c r="B173" s="34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</row>
    <row r="174" spans="1:20">
      <c r="A174" s="32"/>
      <c r="B174" s="34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</row>
    <row r="175" spans="1:20">
      <c r="A175" s="32"/>
      <c r="B175" s="34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</row>
    <row r="176" spans="1:20">
      <c r="A176" s="32"/>
      <c r="B176" s="34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</row>
    <row r="177" spans="1:20">
      <c r="A177" s="32"/>
      <c r="B177" s="34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</row>
    <row r="178" spans="1:20">
      <c r="A178" s="32"/>
      <c r="B178" s="34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</row>
    <row r="179" spans="1:20">
      <c r="A179" s="32"/>
      <c r="B179" s="34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</row>
    <row r="180" spans="1:20">
      <c r="A180" s="32"/>
      <c r="B180" s="34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</row>
    <row r="181" spans="1:20">
      <c r="A181" s="32"/>
      <c r="B181" s="34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</row>
    <row r="182" spans="1:20">
      <c r="A182" s="32"/>
      <c r="B182" s="34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</row>
    <row r="183" spans="1:20">
      <c r="A183" s="32"/>
      <c r="B183" s="34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</row>
    <row r="184" spans="1:20">
      <c r="A184" s="32"/>
      <c r="B184" s="34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</row>
    <row r="185" spans="1:20">
      <c r="A185" s="32"/>
      <c r="B185" s="34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</row>
    <row r="186" spans="1:20">
      <c r="A186" s="32"/>
      <c r="B186" s="34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</row>
    <row r="187" spans="1:20">
      <c r="A187" s="32"/>
      <c r="B187" s="34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</row>
    <row r="188" spans="1:20">
      <c r="A188" s="32"/>
      <c r="B188" s="34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</row>
    <row r="189" spans="1:20">
      <c r="A189" s="32"/>
      <c r="B189" s="34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</row>
    <row r="190" spans="1:20">
      <c r="A190" s="32"/>
      <c r="B190" s="34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</row>
    <row r="191" spans="1:20">
      <c r="A191" s="32"/>
      <c r="B191" s="34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</row>
    <row r="192" spans="1:20">
      <c r="A192" s="32"/>
      <c r="B192" s="34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</row>
    <row r="193" spans="1:20">
      <c r="A193" s="32"/>
      <c r="B193" s="34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</row>
    <row r="194" spans="1:20">
      <c r="A194" s="32"/>
      <c r="B194" s="34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</row>
    <row r="195" spans="1:20">
      <c r="A195" s="32"/>
      <c r="B195" s="34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</row>
    <row r="196" spans="1:20">
      <c r="A196" s="32"/>
      <c r="B196" s="34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</row>
    <row r="197" spans="1:20">
      <c r="A197" s="32"/>
      <c r="B197" s="34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</row>
    <row r="198" spans="1:20">
      <c r="A198" s="32"/>
      <c r="B198" s="34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</row>
    <row r="199" spans="1:20">
      <c r="A199" s="32"/>
      <c r="B199" s="34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</row>
    <row r="200" spans="1:20">
      <c r="A200" s="32"/>
      <c r="B200" s="34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</row>
    <row r="201" spans="1:20">
      <c r="A201" s="32"/>
      <c r="B201" s="34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</row>
    <row r="202" spans="1:20">
      <c r="A202" s="32"/>
      <c r="B202" s="34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</row>
    <row r="203" spans="1:20">
      <c r="A203" s="32"/>
      <c r="B203" s="34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</row>
    <row r="204" spans="1:20">
      <c r="A204" s="32"/>
      <c r="B204" s="34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</row>
    <row r="205" spans="1:20">
      <c r="A205" s="32"/>
      <c r="B205" s="34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</row>
    <row r="206" spans="1:20">
      <c r="A206" s="32"/>
      <c r="B206" s="34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</row>
    <row r="207" spans="1:20">
      <c r="A207" s="32"/>
      <c r="B207" s="34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</row>
    <row r="208" spans="1:20">
      <c r="A208" s="32"/>
      <c r="B208" s="34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</row>
    <row r="209" spans="1:20">
      <c r="A209" s="32"/>
      <c r="B209" s="34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</row>
    <row r="210" spans="1:20">
      <c r="A210" s="32"/>
      <c r="B210" s="34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</row>
    <row r="211" spans="1:20">
      <c r="A211" s="32"/>
      <c r="B211" s="34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</row>
    <row r="212" spans="1:20">
      <c r="A212" s="32"/>
      <c r="B212" s="34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</row>
    <row r="213" spans="1:20">
      <c r="A213" s="32"/>
      <c r="B213" s="34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</row>
    <row r="214" spans="1:20">
      <c r="A214" s="32"/>
      <c r="B214" s="34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</row>
    <row r="215" spans="1:20">
      <c r="A215" s="32"/>
      <c r="B215" s="34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</row>
    <row r="216" spans="1:20">
      <c r="A216" s="32"/>
      <c r="B216" s="34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</row>
    <row r="217" spans="1:20">
      <c r="A217" s="32"/>
      <c r="B217" s="34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</row>
    <row r="218" spans="1:20">
      <c r="A218" s="32"/>
      <c r="B218" s="34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</row>
    <row r="219" spans="1:20">
      <c r="A219" s="32"/>
      <c r="B219" s="34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</row>
    <row r="220" spans="1:20">
      <c r="A220" s="32"/>
      <c r="B220" s="34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</row>
    <row r="221" spans="1:20">
      <c r="A221" s="32"/>
      <c r="B221" s="34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</row>
    <row r="222" spans="1:20">
      <c r="A222" s="32"/>
      <c r="B222" s="34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</row>
    <row r="223" spans="1:20">
      <c r="A223" s="32"/>
      <c r="B223" s="34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</row>
    <row r="224" spans="1:20">
      <c r="A224" s="32"/>
      <c r="B224" s="34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</row>
    <row r="225" spans="1:20">
      <c r="A225" s="32"/>
      <c r="B225" s="34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</row>
    <row r="226" spans="1:20">
      <c r="A226" s="32"/>
      <c r="B226" s="34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</row>
    <row r="227" spans="1:20">
      <c r="A227" s="32"/>
      <c r="B227" s="34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</row>
    <row r="228" spans="1:20">
      <c r="A228" s="32"/>
      <c r="B228" s="34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</row>
    <row r="229" spans="1:20">
      <c r="A229" s="32"/>
      <c r="B229" s="34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</row>
    <row r="230" spans="1:20">
      <c r="A230" s="32"/>
      <c r="B230" s="34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</row>
    <row r="231" spans="1:20">
      <c r="A231" s="32"/>
      <c r="B231" s="34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</row>
    <row r="232" spans="1:20">
      <c r="A232" s="32"/>
      <c r="B232" s="34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</row>
    <row r="233" spans="1:20">
      <c r="A233" s="32"/>
      <c r="B233" s="34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</row>
    <row r="234" spans="1:20">
      <c r="A234" s="32"/>
      <c r="B234" s="34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</row>
    <row r="235" spans="1:20">
      <c r="A235" s="32"/>
      <c r="B235" s="34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</row>
    <row r="236" spans="1:20">
      <c r="A236" s="32"/>
      <c r="B236" s="34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</row>
    <row r="237" spans="1:20">
      <c r="A237" s="32"/>
      <c r="B237" s="34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</row>
    <row r="238" spans="1:20">
      <c r="A238" s="32"/>
      <c r="B238" s="34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</row>
    <row r="239" spans="1:20">
      <c r="A239" s="32"/>
      <c r="B239" s="34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</row>
    <row r="240" spans="1:20">
      <c r="A240" s="32"/>
      <c r="B240" s="34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</row>
    <row r="241" spans="1:20">
      <c r="A241" s="32"/>
      <c r="B241" s="34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</row>
    <row r="242" spans="1:20">
      <c r="A242" s="32"/>
      <c r="B242" s="34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</row>
    <row r="243" spans="1:20">
      <c r="A243" s="32"/>
      <c r="B243" s="34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</row>
    <row r="244" spans="1:20">
      <c r="A244" s="32"/>
      <c r="B244" s="34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</row>
    <row r="245" spans="1:20">
      <c r="A245" s="32"/>
      <c r="B245" s="34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</row>
    <row r="246" spans="1:20">
      <c r="A246" s="32"/>
      <c r="B246" s="34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</row>
    <row r="247" spans="1:20">
      <c r="A247" s="32"/>
      <c r="B247" s="34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</row>
    <row r="248" spans="1:20">
      <c r="A248" s="32"/>
      <c r="B248" s="34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</row>
    <row r="249" spans="1:20">
      <c r="A249" s="32"/>
      <c r="B249" s="34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</row>
    <row r="250" spans="1:20">
      <c r="A250" s="32"/>
      <c r="B250" s="34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</row>
    <row r="251" spans="1:20">
      <c r="A251" s="32"/>
      <c r="B251" s="34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</row>
    <row r="252" spans="1:20">
      <c r="A252" s="32"/>
      <c r="B252" s="34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</row>
    <row r="253" spans="1:20">
      <c r="A253" s="32"/>
      <c r="B253" s="34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</row>
    <row r="254" spans="1:20">
      <c r="A254" s="32"/>
      <c r="B254" s="34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</row>
    <row r="255" spans="1:20">
      <c r="A255" s="32"/>
      <c r="B255" s="34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</row>
    <row r="256" spans="1:20">
      <c r="A256" s="32"/>
      <c r="B256" s="34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</row>
    <row r="257" spans="1:20">
      <c r="A257" s="32"/>
      <c r="B257" s="34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</row>
    <row r="258" spans="1:20">
      <c r="A258" s="32"/>
      <c r="B258" s="34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</row>
    <row r="259" spans="1:20">
      <c r="A259" s="32"/>
      <c r="B259" s="34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</row>
    <row r="260" spans="1:20">
      <c r="A260" s="32"/>
      <c r="B260" s="34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</row>
    <row r="261" spans="1:20">
      <c r="A261" s="32"/>
      <c r="B261" s="34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</row>
    <row r="262" spans="1:20">
      <c r="A262" s="32"/>
      <c r="B262" s="34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</row>
    <row r="263" spans="1:20">
      <c r="A263" s="32"/>
      <c r="B263" s="34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</row>
    <row r="264" spans="1:20">
      <c r="A264" s="32"/>
      <c r="B264" s="34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</row>
    <row r="265" spans="1:20">
      <c r="A265" s="32"/>
      <c r="B265" s="34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</row>
    <row r="266" spans="1:20">
      <c r="A266" s="32"/>
      <c r="B266" s="34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</row>
    <row r="267" spans="1:20">
      <c r="A267" s="32"/>
      <c r="B267" s="34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</row>
    <row r="268" spans="1:20">
      <c r="A268" s="32"/>
      <c r="B268" s="34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</row>
    <row r="269" spans="1:20">
      <c r="A269" s="32"/>
      <c r="B269" s="34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</row>
    <row r="270" spans="1:20">
      <c r="A270" s="32"/>
      <c r="B270" s="34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</row>
    <row r="271" spans="1:20">
      <c r="A271" s="32"/>
      <c r="B271" s="34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</row>
    <row r="272" spans="1:20">
      <c r="A272" s="32"/>
      <c r="B272" s="34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</row>
    <row r="273" spans="1:20">
      <c r="A273" s="32"/>
      <c r="B273" s="34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</row>
    <row r="274" spans="1:20">
      <c r="A274" s="32"/>
      <c r="B274" s="34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</row>
    <row r="275" spans="1:20">
      <c r="A275" s="32"/>
      <c r="B275" s="34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</row>
    <row r="276" spans="1:20">
      <c r="A276" s="32"/>
      <c r="B276" s="34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</row>
    <row r="277" spans="1:20">
      <c r="A277" s="32"/>
      <c r="B277" s="34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</row>
    <row r="278" spans="1:20">
      <c r="A278" s="32"/>
      <c r="B278" s="34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</row>
    <row r="279" spans="1:20">
      <c r="A279" s="32"/>
      <c r="B279" s="34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</row>
    <row r="280" spans="1:20">
      <c r="A280" s="32"/>
      <c r="B280" s="34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</row>
    <row r="281" spans="1:20">
      <c r="A281" s="32"/>
      <c r="B281" s="34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</row>
    <row r="282" spans="1:20">
      <c r="A282" s="32"/>
      <c r="B282" s="34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</row>
    <row r="283" spans="1:20">
      <c r="A283" s="32"/>
      <c r="B283" s="34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</row>
    <row r="284" spans="1:20">
      <c r="A284" s="32"/>
      <c r="B284" s="34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</row>
    <row r="285" spans="1:20">
      <c r="A285" s="32"/>
      <c r="B285" s="34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</row>
    <row r="286" spans="1:20">
      <c r="A286" s="32"/>
      <c r="B286" s="34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</row>
    <row r="287" spans="1:20">
      <c r="A287" s="32"/>
      <c r="B287" s="34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</row>
    <row r="288" spans="1:20">
      <c r="A288" s="32"/>
      <c r="B288" s="34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</row>
    <row r="289" spans="1:20">
      <c r="A289" s="32"/>
      <c r="B289" s="34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</row>
    <row r="290" spans="1:20">
      <c r="A290" s="32"/>
      <c r="B290" s="34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</row>
    <row r="291" spans="1:20">
      <c r="A291" s="32"/>
      <c r="B291" s="34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</row>
    <row r="292" spans="1:20">
      <c r="A292" s="32"/>
      <c r="B292" s="34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</row>
    <row r="293" spans="1:20">
      <c r="A293" s="32"/>
      <c r="B293" s="34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</row>
    <row r="294" spans="1:20">
      <c r="A294" s="32"/>
      <c r="B294" s="34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</row>
    <row r="295" spans="1:20">
      <c r="A295" s="32"/>
      <c r="B295" s="34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</row>
    <row r="296" spans="1:20">
      <c r="A296" s="32"/>
      <c r="B296" s="34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</row>
    <row r="297" spans="1:20">
      <c r="A297" s="32"/>
      <c r="B297" s="34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</row>
    <row r="298" spans="1:20">
      <c r="A298" s="32"/>
      <c r="B298" s="34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</row>
    <row r="299" spans="1:20">
      <c r="A299" s="32"/>
      <c r="B299" s="34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</row>
    <row r="300" spans="1:20">
      <c r="A300" s="32"/>
      <c r="B300" s="34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</row>
    <row r="301" spans="1:20">
      <c r="A301" s="32"/>
      <c r="B301" s="34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</row>
    <row r="302" spans="1:20">
      <c r="A302" s="32"/>
      <c r="B302" s="34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</row>
    <row r="303" spans="1:20">
      <c r="A303" s="32"/>
      <c r="B303" s="34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</row>
    <row r="304" spans="1:20">
      <c r="A304" s="32"/>
      <c r="B304" s="34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</row>
    <row r="305" spans="1:20">
      <c r="A305" s="32"/>
      <c r="B305" s="34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</row>
    <row r="306" spans="1:20">
      <c r="A306" s="32"/>
      <c r="B306" s="34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</row>
    <row r="307" spans="1:20">
      <c r="A307" s="32"/>
      <c r="B307" s="34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</row>
    <row r="308" spans="1:20">
      <c r="A308" s="32"/>
      <c r="B308" s="34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</row>
    <row r="309" spans="1:20">
      <c r="A309" s="32"/>
      <c r="B309" s="34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</row>
    <row r="310" spans="1:20">
      <c r="A310" s="32"/>
      <c r="B310" s="34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</row>
    <row r="311" spans="1:20">
      <c r="A311" s="32"/>
      <c r="B311" s="34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</row>
    <row r="312" spans="1:20">
      <c r="A312" s="32"/>
      <c r="B312" s="34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</row>
    <row r="313" spans="1:20">
      <c r="A313" s="32"/>
      <c r="B313" s="34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</row>
    <row r="314" spans="1:20">
      <c r="A314" s="32"/>
      <c r="B314" s="34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</row>
    <row r="315" spans="1:20">
      <c r="A315" s="32"/>
      <c r="B315" s="34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</row>
    <row r="316" spans="1:20">
      <c r="A316" s="32"/>
      <c r="B316" s="34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</row>
    <row r="317" spans="1:20">
      <c r="A317" s="32"/>
      <c r="B317" s="34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</row>
    <row r="318" spans="1:20">
      <c r="A318" s="32"/>
      <c r="B318" s="34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</row>
    <row r="319" spans="1:20">
      <c r="A319" s="32"/>
      <c r="B319" s="34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</row>
    <row r="320" spans="1:20">
      <c r="A320" s="32"/>
      <c r="B320" s="34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</row>
    <row r="321" spans="1:20">
      <c r="A321" s="32"/>
      <c r="B321" s="34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</row>
    <row r="322" spans="1:20">
      <c r="A322" s="32"/>
      <c r="B322" s="34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</row>
    <row r="323" spans="1:20">
      <c r="A323" s="32"/>
      <c r="B323" s="34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</row>
    <row r="324" spans="1:20">
      <c r="A324" s="32"/>
      <c r="B324" s="34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</row>
    <row r="325" spans="1:20">
      <c r="A325" s="32"/>
      <c r="B325" s="34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</row>
    <row r="326" spans="1:20">
      <c r="A326" s="32"/>
      <c r="B326" s="34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</row>
    <row r="327" spans="1:20">
      <c r="A327" s="32"/>
      <c r="B327" s="34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</row>
    <row r="328" spans="1:20">
      <c r="A328" s="32"/>
      <c r="B328" s="34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</row>
    <row r="329" spans="1:20">
      <c r="A329" s="32"/>
      <c r="B329" s="34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</row>
    <row r="330" spans="1:20">
      <c r="A330" s="32"/>
      <c r="B330" s="34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</row>
    <row r="331" spans="1:20">
      <c r="A331" s="32"/>
      <c r="B331" s="34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</row>
    <row r="332" spans="1:20">
      <c r="A332" s="32"/>
      <c r="B332" s="34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</row>
    <row r="333" spans="1:20">
      <c r="A333" s="32"/>
      <c r="B333" s="34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</row>
    <row r="334" spans="1:20">
      <c r="A334" s="32"/>
      <c r="B334" s="34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</row>
    <row r="335" spans="1:20">
      <c r="A335" s="32"/>
      <c r="B335" s="34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</row>
    <row r="336" spans="1:20">
      <c r="A336" s="32"/>
      <c r="B336" s="34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</row>
    <row r="337" spans="1:20">
      <c r="A337" s="32"/>
      <c r="B337" s="34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</row>
    <row r="338" spans="1:20">
      <c r="A338" s="32"/>
      <c r="B338" s="34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</row>
    <row r="339" spans="1:20">
      <c r="A339" s="32"/>
      <c r="B339" s="34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</row>
    <row r="340" spans="1:20">
      <c r="A340" s="32"/>
      <c r="B340" s="34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</row>
    <row r="341" spans="1:20">
      <c r="A341" s="32"/>
      <c r="B341" s="34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</row>
    <row r="342" spans="1:20">
      <c r="A342" s="32"/>
      <c r="B342" s="34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</row>
    <row r="343" spans="1:20">
      <c r="A343" s="32"/>
      <c r="B343" s="34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</row>
    <row r="344" spans="1:20">
      <c r="A344" s="32"/>
      <c r="B344" s="34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</row>
    <row r="345" spans="1:20">
      <c r="A345" s="32"/>
      <c r="B345" s="34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</row>
    <row r="346" spans="1:20">
      <c r="A346" s="32"/>
      <c r="B346" s="34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</row>
    <row r="347" spans="1:20">
      <c r="A347" s="32"/>
      <c r="B347" s="34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</row>
    <row r="348" spans="1:20">
      <c r="A348" s="32"/>
      <c r="B348" s="34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</row>
    <row r="349" spans="1:20">
      <c r="A349" s="32"/>
      <c r="B349" s="34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</row>
    <row r="350" spans="1:20">
      <c r="A350" s="32"/>
      <c r="B350" s="34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</row>
    <row r="351" spans="1:20">
      <c r="A351" s="32"/>
      <c r="B351" s="34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</row>
    <row r="352" spans="1:20">
      <c r="A352" s="32"/>
      <c r="B352" s="34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</row>
    <row r="353" spans="1:20">
      <c r="A353" s="32"/>
      <c r="B353" s="34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</row>
    <row r="354" spans="1:20">
      <c r="A354" s="32"/>
      <c r="B354" s="34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</row>
    <row r="355" spans="1:20">
      <c r="A355" s="32"/>
      <c r="B355" s="34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</row>
    <row r="356" spans="1:20">
      <c r="A356" s="32"/>
      <c r="B356" s="34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</row>
    <row r="357" spans="1:20">
      <c r="A357" s="32"/>
      <c r="B357" s="34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</row>
    <row r="358" spans="1:20">
      <c r="A358" s="32"/>
      <c r="B358" s="34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</row>
    <row r="359" spans="1:20">
      <c r="A359" s="32"/>
      <c r="B359" s="34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</row>
    <row r="360" spans="1:20">
      <c r="A360" s="32"/>
      <c r="B360" s="34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</row>
    <row r="361" spans="1:20">
      <c r="A361" s="32"/>
      <c r="B361" s="34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</row>
    <row r="362" spans="1:20">
      <c r="A362" s="32"/>
      <c r="B362" s="34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</row>
    <row r="363" spans="1:20">
      <c r="A363" s="32"/>
      <c r="B363" s="34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</row>
    <row r="364" spans="1:20">
      <c r="A364" s="32"/>
      <c r="B364" s="34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</row>
    <row r="365" spans="1:20">
      <c r="A365" s="32"/>
      <c r="B365" s="34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</row>
    <row r="366" spans="1:20">
      <c r="A366" s="32"/>
      <c r="B366" s="34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</row>
    <row r="367" spans="1:20">
      <c r="A367" s="32"/>
      <c r="B367" s="34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</row>
    <row r="368" spans="1:20">
      <c r="A368" s="32"/>
      <c r="B368" s="34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</row>
    <row r="369" spans="1:20">
      <c r="A369" s="32"/>
      <c r="B369" s="34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</row>
    <row r="370" spans="1:20">
      <c r="A370" s="32"/>
      <c r="B370" s="34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</row>
    <row r="371" spans="1:20">
      <c r="A371" s="32"/>
      <c r="B371" s="34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</row>
    <row r="372" spans="1:20">
      <c r="A372" s="32"/>
      <c r="B372" s="34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</row>
    <row r="373" spans="1:20">
      <c r="A373" s="32"/>
      <c r="B373" s="34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</row>
    <row r="374" spans="1:20">
      <c r="A374" s="32"/>
      <c r="B374" s="34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</row>
    <row r="375" spans="1:20">
      <c r="A375" s="32"/>
      <c r="B375" s="34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</row>
    <row r="376" spans="1:20">
      <c r="A376" s="32"/>
      <c r="B376" s="34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</row>
    <row r="377" spans="1:20">
      <c r="A377" s="32"/>
      <c r="B377" s="34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</row>
    <row r="378" spans="1:20">
      <c r="A378" s="32"/>
      <c r="B378" s="34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</row>
    <row r="379" spans="1:20">
      <c r="A379" s="32"/>
      <c r="B379" s="34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</row>
    <row r="380" spans="1:20">
      <c r="A380" s="32"/>
      <c r="B380" s="34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</row>
    <row r="381" spans="1:20">
      <c r="A381" s="32"/>
      <c r="B381" s="34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</row>
    <row r="382" spans="1:20">
      <c r="A382" s="32"/>
      <c r="B382" s="34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</row>
    <row r="383" spans="1:20">
      <c r="A383" s="32"/>
      <c r="B383" s="34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</row>
    <row r="384" spans="1:20">
      <c r="A384" s="32"/>
      <c r="B384" s="34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</row>
    <row r="385" spans="1:20">
      <c r="A385" s="32"/>
      <c r="B385" s="34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</row>
    <row r="386" spans="1:20">
      <c r="A386" s="32"/>
      <c r="B386" s="34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</row>
    <row r="387" spans="1:20">
      <c r="A387" s="32"/>
      <c r="B387" s="34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</row>
    <row r="388" spans="1:20">
      <c r="A388" s="32"/>
      <c r="B388" s="34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</row>
    <row r="389" spans="1:20">
      <c r="A389" s="32"/>
      <c r="B389" s="34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</row>
    <row r="390" spans="1:20">
      <c r="A390" s="32"/>
      <c r="B390" s="34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</row>
    <row r="391" spans="1:20">
      <c r="A391" s="32"/>
      <c r="B391" s="34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</row>
    <row r="392" spans="1:20">
      <c r="A392" s="32"/>
      <c r="B392" s="34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</row>
    <row r="393" spans="1:20">
      <c r="A393" s="32"/>
      <c r="B393" s="34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</row>
    <row r="394" spans="1:20">
      <c r="A394" s="32"/>
      <c r="B394" s="34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</row>
    <row r="395" spans="1:20">
      <c r="A395" s="32"/>
      <c r="B395" s="34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</row>
    <row r="396" spans="1:20">
      <c r="A396" s="32"/>
      <c r="B396" s="34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</row>
    <row r="397" spans="1:20">
      <c r="A397" s="32"/>
      <c r="B397" s="34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</row>
    <row r="398" spans="1:20">
      <c r="A398" s="32"/>
      <c r="B398" s="34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</row>
    <row r="399" spans="1:20">
      <c r="A399" s="32"/>
      <c r="B399" s="34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</row>
    <row r="400" spans="1:20">
      <c r="A400" s="32"/>
      <c r="B400" s="34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</row>
    <row r="401" spans="1:20">
      <c r="A401" s="32"/>
      <c r="B401" s="34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</row>
    <row r="402" spans="1:20">
      <c r="A402" s="32"/>
      <c r="B402" s="34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</row>
    <row r="403" spans="1:20">
      <c r="A403" s="32"/>
      <c r="B403" s="34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</row>
    <row r="404" spans="1:20">
      <c r="A404" s="32"/>
      <c r="B404" s="34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</row>
    <row r="405" spans="1:20">
      <c r="A405" s="32"/>
      <c r="B405" s="34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</row>
    <row r="406" spans="1:20">
      <c r="A406" s="32"/>
      <c r="B406" s="34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</row>
    <row r="407" spans="1:20">
      <c r="A407" s="32"/>
      <c r="B407" s="34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</row>
    <row r="408" spans="1:20">
      <c r="A408" s="32"/>
      <c r="B408" s="34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</row>
    <row r="409" spans="1:20">
      <c r="A409" s="32"/>
      <c r="B409" s="34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</row>
    <row r="410" spans="1:20">
      <c r="A410" s="32"/>
      <c r="B410" s="34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</row>
    <row r="411" spans="1:20">
      <c r="A411" s="32"/>
      <c r="B411" s="34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</row>
    <row r="412" spans="1:20">
      <c r="A412" s="32"/>
      <c r="B412" s="34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</row>
    <row r="413" spans="1:20">
      <c r="A413" s="32"/>
      <c r="B413" s="34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</row>
    <row r="414" spans="1:20">
      <c r="A414" s="32"/>
      <c r="B414" s="34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</row>
    <row r="415" spans="1:20">
      <c r="A415" s="32"/>
      <c r="B415" s="34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</row>
    <row r="416" spans="1:20">
      <c r="A416" s="32"/>
      <c r="B416" s="34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</row>
    <row r="417" spans="1:20">
      <c r="A417" s="32"/>
      <c r="B417" s="34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</row>
    <row r="418" spans="1:20">
      <c r="A418" s="32"/>
      <c r="B418" s="34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</row>
    <row r="419" spans="1:20">
      <c r="A419" s="32"/>
      <c r="B419" s="34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</row>
    <row r="420" spans="1:20">
      <c r="A420" s="32"/>
      <c r="B420" s="34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</row>
    <row r="421" spans="1:20">
      <c r="A421" s="32"/>
      <c r="B421" s="34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</row>
    <row r="422" spans="1:20">
      <c r="A422" s="32"/>
      <c r="B422" s="34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</row>
    <row r="423" spans="1:20">
      <c r="A423" s="32"/>
      <c r="B423" s="34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</row>
    <row r="424" spans="1:20">
      <c r="A424" s="32"/>
      <c r="B424" s="34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</row>
    <row r="425" spans="1:20">
      <c r="A425" s="32"/>
      <c r="B425" s="34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</row>
    <row r="426" spans="1:20">
      <c r="A426" s="32"/>
      <c r="B426" s="34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</row>
    <row r="427" spans="1:20">
      <c r="A427" s="32"/>
      <c r="B427" s="34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</row>
    <row r="428" spans="1:20">
      <c r="A428" s="32"/>
      <c r="B428" s="34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</row>
    <row r="429" spans="1:20">
      <c r="A429" s="32"/>
      <c r="B429" s="34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</row>
    <row r="430" spans="1:20">
      <c r="A430" s="32"/>
      <c r="B430" s="34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</row>
    <row r="431" spans="1:20">
      <c r="A431" s="32"/>
      <c r="B431" s="34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</row>
    <row r="432" spans="1:20">
      <c r="A432" s="32"/>
      <c r="B432" s="34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</row>
    <row r="433" spans="1:20">
      <c r="A433" s="32"/>
      <c r="B433" s="34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</row>
    <row r="434" spans="1:20">
      <c r="A434" s="32"/>
      <c r="B434" s="34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</row>
    <row r="435" spans="1:20">
      <c r="A435" s="32"/>
      <c r="B435" s="34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</row>
    <row r="436" spans="1:20">
      <c r="A436" s="32"/>
      <c r="B436" s="34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</row>
    <row r="437" spans="1:20">
      <c r="A437" s="32"/>
      <c r="B437" s="34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</row>
    <row r="438" spans="1:20">
      <c r="A438" s="32"/>
      <c r="B438" s="34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</row>
    <row r="439" spans="1:20">
      <c r="A439" s="32"/>
      <c r="B439" s="34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</row>
    <row r="440" spans="1:20">
      <c r="A440" s="32"/>
      <c r="B440" s="34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</row>
    <row r="441" spans="1:20">
      <c r="A441" s="32"/>
      <c r="B441" s="34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</row>
    <row r="442" spans="1:20">
      <c r="A442" s="32"/>
      <c r="B442" s="34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</row>
    <row r="443" spans="1:20">
      <c r="A443" s="32"/>
      <c r="B443" s="34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</row>
    <row r="444" spans="1:20">
      <c r="A444" s="32"/>
      <c r="B444" s="34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</row>
    <row r="445" spans="1:20">
      <c r="A445" s="32"/>
      <c r="B445" s="34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</row>
    <row r="446" spans="1:20">
      <c r="A446" s="32"/>
      <c r="B446" s="34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</row>
    <row r="447" spans="1:20">
      <c r="A447" s="32"/>
      <c r="B447" s="34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</row>
    <row r="448" spans="1:20">
      <c r="A448" s="32"/>
      <c r="B448" s="34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</row>
    <row r="449" spans="1:20">
      <c r="A449" s="32"/>
      <c r="B449" s="34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</row>
    <row r="450" spans="1:20">
      <c r="A450" s="32"/>
      <c r="B450" s="34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</row>
    <row r="451" spans="1:20">
      <c r="A451" s="32"/>
      <c r="B451" s="34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</row>
    <row r="452" spans="1:20">
      <c r="A452" s="32"/>
      <c r="B452" s="34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</row>
    <row r="453" spans="1:20">
      <c r="A453" s="32"/>
      <c r="B453" s="34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</row>
    <row r="454" spans="1:20">
      <c r="A454" s="32"/>
      <c r="B454" s="34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</row>
    <row r="455" spans="1:20">
      <c r="A455" s="32"/>
      <c r="B455" s="34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</row>
    <row r="456" spans="1:20">
      <c r="A456" s="32"/>
      <c r="B456" s="34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</row>
    <row r="457" spans="1:20">
      <c r="A457" s="32"/>
      <c r="B457" s="34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</row>
    <row r="458" spans="1:20">
      <c r="A458" s="32"/>
      <c r="B458" s="34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</row>
    <row r="459" spans="1:20">
      <c r="A459" s="32"/>
      <c r="B459" s="34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</row>
    <row r="460" spans="1:20">
      <c r="A460" s="32"/>
      <c r="B460" s="34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</row>
    <row r="461" spans="1:20">
      <c r="A461" s="32"/>
      <c r="B461" s="34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</row>
    <row r="462" spans="1:20">
      <c r="A462" s="32"/>
      <c r="B462" s="34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</row>
    <row r="463" spans="1:20">
      <c r="A463" s="32"/>
      <c r="B463" s="34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</row>
    <row r="464" spans="1:20">
      <c r="A464" s="32"/>
      <c r="B464" s="34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</row>
    <row r="465" spans="1:20">
      <c r="A465" s="32"/>
      <c r="B465" s="34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</row>
    <row r="466" spans="1:20">
      <c r="A466" s="32"/>
      <c r="B466" s="34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</row>
    <row r="467" spans="1:20">
      <c r="A467" s="32"/>
      <c r="B467" s="34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</row>
    <row r="468" spans="1:20">
      <c r="A468" s="32"/>
      <c r="B468" s="34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</row>
    <row r="469" spans="1:20">
      <c r="A469" s="32"/>
      <c r="B469" s="34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</row>
    <row r="470" spans="1:20">
      <c r="A470" s="32"/>
      <c r="B470" s="34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</row>
    <row r="471" spans="1:20">
      <c r="A471" s="32"/>
      <c r="B471" s="34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</row>
    <row r="472" spans="1:20">
      <c r="A472" s="32"/>
      <c r="B472" s="34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</row>
    <row r="473" spans="1:20">
      <c r="A473" s="32"/>
      <c r="B473" s="34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</row>
    <row r="474" spans="1:20">
      <c r="A474" s="32"/>
      <c r="B474" s="34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</row>
    <row r="475" spans="1:20">
      <c r="A475" s="32"/>
      <c r="B475" s="34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</row>
    <row r="476" spans="1:20">
      <c r="A476" s="32"/>
      <c r="B476" s="34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</row>
    <row r="477" spans="1:20">
      <c r="A477" s="32"/>
      <c r="B477" s="34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</row>
    <row r="478" spans="1:20">
      <c r="A478" s="32"/>
      <c r="B478" s="34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</row>
    <row r="479" spans="1:20">
      <c r="A479" s="32"/>
      <c r="B479" s="34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</row>
    <row r="480" spans="1:20">
      <c r="A480" s="32"/>
      <c r="B480" s="34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</row>
    <row r="481" spans="1:20">
      <c r="A481" s="32"/>
      <c r="B481" s="34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</row>
    <row r="482" spans="1:20">
      <c r="A482" s="32"/>
      <c r="B482" s="34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</row>
    <row r="483" spans="1:20">
      <c r="A483" s="32"/>
      <c r="B483" s="34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</row>
    <row r="484" spans="1:20">
      <c r="A484" s="32"/>
      <c r="B484" s="34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</row>
    <row r="485" spans="1:20">
      <c r="A485" s="32"/>
      <c r="B485" s="34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</row>
    <row r="486" spans="1:20">
      <c r="A486" s="32"/>
      <c r="B486" s="34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</row>
    <row r="487" spans="1:20">
      <c r="A487" s="32"/>
      <c r="B487" s="34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</row>
    <row r="488" spans="1:20">
      <c r="A488" s="32"/>
      <c r="B488" s="34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</row>
    <row r="489" spans="1:20">
      <c r="A489" s="32"/>
      <c r="B489" s="34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</row>
    <row r="490" spans="1:20">
      <c r="A490" s="32"/>
      <c r="B490" s="34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</row>
    <row r="491" spans="1:20">
      <c r="A491" s="32"/>
      <c r="B491" s="34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</row>
    <row r="492" spans="1:20">
      <c r="A492" s="32"/>
      <c r="B492" s="34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</row>
    <row r="493" spans="1:20">
      <c r="A493" s="32"/>
      <c r="B493" s="34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</row>
    <row r="494" spans="1:20">
      <c r="A494" s="32"/>
      <c r="B494" s="34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</row>
    <row r="495" spans="1:20">
      <c r="A495" s="32"/>
      <c r="B495" s="34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</row>
    <row r="496" spans="1:20">
      <c r="A496" s="32"/>
      <c r="B496" s="34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</row>
    <row r="497" spans="1:20">
      <c r="A497" s="32"/>
      <c r="B497" s="34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</row>
    <row r="498" spans="1:20">
      <c r="A498" s="32"/>
      <c r="B498" s="34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</row>
    <row r="499" spans="1:20">
      <c r="A499" s="32"/>
      <c r="B499" s="34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</row>
    <row r="500" spans="1:20">
      <c r="A500" s="32"/>
      <c r="B500" s="34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</row>
    <row r="501" spans="1:20">
      <c r="A501" s="32"/>
      <c r="B501" s="34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</row>
    <row r="502" spans="1:20">
      <c r="A502" s="32"/>
      <c r="B502" s="34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</row>
    <row r="503" spans="1:20">
      <c r="A503" s="32"/>
      <c r="B503" s="34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</row>
    <row r="504" spans="1:20">
      <c r="A504" s="32"/>
      <c r="B504" s="34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</row>
    <row r="505" spans="1:20">
      <c r="A505" s="32"/>
      <c r="B505" s="34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</row>
    <row r="506" spans="1:20">
      <c r="A506" s="32"/>
      <c r="B506" s="34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</row>
    <row r="507" spans="1:20">
      <c r="A507" s="32"/>
      <c r="B507" s="34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</row>
    <row r="508" spans="1:20">
      <c r="A508" s="32"/>
      <c r="B508" s="34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</row>
    <row r="509" spans="1:20">
      <c r="A509" s="32"/>
      <c r="B509" s="34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</row>
    <row r="510" spans="1:20">
      <c r="A510" s="32"/>
      <c r="B510" s="34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</row>
    <row r="511" spans="1:20">
      <c r="A511" s="32"/>
      <c r="B511" s="34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</row>
    <row r="512" spans="1:20">
      <c r="A512" s="32"/>
      <c r="B512" s="34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</row>
    <row r="513" spans="1:20">
      <c r="A513" s="32"/>
      <c r="B513" s="34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</row>
    <row r="514" spans="1:20">
      <c r="A514" s="32"/>
      <c r="B514" s="34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</row>
    <row r="515" spans="1:20">
      <c r="A515" s="32"/>
      <c r="B515" s="34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</row>
    <row r="516" spans="1:20">
      <c r="A516" s="32"/>
      <c r="B516" s="34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</row>
    <row r="517" spans="1:20">
      <c r="A517" s="32"/>
      <c r="B517" s="34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</row>
    <row r="518" spans="1:20">
      <c r="A518" s="32"/>
      <c r="B518" s="34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</row>
    <row r="519" spans="1:20">
      <c r="A519" s="32"/>
      <c r="B519" s="34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</row>
    <row r="520" spans="1:20">
      <c r="A520" s="32"/>
      <c r="B520" s="34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</row>
    <row r="521" spans="1:20">
      <c r="A521" s="32"/>
      <c r="B521" s="34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</row>
    <row r="522" spans="1:20">
      <c r="A522" s="32"/>
      <c r="B522" s="34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</row>
    <row r="523" spans="1:20">
      <c r="A523" s="32"/>
      <c r="B523" s="34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</row>
    <row r="524" spans="1:20">
      <c r="A524" s="32"/>
      <c r="B524" s="34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</row>
    <row r="525" spans="1:20">
      <c r="A525" s="32"/>
      <c r="B525" s="34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</row>
    <row r="526" spans="1:20">
      <c r="A526" s="32"/>
      <c r="B526" s="34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</row>
    <row r="527" spans="1:20">
      <c r="A527" s="32"/>
      <c r="B527" s="34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</row>
    <row r="528" spans="1:20">
      <c r="A528" s="32"/>
      <c r="B528" s="34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</row>
    <row r="529" spans="1:20">
      <c r="A529" s="32"/>
      <c r="B529" s="34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</row>
    <row r="530" spans="1:20">
      <c r="A530" s="32"/>
      <c r="B530" s="34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</row>
    <row r="531" spans="1:20">
      <c r="A531" s="32"/>
      <c r="B531" s="34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</row>
    <row r="532" spans="1:20">
      <c r="A532" s="32"/>
      <c r="B532" s="34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</row>
    <row r="533" spans="1:20">
      <c r="A533" s="32"/>
      <c r="B533" s="34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</row>
    <row r="534" spans="1:20">
      <c r="A534" s="32"/>
      <c r="B534" s="34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</row>
    <row r="535" spans="1:20">
      <c r="A535" s="32"/>
      <c r="B535" s="34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</row>
    <row r="536" spans="1:20">
      <c r="A536" s="32"/>
      <c r="B536" s="34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</row>
    <row r="537" spans="1:20">
      <c r="A537" s="32"/>
      <c r="B537" s="34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</row>
    <row r="538" spans="1:20">
      <c r="A538" s="32"/>
      <c r="B538" s="34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</row>
    <row r="539" spans="1:20">
      <c r="A539" s="32"/>
      <c r="B539" s="34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</row>
    <row r="540" spans="1:20">
      <c r="A540" s="32"/>
      <c r="B540" s="34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</row>
    <row r="541" spans="1:20">
      <c r="A541" s="32"/>
      <c r="B541" s="34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</row>
    <row r="542" spans="1:20">
      <c r="A542" s="32"/>
      <c r="B542" s="34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</row>
    <row r="543" spans="1:20">
      <c r="A543" s="32"/>
      <c r="B543" s="34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</row>
    <row r="544" spans="1:20">
      <c r="A544" s="32"/>
      <c r="B544" s="34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</row>
    <row r="545" spans="1:20">
      <c r="A545" s="32"/>
      <c r="B545" s="34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</row>
    <row r="546" spans="1:20">
      <c r="A546" s="32"/>
      <c r="B546" s="34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</row>
    <row r="547" spans="1:20">
      <c r="A547" s="32"/>
      <c r="B547" s="34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</row>
    <row r="548" spans="1:20">
      <c r="A548" s="32"/>
      <c r="B548" s="34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</row>
    <row r="549" spans="1:20">
      <c r="A549" s="32"/>
      <c r="B549" s="34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</row>
    <row r="550" spans="1:20">
      <c r="A550" s="32"/>
      <c r="B550" s="34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</row>
    <row r="551" spans="1:20">
      <c r="A551" s="32"/>
      <c r="B551" s="34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</row>
    <row r="552" spans="1:20">
      <c r="A552" s="32"/>
      <c r="B552" s="34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</row>
    <row r="553" spans="1:20">
      <c r="A553" s="32"/>
      <c r="B553" s="34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</row>
    <row r="554" spans="1:20">
      <c r="A554" s="32"/>
      <c r="B554" s="34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</row>
    <row r="555" spans="1:20">
      <c r="A555" s="32"/>
      <c r="B555" s="34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</row>
    <row r="556" spans="1:20">
      <c r="A556" s="32"/>
      <c r="B556" s="34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</row>
    <row r="557" spans="1:20">
      <c r="A557" s="32"/>
      <c r="B557" s="34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</row>
    <row r="558" spans="1:20">
      <c r="A558" s="32"/>
      <c r="B558" s="34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</row>
    <row r="559" spans="1:20">
      <c r="A559" s="32"/>
      <c r="B559" s="34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</row>
    <row r="560" spans="1:20">
      <c r="A560" s="32"/>
      <c r="B560" s="34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</row>
    <row r="561" spans="1:20">
      <c r="A561" s="32"/>
      <c r="B561" s="34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</row>
    <row r="562" spans="1:20">
      <c r="A562" s="32"/>
      <c r="B562" s="34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</row>
    <row r="563" spans="1:20">
      <c r="A563" s="32"/>
      <c r="B563" s="34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</row>
    <row r="564" spans="1:20">
      <c r="A564" s="32"/>
      <c r="B564" s="34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</row>
    <row r="565" spans="1:20">
      <c r="A565" s="32"/>
      <c r="B565" s="34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</row>
    <row r="566" spans="1:20">
      <c r="A566" s="32"/>
      <c r="B566" s="34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</row>
    <row r="567" spans="1:20">
      <c r="A567" s="32"/>
      <c r="B567" s="34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</row>
    <row r="568" spans="1:20">
      <c r="A568" s="32"/>
      <c r="B568" s="34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</row>
    <row r="569" spans="1:20">
      <c r="A569" s="32"/>
      <c r="B569" s="34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</row>
    <row r="570" spans="1:20">
      <c r="A570" s="32"/>
      <c r="B570" s="34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</row>
    <row r="571" spans="1:20">
      <c r="A571" s="32"/>
      <c r="B571" s="34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</row>
    <row r="572" spans="1:20">
      <c r="A572" s="32"/>
      <c r="B572" s="34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</row>
    <row r="573" spans="1:20">
      <c r="A573" s="32"/>
      <c r="B573" s="34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</row>
    <row r="574" spans="1:20">
      <c r="A574" s="32"/>
      <c r="B574" s="34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</row>
    <row r="575" spans="1:20">
      <c r="A575" s="32"/>
      <c r="B575" s="34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</row>
    <row r="576" spans="1:20">
      <c r="A576" s="32"/>
      <c r="B576" s="34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</row>
    <row r="577" spans="1:20">
      <c r="A577" s="32"/>
      <c r="B577" s="34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</row>
    <row r="578" spans="1:20">
      <c r="A578" s="32"/>
      <c r="B578" s="34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</row>
    <row r="579" spans="1:20">
      <c r="A579" s="32"/>
      <c r="B579" s="34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</row>
    <row r="580" spans="1:20">
      <c r="A580" s="32"/>
      <c r="B580" s="34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</row>
    <row r="581" spans="1:20">
      <c r="A581" s="32"/>
      <c r="B581" s="34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</row>
    <row r="582" spans="1:20">
      <c r="A582" s="32"/>
      <c r="B582" s="34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</row>
    <row r="583" spans="1:20">
      <c r="A583" s="32"/>
      <c r="B583" s="34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</row>
    <row r="584" spans="1:20">
      <c r="A584" s="32"/>
      <c r="B584" s="34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</row>
    <row r="585" spans="1:20">
      <c r="A585" s="32"/>
      <c r="B585" s="34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</row>
    <row r="586" spans="1:20">
      <c r="A586" s="32"/>
      <c r="B586" s="34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</row>
    <row r="587" spans="1:20">
      <c r="A587" s="32"/>
      <c r="B587" s="34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</row>
    <row r="588" spans="1:20">
      <c r="A588" s="32"/>
      <c r="B588" s="34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</row>
    <row r="589" spans="1:20">
      <c r="A589" s="32"/>
      <c r="B589" s="34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</row>
    <row r="590" spans="1:20">
      <c r="A590" s="32"/>
      <c r="B590" s="34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</row>
    <row r="591" spans="1:20">
      <c r="A591" s="32"/>
      <c r="B591" s="34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</row>
    <row r="592" spans="1:20">
      <c r="A592" s="32"/>
      <c r="B592" s="34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</row>
    <row r="593" spans="1:20">
      <c r="A593" s="32"/>
      <c r="B593" s="34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</row>
    <row r="594" spans="1:20">
      <c r="A594" s="32"/>
      <c r="B594" s="34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</row>
    <row r="595" spans="1:20">
      <c r="A595" s="32"/>
      <c r="B595" s="34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</row>
    <row r="596" spans="1:20">
      <c r="A596" s="32"/>
      <c r="B596" s="34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</row>
    <row r="597" spans="1:20">
      <c r="A597" s="32"/>
      <c r="B597" s="34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</row>
    <row r="598" spans="1:20">
      <c r="A598" s="32"/>
      <c r="B598" s="34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</row>
    <row r="599" spans="1:20">
      <c r="A599" s="32"/>
      <c r="B599" s="34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</row>
    <row r="600" spans="1:20">
      <c r="A600" s="32"/>
      <c r="B600" s="34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</row>
    <row r="601" spans="1:20">
      <c r="A601" s="32"/>
      <c r="B601" s="34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</row>
    <row r="602" spans="1:20">
      <c r="A602" s="32"/>
      <c r="B602" s="34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</row>
    <row r="603" spans="1:20">
      <c r="A603" s="32"/>
      <c r="B603" s="34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</row>
    <row r="604" spans="1:20">
      <c r="A604" s="32"/>
      <c r="B604" s="34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</row>
    <row r="605" spans="1:20">
      <c r="A605" s="32"/>
      <c r="B605" s="34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</row>
    <row r="606" spans="1:20">
      <c r="A606" s="32"/>
      <c r="B606" s="34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</row>
    <row r="607" spans="1:20">
      <c r="A607" s="32"/>
      <c r="B607" s="34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</row>
    <row r="608" spans="1:20">
      <c r="A608" s="32"/>
      <c r="B608" s="34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</row>
    <row r="609" spans="1:20">
      <c r="A609" s="32"/>
      <c r="B609" s="34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</row>
    <row r="610" spans="1:20">
      <c r="A610" s="32"/>
      <c r="B610" s="34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</row>
    <row r="611" spans="1:20">
      <c r="A611" s="32"/>
      <c r="B611" s="34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</row>
    <row r="612" spans="1:20">
      <c r="A612" s="32"/>
      <c r="B612" s="34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</row>
    <row r="613" spans="1:20">
      <c r="A613" s="32"/>
      <c r="B613" s="34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</row>
    <row r="614" spans="1:20">
      <c r="A614" s="32"/>
      <c r="B614" s="34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</row>
    <row r="615" spans="1:20">
      <c r="A615" s="32"/>
      <c r="B615" s="34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</row>
    <row r="616" spans="1:20">
      <c r="A616" s="32"/>
      <c r="B616" s="34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</row>
    <row r="617" spans="1:20">
      <c r="A617" s="32"/>
      <c r="B617" s="34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</row>
    <row r="618" spans="1:20">
      <c r="A618" s="32"/>
      <c r="B618" s="34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</row>
    <row r="619" spans="1:20">
      <c r="A619" s="32"/>
      <c r="B619" s="34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</row>
    <row r="620" spans="1:20">
      <c r="A620" s="32"/>
      <c r="B620" s="34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</row>
    <row r="621" spans="1:20">
      <c r="A621" s="32"/>
      <c r="B621" s="34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</row>
    <row r="622" spans="1:20">
      <c r="A622" s="32"/>
      <c r="B622" s="34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</row>
    <row r="623" spans="1:20">
      <c r="A623" s="32"/>
      <c r="B623" s="34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</row>
    <row r="624" spans="1:20">
      <c r="A624" s="32"/>
      <c r="B624" s="34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</row>
    <row r="625" spans="1:20">
      <c r="A625" s="32"/>
      <c r="B625" s="34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</row>
    <row r="626" spans="1:20">
      <c r="A626" s="32"/>
      <c r="B626" s="34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</row>
  </sheetData>
  <mergeCells count="12">
    <mergeCell ref="A54:G54"/>
    <mergeCell ref="A55:F55"/>
    <mergeCell ref="A56:B56"/>
    <mergeCell ref="A3:F3"/>
    <mergeCell ref="A1:F1"/>
    <mergeCell ref="F5:F7"/>
    <mergeCell ref="B6:B7"/>
    <mergeCell ref="D6:D7"/>
    <mergeCell ref="B5:C5"/>
    <mergeCell ref="D5:E5"/>
    <mergeCell ref="A47:F47"/>
    <mergeCell ref="A48:F48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49" orientation="portrait" r:id="rId1"/>
  <headerFooter alignWithMargins="0">
    <oddFooter>&amp;C&amp;A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02"/>
  <sheetViews>
    <sheetView showGridLines="0" view="pageBreakPreview" topLeftCell="A64" zoomScale="75" zoomScaleNormal="75" zoomScaleSheetLayoutView="75" workbookViewId="0">
      <selection activeCell="I55" sqref="I55"/>
    </sheetView>
  </sheetViews>
  <sheetFormatPr baseColWidth="10" defaultRowHeight="12.75"/>
  <cols>
    <col min="1" max="1" width="42.5703125" style="363" customWidth="1"/>
    <col min="2" max="9" width="15" style="363" customWidth="1"/>
    <col min="10" max="10" width="11.42578125" style="363"/>
    <col min="11" max="18" width="8.5703125" style="363" customWidth="1"/>
    <col min="19" max="16384" width="11.42578125" style="363"/>
  </cols>
  <sheetData>
    <row r="1" spans="1:22" s="361" customFormat="1" ht="18">
      <c r="A1" s="520" t="s">
        <v>129</v>
      </c>
      <c r="B1" s="520"/>
      <c r="C1" s="520"/>
      <c r="D1" s="520"/>
      <c r="E1" s="520"/>
      <c r="F1" s="520"/>
      <c r="G1" s="520"/>
      <c r="H1" s="520"/>
      <c r="I1" s="520"/>
    </row>
    <row r="2" spans="1:22" ht="12.75" customHeight="1">
      <c r="A2" s="362"/>
      <c r="B2" s="362"/>
      <c r="C2" s="362"/>
      <c r="D2" s="362"/>
      <c r="E2" s="362"/>
      <c r="F2" s="362"/>
      <c r="G2" s="362"/>
      <c r="H2" s="362"/>
      <c r="I2" s="362"/>
    </row>
    <row r="3" spans="1:22" ht="15" customHeight="1">
      <c r="A3" s="521" t="s">
        <v>361</v>
      </c>
      <c r="B3" s="521"/>
      <c r="C3" s="521"/>
      <c r="D3" s="521"/>
      <c r="E3" s="521"/>
      <c r="F3" s="521"/>
      <c r="G3" s="521"/>
      <c r="H3" s="521"/>
      <c r="I3" s="521"/>
    </row>
    <row r="4" spans="1:22" ht="13.5" customHeight="1" thickBot="1">
      <c r="A4" s="522"/>
      <c r="B4" s="522"/>
      <c r="C4" s="522"/>
      <c r="D4" s="522"/>
      <c r="E4" s="522"/>
      <c r="F4" s="522"/>
      <c r="G4" s="522"/>
      <c r="H4" s="522"/>
      <c r="I4" s="522"/>
    </row>
    <row r="5" spans="1:22" s="388" customFormat="1" ht="33" customHeight="1">
      <c r="A5" s="387"/>
      <c r="B5" s="508" t="s">
        <v>80</v>
      </c>
      <c r="C5" s="509"/>
      <c r="D5" s="509"/>
      <c r="E5" s="509"/>
      <c r="F5" s="509"/>
      <c r="G5" s="509"/>
      <c r="H5" s="509"/>
      <c r="I5" s="509"/>
    </row>
    <row r="6" spans="1:22" s="388" customFormat="1" ht="33" customHeight="1">
      <c r="A6" s="389" t="s">
        <v>55</v>
      </c>
      <c r="B6" s="523" t="s">
        <v>85</v>
      </c>
      <c r="C6" s="524"/>
      <c r="D6" s="525" t="s">
        <v>84</v>
      </c>
      <c r="E6" s="526"/>
      <c r="F6" s="525" t="s">
        <v>83</v>
      </c>
      <c r="G6" s="526"/>
      <c r="H6" s="525" t="s">
        <v>86</v>
      </c>
      <c r="I6" s="527"/>
    </row>
    <row r="7" spans="1:22" s="388" customFormat="1" ht="33" customHeight="1" thickBot="1">
      <c r="A7" s="390"/>
      <c r="B7" s="391">
        <v>2013</v>
      </c>
      <c r="C7" s="391">
        <v>2014</v>
      </c>
      <c r="D7" s="391">
        <v>2013</v>
      </c>
      <c r="E7" s="391">
        <v>2014</v>
      </c>
      <c r="F7" s="391">
        <v>2013</v>
      </c>
      <c r="G7" s="391">
        <v>2014</v>
      </c>
      <c r="H7" s="391">
        <v>2013</v>
      </c>
      <c r="I7" s="393">
        <v>2014</v>
      </c>
    </row>
    <row r="8" spans="1:22" ht="22.5" customHeight="1">
      <c r="A8" s="364" t="s">
        <v>362</v>
      </c>
      <c r="B8" s="365">
        <v>15.655654</v>
      </c>
      <c r="C8" s="365">
        <v>14.655894999999999</v>
      </c>
      <c r="D8" s="365">
        <v>40.502588000000003</v>
      </c>
      <c r="E8" s="365">
        <v>39.993614000000001</v>
      </c>
      <c r="F8" s="365">
        <v>9.5409410000000001</v>
      </c>
      <c r="G8" s="365">
        <v>9.2727409999999999</v>
      </c>
      <c r="H8" s="365">
        <v>0.44747799999999999</v>
      </c>
      <c r="I8" s="366">
        <v>0.30707299999999998</v>
      </c>
    </row>
    <row r="9" spans="1:22">
      <c r="A9" s="367" t="s">
        <v>363</v>
      </c>
      <c r="B9" s="368">
        <v>31.086031999999999</v>
      </c>
      <c r="C9" s="368">
        <v>30.104576999999999</v>
      </c>
      <c r="D9" s="368">
        <v>40.767378999999998</v>
      </c>
      <c r="E9" s="368">
        <v>40.874929999999999</v>
      </c>
      <c r="F9" s="368">
        <v>11.944013999999999</v>
      </c>
      <c r="G9" s="368">
        <v>12.282788</v>
      </c>
      <c r="H9" s="368">
        <v>0.19939899999999999</v>
      </c>
      <c r="I9" s="369">
        <v>0.16402</v>
      </c>
      <c r="O9" s="370"/>
      <c r="P9" s="370"/>
      <c r="Q9" s="370"/>
      <c r="R9" s="370"/>
      <c r="S9" s="370"/>
      <c r="T9" s="370"/>
      <c r="U9" s="370"/>
      <c r="V9" s="370"/>
    </row>
    <row r="10" spans="1:22">
      <c r="A10" s="367" t="s">
        <v>62</v>
      </c>
      <c r="B10" s="368">
        <v>32.121246999999997</v>
      </c>
      <c r="C10" s="368">
        <v>30.489798</v>
      </c>
      <c r="D10" s="368">
        <v>44.175776999999997</v>
      </c>
      <c r="E10" s="368">
        <v>45.206102999999999</v>
      </c>
      <c r="F10" s="368">
        <v>13.004441999999999</v>
      </c>
      <c r="G10" s="368">
        <v>13.132709999999999</v>
      </c>
      <c r="H10" s="368">
        <v>0.15442900000000001</v>
      </c>
      <c r="I10" s="369">
        <v>0.13381999999999999</v>
      </c>
      <c r="O10" s="370"/>
      <c r="P10" s="370"/>
      <c r="Q10" s="370"/>
      <c r="R10" s="370"/>
      <c r="S10" s="370"/>
      <c r="T10" s="370"/>
      <c r="U10" s="370"/>
      <c r="V10" s="370"/>
    </row>
    <row r="11" spans="1:22">
      <c r="A11" s="367" t="s">
        <v>364</v>
      </c>
      <c r="B11" s="368">
        <v>2.0054069999999999</v>
      </c>
      <c r="C11" s="368">
        <v>1.9114770000000001</v>
      </c>
      <c r="D11" s="368">
        <v>52.806427999999997</v>
      </c>
      <c r="E11" s="368">
        <v>52.309404000000001</v>
      </c>
      <c r="F11" s="368">
        <v>20.455884000000001</v>
      </c>
      <c r="G11" s="368">
        <v>20.918558999999998</v>
      </c>
      <c r="H11" s="368">
        <v>0.19529299999999999</v>
      </c>
      <c r="I11" s="369">
        <v>0.26244899999999999</v>
      </c>
      <c r="O11" s="370"/>
      <c r="P11" s="370"/>
      <c r="Q11" s="370"/>
      <c r="R11" s="370"/>
      <c r="S11" s="370"/>
      <c r="T11" s="370"/>
      <c r="U11" s="370"/>
      <c r="V11" s="370"/>
    </row>
    <row r="12" spans="1:22">
      <c r="A12" s="367" t="s">
        <v>101</v>
      </c>
      <c r="B12" s="368">
        <v>33.571094000000002</v>
      </c>
      <c r="C12" s="368">
        <v>29.712813000000001</v>
      </c>
      <c r="D12" s="368">
        <v>26.303148</v>
      </c>
      <c r="E12" s="368">
        <v>25.916058</v>
      </c>
      <c r="F12" s="368">
        <v>20.328802</v>
      </c>
      <c r="G12" s="368">
        <v>23.619852999999999</v>
      </c>
      <c r="H12" s="368">
        <v>0.25825900000000002</v>
      </c>
      <c r="I12" s="369">
        <v>0.13931299999999999</v>
      </c>
      <c r="O12" s="370"/>
      <c r="P12" s="370"/>
      <c r="Q12" s="370"/>
      <c r="R12" s="370"/>
      <c r="S12" s="370"/>
      <c r="T12" s="370"/>
      <c r="U12" s="370"/>
      <c r="V12" s="370"/>
    </row>
    <row r="13" spans="1:22">
      <c r="A13" s="367" t="s">
        <v>365</v>
      </c>
      <c r="B13" s="368">
        <v>4.9638309999999999</v>
      </c>
      <c r="C13" s="368">
        <v>4.5019479999999996</v>
      </c>
      <c r="D13" s="368">
        <v>53.932296000000001</v>
      </c>
      <c r="E13" s="368">
        <v>53.837735000000002</v>
      </c>
      <c r="F13" s="368">
        <v>17.213428</v>
      </c>
      <c r="G13" s="368">
        <v>17.094239000000002</v>
      </c>
      <c r="H13" s="368">
        <v>0.18140000000000001</v>
      </c>
      <c r="I13" s="369">
        <v>0.18212300000000001</v>
      </c>
      <c r="O13" s="370"/>
      <c r="P13" s="370"/>
      <c r="Q13" s="370"/>
      <c r="R13" s="370"/>
      <c r="S13" s="370"/>
      <c r="T13" s="370"/>
      <c r="U13" s="370"/>
      <c r="V13" s="370"/>
    </row>
    <row r="14" spans="1:22">
      <c r="A14" s="367" t="s">
        <v>44</v>
      </c>
      <c r="B14" s="368">
        <v>45.744802999999997</v>
      </c>
      <c r="C14" s="368">
        <v>43.421134000000002</v>
      </c>
      <c r="D14" s="368">
        <v>32.483849999999997</v>
      </c>
      <c r="E14" s="368">
        <v>33.603119</v>
      </c>
      <c r="F14" s="368">
        <v>7.1958320000000002</v>
      </c>
      <c r="G14" s="368">
        <v>7.6022530000000001</v>
      </c>
      <c r="H14" s="368">
        <v>0.25659900000000002</v>
      </c>
      <c r="I14" s="369">
        <v>0.21631</v>
      </c>
      <c r="O14" s="370"/>
      <c r="P14" s="370"/>
      <c r="Q14" s="370"/>
      <c r="R14" s="370"/>
      <c r="S14" s="370"/>
      <c r="T14" s="370"/>
      <c r="U14" s="370"/>
      <c r="V14" s="370"/>
    </row>
    <row r="15" spans="1:22">
      <c r="A15" s="367" t="s">
        <v>366</v>
      </c>
      <c r="B15" s="368">
        <v>11.450813999999999</v>
      </c>
      <c r="C15" s="368">
        <v>10.587906</v>
      </c>
      <c r="D15" s="368">
        <v>47.376055000000001</v>
      </c>
      <c r="E15" s="368">
        <v>48.307335000000002</v>
      </c>
      <c r="F15" s="368">
        <v>18.917057</v>
      </c>
      <c r="G15" s="368">
        <v>18.705570999999999</v>
      </c>
      <c r="H15" s="368">
        <v>0.14574899999999999</v>
      </c>
      <c r="I15" s="369">
        <v>0.15010699999999999</v>
      </c>
      <c r="O15" s="370"/>
      <c r="P15" s="370"/>
      <c r="Q15" s="370"/>
      <c r="R15" s="370"/>
      <c r="S15" s="370"/>
      <c r="T15" s="370"/>
      <c r="U15" s="370"/>
      <c r="V15" s="370"/>
    </row>
    <row r="16" spans="1:22">
      <c r="A16" s="367" t="s">
        <v>367</v>
      </c>
      <c r="B16" s="368">
        <v>1.511228</v>
      </c>
      <c r="C16" s="368">
        <v>1.422757</v>
      </c>
      <c r="D16" s="368">
        <v>49.545071</v>
      </c>
      <c r="E16" s="368">
        <v>48.874330999999998</v>
      </c>
      <c r="F16" s="368">
        <v>23.90204</v>
      </c>
      <c r="G16" s="368">
        <v>23.514657</v>
      </c>
      <c r="H16" s="368">
        <v>0.27554000000000001</v>
      </c>
      <c r="I16" s="369">
        <v>0.28068599999999999</v>
      </c>
      <c r="O16" s="370"/>
      <c r="P16" s="370"/>
      <c r="Q16" s="370"/>
      <c r="R16" s="370"/>
      <c r="S16" s="370"/>
      <c r="T16" s="370"/>
      <c r="U16" s="370"/>
      <c r="V16" s="370"/>
    </row>
    <row r="17" spans="1:22">
      <c r="A17" s="367" t="s">
        <v>250</v>
      </c>
      <c r="B17" s="368">
        <v>2.9775969999999998</v>
      </c>
      <c r="C17" s="368">
        <v>2.6259610000000002</v>
      </c>
      <c r="D17" s="368">
        <v>46.036805000000001</v>
      </c>
      <c r="E17" s="368">
        <v>46.993651</v>
      </c>
      <c r="F17" s="368">
        <v>21.997537999999999</v>
      </c>
      <c r="G17" s="368">
        <v>21.803139999999999</v>
      </c>
      <c r="H17" s="368">
        <v>0.34939100000000001</v>
      </c>
      <c r="I17" s="369">
        <v>0.29864400000000002</v>
      </c>
      <c r="O17" s="370"/>
      <c r="P17" s="370"/>
      <c r="Q17" s="370"/>
      <c r="R17" s="370"/>
      <c r="S17" s="370"/>
      <c r="T17" s="370"/>
      <c r="U17" s="370"/>
      <c r="V17" s="370"/>
    </row>
    <row r="18" spans="1:22">
      <c r="A18" s="367" t="s">
        <v>45</v>
      </c>
      <c r="B18" s="368">
        <v>3.5147050000000002</v>
      </c>
      <c r="C18" s="368">
        <v>3.2664059999999999</v>
      </c>
      <c r="D18" s="368">
        <v>53.105552000000003</v>
      </c>
      <c r="E18" s="368">
        <v>53.456947999999997</v>
      </c>
      <c r="F18" s="368">
        <v>18.599540999999999</v>
      </c>
      <c r="G18" s="368">
        <v>18.455027000000001</v>
      </c>
      <c r="H18" s="368">
        <v>0.169487</v>
      </c>
      <c r="I18" s="369">
        <v>0.16893900000000001</v>
      </c>
      <c r="O18" s="370"/>
      <c r="P18" s="370"/>
      <c r="Q18" s="370"/>
      <c r="R18" s="370"/>
      <c r="S18" s="370"/>
      <c r="T18" s="370"/>
      <c r="U18" s="370"/>
      <c r="V18" s="370"/>
    </row>
    <row r="19" spans="1:22">
      <c r="A19" s="367" t="s">
        <v>368</v>
      </c>
      <c r="B19" s="368">
        <v>1.5333680000000001</v>
      </c>
      <c r="C19" s="368">
        <v>1.4238329999999999</v>
      </c>
      <c r="D19" s="368">
        <v>53.965387999999997</v>
      </c>
      <c r="E19" s="368">
        <v>53.302374</v>
      </c>
      <c r="F19" s="368">
        <v>22.260718000000001</v>
      </c>
      <c r="G19" s="368">
        <v>22.798096999999999</v>
      </c>
      <c r="H19" s="368">
        <v>0.12695300000000001</v>
      </c>
      <c r="I19" s="369">
        <v>0.11951299999999999</v>
      </c>
      <c r="O19" s="370"/>
      <c r="P19" s="370"/>
      <c r="Q19" s="370"/>
      <c r="R19" s="370"/>
      <c r="S19" s="370"/>
      <c r="T19" s="370"/>
      <c r="U19" s="370"/>
      <c r="V19" s="370"/>
    </row>
    <row r="20" spans="1:22">
      <c r="A20" s="367" t="s">
        <v>251</v>
      </c>
      <c r="B20" s="368">
        <v>1.552721</v>
      </c>
      <c r="C20" s="368">
        <v>1.9444969999999999</v>
      </c>
      <c r="D20" s="368">
        <v>50.930872999999998</v>
      </c>
      <c r="E20" s="368">
        <v>53.531160999999997</v>
      </c>
      <c r="F20" s="368">
        <v>18.45571</v>
      </c>
      <c r="G20" s="368">
        <v>16.720797000000001</v>
      </c>
      <c r="H20" s="368">
        <v>0.14416000000000001</v>
      </c>
      <c r="I20" s="369">
        <v>0.12464600000000001</v>
      </c>
      <c r="O20" s="370"/>
      <c r="P20" s="370"/>
      <c r="Q20" s="370"/>
      <c r="R20" s="370"/>
      <c r="S20" s="370"/>
      <c r="T20" s="370"/>
      <c r="U20" s="370"/>
      <c r="V20" s="370"/>
    </row>
    <row r="21" spans="1:22">
      <c r="A21" s="367" t="s">
        <v>63</v>
      </c>
      <c r="B21" s="368">
        <v>16.987161</v>
      </c>
      <c r="C21" s="368">
        <v>15.917033999999999</v>
      </c>
      <c r="D21" s="368">
        <v>40.951023999999997</v>
      </c>
      <c r="E21" s="368">
        <v>41.387186999999997</v>
      </c>
      <c r="F21" s="368">
        <v>15.641852999999999</v>
      </c>
      <c r="G21" s="368">
        <v>16.456530999999998</v>
      </c>
      <c r="H21" s="368">
        <v>0.56401999999999997</v>
      </c>
      <c r="I21" s="369">
        <v>0.33380399999999999</v>
      </c>
      <c r="O21" s="370"/>
      <c r="P21" s="370"/>
      <c r="Q21" s="370"/>
      <c r="R21" s="370"/>
      <c r="S21" s="370"/>
      <c r="T21" s="370"/>
      <c r="U21" s="370"/>
      <c r="V21" s="370"/>
    </row>
    <row r="22" spans="1:22">
      <c r="A22" s="367" t="s">
        <v>369</v>
      </c>
      <c r="B22" s="368">
        <v>1.3106629999999999</v>
      </c>
      <c r="C22" s="368">
        <v>1.7273080000000001</v>
      </c>
      <c r="D22" s="368">
        <v>48.476787999999999</v>
      </c>
      <c r="E22" s="368">
        <v>45.640526999999999</v>
      </c>
      <c r="F22" s="368">
        <v>26.761108</v>
      </c>
      <c r="G22" s="368">
        <v>27.083483999999999</v>
      </c>
      <c r="H22" s="368">
        <v>1.5490839999999999</v>
      </c>
      <c r="I22" s="369">
        <v>1.654825</v>
      </c>
      <c r="O22" s="370"/>
      <c r="P22" s="370"/>
      <c r="Q22" s="370"/>
      <c r="R22" s="370"/>
      <c r="S22" s="370"/>
      <c r="T22" s="370"/>
      <c r="U22" s="370"/>
      <c r="V22" s="370"/>
    </row>
    <row r="23" spans="1:22">
      <c r="A23" s="371" t="s">
        <v>370</v>
      </c>
      <c r="B23" s="368">
        <v>1.3266560000000001</v>
      </c>
      <c r="C23" s="368">
        <v>1.824014</v>
      </c>
      <c r="D23" s="368">
        <v>47.713405000000002</v>
      </c>
      <c r="E23" s="368">
        <v>44.349862999999999</v>
      </c>
      <c r="F23" s="368">
        <v>28.099957</v>
      </c>
      <c r="G23" s="368">
        <v>28.559754999999999</v>
      </c>
      <c r="H23" s="368">
        <v>1.836022</v>
      </c>
      <c r="I23" s="369">
        <v>1.965095</v>
      </c>
      <c r="O23" s="370"/>
      <c r="P23" s="370"/>
      <c r="Q23" s="370"/>
      <c r="R23" s="370"/>
      <c r="S23" s="370"/>
      <c r="T23" s="370"/>
      <c r="U23" s="370"/>
      <c r="V23" s="370"/>
    </row>
    <row r="24" spans="1:22">
      <c r="A24" s="367" t="s">
        <v>371</v>
      </c>
      <c r="B24" s="368">
        <v>0.67433299999999996</v>
      </c>
      <c r="C24" s="368">
        <v>0.696662</v>
      </c>
      <c r="D24" s="368">
        <v>48.247618000000003</v>
      </c>
      <c r="E24" s="368">
        <v>45.522485000000003</v>
      </c>
      <c r="F24" s="368">
        <v>22.138306</v>
      </c>
      <c r="G24" s="368">
        <v>22.724202999999999</v>
      </c>
      <c r="H24" s="368">
        <v>0.102589</v>
      </c>
      <c r="I24" s="369">
        <v>5.9019000000000002E-2</v>
      </c>
      <c r="O24" s="370"/>
      <c r="P24" s="370"/>
      <c r="Q24" s="370"/>
      <c r="R24" s="370"/>
      <c r="S24" s="370"/>
      <c r="T24" s="370"/>
      <c r="U24" s="370"/>
      <c r="V24" s="370"/>
    </row>
    <row r="25" spans="1:22">
      <c r="A25" s="367" t="s">
        <v>48</v>
      </c>
      <c r="B25" s="368">
        <v>1.234729</v>
      </c>
      <c r="C25" s="368">
        <v>0.98919000000000001</v>
      </c>
      <c r="D25" s="368">
        <v>53.335194999999999</v>
      </c>
      <c r="E25" s="368">
        <v>52.812604999999998</v>
      </c>
      <c r="F25" s="368">
        <v>18.774090999999999</v>
      </c>
      <c r="G25" s="368">
        <v>18.363987999999999</v>
      </c>
      <c r="H25" s="368">
        <v>0.14575199999999999</v>
      </c>
      <c r="I25" s="369">
        <v>0.13831499999999999</v>
      </c>
      <c r="O25" s="370"/>
      <c r="P25" s="370"/>
      <c r="Q25" s="370"/>
      <c r="R25" s="370"/>
      <c r="S25" s="370"/>
      <c r="T25" s="370"/>
      <c r="U25" s="370"/>
      <c r="V25" s="370"/>
    </row>
    <row r="26" spans="1:22">
      <c r="A26" s="367" t="s">
        <v>254</v>
      </c>
      <c r="B26" s="368">
        <v>36.391517999999998</v>
      </c>
      <c r="C26" s="368">
        <v>32.816524999999999</v>
      </c>
      <c r="D26" s="368">
        <v>25.992252000000001</v>
      </c>
      <c r="E26" s="368">
        <v>27.059636999999999</v>
      </c>
      <c r="F26" s="368">
        <v>8.5748519999999999</v>
      </c>
      <c r="G26" s="368">
        <v>8.6131860000000007</v>
      </c>
      <c r="H26" s="368">
        <v>0.32300299999999998</v>
      </c>
      <c r="I26" s="369">
        <v>0.36988199999999999</v>
      </c>
      <c r="O26" s="370"/>
      <c r="P26" s="370"/>
      <c r="Q26" s="370"/>
      <c r="R26" s="370"/>
      <c r="S26" s="370"/>
      <c r="T26" s="370"/>
      <c r="U26" s="370"/>
      <c r="V26" s="370"/>
    </row>
    <row r="27" spans="1:22">
      <c r="A27" s="367" t="s">
        <v>255</v>
      </c>
      <c r="B27" s="368">
        <v>6.474596</v>
      </c>
      <c r="C27" s="368">
        <v>5.8163819999999999</v>
      </c>
      <c r="D27" s="368">
        <v>53.892856999999999</v>
      </c>
      <c r="E27" s="368">
        <v>54.224491999999998</v>
      </c>
      <c r="F27" s="368">
        <v>12.861119</v>
      </c>
      <c r="G27" s="368">
        <v>13.274497</v>
      </c>
      <c r="H27" s="368">
        <v>3.2802999999999999E-2</v>
      </c>
      <c r="I27" s="369">
        <v>6.3741000000000006E-2</v>
      </c>
      <c r="O27" s="370"/>
      <c r="P27" s="370"/>
      <c r="Q27" s="370"/>
      <c r="R27" s="370"/>
      <c r="S27" s="370"/>
      <c r="T27" s="370"/>
      <c r="U27" s="370"/>
      <c r="V27" s="370"/>
    </row>
    <row r="28" spans="1:22">
      <c r="A28" s="367" t="s">
        <v>256</v>
      </c>
      <c r="B28" s="368">
        <v>3.4384440000000001</v>
      </c>
      <c r="C28" s="368">
        <v>3.1036809999999999</v>
      </c>
      <c r="D28" s="368">
        <v>51.414048000000001</v>
      </c>
      <c r="E28" s="368">
        <v>51.328246999999998</v>
      </c>
      <c r="F28" s="368">
        <v>20.329474000000001</v>
      </c>
      <c r="G28" s="368">
        <v>20.482590999999999</v>
      </c>
      <c r="H28" s="368">
        <v>0.15693399999999999</v>
      </c>
      <c r="I28" s="369">
        <v>0.140039</v>
      </c>
      <c r="O28" s="370"/>
      <c r="P28" s="370"/>
      <c r="Q28" s="370"/>
      <c r="R28" s="370"/>
      <c r="S28" s="370"/>
      <c r="T28" s="370"/>
      <c r="U28" s="370"/>
      <c r="V28" s="370"/>
    </row>
    <row r="29" spans="1:22">
      <c r="A29" s="367" t="s">
        <v>49</v>
      </c>
      <c r="B29" s="368">
        <v>34.404460999999998</v>
      </c>
      <c r="C29" s="368">
        <v>31.993824</v>
      </c>
      <c r="D29" s="368">
        <v>30.131012999999999</v>
      </c>
      <c r="E29" s="368">
        <v>30.474437999999999</v>
      </c>
      <c r="F29" s="368">
        <v>7.9874549999999997</v>
      </c>
      <c r="G29" s="368">
        <v>8.059132</v>
      </c>
      <c r="H29" s="368">
        <v>0.25151499999999999</v>
      </c>
      <c r="I29" s="369">
        <v>0.205456</v>
      </c>
      <c r="O29" s="370"/>
      <c r="P29" s="370"/>
      <c r="Q29" s="370"/>
      <c r="R29" s="370"/>
      <c r="S29" s="370"/>
      <c r="T29" s="370"/>
      <c r="U29" s="370"/>
      <c r="V29" s="370"/>
    </row>
    <row r="30" spans="1:22">
      <c r="A30" s="367" t="s">
        <v>50</v>
      </c>
      <c r="B30" s="368">
        <v>40.876482000000003</v>
      </c>
      <c r="C30" s="368">
        <v>38.586081999999998</v>
      </c>
      <c r="D30" s="368">
        <v>29.118893</v>
      </c>
      <c r="E30" s="368">
        <v>29.527100000000001</v>
      </c>
      <c r="F30" s="368">
        <v>8.2023899999999994</v>
      </c>
      <c r="G30" s="368">
        <v>8.1636760000000006</v>
      </c>
      <c r="H30" s="368">
        <v>0.34564499999999998</v>
      </c>
      <c r="I30" s="369">
        <v>0.25625500000000001</v>
      </c>
      <c r="O30" s="370"/>
      <c r="P30" s="370"/>
      <c r="Q30" s="370"/>
      <c r="R30" s="370"/>
      <c r="S30" s="370"/>
      <c r="T30" s="370"/>
      <c r="U30" s="370"/>
      <c r="V30" s="370"/>
    </row>
    <row r="31" spans="1:22">
      <c r="A31" s="367" t="s">
        <v>51</v>
      </c>
      <c r="B31" s="368">
        <v>16.8002</v>
      </c>
      <c r="C31" s="368">
        <v>16.071169999999999</v>
      </c>
      <c r="D31" s="368">
        <v>39.630920000000003</v>
      </c>
      <c r="E31" s="368">
        <v>38.214253999999997</v>
      </c>
      <c r="F31" s="368">
        <v>11.809333000000001</v>
      </c>
      <c r="G31" s="368">
        <v>11.288595000000001</v>
      </c>
      <c r="H31" s="368">
        <v>0.19128400000000001</v>
      </c>
      <c r="I31" s="369">
        <v>0.131686</v>
      </c>
      <c r="O31" s="370"/>
      <c r="P31" s="370"/>
      <c r="Q31" s="370"/>
      <c r="R31" s="370"/>
      <c r="S31" s="370"/>
      <c r="T31" s="370"/>
      <c r="U31" s="370"/>
      <c r="V31" s="370"/>
    </row>
    <row r="32" spans="1:22">
      <c r="A32" s="367" t="s">
        <v>52</v>
      </c>
      <c r="B32" s="368">
        <v>14.732924000000001</v>
      </c>
      <c r="C32" s="368">
        <v>13.29421</v>
      </c>
      <c r="D32" s="368">
        <v>42.380645000000001</v>
      </c>
      <c r="E32" s="368">
        <v>42.019308000000002</v>
      </c>
      <c r="F32" s="368">
        <v>12.502679000000001</v>
      </c>
      <c r="G32" s="368">
        <v>11.748713</v>
      </c>
      <c r="H32" s="368">
        <v>0.226822</v>
      </c>
      <c r="I32" s="369">
        <v>0.34955399999999998</v>
      </c>
      <c r="O32" s="370"/>
      <c r="P32" s="370"/>
      <c r="Q32" s="370"/>
      <c r="R32" s="370"/>
      <c r="S32" s="370"/>
      <c r="T32" s="370"/>
      <c r="U32" s="370"/>
      <c r="V32" s="370"/>
    </row>
    <row r="33" spans="1:22" ht="12.75" customHeight="1">
      <c r="A33" s="367" t="s">
        <v>372</v>
      </c>
      <c r="B33" s="368">
        <v>4.985411</v>
      </c>
      <c r="C33" s="368">
        <v>4.55558</v>
      </c>
      <c r="D33" s="368">
        <v>52.219591999999999</v>
      </c>
      <c r="E33" s="368">
        <v>51.705528999999999</v>
      </c>
      <c r="F33" s="368">
        <v>17.822917</v>
      </c>
      <c r="G33" s="368">
        <v>18.714348000000001</v>
      </c>
      <c r="H33" s="368">
        <v>0.17414399999999999</v>
      </c>
      <c r="I33" s="369">
        <v>0.19850999999999999</v>
      </c>
      <c r="O33" s="370"/>
      <c r="P33" s="370"/>
      <c r="Q33" s="370"/>
      <c r="R33" s="370"/>
      <c r="S33" s="370"/>
      <c r="T33" s="370"/>
      <c r="U33" s="370"/>
      <c r="V33" s="370"/>
    </row>
    <row r="34" spans="1:22">
      <c r="A34" s="367" t="s">
        <v>128</v>
      </c>
      <c r="B34" s="368">
        <v>7.5404660000000003</v>
      </c>
      <c r="C34" s="368">
        <v>6.7592829999999999</v>
      </c>
      <c r="D34" s="368">
        <v>47.603448999999998</v>
      </c>
      <c r="E34" s="368">
        <v>47.673845999999998</v>
      </c>
      <c r="F34" s="368">
        <v>17.303854999999999</v>
      </c>
      <c r="G34" s="368">
        <v>17.578499000000001</v>
      </c>
      <c r="H34" s="368">
        <v>0.181001</v>
      </c>
      <c r="I34" s="369">
        <v>0.109249</v>
      </c>
      <c r="O34" s="370"/>
      <c r="P34" s="370"/>
      <c r="Q34" s="370"/>
      <c r="R34" s="370"/>
      <c r="S34" s="370"/>
      <c r="T34" s="370"/>
      <c r="U34" s="370"/>
      <c r="V34" s="370"/>
    </row>
    <row r="35" spans="1:22">
      <c r="A35" s="367" t="s">
        <v>102</v>
      </c>
      <c r="B35" s="368">
        <v>1.614976</v>
      </c>
      <c r="C35" s="368">
        <v>1.415278</v>
      </c>
      <c r="D35" s="368">
        <v>54.706256000000003</v>
      </c>
      <c r="E35" s="368">
        <v>53.779997000000002</v>
      </c>
      <c r="F35" s="368">
        <v>22.930561999999998</v>
      </c>
      <c r="G35" s="368">
        <v>23.670680000000001</v>
      </c>
      <c r="H35" s="368">
        <v>0.14888599999999999</v>
      </c>
      <c r="I35" s="369">
        <v>0.148123</v>
      </c>
      <c r="O35" s="370"/>
      <c r="P35" s="370"/>
      <c r="Q35" s="370"/>
      <c r="R35" s="370"/>
      <c r="S35" s="370"/>
      <c r="T35" s="370"/>
      <c r="U35" s="370"/>
      <c r="V35" s="370"/>
    </row>
    <row r="36" spans="1:22">
      <c r="A36" s="367" t="s">
        <v>373</v>
      </c>
      <c r="B36" s="368">
        <v>2.6953529999999999</v>
      </c>
      <c r="C36" s="368">
        <v>3.012337</v>
      </c>
      <c r="D36" s="368">
        <v>47.87265</v>
      </c>
      <c r="E36" s="368">
        <v>46.648457000000001</v>
      </c>
      <c r="F36" s="368">
        <v>23.951961000000001</v>
      </c>
      <c r="G36" s="368">
        <v>25.139488</v>
      </c>
      <c r="H36" s="368">
        <v>0.37126799999999999</v>
      </c>
      <c r="I36" s="369">
        <v>0.59454499999999999</v>
      </c>
      <c r="O36" s="370"/>
      <c r="P36" s="370"/>
      <c r="Q36" s="370"/>
      <c r="R36" s="370"/>
      <c r="S36" s="370"/>
      <c r="T36" s="370"/>
      <c r="U36" s="370"/>
      <c r="V36" s="370"/>
    </row>
    <row r="37" spans="1:22">
      <c r="A37" s="367" t="s">
        <v>374</v>
      </c>
      <c r="B37" s="368">
        <v>13.806329</v>
      </c>
      <c r="C37" s="368">
        <v>15.850011</v>
      </c>
      <c r="D37" s="368">
        <v>42.765458000000002</v>
      </c>
      <c r="E37" s="368">
        <v>42.429926999999999</v>
      </c>
      <c r="F37" s="368">
        <v>8.4679540000000006</v>
      </c>
      <c r="G37" s="368">
        <v>10.048289</v>
      </c>
      <c r="H37" s="368">
        <v>2.895759</v>
      </c>
      <c r="I37" s="369">
        <v>2.0786159999999998</v>
      </c>
      <c r="O37" s="370"/>
      <c r="P37" s="370"/>
      <c r="Q37" s="370"/>
      <c r="R37" s="370"/>
      <c r="S37" s="370"/>
      <c r="T37" s="370"/>
      <c r="U37" s="370"/>
      <c r="V37" s="370"/>
    </row>
    <row r="38" spans="1:22">
      <c r="A38" s="367" t="s">
        <v>375</v>
      </c>
      <c r="B38" s="368">
        <v>3.991117</v>
      </c>
      <c r="C38" s="368">
        <v>5.3676539999999999</v>
      </c>
      <c r="D38" s="368">
        <v>46.966867000000001</v>
      </c>
      <c r="E38" s="368">
        <v>47.420183000000002</v>
      </c>
      <c r="F38" s="368">
        <v>21.804653999999999</v>
      </c>
      <c r="G38" s="368">
        <v>23.801728000000001</v>
      </c>
      <c r="H38" s="368">
        <v>0.56113500000000005</v>
      </c>
      <c r="I38" s="369">
        <v>0.99113099999999998</v>
      </c>
      <c r="O38" s="370"/>
      <c r="P38" s="370"/>
      <c r="Q38" s="370"/>
      <c r="R38" s="370"/>
      <c r="S38" s="370"/>
      <c r="T38" s="370"/>
      <c r="U38" s="370"/>
      <c r="V38" s="370"/>
    </row>
    <row r="39" spans="1:22">
      <c r="A39" s="367" t="s">
        <v>376</v>
      </c>
      <c r="B39" s="368">
        <v>3.611154</v>
      </c>
      <c r="C39" s="368">
        <v>2.9708410000000001</v>
      </c>
      <c r="D39" s="368">
        <v>50.678154999999997</v>
      </c>
      <c r="E39" s="368">
        <v>52.275170000000003</v>
      </c>
      <c r="F39" s="368">
        <v>27.874663999999999</v>
      </c>
      <c r="G39" s="368">
        <v>25.368711000000001</v>
      </c>
      <c r="H39" s="368">
        <v>0.52629899999999996</v>
      </c>
      <c r="I39" s="369">
        <v>0.72956900000000002</v>
      </c>
      <c r="O39" s="370"/>
      <c r="P39" s="370"/>
      <c r="Q39" s="370"/>
      <c r="R39" s="370"/>
      <c r="S39" s="370"/>
      <c r="T39" s="370"/>
      <c r="U39" s="370"/>
      <c r="V39" s="370"/>
    </row>
    <row r="40" spans="1:22">
      <c r="A40" s="367" t="s">
        <v>53</v>
      </c>
      <c r="B40" s="368">
        <v>1.2836019999999999</v>
      </c>
      <c r="C40" s="368">
        <v>1.1265350000000001</v>
      </c>
      <c r="D40" s="368">
        <v>48.759712999999998</v>
      </c>
      <c r="E40" s="368">
        <v>48.204332000000001</v>
      </c>
      <c r="F40" s="368">
        <v>25.081423999999998</v>
      </c>
      <c r="G40" s="368">
        <v>25.924365999999999</v>
      </c>
      <c r="H40" s="368">
        <v>0.138622</v>
      </c>
      <c r="I40" s="369">
        <v>0.144597</v>
      </c>
      <c r="O40" s="370"/>
      <c r="P40" s="370"/>
      <c r="Q40" s="370"/>
      <c r="R40" s="370"/>
      <c r="S40" s="370"/>
      <c r="T40" s="370"/>
      <c r="U40" s="370"/>
      <c r="V40" s="370"/>
    </row>
    <row r="41" spans="1:22">
      <c r="A41" s="367" t="s">
        <v>377</v>
      </c>
      <c r="B41" s="368">
        <v>6.0324200000000001</v>
      </c>
      <c r="C41" s="368">
        <v>5.0446030000000004</v>
      </c>
      <c r="D41" s="368">
        <v>46.638041000000001</v>
      </c>
      <c r="E41" s="368">
        <v>46.964649999999999</v>
      </c>
      <c r="F41" s="368">
        <v>27.020097</v>
      </c>
      <c r="G41" s="368">
        <v>27.004339000000002</v>
      </c>
      <c r="H41" s="368">
        <v>0.38485900000000001</v>
      </c>
      <c r="I41" s="369">
        <v>0.333754</v>
      </c>
      <c r="O41" s="370"/>
      <c r="P41" s="370"/>
      <c r="Q41" s="370"/>
      <c r="R41" s="370"/>
      <c r="S41" s="370"/>
      <c r="T41" s="370"/>
      <c r="U41" s="370"/>
      <c r="V41" s="370"/>
    </row>
    <row r="42" spans="1:22">
      <c r="A42" s="367" t="s">
        <v>378</v>
      </c>
      <c r="B42" s="368">
        <v>1.388954</v>
      </c>
      <c r="C42" s="368">
        <v>1.363421</v>
      </c>
      <c r="D42" s="368">
        <v>53.887335</v>
      </c>
      <c r="E42" s="368">
        <v>54.610782999999998</v>
      </c>
      <c r="F42" s="368">
        <v>19.275501999999999</v>
      </c>
      <c r="G42" s="368">
        <v>18.649815</v>
      </c>
      <c r="H42" s="368">
        <v>0.11194800000000001</v>
      </c>
      <c r="I42" s="369">
        <v>0.10564</v>
      </c>
      <c r="O42" s="370"/>
      <c r="P42" s="370"/>
      <c r="Q42" s="370"/>
      <c r="R42" s="370"/>
      <c r="S42" s="370"/>
      <c r="T42" s="370"/>
      <c r="U42" s="370"/>
      <c r="V42" s="370"/>
    </row>
    <row r="43" spans="1:22">
      <c r="A43" s="367" t="s">
        <v>379</v>
      </c>
      <c r="B43" s="368">
        <v>4.0455699999999997</v>
      </c>
      <c r="C43" s="368">
        <v>3.4062450000000002</v>
      </c>
      <c r="D43" s="368">
        <v>53.591811999999997</v>
      </c>
      <c r="E43" s="368">
        <v>52.737150999999997</v>
      </c>
      <c r="F43" s="368">
        <v>19.329215000000001</v>
      </c>
      <c r="G43" s="368">
        <v>20.415721999999999</v>
      </c>
      <c r="H43" s="368">
        <v>0.278528</v>
      </c>
      <c r="I43" s="369">
        <v>0.23035900000000001</v>
      </c>
      <c r="O43" s="370"/>
      <c r="P43" s="370"/>
      <c r="Q43" s="370"/>
      <c r="R43" s="370"/>
      <c r="S43" s="370"/>
      <c r="T43" s="370"/>
      <c r="U43" s="370"/>
      <c r="V43" s="370"/>
    </row>
    <row r="44" spans="1:22">
      <c r="A44" s="367" t="s">
        <v>380</v>
      </c>
      <c r="B44" s="368">
        <v>1.336584</v>
      </c>
      <c r="C44" s="368">
        <v>1.2871349999999999</v>
      </c>
      <c r="D44" s="368">
        <v>51.780819000000001</v>
      </c>
      <c r="E44" s="368">
        <v>50.537626000000003</v>
      </c>
      <c r="F44" s="368">
        <v>21.028037000000001</v>
      </c>
      <c r="G44" s="368">
        <v>21.148488</v>
      </c>
      <c r="H44" s="368">
        <v>0.26079599999999997</v>
      </c>
      <c r="I44" s="369">
        <v>0.21948899999999999</v>
      </c>
      <c r="O44" s="370"/>
      <c r="P44" s="370"/>
      <c r="Q44" s="370"/>
      <c r="R44" s="370"/>
      <c r="S44" s="370"/>
      <c r="T44" s="370"/>
      <c r="U44" s="370"/>
      <c r="V44" s="370"/>
    </row>
    <row r="45" spans="1:22">
      <c r="A45" s="367" t="s">
        <v>381</v>
      </c>
      <c r="B45" s="368">
        <v>7.9489200000000002</v>
      </c>
      <c r="C45" s="368">
        <v>7.472245</v>
      </c>
      <c r="D45" s="368">
        <v>49.242182</v>
      </c>
      <c r="E45" s="368">
        <v>48.193624999999997</v>
      </c>
      <c r="F45" s="368">
        <v>16.552242</v>
      </c>
      <c r="G45" s="368">
        <v>16.754057</v>
      </c>
      <c r="H45" s="368">
        <v>0.104658</v>
      </c>
      <c r="I45" s="369">
        <v>0.124692</v>
      </c>
      <c r="O45" s="370"/>
      <c r="P45" s="370"/>
      <c r="Q45" s="370"/>
      <c r="R45" s="370"/>
      <c r="S45" s="370"/>
      <c r="T45" s="370"/>
      <c r="U45" s="370"/>
      <c r="V45" s="370"/>
    </row>
    <row r="46" spans="1:22">
      <c r="A46" s="367" t="s">
        <v>382</v>
      </c>
      <c r="B46" s="368">
        <v>9.8117529999999995</v>
      </c>
      <c r="C46" s="368">
        <v>6.945627</v>
      </c>
      <c r="D46" s="368">
        <v>46.727722</v>
      </c>
      <c r="E46" s="368">
        <v>50.074714</v>
      </c>
      <c r="F46" s="368">
        <v>22.06758</v>
      </c>
      <c r="G46" s="368">
        <v>22.451696999999999</v>
      </c>
      <c r="H46" s="368">
        <v>0.72843800000000003</v>
      </c>
      <c r="I46" s="369">
        <v>0.61864799999999998</v>
      </c>
      <c r="O46" s="370"/>
      <c r="P46" s="370"/>
      <c r="Q46" s="370"/>
      <c r="R46" s="370"/>
      <c r="S46" s="370"/>
      <c r="T46" s="370"/>
      <c r="U46" s="370"/>
      <c r="V46" s="370"/>
    </row>
    <row r="47" spans="1:22">
      <c r="A47" s="367"/>
      <c r="B47" s="368"/>
      <c r="C47" s="368"/>
      <c r="D47" s="368"/>
      <c r="E47" s="368"/>
      <c r="F47" s="368"/>
      <c r="G47" s="368"/>
      <c r="H47" s="368"/>
      <c r="I47" s="369"/>
      <c r="O47" s="370"/>
      <c r="P47" s="370"/>
      <c r="Q47" s="370"/>
      <c r="R47" s="370"/>
      <c r="S47" s="370"/>
      <c r="T47" s="370"/>
      <c r="U47" s="370"/>
      <c r="V47" s="370"/>
    </row>
    <row r="48" spans="1:22" ht="13.5" thickBot="1">
      <c r="A48" s="372" t="s">
        <v>58</v>
      </c>
      <c r="B48" s="373">
        <v>22.772576999999998</v>
      </c>
      <c r="C48" s="373">
        <v>21.342158000000001</v>
      </c>
      <c r="D48" s="373">
        <v>42.489542</v>
      </c>
      <c r="E48" s="373">
        <v>42.874006999999999</v>
      </c>
      <c r="F48" s="373">
        <v>14.201563999999999</v>
      </c>
      <c r="G48" s="373">
        <v>14.462853000000001</v>
      </c>
      <c r="H48" s="373">
        <v>0.26498699999999997</v>
      </c>
      <c r="I48" s="374">
        <v>0.23522000000000001</v>
      </c>
    </row>
    <row r="49" spans="1:19">
      <c r="A49" s="375" t="s">
        <v>87</v>
      </c>
      <c r="B49" s="376"/>
      <c r="C49" s="375"/>
      <c r="D49" s="375"/>
      <c r="E49" s="377"/>
      <c r="F49" s="377"/>
      <c r="G49" s="377"/>
      <c r="H49" s="377"/>
      <c r="I49" s="377"/>
    </row>
    <row r="50" spans="1:19">
      <c r="A50" s="378"/>
      <c r="B50" s="378"/>
      <c r="C50" s="378"/>
      <c r="D50" s="378"/>
      <c r="E50" s="378"/>
      <c r="F50" s="378"/>
      <c r="G50" s="378"/>
      <c r="H50" s="378"/>
      <c r="I50" s="378"/>
    </row>
    <row r="51" spans="1:19" ht="13.5" thickBot="1">
      <c r="A51" s="379"/>
      <c r="B51" s="379"/>
      <c r="C51" s="379"/>
      <c r="D51" s="379"/>
      <c r="E51" s="379"/>
      <c r="F51" s="379"/>
      <c r="G51" s="379"/>
      <c r="H51" s="379"/>
      <c r="I51" s="379"/>
    </row>
    <row r="52" spans="1:19" s="388" customFormat="1" ht="33" customHeight="1">
      <c r="A52" s="387"/>
      <c r="B52" s="508" t="s">
        <v>81</v>
      </c>
      <c r="C52" s="509"/>
      <c r="D52" s="509"/>
      <c r="E52" s="509"/>
      <c r="F52" s="509"/>
      <c r="G52" s="509"/>
      <c r="H52" s="509"/>
      <c r="I52" s="509"/>
    </row>
    <row r="53" spans="1:19" s="388" customFormat="1" ht="33" customHeight="1">
      <c r="A53" s="389" t="s">
        <v>55</v>
      </c>
      <c r="B53" s="510" t="s">
        <v>59</v>
      </c>
      <c r="C53" s="511"/>
      <c r="D53" s="512" t="s">
        <v>60</v>
      </c>
      <c r="E53" s="513"/>
      <c r="F53" s="510" t="s">
        <v>147</v>
      </c>
      <c r="G53" s="511"/>
      <c r="H53" s="510" t="s">
        <v>61</v>
      </c>
      <c r="I53" s="516"/>
    </row>
    <row r="54" spans="1:19" s="388" customFormat="1" ht="16.5" customHeight="1">
      <c r="A54" s="392"/>
      <c r="B54" s="517" t="s">
        <v>145</v>
      </c>
      <c r="C54" s="518"/>
      <c r="D54" s="517" t="s">
        <v>146</v>
      </c>
      <c r="E54" s="518"/>
      <c r="F54" s="514"/>
      <c r="G54" s="515"/>
      <c r="H54" s="517" t="s">
        <v>148</v>
      </c>
      <c r="I54" s="519"/>
    </row>
    <row r="55" spans="1:19" s="388" customFormat="1" ht="33" customHeight="1" thickBot="1">
      <c r="A55" s="390"/>
      <c r="B55" s="391">
        <v>2013</v>
      </c>
      <c r="C55" s="391">
        <v>2014</v>
      </c>
      <c r="D55" s="391">
        <v>2013</v>
      </c>
      <c r="E55" s="391">
        <v>2014</v>
      </c>
      <c r="F55" s="391">
        <v>2013</v>
      </c>
      <c r="G55" s="391">
        <v>2014</v>
      </c>
      <c r="H55" s="391">
        <v>2013</v>
      </c>
      <c r="I55" s="393">
        <v>2014</v>
      </c>
    </row>
    <row r="56" spans="1:19" ht="19.5" customHeight="1">
      <c r="A56" s="364" t="s">
        <v>362</v>
      </c>
      <c r="B56" s="365">
        <v>1.205627</v>
      </c>
      <c r="C56" s="365">
        <v>1.082576</v>
      </c>
      <c r="D56" s="365">
        <v>1.520108</v>
      </c>
      <c r="E56" s="365">
        <v>1.569204</v>
      </c>
      <c r="F56" s="365">
        <v>11.145397000000001</v>
      </c>
      <c r="G56" s="365">
        <v>11.827317000000001</v>
      </c>
      <c r="H56" s="365">
        <v>19.982206999999999</v>
      </c>
      <c r="I56" s="366">
        <v>21.291581000000001</v>
      </c>
    </row>
    <row r="57" spans="1:19">
      <c r="A57" s="367" t="s">
        <v>363</v>
      </c>
      <c r="B57" s="368">
        <v>0.26322099999999998</v>
      </c>
      <c r="C57" s="368">
        <v>0.24112900000000001</v>
      </c>
      <c r="D57" s="368">
        <v>0.16094700000000001</v>
      </c>
      <c r="E57" s="368">
        <v>0.17613599999999999</v>
      </c>
      <c r="F57" s="368">
        <v>2.7086839999999999</v>
      </c>
      <c r="G57" s="368">
        <v>2.5194450000000002</v>
      </c>
      <c r="H57" s="368">
        <v>12.870324</v>
      </c>
      <c r="I57" s="369">
        <v>13.636976000000001</v>
      </c>
      <c r="L57" s="370"/>
      <c r="M57" s="370"/>
      <c r="N57" s="370"/>
      <c r="O57" s="370"/>
      <c r="P57" s="370"/>
      <c r="Q57" s="370"/>
      <c r="R57" s="370"/>
      <c r="S57" s="370"/>
    </row>
    <row r="58" spans="1:19">
      <c r="A58" s="367" t="s">
        <v>62</v>
      </c>
      <c r="B58" s="368">
        <v>0.37346600000000002</v>
      </c>
      <c r="C58" s="368">
        <v>0.33005299999999999</v>
      </c>
      <c r="D58" s="368">
        <v>0.75906300000000004</v>
      </c>
      <c r="E58" s="368">
        <v>0.72585500000000003</v>
      </c>
      <c r="F58" s="368">
        <v>0.58496899999999996</v>
      </c>
      <c r="G58" s="368">
        <v>0.42379800000000001</v>
      </c>
      <c r="H58" s="368">
        <v>8.8266069999999992</v>
      </c>
      <c r="I58" s="369">
        <v>9.5578640000000004</v>
      </c>
      <c r="L58" s="370"/>
      <c r="M58" s="370"/>
      <c r="N58" s="370"/>
      <c r="O58" s="370"/>
      <c r="P58" s="370"/>
      <c r="Q58" s="370"/>
      <c r="R58" s="370"/>
      <c r="S58" s="370"/>
    </row>
    <row r="59" spans="1:19">
      <c r="A59" s="367" t="s">
        <v>364</v>
      </c>
      <c r="B59" s="368">
        <v>3.2629999999999998E-3</v>
      </c>
      <c r="C59" s="368">
        <v>1.3060000000000001E-3</v>
      </c>
      <c r="D59" s="368">
        <v>0.57454799999999995</v>
      </c>
      <c r="E59" s="368">
        <v>0.51021899999999998</v>
      </c>
      <c r="F59" s="368">
        <v>0.77477099999999999</v>
      </c>
      <c r="G59" s="368">
        <v>0.55059999999999998</v>
      </c>
      <c r="H59" s="368">
        <v>23.184407</v>
      </c>
      <c r="I59" s="369">
        <v>23.535986000000001</v>
      </c>
      <c r="L59" s="370"/>
      <c r="M59" s="370"/>
      <c r="N59" s="370"/>
      <c r="O59" s="370"/>
      <c r="P59" s="370"/>
      <c r="Q59" s="370"/>
      <c r="R59" s="370"/>
      <c r="S59" s="370"/>
    </row>
    <row r="60" spans="1:19">
      <c r="A60" s="367" t="s">
        <v>101</v>
      </c>
      <c r="B60" s="368">
        <v>9.868E-3</v>
      </c>
      <c r="C60" s="368">
        <v>0</v>
      </c>
      <c r="D60" s="368">
        <v>4.9858E-2</v>
      </c>
      <c r="E60" s="368">
        <v>3.0915999999999999E-2</v>
      </c>
      <c r="F60" s="368">
        <v>0</v>
      </c>
      <c r="G60" s="368">
        <v>0</v>
      </c>
      <c r="H60" s="368">
        <v>19.47897</v>
      </c>
      <c r="I60" s="369">
        <v>20.581046000000001</v>
      </c>
      <c r="L60" s="370"/>
      <c r="M60" s="370"/>
      <c r="N60" s="370"/>
      <c r="O60" s="370"/>
      <c r="P60" s="370"/>
      <c r="Q60" s="370"/>
      <c r="R60" s="370"/>
      <c r="S60" s="370"/>
    </row>
    <row r="61" spans="1:19">
      <c r="A61" s="367" t="s">
        <v>365</v>
      </c>
      <c r="B61" s="368">
        <v>0.23599700000000001</v>
      </c>
      <c r="C61" s="368">
        <v>0.220807</v>
      </c>
      <c r="D61" s="368">
        <v>0.51061900000000005</v>
      </c>
      <c r="E61" s="368">
        <v>0.50500400000000001</v>
      </c>
      <c r="F61" s="368">
        <v>3.8165999999999999E-2</v>
      </c>
      <c r="G61" s="368">
        <v>2.2512999999999998E-2</v>
      </c>
      <c r="H61" s="368">
        <v>22.924261999999999</v>
      </c>
      <c r="I61" s="369">
        <v>23.635631</v>
      </c>
      <c r="L61" s="370"/>
      <c r="M61" s="370"/>
      <c r="N61" s="370"/>
      <c r="O61" s="370"/>
      <c r="P61" s="370"/>
      <c r="Q61" s="370"/>
      <c r="R61" s="370"/>
      <c r="S61" s="370"/>
    </row>
    <row r="62" spans="1:19">
      <c r="A62" s="367" t="s">
        <v>44</v>
      </c>
      <c r="B62" s="368">
        <v>0.14031199999999999</v>
      </c>
      <c r="C62" s="368">
        <v>0.111694</v>
      </c>
      <c r="D62" s="368">
        <v>3.373373</v>
      </c>
      <c r="E62" s="368">
        <v>3.0001699999999998</v>
      </c>
      <c r="F62" s="368">
        <v>7.5689000000000006E-2</v>
      </c>
      <c r="G62" s="368">
        <v>5.8041000000000002E-2</v>
      </c>
      <c r="H62" s="368">
        <v>10.729542</v>
      </c>
      <c r="I62" s="369">
        <v>11.987278999999999</v>
      </c>
      <c r="L62" s="370"/>
      <c r="M62" s="370"/>
      <c r="N62" s="370"/>
      <c r="O62" s="370"/>
      <c r="P62" s="370"/>
      <c r="Q62" s="370"/>
      <c r="R62" s="370"/>
      <c r="S62" s="370"/>
    </row>
    <row r="63" spans="1:19">
      <c r="A63" s="367" t="s">
        <v>366</v>
      </c>
      <c r="B63" s="368">
        <v>0.30158800000000002</v>
      </c>
      <c r="C63" s="368">
        <v>0.25891999999999998</v>
      </c>
      <c r="D63" s="368">
        <v>0.235204</v>
      </c>
      <c r="E63" s="368">
        <v>0.26243499999999997</v>
      </c>
      <c r="F63" s="368">
        <v>1.8242999999999999E-2</v>
      </c>
      <c r="G63" s="368">
        <v>2.9307E-2</v>
      </c>
      <c r="H63" s="368">
        <v>21.555291</v>
      </c>
      <c r="I63" s="369">
        <v>21.698419000000001</v>
      </c>
      <c r="L63" s="370"/>
      <c r="M63" s="370"/>
      <c r="N63" s="370"/>
      <c r="O63" s="370"/>
      <c r="P63" s="370"/>
      <c r="Q63" s="370"/>
      <c r="R63" s="370"/>
      <c r="S63" s="370"/>
    </row>
    <row r="64" spans="1:19">
      <c r="A64" s="367" t="s">
        <v>367</v>
      </c>
      <c r="B64" s="368">
        <v>7.6713000000000003E-2</v>
      </c>
      <c r="C64" s="368">
        <v>6.2956999999999999E-2</v>
      </c>
      <c r="D64" s="368">
        <v>8.6432999999999996E-2</v>
      </c>
      <c r="E64" s="368">
        <v>0.105335</v>
      </c>
      <c r="F64" s="368">
        <v>4.6600000000000003E-2</v>
      </c>
      <c r="G64" s="368">
        <v>2.0971E-2</v>
      </c>
      <c r="H64" s="368">
        <v>24.556376</v>
      </c>
      <c r="I64" s="369">
        <v>25.718304</v>
      </c>
      <c r="L64" s="370"/>
      <c r="M64" s="370"/>
      <c r="N64" s="370"/>
      <c r="O64" s="370"/>
      <c r="P64" s="370"/>
      <c r="Q64" s="370"/>
      <c r="R64" s="370"/>
      <c r="S64" s="370"/>
    </row>
    <row r="65" spans="1:19">
      <c r="A65" s="367" t="s">
        <v>250</v>
      </c>
      <c r="B65" s="368">
        <v>4.5142000000000002E-2</v>
      </c>
      <c r="C65" s="368">
        <v>4.7024999999999997E-2</v>
      </c>
      <c r="D65" s="368">
        <v>0.191658</v>
      </c>
      <c r="E65" s="368">
        <v>0.14010600000000001</v>
      </c>
      <c r="F65" s="368">
        <v>2.3057000000000001E-2</v>
      </c>
      <c r="G65" s="368">
        <v>4.5941999999999997E-2</v>
      </c>
      <c r="H65" s="368">
        <v>28.378813000000001</v>
      </c>
      <c r="I65" s="369">
        <v>28.045531</v>
      </c>
      <c r="L65" s="370"/>
      <c r="M65" s="370"/>
      <c r="N65" s="370"/>
      <c r="O65" s="370"/>
      <c r="P65" s="370"/>
      <c r="Q65" s="370"/>
      <c r="R65" s="370"/>
      <c r="S65" s="370"/>
    </row>
    <row r="66" spans="1:19">
      <c r="A66" s="367" t="s">
        <v>45</v>
      </c>
      <c r="B66" s="368">
        <v>3.0431E-2</v>
      </c>
      <c r="C66" s="368">
        <v>1.2900999999999999E-2</v>
      </c>
      <c r="D66" s="368">
        <v>1.652773</v>
      </c>
      <c r="E66" s="368">
        <v>0.97848999999999997</v>
      </c>
      <c r="F66" s="368">
        <v>4.5409999999999999E-3</v>
      </c>
      <c r="G66" s="368">
        <v>0</v>
      </c>
      <c r="H66" s="368">
        <v>22.922969999999999</v>
      </c>
      <c r="I66" s="369">
        <v>23.661289</v>
      </c>
      <c r="L66" s="370"/>
      <c r="M66" s="370"/>
      <c r="N66" s="370"/>
      <c r="O66" s="370"/>
      <c r="P66" s="370"/>
      <c r="Q66" s="370"/>
      <c r="R66" s="370"/>
      <c r="S66" s="370"/>
    </row>
    <row r="67" spans="1:19">
      <c r="A67" s="367" t="s">
        <v>368</v>
      </c>
      <c r="B67" s="368">
        <v>3.2403000000000001E-2</v>
      </c>
      <c r="C67" s="368">
        <v>3.4376999999999998E-2</v>
      </c>
      <c r="D67" s="368">
        <v>4.6558000000000002E-2</v>
      </c>
      <c r="E67" s="368">
        <v>5.1789000000000002E-2</v>
      </c>
      <c r="F67" s="368">
        <v>1.5703999999999999E-2</v>
      </c>
      <c r="G67" s="368">
        <v>7.0500000000000001E-4</v>
      </c>
      <c r="H67" s="368">
        <v>22.018908</v>
      </c>
      <c r="I67" s="369">
        <v>22.269311999999999</v>
      </c>
      <c r="L67" s="370"/>
      <c r="M67" s="370"/>
      <c r="N67" s="370"/>
      <c r="O67" s="370"/>
      <c r="P67" s="370"/>
      <c r="Q67" s="370"/>
      <c r="R67" s="370"/>
      <c r="S67" s="370"/>
    </row>
    <row r="68" spans="1:19">
      <c r="A68" s="367" t="s">
        <v>251</v>
      </c>
      <c r="B68" s="368">
        <v>2.5329999999999998E-2</v>
      </c>
      <c r="C68" s="368">
        <v>1.193E-3</v>
      </c>
      <c r="D68" s="368">
        <v>4.1888000000000002E-2</v>
      </c>
      <c r="E68" s="368">
        <v>3.1474000000000002E-2</v>
      </c>
      <c r="F68" s="368">
        <v>1.9789999999999999E-3</v>
      </c>
      <c r="G68" s="368">
        <v>7.1659999999999996E-3</v>
      </c>
      <c r="H68" s="368">
        <v>28.847339999999999</v>
      </c>
      <c r="I68" s="369">
        <v>27.639066</v>
      </c>
      <c r="L68" s="370"/>
      <c r="M68" s="370"/>
      <c r="N68" s="370"/>
      <c r="O68" s="370"/>
      <c r="P68" s="370"/>
      <c r="Q68" s="370"/>
      <c r="R68" s="370"/>
      <c r="S68" s="370"/>
    </row>
    <row r="69" spans="1:19">
      <c r="A69" s="367" t="s">
        <v>63</v>
      </c>
      <c r="B69" s="368">
        <v>2.0701689999999999</v>
      </c>
      <c r="C69" s="368">
        <v>1.4315450000000001</v>
      </c>
      <c r="D69" s="368">
        <v>0.32779999999999998</v>
      </c>
      <c r="E69" s="368">
        <v>0.203435</v>
      </c>
      <c r="F69" s="368">
        <v>2.8488159999999998</v>
      </c>
      <c r="G69" s="368">
        <v>3.2955969999999999</v>
      </c>
      <c r="H69" s="368">
        <v>20.609158000000001</v>
      </c>
      <c r="I69" s="369">
        <v>20.974865000000001</v>
      </c>
      <c r="L69" s="370"/>
      <c r="M69" s="370"/>
      <c r="N69" s="370"/>
      <c r="O69" s="370"/>
      <c r="P69" s="370"/>
      <c r="Q69" s="370"/>
      <c r="R69" s="370"/>
      <c r="S69" s="370"/>
    </row>
    <row r="70" spans="1:19">
      <c r="A70" s="367" t="s">
        <v>369</v>
      </c>
      <c r="B70" s="368">
        <v>4.3461E-2</v>
      </c>
      <c r="C70" s="368">
        <v>9.5696000000000003E-2</v>
      </c>
      <c r="D70" s="368">
        <v>0.39600600000000002</v>
      </c>
      <c r="E70" s="368">
        <v>0.389461</v>
      </c>
      <c r="F70" s="368">
        <v>0.58295799999999998</v>
      </c>
      <c r="G70" s="368">
        <v>0.93096299999999998</v>
      </c>
      <c r="H70" s="368">
        <v>20.879932</v>
      </c>
      <c r="I70" s="369">
        <v>22.477736</v>
      </c>
      <c r="L70" s="370"/>
      <c r="M70" s="370"/>
      <c r="N70" s="370"/>
      <c r="O70" s="370"/>
      <c r="P70" s="370"/>
      <c r="Q70" s="370"/>
      <c r="R70" s="370"/>
      <c r="S70" s="370"/>
    </row>
    <row r="71" spans="1:19">
      <c r="A71" s="371" t="s">
        <v>370</v>
      </c>
      <c r="B71" s="368">
        <v>5.0658000000000002E-2</v>
      </c>
      <c r="C71" s="368">
        <v>0.112251</v>
      </c>
      <c r="D71" s="368">
        <v>0.46022099999999999</v>
      </c>
      <c r="E71" s="368">
        <v>0.44432100000000002</v>
      </c>
      <c r="F71" s="368">
        <v>0.69702200000000003</v>
      </c>
      <c r="G71" s="368">
        <v>1.112722</v>
      </c>
      <c r="H71" s="368">
        <v>19.816058999999999</v>
      </c>
      <c r="I71" s="369">
        <v>21.631979999999999</v>
      </c>
      <c r="L71" s="370"/>
      <c r="M71" s="370"/>
      <c r="N71" s="370"/>
      <c r="O71" s="370"/>
      <c r="P71" s="370"/>
      <c r="Q71" s="370"/>
      <c r="R71" s="370"/>
      <c r="S71" s="370"/>
    </row>
    <row r="72" spans="1:19">
      <c r="A72" s="367" t="s">
        <v>371</v>
      </c>
      <c r="B72" s="368">
        <v>8.1829999999999993E-3</v>
      </c>
      <c r="C72" s="368">
        <v>0</v>
      </c>
      <c r="D72" s="368">
        <v>1.6292999999999998E-2</v>
      </c>
      <c r="E72" s="368">
        <v>7.3432999999999998E-2</v>
      </c>
      <c r="F72" s="368">
        <v>8.12E-4</v>
      </c>
      <c r="G72" s="368">
        <v>4.1729999999999996E-3</v>
      </c>
      <c r="H72" s="368">
        <v>28.811865000000001</v>
      </c>
      <c r="I72" s="369">
        <v>30.920024999999999</v>
      </c>
      <c r="L72" s="370"/>
      <c r="M72" s="370"/>
      <c r="N72" s="370"/>
      <c r="O72" s="370"/>
      <c r="P72" s="370"/>
      <c r="Q72" s="370"/>
      <c r="R72" s="370"/>
      <c r="S72" s="370"/>
    </row>
    <row r="73" spans="1:19">
      <c r="A73" s="367" t="s">
        <v>48</v>
      </c>
      <c r="B73" s="368">
        <v>3.0850000000000001E-3</v>
      </c>
      <c r="C73" s="368">
        <v>0</v>
      </c>
      <c r="D73" s="368">
        <v>2.2512000000000001E-2</v>
      </c>
      <c r="E73" s="368">
        <v>1.3481E-2</v>
      </c>
      <c r="F73" s="368">
        <v>6.411E-3</v>
      </c>
      <c r="G73" s="368">
        <v>6.3559999999999997E-3</v>
      </c>
      <c r="H73" s="368">
        <v>26.478225999999999</v>
      </c>
      <c r="I73" s="369">
        <v>27.676065999999999</v>
      </c>
      <c r="L73" s="370"/>
      <c r="M73" s="370"/>
      <c r="N73" s="370"/>
      <c r="O73" s="370"/>
      <c r="P73" s="370"/>
      <c r="Q73" s="370"/>
      <c r="R73" s="370"/>
      <c r="S73" s="370"/>
    </row>
    <row r="74" spans="1:19">
      <c r="A74" s="367" t="s">
        <v>254</v>
      </c>
      <c r="B74" s="368">
        <v>4.1100690000000002</v>
      </c>
      <c r="C74" s="368">
        <v>3.5229490000000001</v>
      </c>
      <c r="D74" s="368">
        <v>0.59587400000000001</v>
      </c>
      <c r="E74" s="368">
        <v>0.75281900000000002</v>
      </c>
      <c r="F74" s="368">
        <v>9.1743659999999991</v>
      </c>
      <c r="G74" s="368">
        <v>10.148624</v>
      </c>
      <c r="H74" s="368">
        <v>14.838066</v>
      </c>
      <c r="I74" s="369">
        <v>16.716377999999999</v>
      </c>
      <c r="L74" s="370"/>
      <c r="M74" s="370"/>
      <c r="N74" s="370"/>
      <c r="O74" s="370"/>
      <c r="P74" s="370"/>
      <c r="Q74" s="370"/>
      <c r="R74" s="370"/>
      <c r="S74" s="370"/>
    </row>
    <row r="75" spans="1:19">
      <c r="A75" s="367" t="s">
        <v>255</v>
      </c>
      <c r="B75" s="368">
        <v>0.13220899999999999</v>
      </c>
      <c r="C75" s="368">
        <v>3.6283000000000003E-2</v>
      </c>
      <c r="D75" s="368">
        <v>2.3088139999999999</v>
      </c>
      <c r="E75" s="368">
        <v>3.0102730000000002</v>
      </c>
      <c r="F75" s="368">
        <v>7.4780000000000003E-3</v>
      </c>
      <c r="G75" s="368">
        <v>1.1547999999999999E-2</v>
      </c>
      <c r="H75" s="368">
        <v>24.290123000000001</v>
      </c>
      <c r="I75" s="369">
        <v>23.562785000000002</v>
      </c>
      <c r="L75" s="370"/>
      <c r="M75" s="370"/>
      <c r="N75" s="370"/>
      <c r="O75" s="370"/>
      <c r="P75" s="370"/>
      <c r="Q75" s="370"/>
      <c r="R75" s="370"/>
      <c r="S75" s="370"/>
    </row>
    <row r="76" spans="1:19">
      <c r="A76" s="367" t="s">
        <v>256</v>
      </c>
      <c r="B76" s="368">
        <v>0.22155900000000001</v>
      </c>
      <c r="C76" s="368">
        <v>0.149948</v>
      </c>
      <c r="D76" s="368">
        <v>6.2351999999999998E-2</v>
      </c>
      <c r="E76" s="368">
        <v>5.0061000000000001E-2</v>
      </c>
      <c r="F76" s="368">
        <v>2.2613000000000001E-2</v>
      </c>
      <c r="G76" s="368">
        <v>0</v>
      </c>
      <c r="H76" s="368">
        <v>24.354576000000002</v>
      </c>
      <c r="I76" s="369">
        <v>24.745433999999999</v>
      </c>
      <c r="L76" s="370"/>
      <c r="M76" s="370"/>
      <c r="N76" s="370"/>
      <c r="O76" s="370"/>
      <c r="P76" s="370"/>
      <c r="Q76" s="370"/>
      <c r="R76" s="370"/>
      <c r="S76" s="370"/>
    </row>
    <row r="77" spans="1:19">
      <c r="A77" s="367" t="s">
        <v>49</v>
      </c>
      <c r="B77" s="368">
        <v>4.6381379999999996</v>
      </c>
      <c r="C77" s="368">
        <v>4.1641180000000002</v>
      </c>
      <c r="D77" s="368">
        <v>0.23042099999999999</v>
      </c>
      <c r="E77" s="368">
        <v>0.22059699999999999</v>
      </c>
      <c r="F77" s="368">
        <v>11.644043</v>
      </c>
      <c r="G77" s="368">
        <v>12.6248</v>
      </c>
      <c r="H77" s="368">
        <v>10.712953000000001</v>
      </c>
      <c r="I77" s="369">
        <v>12.257633999999999</v>
      </c>
      <c r="L77" s="370"/>
      <c r="M77" s="370"/>
      <c r="N77" s="370"/>
      <c r="O77" s="370"/>
      <c r="P77" s="370"/>
      <c r="Q77" s="370"/>
      <c r="R77" s="370"/>
      <c r="S77" s="370"/>
    </row>
    <row r="78" spans="1:19">
      <c r="A78" s="367" t="s">
        <v>50</v>
      </c>
      <c r="B78" s="368">
        <v>4.9724180000000002</v>
      </c>
      <c r="C78" s="368">
        <v>4.6647309999999997</v>
      </c>
      <c r="D78" s="368">
        <v>0.28071800000000002</v>
      </c>
      <c r="E78" s="368">
        <v>0.24557899999999999</v>
      </c>
      <c r="F78" s="368">
        <v>5.7762570000000002</v>
      </c>
      <c r="G78" s="368">
        <v>6.1912459999999996</v>
      </c>
      <c r="H78" s="368">
        <v>10.427196</v>
      </c>
      <c r="I78" s="369">
        <v>12.36533</v>
      </c>
      <c r="L78" s="370"/>
      <c r="M78" s="370"/>
      <c r="N78" s="370"/>
      <c r="O78" s="370"/>
      <c r="P78" s="370"/>
      <c r="Q78" s="370"/>
      <c r="R78" s="370"/>
      <c r="S78" s="370"/>
    </row>
    <row r="79" spans="1:19">
      <c r="A79" s="367" t="s">
        <v>51</v>
      </c>
      <c r="B79" s="368">
        <v>3.1876570000000002</v>
      </c>
      <c r="C79" s="368">
        <v>2.6942529999999998</v>
      </c>
      <c r="D79" s="368">
        <v>5.484E-2</v>
      </c>
      <c r="E79" s="368">
        <v>6.0325999999999998E-2</v>
      </c>
      <c r="F79" s="368">
        <v>11.935086</v>
      </c>
      <c r="G79" s="368">
        <v>14.090927000000001</v>
      </c>
      <c r="H79" s="368">
        <v>16.39068</v>
      </c>
      <c r="I79" s="369">
        <v>17.448788</v>
      </c>
      <c r="L79" s="370"/>
      <c r="M79" s="370"/>
      <c r="N79" s="370"/>
      <c r="O79" s="370"/>
      <c r="P79" s="370"/>
      <c r="Q79" s="370"/>
      <c r="R79" s="370"/>
      <c r="S79" s="370"/>
    </row>
    <row r="80" spans="1:19">
      <c r="A80" s="367" t="s">
        <v>52</v>
      </c>
      <c r="B80" s="368">
        <v>3.0448309999999998</v>
      </c>
      <c r="C80" s="368">
        <v>2.924944</v>
      </c>
      <c r="D80" s="368">
        <v>6.3740000000000005E-2</v>
      </c>
      <c r="E80" s="368">
        <v>0.12831400000000001</v>
      </c>
      <c r="F80" s="368">
        <v>5.8019679999999996</v>
      </c>
      <c r="G80" s="368">
        <v>6.7707059999999997</v>
      </c>
      <c r="H80" s="368">
        <v>21.246392</v>
      </c>
      <c r="I80" s="369">
        <v>22.764251000000002</v>
      </c>
      <c r="L80" s="370"/>
      <c r="M80" s="370"/>
      <c r="N80" s="370"/>
      <c r="O80" s="370"/>
      <c r="P80" s="370"/>
      <c r="Q80" s="370"/>
      <c r="R80" s="370"/>
      <c r="S80" s="370"/>
    </row>
    <row r="81" spans="1:19">
      <c r="A81" s="367" t="s">
        <v>372</v>
      </c>
      <c r="B81" s="368">
        <v>7.1340000000000001E-2</v>
      </c>
      <c r="C81" s="368">
        <v>0.12617100000000001</v>
      </c>
      <c r="D81" s="368">
        <v>1.0954470000000001</v>
      </c>
      <c r="E81" s="368">
        <v>0.90780300000000003</v>
      </c>
      <c r="F81" s="368">
        <v>0.42630099999999999</v>
      </c>
      <c r="G81" s="368">
        <v>0.66120000000000001</v>
      </c>
      <c r="H81" s="368">
        <v>23.204847000000001</v>
      </c>
      <c r="I81" s="369">
        <v>23.130860999999999</v>
      </c>
      <c r="L81" s="370"/>
      <c r="M81" s="370"/>
      <c r="N81" s="370"/>
      <c r="O81" s="370"/>
      <c r="P81" s="370"/>
      <c r="Q81" s="370"/>
      <c r="R81" s="370"/>
      <c r="S81" s="370"/>
    </row>
    <row r="82" spans="1:19">
      <c r="A82" s="367" t="s">
        <v>128</v>
      </c>
      <c r="B82" s="368">
        <v>0.123927</v>
      </c>
      <c r="C82" s="368">
        <v>0.111499</v>
      </c>
      <c r="D82" s="368">
        <v>4.1805339999999998</v>
      </c>
      <c r="E82" s="368">
        <v>3.6289929999999999</v>
      </c>
      <c r="F82" s="368">
        <v>3.9583E-2</v>
      </c>
      <c r="G82" s="368">
        <v>4.6150999999999998E-2</v>
      </c>
      <c r="H82" s="368">
        <v>23.027186</v>
      </c>
      <c r="I82" s="369">
        <v>24.092480999999999</v>
      </c>
      <c r="L82" s="370"/>
      <c r="M82" s="370"/>
      <c r="N82" s="370"/>
      <c r="O82" s="370"/>
      <c r="P82" s="370"/>
      <c r="Q82" s="370"/>
      <c r="R82" s="370"/>
      <c r="S82" s="370"/>
    </row>
    <row r="83" spans="1:19">
      <c r="A83" s="367" t="s">
        <v>102</v>
      </c>
      <c r="B83" s="368">
        <v>6.6369999999999997E-3</v>
      </c>
      <c r="C83" s="368">
        <v>6.5760000000000002E-3</v>
      </c>
      <c r="D83" s="368">
        <v>6.8959000000000006E-2</v>
      </c>
      <c r="E83" s="368">
        <v>3.3557999999999998E-2</v>
      </c>
      <c r="F83" s="368">
        <v>1.3420000000000001E-3</v>
      </c>
      <c r="G83" s="368">
        <v>1.9E-3</v>
      </c>
      <c r="H83" s="368">
        <v>20.522380999999999</v>
      </c>
      <c r="I83" s="369">
        <v>20.943888000000001</v>
      </c>
      <c r="L83" s="370"/>
      <c r="M83" s="370"/>
      <c r="N83" s="370"/>
      <c r="O83" s="370"/>
      <c r="P83" s="370"/>
      <c r="Q83" s="370"/>
      <c r="R83" s="370"/>
      <c r="S83" s="370"/>
    </row>
    <row r="84" spans="1:19">
      <c r="A84" s="367" t="s">
        <v>373</v>
      </c>
      <c r="B84" s="368">
        <v>2.513E-2</v>
      </c>
      <c r="C84" s="368">
        <v>1.7769999999999999E-3</v>
      </c>
      <c r="D84" s="368">
        <v>1.632471</v>
      </c>
      <c r="E84" s="368">
        <v>0.78533900000000001</v>
      </c>
      <c r="F84" s="368">
        <v>3.3830000000000002E-3</v>
      </c>
      <c r="G84" s="368">
        <v>2.3540000000000002E-3</v>
      </c>
      <c r="H84" s="368">
        <v>23.447783000000001</v>
      </c>
      <c r="I84" s="369">
        <v>23.815702999999999</v>
      </c>
      <c r="L84" s="370"/>
      <c r="M84" s="370"/>
      <c r="N84" s="370"/>
      <c r="O84" s="370"/>
      <c r="P84" s="370"/>
      <c r="Q84" s="370"/>
      <c r="R84" s="370"/>
      <c r="S84" s="370"/>
    </row>
    <row r="85" spans="1:19">
      <c r="A85" s="367" t="s">
        <v>374</v>
      </c>
      <c r="B85" s="368">
        <v>0.21201600000000001</v>
      </c>
      <c r="C85" s="368">
        <v>0.11629100000000001</v>
      </c>
      <c r="D85" s="368">
        <v>1.8268869999999999</v>
      </c>
      <c r="E85" s="368">
        <v>1.3661920000000001</v>
      </c>
      <c r="F85" s="368">
        <v>1.460024</v>
      </c>
      <c r="G85" s="368">
        <v>0.54658799999999996</v>
      </c>
      <c r="H85" s="368">
        <v>28.565574000000002</v>
      </c>
      <c r="I85" s="369">
        <v>27.564086</v>
      </c>
      <c r="L85" s="370"/>
      <c r="M85" s="370"/>
      <c r="N85" s="370"/>
      <c r="O85" s="370"/>
      <c r="P85" s="370"/>
      <c r="Q85" s="370"/>
      <c r="R85" s="370"/>
      <c r="S85" s="370"/>
    </row>
    <row r="86" spans="1:19">
      <c r="A86" s="367" t="s">
        <v>375</v>
      </c>
      <c r="B86" s="368">
        <v>0.152314</v>
      </c>
      <c r="C86" s="368">
        <v>0</v>
      </c>
      <c r="D86" s="368">
        <v>0.69979000000000002</v>
      </c>
      <c r="E86" s="368">
        <v>0.29877199999999998</v>
      </c>
      <c r="F86" s="368">
        <v>2.4868000000000001E-2</v>
      </c>
      <c r="G86" s="368">
        <v>0.174869</v>
      </c>
      <c r="H86" s="368">
        <v>25.799254999999999</v>
      </c>
      <c r="I86" s="369">
        <v>21.945663</v>
      </c>
      <c r="L86" s="370"/>
      <c r="M86" s="370"/>
      <c r="N86" s="370"/>
      <c r="O86" s="370"/>
      <c r="P86" s="370"/>
      <c r="Q86" s="370"/>
      <c r="R86" s="370"/>
      <c r="S86" s="370"/>
    </row>
    <row r="87" spans="1:19">
      <c r="A87" s="367" t="s">
        <v>376</v>
      </c>
      <c r="B87" s="368">
        <v>1.6934999999999999E-2</v>
      </c>
      <c r="C87" s="368">
        <v>3.8105E-2</v>
      </c>
      <c r="D87" s="368">
        <v>0.112925</v>
      </c>
      <c r="E87" s="368">
        <v>0.20069000000000001</v>
      </c>
      <c r="F87" s="368">
        <v>1.9876000000000001E-2</v>
      </c>
      <c r="G87" s="368">
        <v>1.3174999999999999E-2</v>
      </c>
      <c r="H87" s="368">
        <v>17.159991999999999</v>
      </c>
      <c r="I87" s="369">
        <v>18.403738000000001</v>
      </c>
      <c r="L87" s="370"/>
      <c r="M87" s="370"/>
      <c r="N87" s="370"/>
      <c r="O87" s="370"/>
      <c r="P87" s="370"/>
      <c r="Q87" s="370"/>
      <c r="R87" s="370"/>
      <c r="S87" s="370"/>
    </row>
    <row r="88" spans="1:19">
      <c r="A88" s="367" t="s">
        <v>53</v>
      </c>
      <c r="B88" s="368">
        <v>4.7080000000000004E-3</v>
      </c>
      <c r="C88" s="368">
        <v>8.9899999999999995E-4</v>
      </c>
      <c r="D88" s="368">
        <v>0.28396500000000002</v>
      </c>
      <c r="E88" s="368">
        <v>0.210789</v>
      </c>
      <c r="F88" s="368">
        <v>5.0799999999999999E-4</v>
      </c>
      <c r="G88" s="368">
        <v>2.0100000000000001E-4</v>
      </c>
      <c r="H88" s="368">
        <v>24.447458000000001</v>
      </c>
      <c r="I88" s="369">
        <v>24.388282</v>
      </c>
      <c r="L88" s="370"/>
      <c r="M88" s="370"/>
      <c r="N88" s="370"/>
      <c r="O88" s="370"/>
      <c r="P88" s="370"/>
      <c r="Q88" s="370"/>
      <c r="R88" s="370"/>
      <c r="S88" s="370"/>
    </row>
    <row r="89" spans="1:19">
      <c r="A89" s="367" t="s">
        <v>377</v>
      </c>
      <c r="B89" s="368">
        <v>0.101383</v>
      </c>
      <c r="C89" s="368">
        <v>2.3210000000000001E-2</v>
      </c>
      <c r="D89" s="368">
        <v>0.373087</v>
      </c>
      <c r="E89" s="368">
        <v>0.24218200000000001</v>
      </c>
      <c r="F89" s="368">
        <v>1.9054999999999999E-2</v>
      </c>
      <c r="G89" s="368">
        <v>0.35970299999999999</v>
      </c>
      <c r="H89" s="368">
        <v>19.431058</v>
      </c>
      <c r="I89" s="369">
        <v>20.027559</v>
      </c>
      <c r="L89" s="370"/>
      <c r="M89" s="370"/>
      <c r="N89" s="370"/>
      <c r="O89" s="370"/>
      <c r="P89" s="370"/>
      <c r="Q89" s="370"/>
      <c r="R89" s="370"/>
      <c r="S89" s="370"/>
    </row>
    <row r="90" spans="1:19">
      <c r="A90" s="367" t="s">
        <v>378</v>
      </c>
      <c r="B90" s="368">
        <v>4.9890000000000004E-3</v>
      </c>
      <c r="C90" s="368">
        <v>9.9200000000000004E-4</v>
      </c>
      <c r="D90" s="368">
        <v>6.1441999999999997E-2</v>
      </c>
      <c r="E90" s="368">
        <v>6.1795000000000003E-2</v>
      </c>
      <c r="F90" s="368">
        <v>3.8319999999999999E-3</v>
      </c>
      <c r="G90" s="368">
        <v>1.4970000000000001E-3</v>
      </c>
      <c r="H90" s="368">
        <v>25.265999000000001</v>
      </c>
      <c r="I90" s="369">
        <v>25.206057000000001</v>
      </c>
      <c r="L90" s="370"/>
      <c r="M90" s="370"/>
      <c r="N90" s="370"/>
      <c r="O90" s="370"/>
      <c r="P90" s="370"/>
      <c r="Q90" s="370"/>
      <c r="R90" s="370"/>
      <c r="S90" s="370"/>
    </row>
    <row r="91" spans="1:19">
      <c r="A91" s="367" t="s">
        <v>379</v>
      </c>
      <c r="B91" s="368">
        <v>7.0679999999999996E-3</v>
      </c>
      <c r="C91" s="368">
        <v>1.5452E-2</v>
      </c>
      <c r="D91" s="368">
        <v>2.3566220000000002</v>
      </c>
      <c r="E91" s="368">
        <v>2.2098879999999999</v>
      </c>
      <c r="F91" s="368">
        <v>2.7944E-2</v>
      </c>
      <c r="G91" s="368">
        <v>1.013E-3</v>
      </c>
      <c r="H91" s="368">
        <v>20.363239</v>
      </c>
      <c r="I91" s="369">
        <v>20.984169999999999</v>
      </c>
      <c r="L91" s="370"/>
      <c r="M91" s="370"/>
      <c r="N91" s="370"/>
      <c r="O91" s="370"/>
      <c r="P91" s="370"/>
      <c r="Q91" s="370"/>
      <c r="R91" s="370"/>
      <c r="S91" s="370"/>
    </row>
    <row r="92" spans="1:19">
      <c r="A92" s="367" t="s">
        <v>380</v>
      </c>
      <c r="B92" s="368">
        <v>1.4794E-2</v>
      </c>
      <c r="C92" s="368">
        <v>8.6960000000000006E-3</v>
      </c>
      <c r="D92" s="368">
        <v>0.1176</v>
      </c>
      <c r="E92" s="368">
        <v>7.8159000000000006E-2</v>
      </c>
      <c r="F92" s="368">
        <v>2.82E-3</v>
      </c>
      <c r="G92" s="368">
        <v>2.3059999999999999E-3</v>
      </c>
      <c r="H92" s="368">
        <v>25.458549000000001</v>
      </c>
      <c r="I92" s="369">
        <v>26.718101000000001</v>
      </c>
      <c r="L92" s="370"/>
      <c r="M92" s="370"/>
      <c r="N92" s="370"/>
      <c r="O92" s="370"/>
      <c r="P92" s="370"/>
      <c r="Q92" s="370"/>
      <c r="R92" s="370"/>
      <c r="S92" s="370"/>
    </row>
    <row r="93" spans="1:19">
      <c r="A93" s="367" t="s">
        <v>381</v>
      </c>
      <c r="B93" s="368">
        <v>0.186388</v>
      </c>
      <c r="C93" s="368">
        <v>0.267266</v>
      </c>
      <c r="D93" s="368">
        <v>3.2288670000000002</v>
      </c>
      <c r="E93" s="368">
        <v>2.7196980000000002</v>
      </c>
      <c r="F93" s="368">
        <v>1.0852000000000001E-2</v>
      </c>
      <c r="G93" s="368">
        <v>1.8213E-2</v>
      </c>
      <c r="H93" s="368">
        <v>22.725888999999999</v>
      </c>
      <c r="I93" s="369">
        <v>24.450202999999998</v>
      </c>
      <c r="L93" s="370"/>
      <c r="M93" s="370"/>
      <c r="N93" s="370"/>
      <c r="O93" s="370"/>
      <c r="P93" s="370"/>
      <c r="Q93" s="370"/>
      <c r="R93" s="370"/>
      <c r="S93" s="370"/>
    </row>
    <row r="94" spans="1:19">
      <c r="A94" s="367" t="s">
        <v>382</v>
      </c>
      <c r="B94" s="368">
        <v>4.9715000000000002E-2</v>
      </c>
      <c r="C94" s="368">
        <v>0</v>
      </c>
      <c r="D94" s="368">
        <v>1.200097</v>
      </c>
      <c r="E94" s="368">
        <v>0.73481300000000005</v>
      </c>
      <c r="F94" s="368">
        <v>0</v>
      </c>
      <c r="G94" s="368">
        <v>0</v>
      </c>
      <c r="H94" s="368">
        <v>19.414694999999998</v>
      </c>
      <c r="I94" s="369">
        <v>19.174500999999999</v>
      </c>
      <c r="L94" s="370"/>
      <c r="M94" s="370"/>
      <c r="N94" s="370"/>
      <c r="O94" s="370"/>
      <c r="P94" s="370"/>
      <c r="Q94" s="370"/>
      <c r="R94" s="370"/>
      <c r="S94" s="370"/>
    </row>
    <row r="95" spans="1:19">
      <c r="A95" s="367"/>
      <c r="B95" s="368"/>
      <c r="C95" s="368"/>
      <c r="D95" s="368"/>
      <c r="E95" s="368"/>
      <c r="F95" s="368"/>
      <c r="G95" s="368"/>
      <c r="H95" s="368"/>
      <c r="I95" s="369"/>
      <c r="L95" s="370"/>
      <c r="M95" s="370"/>
      <c r="N95" s="370"/>
      <c r="O95" s="370"/>
      <c r="P95" s="370"/>
      <c r="Q95" s="370"/>
      <c r="R95" s="370"/>
      <c r="S95" s="370"/>
    </row>
    <row r="96" spans="1:19" ht="13.5" thickBot="1">
      <c r="A96" s="372" t="s">
        <v>58</v>
      </c>
      <c r="B96" s="373">
        <v>1.072506</v>
      </c>
      <c r="C96" s="373">
        <v>0.95167599999999997</v>
      </c>
      <c r="D96" s="373">
        <v>0.71943199999999996</v>
      </c>
      <c r="E96" s="373">
        <v>0.65906200000000004</v>
      </c>
      <c r="F96" s="373">
        <v>2.4691749999999999</v>
      </c>
      <c r="G96" s="373">
        <v>2.4802840000000002</v>
      </c>
      <c r="H96" s="373">
        <v>16.010216</v>
      </c>
      <c r="I96" s="374">
        <v>16.994738999999999</v>
      </c>
    </row>
    <row r="97" spans="1:9" ht="24" customHeight="1">
      <c r="A97" s="380" t="s">
        <v>103</v>
      </c>
      <c r="B97" s="375"/>
      <c r="C97" s="381"/>
      <c r="D97" s="375"/>
      <c r="E97" s="382"/>
      <c r="F97" s="377"/>
      <c r="G97" s="382"/>
      <c r="H97" s="377"/>
      <c r="I97" s="377"/>
    </row>
    <row r="98" spans="1:9" ht="14.25">
      <c r="A98" s="383" t="s">
        <v>383</v>
      </c>
      <c r="B98" s="384"/>
      <c r="C98" s="384"/>
      <c r="D98" s="384"/>
      <c r="E98" s="378"/>
      <c r="F98" s="378"/>
      <c r="G98" s="378"/>
    </row>
    <row r="99" spans="1:9">
      <c r="A99" s="385" t="s">
        <v>384</v>
      </c>
    </row>
    <row r="100" spans="1:9">
      <c r="A100" s="385" t="s">
        <v>385</v>
      </c>
    </row>
    <row r="101" spans="1:9">
      <c r="A101" s="386"/>
    </row>
    <row r="102" spans="1:9">
      <c r="A102" s="386"/>
    </row>
  </sheetData>
  <mergeCells count="16">
    <mergeCell ref="A1:I1"/>
    <mergeCell ref="A3:I3"/>
    <mergeCell ref="A4:I4"/>
    <mergeCell ref="B5:I5"/>
    <mergeCell ref="B6:C6"/>
    <mergeCell ref="D6:E6"/>
    <mergeCell ref="F6:G6"/>
    <mergeCell ref="H6:I6"/>
    <mergeCell ref="B52:I52"/>
    <mergeCell ref="B53:C53"/>
    <mergeCell ref="D53:E53"/>
    <mergeCell ref="F53:G54"/>
    <mergeCell ref="H53:I53"/>
    <mergeCell ref="B54:C54"/>
    <mergeCell ref="D54:E54"/>
    <mergeCell ref="H54:I54"/>
  </mergeCells>
  <printOptions horizontalCentered="1"/>
  <pageMargins left="0.78740157480314965" right="0.78740157480314965" top="0.59055118110236227" bottom="0.98425196850393704" header="0" footer="0"/>
  <pageSetup paperSize="9" scale="50" orientation="portrait" r:id="rId1"/>
  <headerFooter alignWithMargins="0"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1:M50"/>
  <sheetViews>
    <sheetView showGridLines="0" view="pageBreakPreview" zoomScale="75" zoomScaleNormal="75" workbookViewId="0">
      <selection activeCell="A22" sqref="A22:F22"/>
    </sheetView>
  </sheetViews>
  <sheetFormatPr baseColWidth="10" defaultColWidth="8.42578125" defaultRowHeight="12.75"/>
  <cols>
    <col min="1" max="1" width="79.28515625" style="9" customWidth="1"/>
    <col min="2" max="2" width="18.28515625" style="12" customWidth="1"/>
    <col min="3" max="5" width="16.7109375" style="12" customWidth="1"/>
    <col min="6" max="6" width="16.7109375" style="13" customWidth="1"/>
    <col min="7" max="7" width="9.28515625" style="9" hidden="1" customWidth="1"/>
    <col min="8" max="8" width="9.28515625" style="9" customWidth="1"/>
    <col min="9" max="9" width="9.28515625" style="14" customWidth="1"/>
    <col min="10" max="10" width="8.42578125" style="9" customWidth="1"/>
    <col min="11" max="11" width="8.42578125" style="14" customWidth="1"/>
    <col min="12" max="16384" width="8.42578125" style="9"/>
  </cols>
  <sheetData>
    <row r="1" spans="1:11" s="23" customFormat="1" ht="18">
      <c r="A1" s="396" t="s">
        <v>129</v>
      </c>
      <c r="B1" s="396"/>
      <c r="C1" s="396"/>
      <c r="D1" s="396"/>
      <c r="E1" s="396"/>
      <c r="F1" s="396"/>
      <c r="G1" s="26"/>
      <c r="H1" s="14"/>
      <c r="I1" s="52"/>
      <c r="K1" s="52"/>
    </row>
    <row r="2" spans="1:11" ht="13.15" customHeight="1">
      <c r="A2" s="21"/>
      <c r="B2" s="6"/>
      <c r="C2" s="6"/>
      <c r="D2" s="6"/>
      <c r="E2" s="6"/>
      <c r="F2" s="6"/>
      <c r="G2" s="27"/>
      <c r="H2" s="14"/>
    </row>
    <row r="3" spans="1:11" ht="15" customHeight="1">
      <c r="A3" s="406" t="s">
        <v>342</v>
      </c>
      <c r="B3" s="406"/>
      <c r="C3" s="406"/>
      <c r="D3" s="406"/>
      <c r="E3" s="406"/>
      <c r="F3" s="406"/>
      <c r="G3" s="51"/>
      <c r="H3" s="57"/>
      <c r="J3" s="14"/>
      <c r="K3" s="9"/>
    </row>
    <row r="4" spans="1:11" ht="13.5" thickBot="1">
      <c r="A4" s="101"/>
      <c r="B4" s="102"/>
      <c r="C4" s="102"/>
      <c r="D4" s="102"/>
      <c r="E4" s="102"/>
      <c r="F4" s="170"/>
      <c r="G4" s="174"/>
      <c r="H4" s="177"/>
    </row>
    <row r="5" spans="1:11" ht="32.25" customHeight="1">
      <c r="A5" s="397" t="s">
        <v>21</v>
      </c>
      <c r="B5" s="404" t="s">
        <v>1</v>
      </c>
      <c r="C5" s="405"/>
      <c r="D5" s="404" t="s">
        <v>2</v>
      </c>
      <c r="E5" s="405" t="s">
        <v>2</v>
      </c>
      <c r="F5" s="272" t="s">
        <v>90</v>
      </c>
      <c r="G5" s="173"/>
      <c r="H5" s="176"/>
    </row>
    <row r="6" spans="1:11" ht="13.15" customHeight="1">
      <c r="A6" s="398"/>
      <c r="B6" s="402" t="s">
        <v>3</v>
      </c>
      <c r="C6" s="394" t="s">
        <v>100</v>
      </c>
      <c r="D6" s="402" t="s">
        <v>3</v>
      </c>
      <c r="E6" s="394" t="s">
        <v>100</v>
      </c>
      <c r="F6" s="273" t="s">
        <v>89</v>
      </c>
      <c r="G6" s="173"/>
      <c r="H6" s="176"/>
    </row>
    <row r="7" spans="1:11" ht="24" customHeight="1" thickBot="1">
      <c r="A7" s="399"/>
      <c r="B7" s="403"/>
      <c r="C7" s="395"/>
      <c r="D7" s="403"/>
      <c r="E7" s="395"/>
      <c r="F7" s="274" t="s">
        <v>105</v>
      </c>
      <c r="G7" s="173"/>
      <c r="H7" s="176"/>
    </row>
    <row r="8" spans="1:11" ht="24.75" customHeight="1">
      <c r="A8" s="163" t="s">
        <v>192</v>
      </c>
      <c r="B8" s="325">
        <v>3926</v>
      </c>
      <c r="C8" s="86">
        <v>13.837586352742139</v>
      </c>
      <c r="D8" s="325">
        <v>4654</v>
      </c>
      <c r="E8" s="86">
        <v>14.033712269698157</v>
      </c>
      <c r="F8" s="326">
        <v>22.735511845705307</v>
      </c>
      <c r="G8" s="174"/>
      <c r="H8" s="176"/>
      <c r="J8" s="14"/>
    </row>
    <row r="9" spans="1:11" ht="12.75" customHeight="1">
      <c r="A9" s="33" t="s">
        <v>193</v>
      </c>
      <c r="B9" s="327">
        <v>656</v>
      </c>
      <c r="C9" s="90">
        <v>2.3121387283236992</v>
      </c>
      <c r="D9" s="327">
        <v>838</v>
      </c>
      <c r="E9" s="90">
        <v>2.5269125229924914</v>
      </c>
      <c r="F9" s="328">
        <v>3.2044749523821894</v>
      </c>
      <c r="G9" s="175"/>
      <c r="H9" s="176"/>
      <c r="J9" s="14"/>
    </row>
    <row r="10" spans="1:11" ht="12.75" customHeight="1">
      <c r="A10" s="33" t="s">
        <v>194</v>
      </c>
      <c r="B10" s="327">
        <v>1353</v>
      </c>
      <c r="C10" s="90">
        <v>4.7687861271676297</v>
      </c>
      <c r="D10" s="327">
        <v>1633</v>
      </c>
      <c r="E10" s="90">
        <v>4.9241624702228384</v>
      </c>
      <c r="F10" s="328">
        <v>8.9226271097376504</v>
      </c>
      <c r="G10" s="175"/>
      <c r="H10" s="176"/>
      <c r="J10" s="14"/>
    </row>
    <row r="11" spans="1:11" ht="12.75" customHeight="1">
      <c r="A11" s="33" t="s">
        <v>195</v>
      </c>
      <c r="B11" s="327">
        <v>1605</v>
      </c>
      <c r="C11" s="90">
        <v>5.656985760609051</v>
      </c>
      <c r="D11" s="327">
        <v>1845</v>
      </c>
      <c r="E11" s="90">
        <v>5.563429122817598</v>
      </c>
      <c r="F11" s="328">
        <v>5.7289372617879417</v>
      </c>
      <c r="G11" s="174"/>
      <c r="H11" s="176"/>
      <c r="J11" s="14"/>
    </row>
    <row r="12" spans="1:11" ht="12.75" customHeight="1">
      <c r="A12" s="33" t="s">
        <v>196</v>
      </c>
      <c r="B12" s="327">
        <v>1536</v>
      </c>
      <c r="C12" s="90">
        <v>5.4137882419286614</v>
      </c>
      <c r="D12" s="327">
        <v>1759</v>
      </c>
      <c r="E12" s="90">
        <v>5.3041039712933085</v>
      </c>
      <c r="F12" s="328">
        <v>7.645497553473847</v>
      </c>
      <c r="G12" s="174"/>
      <c r="H12" s="176"/>
      <c r="J12" s="14"/>
    </row>
    <row r="13" spans="1:11" ht="12.75" customHeight="1">
      <c r="A13" s="33" t="s">
        <v>197</v>
      </c>
      <c r="B13" s="327">
        <v>492</v>
      </c>
      <c r="C13" s="90">
        <v>1.7341040462427744</v>
      </c>
      <c r="D13" s="327">
        <v>583</v>
      </c>
      <c r="E13" s="90">
        <v>1.757983294635588</v>
      </c>
      <c r="F13" s="328">
        <v>2.0468475021658774</v>
      </c>
      <c r="G13" s="174"/>
      <c r="H13" s="176"/>
      <c r="J13" s="14"/>
    </row>
    <row r="14" spans="1:11" ht="12.75" customHeight="1">
      <c r="A14" s="33" t="s">
        <v>198</v>
      </c>
      <c r="B14" s="327">
        <v>10314</v>
      </c>
      <c r="C14" s="90">
        <v>36.352742140138169</v>
      </c>
      <c r="D14" s="327">
        <v>11662</v>
      </c>
      <c r="E14" s="90">
        <v>35.165696710189067</v>
      </c>
      <c r="F14" s="328">
        <v>10.191136454794472</v>
      </c>
      <c r="G14" s="174"/>
      <c r="H14" s="176"/>
      <c r="J14" s="14"/>
    </row>
    <row r="15" spans="1:11" ht="12.75" customHeight="1">
      <c r="A15" s="33" t="s">
        <v>199</v>
      </c>
      <c r="B15" s="327">
        <v>714</v>
      </c>
      <c r="C15" s="90">
        <v>2.5165656280840265</v>
      </c>
      <c r="D15" s="327">
        <v>846</v>
      </c>
      <c r="E15" s="90">
        <v>2.5510357929017276</v>
      </c>
      <c r="F15" s="328">
        <v>4.5717034285217197</v>
      </c>
      <c r="G15" s="174"/>
      <c r="H15" s="176"/>
      <c r="J15" s="14"/>
    </row>
    <row r="16" spans="1:11" ht="12.75" customHeight="1">
      <c r="A16" s="33" t="s">
        <v>78</v>
      </c>
      <c r="B16" s="327">
        <v>1897</v>
      </c>
      <c r="C16" s="90">
        <v>6.6861694628506978</v>
      </c>
      <c r="D16" s="327">
        <v>2286</v>
      </c>
      <c r="E16" s="90">
        <v>6.8932243765642429</v>
      </c>
      <c r="F16" s="328">
        <v>7.7806262524399328</v>
      </c>
      <c r="G16" s="29"/>
      <c r="H16" s="14"/>
      <c r="J16" s="14"/>
    </row>
    <row r="17" spans="1:10" ht="12.75" customHeight="1">
      <c r="A17" s="33" t="s">
        <v>200</v>
      </c>
      <c r="B17" s="327">
        <v>812</v>
      </c>
      <c r="C17" s="90">
        <v>2.8619765966445794</v>
      </c>
      <c r="D17" s="327">
        <v>1053</v>
      </c>
      <c r="E17" s="90">
        <v>3.1752254018032144</v>
      </c>
      <c r="F17" s="328">
        <v>3.8315854772664562</v>
      </c>
      <c r="G17" s="29"/>
      <c r="H17" s="14"/>
      <c r="J17" s="14"/>
    </row>
    <row r="18" spans="1:10" ht="12.75" customHeight="1">
      <c r="A18" s="33" t="s">
        <v>201</v>
      </c>
      <c r="B18" s="327">
        <v>4047</v>
      </c>
      <c r="C18" s="90">
        <v>14.264063160862822</v>
      </c>
      <c r="D18" s="327">
        <v>4747</v>
      </c>
      <c r="E18" s="90">
        <v>14.314145282393028</v>
      </c>
      <c r="F18" s="328">
        <v>12.986289140777496</v>
      </c>
      <c r="H18" s="14"/>
      <c r="J18" s="14"/>
    </row>
    <row r="19" spans="1:10" ht="12.75" customHeight="1">
      <c r="A19" s="33" t="s">
        <v>54</v>
      </c>
      <c r="B19" s="327">
        <v>701</v>
      </c>
      <c r="C19" s="90">
        <v>2.4707458057239529</v>
      </c>
      <c r="D19" s="327">
        <v>827</v>
      </c>
      <c r="E19" s="90">
        <v>2.4937430268672918</v>
      </c>
      <c r="F19" s="328">
        <v>9.2815664065252239</v>
      </c>
      <c r="H19" s="14"/>
      <c r="J19" s="14"/>
    </row>
    <row r="20" spans="1:10" ht="12.75" customHeight="1">
      <c r="A20" s="33" t="s">
        <v>202</v>
      </c>
      <c r="B20" s="327">
        <v>319</v>
      </c>
      <c r="C20" s="90">
        <v>1.1243479486817989</v>
      </c>
      <c r="D20" s="327">
        <v>430</v>
      </c>
      <c r="E20" s="90">
        <v>1.2966257576214457</v>
      </c>
      <c r="F20" s="328">
        <v>1.0731572527268798</v>
      </c>
      <c r="H20" s="14"/>
      <c r="J20" s="14"/>
    </row>
    <row r="21" spans="1:10" ht="12.75" customHeight="1">
      <c r="A21" s="22"/>
      <c r="B21" s="89"/>
      <c r="C21" s="90"/>
      <c r="D21" s="89"/>
      <c r="E21" s="90"/>
      <c r="F21" s="183"/>
      <c r="H21" s="14"/>
      <c r="J21" s="14"/>
    </row>
    <row r="22" spans="1:10" ht="22.5" customHeight="1" thickBot="1">
      <c r="A22" s="329" t="s">
        <v>130</v>
      </c>
      <c r="B22" s="330">
        <f>SUM(B8:B20)</f>
        <v>28372</v>
      </c>
      <c r="C22" s="331">
        <f>SUM(C8:C20)</f>
        <v>100</v>
      </c>
      <c r="D22" s="330">
        <f>SUM(D8:D20)</f>
        <v>33163</v>
      </c>
      <c r="E22" s="331">
        <v>100</v>
      </c>
      <c r="F22" s="331">
        <f>SUM(F8:F20)</f>
        <v>99.999960638305012</v>
      </c>
      <c r="H22" s="14"/>
      <c r="J22" s="14"/>
    </row>
    <row r="23" spans="1:10" ht="19.5" customHeight="1">
      <c r="A23" s="312" t="s">
        <v>317</v>
      </c>
      <c r="B23" s="97"/>
      <c r="C23" s="97"/>
      <c r="D23" s="100"/>
      <c r="E23" s="100"/>
      <c r="F23" s="105"/>
      <c r="H23" s="14"/>
      <c r="J23" s="14"/>
    </row>
    <row r="24" spans="1:10" ht="12.75" customHeight="1">
      <c r="A24" s="313" t="s">
        <v>341</v>
      </c>
      <c r="B24" s="58"/>
      <c r="C24" s="4"/>
      <c r="D24" s="58"/>
      <c r="E24" s="4"/>
      <c r="F24" s="4"/>
      <c r="H24" s="14"/>
      <c r="J24" s="14"/>
    </row>
    <row r="25" spans="1:10" ht="12.75" customHeight="1">
      <c r="A25" s="21" t="s">
        <v>168</v>
      </c>
      <c r="B25" s="58"/>
      <c r="C25" s="4"/>
      <c r="D25" s="58"/>
      <c r="E25" s="4"/>
      <c r="F25" s="4"/>
    </row>
    <row r="26" spans="1:10" ht="12.75" customHeight="1">
      <c r="A26"/>
      <c r="B26" s="4"/>
      <c r="C26" s="4"/>
      <c r="D26" s="4"/>
      <c r="E26" s="4"/>
    </row>
    <row r="27" spans="1:10" ht="12.75" customHeight="1">
      <c r="A27" s="178" t="s">
        <v>137</v>
      </c>
      <c r="B27" s="63" t="s">
        <v>169</v>
      </c>
      <c r="C27" s="415" t="s">
        <v>78</v>
      </c>
      <c r="D27" s="415"/>
      <c r="E27" s="63"/>
      <c r="F27" s="3"/>
    </row>
    <row r="28" spans="1:10" ht="12.75" customHeight="1">
      <c r="A28" s="178" t="s">
        <v>138</v>
      </c>
      <c r="B28" s="184" t="s">
        <v>170</v>
      </c>
      <c r="C28" s="416" t="s">
        <v>54</v>
      </c>
      <c r="D28" s="416"/>
      <c r="E28" s="184"/>
      <c r="F28" s="3"/>
    </row>
    <row r="29" spans="1:10" ht="12.75" customHeight="1">
      <c r="A29" s="2"/>
      <c r="B29" s="62"/>
      <c r="C29" s="62"/>
      <c r="F29" s="3"/>
    </row>
    <row r="30" spans="1:10" ht="12.75" customHeight="1">
      <c r="A30" s="2"/>
      <c r="B30" s="62"/>
      <c r="C30" s="62"/>
      <c r="F30" s="3"/>
    </row>
    <row r="31" spans="1:10" ht="12.75" customHeight="1">
      <c r="A31" s="2"/>
      <c r="B31" s="63"/>
      <c r="C31" s="414"/>
      <c r="D31" s="414"/>
      <c r="E31" s="414"/>
      <c r="F31" s="3"/>
    </row>
    <row r="32" spans="1:10" ht="12.75" customHeight="1">
      <c r="A32" s="2"/>
      <c r="B32" s="1"/>
      <c r="C32" s="1"/>
      <c r="F32" s="3"/>
    </row>
    <row r="33" spans="1:13" ht="12.75" customHeight="1">
      <c r="A33" s="178"/>
      <c r="B33" s="62"/>
      <c r="C33" s="62"/>
      <c r="F33" s="3"/>
    </row>
    <row r="34" spans="1:13" ht="12.75" customHeight="1">
      <c r="A34" s="2"/>
      <c r="B34" s="62"/>
      <c r="C34" s="62"/>
      <c r="F34" s="3"/>
    </row>
    <row r="35" spans="1:13" ht="12.75" customHeight="1">
      <c r="A35" s="2"/>
      <c r="B35" s="20"/>
      <c r="C35" s="413"/>
      <c r="D35" s="413"/>
      <c r="F35" s="3"/>
    </row>
    <row r="36" spans="1:13" ht="12.75" customHeight="1">
      <c r="A36" s="5"/>
      <c r="B36" s="3"/>
      <c r="C36" s="3"/>
      <c r="F36" s="3"/>
    </row>
    <row r="37" spans="1:13" ht="12.75" customHeight="1">
      <c r="A37" s="5"/>
      <c r="B37" s="3"/>
      <c r="C37" s="3"/>
      <c r="F37" s="3"/>
    </row>
    <row r="38" spans="1:13">
      <c r="A38"/>
      <c r="F38" s="3"/>
    </row>
    <row r="39" spans="1:13">
      <c r="A39"/>
      <c r="F39" s="3"/>
    </row>
    <row r="40" spans="1:13">
      <c r="A40" s="12"/>
      <c r="B40" s="13"/>
      <c r="C40" s="13"/>
      <c r="D40" s="5"/>
      <c r="E40" s="5"/>
      <c r="F40" s="64"/>
      <c r="G40" s="64"/>
      <c r="H40" s="64"/>
      <c r="I40" s="65"/>
      <c r="J40" s="64"/>
      <c r="K40" s="65"/>
      <c r="L40" s="64"/>
      <c r="M40" s="64"/>
    </row>
    <row r="41" spans="1:13">
      <c r="A41" s="12"/>
      <c r="B41" s="13"/>
      <c r="C41" s="13"/>
      <c r="D41" s="5"/>
      <c r="E41" s="5"/>
      <c r="F41" s="9"/>
    </row>
    <row r="42" spans="1:13">
      <c r="A42" s="12"/>
      <c r="B42" s="13"/>
      <c r="C42" s="13"/>
      <c r="D42" s="5"/>
      <c r="E42" s="5"/>
      <c r="F42" s="9"/>
    </row>
    <row r="43" spans="1:13">
      <c r="A43" s="12"/>
      <c r="B43" s="13"/>
      <c r="C43" s="13"/>
      <c r="D43" s="5"/>
      <c r="E43" s="5"/>
      <c r="F43" s="9"/>
    </row>
    <row r="44" spans="1:13">
      <c r="A44" s="12"/>
      <c r="B44" s="13"/>
      <c r="C44" s="13"/>
      <c r="D44" s="5"/>
      <c r="E44" s="5"/>
      <c r="F44" s="9"/>
    </row>
    <row r="45" spans="1:13">
      <c r="A45" s="12"/>
      <c r="B45" s="13"/>
      <c r="C45" s="13"/>
      <c r="D45" s="5"/>
      <c r="E45" s="5"/>
      <c r="F45" s="9"/>
    </row>
    <row r="46" spans="1:13">
      <c r="A46" s="12"/>
      <c r="B46" s="13"/>
      <c r="C46" s="13"/>
      <c r="D46" s="5"/>
      <c r="E46" s="5"/>
      <c r="F46" s="9"/>
    </row>
    <row r="47" spans="1:13">
      <c r="A47" s="12"/>
      <c r="B47" s="13"/>
      <c r="C47" s="13"/>
      <c r="D47" s="5"/>
      <c r="E47" s="5"/>
      <c r="F47" s="9"/>
    </row>
    <row r="48" spans="1:13">
      <c r="A48" s="12"/>
      <c r="B48" s="13"/>
      <c r="C48" s="13"/>
      <c r="D48" s="5"/>
      <c r="E48" s="5"/>
      <c r="F48" s="9"/>
    </row>
    <row r="49" spans="1:6">
      <c r="A49" s="12"/>
      <c r="B49" s="13"/>
      <c r="C49" s="13"/>
      <c r="D49" s="5"/>
      <c r="E49" s="5"/>
      <c r="F49" s="9"/>
    </row>
    <row r="50" spans="1:6">
      <c r="A50" s="12"/>
      <c r="B50" s="13"/>
      <c r="C50" s="13"/>
      <c r="D50" s="5"/>
      <c r="E50" s="5"/>
      <c r="F50" s="9"/>
    </row>
  </sheetData>
  <mergeCells count="13">
    <mergeCell ref="C35:D35"/>
    <mergeCell ref="C31:E31"/>
    <mergeCell ref="C27:D27"/>
    <mergeCell ref="C28:D28"/>
    <mergeCell ref="A1:F1"/>
    <mergeCell ref="A5:A7"/>
    <mergeCell ref="D5:E5"/>
    <mergeCell ref="D6:D7"/>
    <mergeCell ref="B6:B7"/>
    <mergeCell ref="C6:C7"/>
    <mergeCell ref="E6:E7"/>
    <mergeCell ref="B5:C5"/>
    <mergeCell ref="A3:F3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50" orientation="portrait" r:id="rId1"/>
  <headerFooter alignWithMargins="0">
    <oddFooter>&amp;C&amp;A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A1:K52"/>
  <sheetViews>
    <sheetView showGridLines="0" view="pageBreakPreview" zoomScale="75" zoomScaleNormal="60" zoomScaleSheetLayoutView="75" workbookViewId="0">
      <selection activeCell="C17" sqref="C17"/>
    </sheetView>
  </sheetViews>
  <sheetFormatPr baseColWidth="10" defaultColWidth="8.42578125" defaultRowHeight="12.75"/>
  <cols>
    <col min="1" max="1" width="97.28515625" style="9" bestFit="1" customWidth="1"/>
    <col min="2" max="5" width="16.7109375" style="12" customWidth="1"/>
    <col min="6" max="6" width="16.7109375" style="13" customWidth="1"/>
    <col min="7" max="7" width="9.28515625" style="9" hidden="1" customWidth="1"/>
    <col min="8" max="8" width="9.28515625" style="9" customWidth="1"/>
    <col min="9" max="9" width="9.28515625" style="14" customWidth="1"/>
    <col min="10" max="10" width="8.42578125" style="9" customWidth="1"/>
    <col min="11" max="11" width="8.42578125" style="14" customWidth="1"/>
    <col min="12" max="16384" width="8.42578125" style="9"/>
  </cols>
  <sheetData>
    <row r="1" spans="1:11" s="23" customFormat="1" ht="18">
      <c r="A1" s="396" t="s">
        <v>129</v>
      </c>
      <c r="B1" s="396"/>
      <c r="C1" s="396"/>
      <c r="D1" s="396"/>
      <c r="E1" s="396"/>
      <c r="F1" s="396"/>
      <c r="G1" s="26"/>
      <c r="H1" s="14"/>
      <c r="I1" s="52"/>
      <c r="K1" s="52"/>
    </row>
    <row r="2" spans="1:11" ht="13.15" customHeight="1">
      <c r="A2" s="21"/>
      <c r="B2" s="6"/>
      <c r="C2" s="6"/>
      <c r="D2" s="6"/>
      <c r="E2" s="6"/>
      <c r="F2" s="6"/>
      <c r="G2" s="27"/>
      <c r="H2" s="14"/>
    </row>
    <row r="3" spans="1:11" ht="15" customHeight="1">
      <c r="A3" s="406" t="s">
        <v>316</v>
      </c>
      <c r="B3" s="406"/>
      <c r="C3" s="406"/>
      <c r="D3" s="406"/>
      <c r="E3" s="406"/>
      <c r="F3" s="406"/>
      <c r="G3" s="59"/>
      <c r="H3" s="14"/>
    </row>
    <row r="4" spans="1:11" ht="13.5" thickBot="1">
      <c r="A4" s="101"/>
      <c r="B4" s="102"/>
      <c r="C4" s="102"/>
      <c r="D4" s="102"/>
      <c r="E4" s="102"/>
      <c r="F4" s="170"/>
      <c r="G4" s="174"/>
      <c r="H4" s="177"/>
    </row>
    <row r="5" spans="1:11" ht="25.5" customHeight="1">
      <c r="A5" s="397" t="s">
        <v>21</v>
      </c>
      <c r="B5" s="404" t="s">
        <v>1</v>
      </c>
      <c r="C5" s="405"/>
      <c r="D5" s="404" t="s">
        <v>2</v>
      </c>
      <c r="E5" s="405" t="s">
        <v>2</v>
      </c>
      <c r="F5" s="272" t="s">
        <v>90</v>
      </c>
      <c r="G5" s="173"/>
      <c r="H5" s="176"/>
    </row>
    <row r="6" spans="1:11" ht="13.15" customHeight="1">
      <c r="A6" s="398"/>
      <c r="B6" s="402" t="s">
        <v>3</v>
      </c>
      <c r="C6" s="394" t="s">
        <v>100</v>
      </c>
      <c r="D6" s="402" t="s">
        <v>3</v>
      </c>
      <c r="E6" s="394" t="s">
        <v>100</v>
      </c>
      <c r="F6" s="273" t="s">
        <v>89</v>
      </c>
      <c r="G6" s="173"/>
      <c r="H6" s="176"/>
    </row>
    <row r="7" spans="1:11" ht="24.75" customHeight="1" thickBot="1">
      <c r="A7" s="399"/>
      <c r="B7" s="403"/>
      <c r="C7" s="395"/>
      <c r="D7" s="403"/>
      <c r="E7" s="395"/>
      <c r="F7" s="274" t="s">
        <v>139</v>
      </c>
      <c r="G7" s="173"/>
      <c r="H7" s="176"/>
    </row>
    <row r="8" spans="1:11" ht="14.25" customHeight="1">
      <c r="A8" s="418" t="s">
        <v>329</v>
      </c>
      <c r="B8" s="85"/>
      <c r="C8" s="86"/>
      <c r="D8" s="85"/>
      <c r="E8" s="86"/>
      <c r="F8" s="87"/>
      <c r="G8" s="174"/>
      <c r="H8" s="176"/>
      <c r="J8" s="14"/>
    </row>
    <row r="9" spans="1:11" ht="12.75" customHeight="1">
      <c r="A9" s="419"/>
      <c r="B9" s="89">
        <v>11095</v>
      </c>
      <c r="C9" s="90">
        <f>(B9/$B$13)*100</f>
        <v>42.366732854742629</v>
      </c>
      <c r="D9" s="89">
        <v>12038</v>
      </c>
      <c r="E9" s="90">
        <f>(D9/$D$13)*100</f>
        <v>42.121837713006052</v>
      </c>
      <c r="F9" s="258">
        <f>(136353*100)/981755</f>
        <v>13.888699319076551</v>
      </c>
      <c r="G9" s="174"/>
      <c r="H9" s="57"/>
      <c r="J9" s="14"/>
    </row>
    <row r="10" spans="1:11" ht="12.75" customHeight="1">
      <c r="A10" s="93" t="s">
        <v>325</v>
      </c>
      <c r="B10" s="89">
        <v>1791</v>
      </c>
      <c r="C10" s="90">
        <f>(B10/$B$13)*100</f>
        <v>6.8390102336948226</v>
      </c>
      <c r="D10" s="89">
        <v>2102</v>
      </c>
      <c r="E10" s="90">
        <f>(D10/$D$13)*100</f>
        <v>7.3550509115084495</v>
      </c>
      <c r="F10" s="258">
        <f>(487715*100)/981755</f>
        <v>49.677872789035959</v>
      </c>
      <c r="G10" s="175"/>
      <c r="H10" s="57"/>
      <c r="J10" s="14"/>
    </row>
    <row r="11" spans="1:11" ht="12.75" customHeight="1">
      <c r="A11" s="93" t="s">
        <v>328</v>
      </c>
      <c r="B11" s="89">
        <v>13302</v>
      </c>
      <c r="C11" s="90">
        <f>(B11/$B$13)*100</f>
        <v>50.794256911562549</v>
      </c>
      <c r="D11" s="89">
        <v>14439</v>
      </c>
      <c r="E11" s="90">
        <f>(D11/$D$13)*100</f>
        <v>50.523111375485499</v>
      </c>
      <c r="F11" s="258">
        <f>(110486*100)/981755</f>
        <v>11.253927914805629</v>
      </c>
      <c r="G11" s="174"/>
      <c r="H11" s="57"/>
      <c r="J11" s="14"/>
    </row>
    <row r="12" spans="1:11" ht="12.75" customHeight="1">
      <c r="A12" s="88"/>
      <c r="B12" s="89"/>
      <c r="C12" s="90"/>
      <c r="D12" s="89"/>
      <c r="E12" s="90"/>
      <c r="F12" s="91"/>
      <c r="H12" s="14"/>
      <c r="J12" s="14"/>
    </row>
    <row r="13" spans="1:11" ht="12.75" customHeight="1" thickBot="1">
      <c r="A13" s="234" t="s">
        <v>111</v>
      </c>
      <c r="B13" s="235">
        <f>SUM(B9:B11)</f>
        <v>26188</v>
      </c>
      <c r="C13" s="236">
        <f>SUM(C9:C11)</f>
        <v>100</v>
      </c>
      <c r="D13" s="235">
        <f>SUM(D9:D11)</f>
        <v>28579</v>
      </c>
      <c r="E13" s="236">
        <f>SUM(E9:E11)</f>
        <v>100</v>
      </c>
      <c r="F13" s="237">
        <f>SUM(F9:F11)</f>
        <v>74.820500022918139</v>
      </c>
      <c r="H13" s="14"/>
      <c r="J13" s="14"/>
    </row>
    <row r="14" spans="1:11" ht="21.75" customHeight="1">
      <c r="A14" s="409" t="s">
        <v>317</v>
      </c>
      <c r="B14" s="409"/>
      <c r="C14" s="409"/>
      <c r="D14" s="409"/>
      <c r="E14" s="100"/>
      <c r="F14" s="105"/>
    </row>
    <row r="15" spans="1:11" ht="12.75" customHeight="1">
      <c r="A15" s="179" t="s">
        <v>318</v>
      </c>
      <c r="B15" s="58"/>
      <c r="C15" s="4"/>
      <c r="D15" s="58"/>
      <c r="E15" s="4"/>
      <c r="F15" s="4"/>
    </row>
    <row r="16" spans="1:11" ht="12.75" customHeight="1">
      <c r="A16" s="417" t="s">
        <v>168</v>
      </c>
      <c r="B16" s="417"/>
      <c r="C16" s="417"/>
      <c r="D16" s="58"/>
      <c r="E16" s="4"/>
      <c r="F16" s="4"/>
    </row>
    <row r="17" spans="1:11" ht="12.75" customHeight="1">
      <c r="A17" s="282" t="s">
        <v>326</v>
      </c>
      <c r="B17" s="282"/>
      <c r="C17" s="282"/>
      <c r="D17" s="58"/>
      <c r="E17" s="283"/>
      <c r="F17" s="283"/>
    </row>
    <row r="18" spans="1:11" s="290" customFormat="1" ht="12.75" customHeight="1">
      <c r="A18" s="288" t="s">
        <v>319</v>
      </c>
      <c r="B18" s="288"/>
      <c r="C18" s="288"/>
      <c r="D18" s="289"/>
      <c r="I18" s="291"/>
      <c r="K18" s="291"/>
    </row>
    <row r="19" spans="1:11" s="290" customFormat="1" ht="12.75" customHeight="1">
      <c r="A19" s="288" t="s">
        <v>320</v>
      </c>
      <c r="B19" s="288"/>
      <c r="C19" s="288"/>
      <c r="D19" s="289"/>
      <c r="I19" s="291"/>
      <c r="K19" s="291"/>
    </row>
    <row r="20" spans="1:11" s="290" customFormat="1" ht="12.75" customHeight="1">
      <c r="A20" s="288" t="s">
        <v>321</v>
      </c>
      <c r="B20" s="288"/>
      <c r="C20" s="288"/>
      <c r="D20" s="289"/>
      <c r="I20" s="291"/>
      <c r="K20" s="291"/>
    </row>
    <row r="21" spans="1:11" s="290" customFormat="1" ht="12.75" customHeight="1">
      <c r="A21" s="288" t="s">
        <v>322</v>
      </c>
      <c r="B21" s="288"/>
      <c r="C21" s="288"/>
      <c r="D21" s="289"/>
      <c r="I21" s="291"/>
      <c r="K21" s="291"/>
    </row>
    <row r="22" spans="1:11" ht="12.75" customHeight="1">
      <c r="A22" s="282" t="s">
        <v>327</v>
      </c>
      <c r="B22" s="282"/>
      <c r="C22" s="282"/>
      <c r="D22" s="58"/>
      <c r="E22" s="283"/>
      <c r="F22" s="283"/>
    </row>
    <row r="23" spans="1:11" ht="12.75" customHeight="1">
      <c r="A23" s="288" t="s">
        <v>323</v>
      </c>
      <c r="B23" s="282"/>
      <c r="C23" s="282"/>
      <c r="D23" s="58"/>
      <c r="E23" s="283"/>
      <c r="F23" s="283"/>
    </row>
    <row r="24" spans="1:11" ht="12.75" customHeight="1">
      <c r="A24" s="288" t="s">
        <v>324</v>
      </c>
      <c r="B24" s="282"/>
      <c r="C24" s="282"/>
      <c r="D24" s="58"/>
      <c r="E24" s="283"/>
      <c r="F24" s="283"/>
    </row>
    <row r="25" spans="1:11" ht="12.75" customHeight="1">
      <c r="A25" s="21"/>
      <c r="B25" s="58"/>
      <c r="C25" s="4"/>
      <c r="D25" s="58"/>
      <c r="E25" s="4"/>
      <c r="F25" s="4"/>
    </row>
    <row r="26" spans="1:11" ht="12.75" customHeight="1">
      <c r="A26" s="21"/>
      <c r="B26" s="58"/>
      <c r="C26" s="4"/>
      <c r="D26" s="58"/>
      <c r="E26" s="4"/>
      <c r="F26" s="4"/>
    </row>
    <row r="27" spans="1:11" ht="12.75" customHeight="1">
      <c r="A27" s="21"/>
      <c r="B27" s="58"/>
      <c r="C27" s="4"/>
      <c r="D27" s="58"/>
      <c r="E27" s="4"/>
      <c r="F27" s="4"/>
    </row>
    <row r="28" spans="1:11" ht="12.75" customHeight="1">
      <c r="A28" s="21"/>
      <c r="B28" s="58"/>
      <c r="C28" s="4"/>
      <c r="D28" s="58"/>
      <c r="E28" s="4"/>
      <c r="F28" s="4"/>
    </row>
    <row r="29" spans="1:11" ht="12.75" customHeight="1">
      <c r="A29" s="21"/>
      <c r="B29" s="58"/>
      <c r="C29" s="4"/>
      <c r="D29" s="58"/>
      <c r="E29" s="4"/>
      <c r="F29" s="4"/>
    </row>
    <row r="30" spans="1:11" ht="12.75" customHeight="1">
      <c r="A30" s="21"/>
      <c r="B30" s="58"/>
      <c r="C30" s="4"/>
      <c r="D30" s="58"/>
      <c r="E30" s="4"/>
      <c r="F30" s="4"/>
    </row>
    <row r="31" spans="1:11" ht="12.75" customHeight="1">
      <c r="A31" s="21"/>
      <c r="B31" s="58"/>
      <c r="C31" s="4"/>
      <c r="D31" s="58"/>
      <c r="E31" s="4"/>
      <c r="F31" s="4"/>
    </row>
    <row r="32" spans="1:11" ht="12.75" customHeight="1">
      <c r="A32" s="21"/>
      <c r="B32" s="58"/>
      <c r="C32" s="4"/>
      <c r="D32" s="58"/>
      <c r="E32" s="4"/>
      <c r="F32" s="4"/>
    </row>
    <row r="33" spans="1:11" ht="12.75" customHeight="1">
      <c r="A33" s="21"/>
      <c r="B33" s="58"/>
      <c r="C33" s="4"/>
      <c r="D33" s="58"/>
      <c r="E33" s="4"/>
      <c r="F33" s="4"/>
    </row>
    <row r="34" spans="1:11" ht="12.75" customHeight="1">
      <c r="A34" s="21"/>
      <c r="B34" s="58"/>
      <c r="C34" s="4"/>
      <c r="D34" s="58"/>
      <c r="E34" s="4"/>
      <c r="F34" s="4"/>
    </row>
    <row r="35" spans="1:11" ht="12.75" customHeight="1">
      <c r="A35" s="21"/>
      <c r="B35" s="58"/>
      <c r="C35" s="4"/>
      <c r="D35" s="58"/>
      <c r="E35" s="4"/>
      <c r="F35" s="4"/>
    </row>
    <row r="36" spans="1:11" ht="12.75" customHeight="1">
      <c r="A36" s="21"/>
      <c r="B36" s="58"/>
      <c r="C36" s="4"/>
      <c r="D36" s="58"/>
      <c r="E36" s="4"/>
      <c r="F36" s="4"/>
    </row>
    <row r="37" spans="1:11" ht="12.75" customHeight="1">
      <c r="A37" s="21"/>
      <c r="B37" s="58"/>
      <c r="C37" s="4"/>
      <c r="D37" s="58"/>
      <c r="E37" s="4"/>
      <c r="F37" s="4"/>
      <c r="K37" s="9"/>
    </row>
    <row r="38" spans="1:11" ht="12.75" customHeight="1">
      <c r="A38" s="21"/>
      <c r="B38" s="58"/>
      <c r="C38" s="4"/>
      <c r="D38" s="58"/>
      <c r="E38" s="4"/>
      <c r="F38" s="4"/>
      <c r="K38" s="9"/>
    </row>
    <row r="39" spans="1:11" ht="12.75" customHeight="1">
      <c r="A39" s="21"/>
      <c r="B39" s="58"/>
      <c r="C39" s="4"/>
      <c r="D39" s="58"/>
      <c r="E39" s="4"/>
      <c r="F39" s="4"/>
      <c r="K39" s="9"/>
    </row>
    <row r="40" spans="1:11" ht="12.75" customHeight="1">
      <c r="A40" s="21"/>
      <c r="B40" s="58"/>
      <c r="C40" s="4"/>
      <c r="D40" s="58"/>
      <c r="E40" s="4"/>
      <c r="F40" s="4"/>
      <c r="K40" s="9"/>
    </row>
    <row r="41" spans="1:11" ht="12.75" customHeight="1">
      <c r="A41" s="21"/>
      <c r="B41" s="58"/>
      <c r="C41" s="4"/>
      <c r="D41" s="58"/>
      <c r="E41" s="4"/>
      <c r="F41" s="4"/>
      <c r="K41" s="9"/>
    </row>
    <row r="42" spans="1:11" ht="12.75" customHeight="1">
      <c r="A42" s="21"/>
      <c r="B42" s="58"/>
      <c r="C42" s="4"/>
      <c r="D42" s="58"/>
      <c r="E42" s="4"/>
      <c r="F42" s="4"/>
      <c r="K42" s="9"/>
    </row>
    <row r="43" spans="1:11" ht="12.75" customHeight="1">
      <c r="A43" s="21"/>
      <c r="B43" s="58"/>
      <c r="C43" s="4"/>
      <c r="D43" s="58"/>
      <c r="E43" s="4"/>
      <c r="F43" s="4"/>
    </row>
    <row r="44" spans="1:11" ht="12.75" customHeight="1">
      <c r="A44" s="21"/>
      <c r="B44" s="58"/>
      <c r="C44" s="4"/>
      <c r="D44" s="58"/>
      <c r="E44" s="4"/>
      <c r="F44" s="4"/>
    </row>
    <row r="45" spans="1:11" ht="12.75" customHeight="1">
      <c r="A45" s="21"/>
      <c r="B45" s="58"/>
      <c r="C45" s="4"/>
      <c r="D45" s="58"/>
      <c r="E45" s="4"/>
      <c r="F45" s="4"/>
    </row>
    <row r="46" spans="1:11" ht="12.75" customHeight="1">
      <c r="A46" s="21"/>
      <c r="B46" s="58"/>
      <c r="C46" s="4"/>
      <c r="D46" s="58"/>
      <c r="E46" s="4"/>
      <c r="F46" s="4"/>
    </row>
    <row r="47" spans="1:11" ht="12.75" customHeight="1">
      <c r="A47" s="21"/>
      <c r="B47" s="58"/>
      <c r="C47" s="4"/>
      <c r="D47" s="58"/>
      <c r="E47" s="4"/>
      <c r="F47" s="4"/>
    </row>
    <row r="48" spans="1:11" ht="12.75" customHeight="1">
      <c r="A48" s="21"/>
      <c r="B48" s="58"/>
      <c r="C48" s="4"/>
      <c r="D48" s="58"/>
      <c r="E48" s="4"/>
      <c r="F48" s="4"/>
    </row>
    <row r="49" spans="1:6" ht="12.75" customHeight="1">
      <c r="A49" s="21"/>
      <c r="B49" s="58"/>
      <c r="C49" s="4"/>
      <c r="D49" s="58"/>
      <c r="E49" s="4"/>
      <c r="F49" s="4"/>
    </row>
    <row r="50" spans="1:6" ht="12.75" customHeight="1">
      <c r="A50" s="21"/>
      <c r="B50" s="58"/>
      <c r="C50" s="4"/>
      <c r="D50" s="58"/>
      <c r="E50" s="4"/>
      <c r="F50" s="4"/>
    </row>
    <row r="51" spans="1:6" ht="24" customHeight="1">
      <c r="A51" s="33"/>
      <c r="B51" s="33"/>
      <c r="C51" s="33"/>
      <c r="D51" s="33"/>
      <c r="E51" s="33"/>
      <c r="F51" s="33"/>
    </row>
    <row r="52" spans="1:6">
      <c r="A52" s="33"/>
      <c r="B52" s="33"/>
      <c r="C52" s="33"/>
      <c r="D52" s="33"/>
      <c r="E52" s="33"/>
      <c r="F52" s="33"/>
    </row>
  </sheetData>
  <mergeCells count="12">
    <mergeCell ref="E6:E7"/>
    <mergeCell ref="A16:C16"/>
    <mergeCell ref="A14:D14"/>
    <mergeCell ref="A3:F3"/>
    <mergeCell ref="A1:F1"/>
    <mergeCell ref="A5:A7"/>
    <mergeCell ref="B5:C5"/>
    <mergeCell ref="D5:E5"/>
    <mergeCell ref="B6:B7"/>
    <mergeCell ref="C6:C7"/>
    <mergeCell ref="D6:D7"/>
    <mergeCell ref="A8:A9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45" orientation="portrait" r:id="rId1"/>
  <headerFooter alignWithMargins="0">
    <oddFooter>&amp;C&amp;A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5">
    <pageSetUpPr fitToPage="1"/>
  </sheetPr>
  <dimension ref="A1:M38"/>
  <sheetViews>
    <sheetView showGridLines="0" view="pageBreakPreview" topLeftCell="A4" zoomScale="75" zoomScaleNormal="75" workbookViewId="0">
      <selection activeCell="D21" sqref="D21"/>
    </sheetView>
  </sheetViews>
  <sheetFormatPr baseColWidth="10" defaultColWidth="8.42578125" defaultRowHeight="12.75"/>
  <cols>
    <col min="1" max="1" width="77.7109375" style="9" customWidth="1"/>
    <col min="2" max="5" width="19.7109375" style="12" customWidth="1"/>
    <col min="6" max="6" width="19.7109375" style="13" customWidth="1"/>
    <col min="7" max="7" width="9.28515625" style="9" hidden="1" customWidth="1"/>
    <col min="8" max="8" width="9.28515625" style="9" customWidth="1"/>
    <col min="9" max="9" width="9.28515625" style="14" customWidth="1"/>
    <col min="10" max="10" width="8.42578125" style="9" customWidth="1"/>
    <col min="11" max="11" width="8.42578125" style="14" customWidth="1"/>
    <col min="12" max="16384" width="8.42578125" style="9"/>
  </cols>
  <sheetData>
    <row r="1" spans="1:11" s="23" customFormat="1" ht="18">
      <c r="A1" s="396" t="s">
        <v>129</v>
      </c>
      <c r="B1" s="396"/>
      <c r="C1" s="396"/>
      <c r="D1" s="396"/>
      <c r="E1" s="396"/>
      <c r="F1" s="396"/>
      <c r="G1" s="26"/>
      <c r="H1" s="14"/>
      <c r="I1" s="52"/>
      <c r="K1" s="52"/>
    </row>
    <row r="2" spans="1:11" ht="13.15" customHeight="1">
      <c r="A2" s="21"/>
      <c r="B2" s="6"/>
      <c r="C2" s="6"/>
      <c r="D2" s="6"/>
      <c r="E2" s="6"/>
      <c r="F2" s="6"/>
      <c r="G2" s="27"/>
      <c r="H2" s="14"/>
    </row>
    <row r="3" spans="1:11" ht="15" customHeight="1">
      <c r="A3" s="406" t="s">
        <v>330</v>
      </c>
      <c r="B3" s="406"/>
      <c r="C3" s="406"/>
      <c r="D3" s="406"/>
      <c r="E3" s="406"/>
      <c r="F3" s="406"/>
      <c r="G3" s="59"/>
      <c r="H3" s="14"/>
    </row>
    <row r="4" spans="1:11" ht="13.5" thickBot="1">
      <c r="A4" s="101"/>
      <c r="B4" s="102"/>
      <c r="C4" s="102"/>
      <c r="D4" s="102"/>
      <c r="E4" s="102"/>
      <c r="F4" s="170"/>
      <c r="G4" s="174"/>
      <c r="H4" s="22"/>
    </row>
    <row r="5" spans="1:11" ht="24" customHeight="1">
      <c r="A5" s="397" t="s">
        <v>21</v>
      </c>
      <c r="B5" s="404" t="s">
        <v>1</v>
      </c>
      <c r="C5" s="405"/>
      <c r="D5" s="404" t="s">
        <v>2</v>
      </c>
      <c r="E5" s="405" t="s">
        <v>2</v>
      </c>
      <c r="F5" s="272" t="s">
        <v>90</v>
      </c>
      <c r="G5" s="173"/>
      <c r="H5" s="176"/>
    </row>
    <row r="6" spans="1:11" ht="13.15" customHeight="1">
      <c r="A6" s="398"/>
      <c r="B6" s="402" t="s">
        <v>3</v>
      </c>
      <c r="C6" s="394" t="s">
        <v>100</v>
      </c>
      <c r="D6" s="402" t="s">
        <v>3</v>
      </c>
      <c r="E6" s="394" t="s">
        <v>100</v>
      </c>
      <c r="F6" s="273" t="s">
        <v>89</v>
      </c>
      <c r="G6" s="173"/>
      <c r="H6" s="176"/>
    </row>
    <row r="7" spans="1:11" ht="28.5" customHeight="1" thickBot="1">
      <c r="A7" s="399"/>
      <c r="B7" s="403"/>
      <c r="C7" s="395"/>
      <c r="D7" s="403"/>
      <c r="E7" s="395"/>
      <c r="F7" s="274" t="s">
        <v>140</v>
      </c>
      <c r="G7" s="173"/>
      <c r="H7" s="176"/>
    </row>
    <row r="8" spans="1:11" ht="18.75" customHeight="1">
      <c r="A8" s="95" t="s">
        <v>210</v>
      </c>
      <c r="B8" s="85">
        <v>14571</v>
      </c>
      <c r="C8" s="86">
        <f>(B8/$B$13)*100</f>
        <v>67.371000554836328</v>
      </c>
      <c r="D8" s="85">
        <v>17447</v>
      </c>
      <c r="E8" s="86">
        <f>(D8/$D$13)*100</f>
        <v>64.90216501748381</v>
      </c>
      <c r="F8" s="87">
        <f>(3007755*100)/4413654</f>
        <v>68.146596901342974</v>
      </c>
      <c r="G8" s="174"/>
      <c r="H8" s="57"/>
      <c r="J8" s="14"/>
    </row>
    <row r="9" spans="1:11" ht="12.75" customHeight="1">
      <c r="A9" s="93" t="s">
        <v>211</v>
      </c>
      <c r="B9" s="89">
        <v>255</v>
      </c>
      <c r="C9" s="90">
        <f>(B9/$B$13)*100</f>
        <v>1.179027186979841</v>
      </c>
      <c r="D9" s="89">
        <v>436</v>
      </c>
      <c r="E9" s="90">
        <f>(D9/$D$13)*100</f>
        <v>1.6219031322074251</v>
      </c>
      <c r="F9" s="91">
        <f>(624041*100)/4413654</f>
        <v>14.138874501716717</v>
      </c>
      <c r="G9" s="175"/>
      <c r="H9" s="57"/>
      <c r="J9" s="14"/>
    </row>
    <row r="10" spans="1:11" ht="12.75" customHeight="1">
      <c r="A10" s="93" t="s">
        <v>205</v>
      </c>
      <c r="B10" s="89">
        <v>2924</v>
      </c>
      <c r="C10" s="90">
        <f>(B10/$B$13)*100</f>
        <v>13.519511744035508</v>
      </c>
      <c r="D10" s="89">
        <v>3602</v>
      </c>
      <c r="E10" s="90">
        <f>(D10/$D$13)*100</f>
        <v>13.399300647273268</v>
      </c>
      <c r="F10" s="91">
        <f>(275422*100)/4413654</f>
        <v>6.2402263521336288</v>
      </c>
      <c r="G10" s="174"/>
      <c r="H10" s="57"/>
      <c r="J10" s="14"/>
    </row>
    <row r="11" spans="1:11" ht="12.75" customHeight="1">
      <c r="A11" s="93" t="s">
        <v>215</v>
      </c>
      <c r="B11" s="89">
        <v>3878</v>
      </c>
      <c r="C11" s="90">
        <f>(B11/$B$13)*100</f>
        <v>17.930460514148329</v>
      </c>
      <c r="D11" s="89">
        <v>5397</v>
      </c>
      <c r="E11" s="90">
        <f>(D11/$D$13)*100</f>
        <v>20.07663120303549</v>
      </c>
      <c r="F11" s="91">
        <f>(506436*100)/4413654</f>
        <v>11.474302244806683</v>
      </c>
      <c r="G11" s="174"/>
      <c r="H11" s="57"/>
      <c r="J11" s="14"/>
    </row>
    <row r="12" spans="1:11" ht="12.75" customHeight="1">
      <c r="A12" s="88"/>
      <c r="B12" s="89"/>
      <c r="C12" s="90"/>
      <c r="D12" s="89"/>
      <c r="E12" s="90"/>
      <c r="F12" s="91"/>
      <c r="H12" s="14"/>
      <c r="J12" s="14"/>
    </row>
    <row r="13" spans="1:11" ht="12.75" customHeight="1" thickBot="1">
      <c r="A13" s="234" t="s">
        <v>126</v>
      </c>
      <c r="B13" s="235">
        <f>SUM(B8:B11)</f>
        <v>21628</v>
      </c>
      <c r="C13" s="236">
        <f>SUM(C8:C11)</f>
        <v>100</v>
      </c>
      <c r="D13" s="235">
        <f>SUM(D8:D11)</f>
        <v>26882</v>
      </c>
      <c r="E13" s="236">
        <f>SUM(E8:E11)</f>
        <v>99.999999999999986</v>
      </c>
      <c r="F13" s="237">
        <f>SUM(F8:F11)</f>
        <v>100</v>
      </c>
      <c r="H13" s="14"/>
      <c r="J13" s="14"/>
    </row>
    <row r="14" spans="1:11" ht="18" customHeight="1">
      <c r="A14" s="409" t="s">
        <v>317</v>
      </c>
      <c r="B14" s="409"/>
      <c r="C14" s="97"/>
      <c r="D14" s="100"/>
      <c r="E14" s="100"/>
      <c r="F14" s="105"/>
    </row>
    <row r="15" spans="1:11" ht="12.75" customHeight="1">
      <c r="A15" s="179" t="s">
        <v>318</v>
      </c>
      <c r="B15" s="58"/>
      <c r="C15" s="4"/>
      <c r="D15" s="58"/>
      <c r="E15" s="4"/>
      <c r="F15" s="4"/>
    </row>
    <row r="16" spans="1:11" ht="12.75" customHeight="1">
      <c r="A16" s="21" t="s">
        <v>191</v>
      </c>
      <c r="B16" s="58"/>
      <c r="C16" s="4"/>
      <c r="D16" s="58"/>
      <c r="E16" s="4"/>
      <c r="F16" s="4"/>
    </row>
    <row r="17" spans="1:13" ht="12.75" customHeight="1">
      <c r="A17" s="21" t="s">
        <v>212</v>
      </c>
      <c r="B17" s="58"/>
      <c r="C17" s="4"/>
      <c r="D17" s="58"/>
      <c r="E17" s="4"/>
      <c r="F17" s="4"/>
    </row>
    <row r="18" spans="1:13" ht="12.75" customHeight="1">
      <c r="A18" s="21" t="s">
        <v>213</v>
      </c>
      <c r="B18" s="58"/>
      <c r="C18" s="4"/>
      <c r="D18" s="58"/>
      <c r="E18" s="4"/>
      <c r="F18" s="4"/>
    </row>
    <row r="19" spans="1:13" ht="12.75" customHeight="1">
      <c r="A19" s="21" t="s">
        <v>214</v>
      </c>
      <c r="B19" s="58"/>
      <c r="C19" s="4"/>
      <c r="D19" s="58"/>
      <c r="E19" s="4"/>
      <c r="F19" s="4"/>
    </row>
    <row r="20" spans="1:13" ht="12.75" customHeight="1">
      <c r="A20" s="21" t="s">
        <v>216</v>
      </c>
      <c r="B20" s="58"/>
      <c r="C20" s="4"/>
      <c r="D20" s="58"/>
      <c r="E20" s="4"/>
      <c r="F20" s="4"/>
    </row>
    <row r="21" spans="1:13" ht="12.75" customHeight="1">
      <c r="A21" s="21" t="s">
        <v>217</v>
      </c>
      <c r="B21" s="58"/>
      <c r="C21" s="4"/>
      <c r="D21" s="58"/>
      <c r="E21" s="4"/>
      <c r="F21" s="4"/>
    </row>
    <row r="22" spans="1:13" ht="12.75" customHeight="1">
      <c r="A22" s="21" t="s">
        <v>218</v>
      </c>
      <c r="B22" s="58"/>
      <c r="C22" s="4"/>
      <c r="D22" s="58"/>
      <c r="E22" s="4"/>
      <c r="F22" s="4"/>
    </row>
    <row r="23" spans="1:13" ht="12.75" customHeight="1">
      <c r="A23" s="21" t="s">
        <v>219</v>
      </c>
      <c r="B23" s="58"/>
      <c r="C23" s="4"/>
      <c r="D23" s="58"/>
      <c r="E23" s="4"/>
      <c r="F23" s="4"/>
    </row>
    <row r="24" spans="1:13" ht="12.75" customHeight="1">
      <c r="A24" s="21"/>
      <c r="B24" s="58"/>
      <c r="C24" s="4"/>
      <c r="D24" s="58"/>
      <c r="E24" s="4"/>
      <c r="F24" s="4"/>
    </row>
    <row r="25" spans="1:13">
      <c r="A25" s="12"/>
      <c r="B25" s="13"/>
      <c r="C25" s="13"/>
      <c r="D25" s="5"/>
      <c r="E25" s="5"/>
      <c r="F25" s="9"/>
    </row>
    <row r="26" spans="1:13">
      <c r="A26" s="12"/>
      <c r="B26" s="13"/>
      <c r="C26" s="13"/>
      <c r="D26" s="5"/>
      <c r="E26" s="5"/>
      <c r="F26" s="9"/>
    </row>
    <row r="27" spans="1:13">
      <c r="A27" s="12"/>
      <c r="B27" s="13"/>
      <c r="C27" s="13"/>
      <c r="D27" s="5"/>
      <c r="E27" s="5"/>
      <c r="F27" s="9"/>
    </row>
    <row r="28" spans="1:13">
      <c r="A28" s="12"/>
      <c r="B28" s="13"/>
      <c r="C28" s="13"/>
      <c r="D28" s="5"/>
      <c r="E28" s="5"/>
      <c r="F28" s="64"/>
      <c r="G28" s="64"/>
      <c r="H28" s="64"/>
      <c r="I28" s="65"/>
      <c r="J28" s="64"/>
      <c r="K28" s="65"/>
      <c r="L28" s="64"/>
      <c r="M28" s="64"/>
    </row>
    <row r="29" spans="1:13">
      <c r="A29" s="12"/>
      <c r="B29" s="13"/>
      <c r="C29" s="13"/>
      <c r="D29" s="5"/>
      <c r="E29" s="5"/>
      <c r="F29" s="9"/>
    </row>
    <row r="30" spans="1:13">
      <c r="A30" s="12"/>
      <c r="B30" s="13"/>
      <c r="C30" s="13"/>
      <c r="D30" s="5"/>
      <c r="E30" s="5"/>
      <c r="F30" s="9"/>
    </row>
    <row r="31" spans="1:13">
      <c r="A31" s="12"/>
      <c r="B31" s="13"/>
      <c r="C31" s="13"/>
      <c r="D31" s="5"/>
      <c r="E31" s="5"/>
      <c r="F31" s="9"/>
    </row>
    <row r="32" spans="1:13">
      <c r="A32" s="12"/>
      <c r="B32" s="13"/>
      <c r="C32" s="13"/>
      <c r="D32" s="5"/>
      <c r="E32" s="5"/>
      <c r="F32" s="9"/>
    </row>
    <row r="33" spans="1:6">
      <c r="A33" s="12"/>
      <c r="B33" s="13"/>
      <c r="C33" s="13"/>
      <c r="D33" s="5"/>
      <c r="E33" s="5"/>
      <c r="F33" s="9"/>
    </row>
    <row r="34" spans="1:6">
      <c r="A34" s="12"/>
      <c r="B34" s="13"/>
      <c r="C34" s="13"/>
      <c r="D34" s="5"/>
      <c r="E34" s="5"/>
      <c r="F34" s="9"/>
    </row>
    <row r="35" spans="1:6">
      <c r="A35" s="12"/>
      <c r="B35" s="13"/>
      <c r="C35" s="13"/>
      <c r="D35" s="5"/>
      <c r="E35" s="5"/>
      <c r="F35" s="9"/>
    </row>
    <row r="36" spans="1:6">
      <c r="A36" s="12"/>
      <c r="B36" s="13"/>
      <c r="C36" s="13"/>
      <c r="D36" s="5"/>
      <c r="E36" s="5"/>
      <c r="F36" s="9"/>
    </row>
    <row r="37" spans="1:6">
      <c r="A37" s="12"/>
      <c r="B37" s="13"/>
      <c r="C37" s="13"/>
      <c r="D37" s="5"/>
      <c r="E37" s="5"/>
      <c r="F37" s="9"/>
    </row>
    <row r="38" spans="1:6">
      <c r="A38" s="12"/>
      <c r="B38" s="13"/>
      <c r="C38" s="13"/>
      <c r="D38" s="5"/>
      <c r="E38" s="5"/>
      <c r="F38" s="9"/>
    </row>
  </sheetData>
  <mergeCells count="10">
    <mergeCell ref="A14:B14"/>
    <mergeCell ref="A3:F3"/>
    <mergeCell ref="A1:F1"/>
    <mergeCell ref="A5:A7"/>
    <mergeCell ref="B5:C5"/>
    <mergeCell ref="D5:E5"/>
    <mergeCell ref="B6:B7"/>
    <mergeCell ref="C6:C7"/>
    <mergeCell ref="D6:D7"/>
    <mergeCell ref="E6:E7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49" orientation="portrait" r:id="rId1"/>
  <headerFooter alignWithMargins="0">
    <oddFooter>&amp;C&amp;A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21">
    <pageSetUpPr fitToPage="1"/>
  </sheetPr>
  <dimension ref="A1:J38"/>
  <sheetViews>
    <sheetView showGridLines="0" view="pageBreakPreview" zoomScale="75" zoomScaleNormal="75" zoomScaleSheetLayoutView="75" workbookViewId="0">
      <selection activeCell="A28" sqref="A28"/>
    </sheetView>
  </sheetViews>
  <sheetFormatPr baseColWidth="10" defaultRowHeight="12.75"/>
  <cols>
    <col min="1" max="1" width="74.140625" style="9" customWidth="1"/>
    <col min="2" max="2" width="18.42578125" style="4" customWidth="1"/>
    <col min="3" max="7" width="12.7109375" style="4" customWidth="1"/>
    <col min="8" max="8" width="6.7109375" style="9" customWidth="1"/>
    <col min="9" max="9" width="12.7109375" style="9" customWidth="1"/>
    <col min="10" max="16384" width="11.42578125" style="9"/>
  </cols>
  <sheetData>
    <row r="1" spans="1:10" s="23" customFormat="1" ht="18" customHeight="1">
      <c r="A1" s="420" t="s">
        <v>129</v>
      </c>
      <c r="B1" s="420"/>
      <c r="C1" s="420"/>
      <c r="D1" s="420"/>
      <c r="E1" s="420"/>
      <c r="F1" s="420"/>
      <c r="G1" s="420"/>
    </row>
    <row r="2" spans="1:10" ht="12.75" customHeight="1">
      <c r="A2" s="22"/>
      <c r="B2" s="6"/>
      <c r="C2" s="6"/>
      <c r="D2" s="6"/>
      <c r="E2" s="6"/>
      <c r="F2" s="6"/>
      <c r="G2" s="6"/>
    </row>
    <row r="3" spans="1:10" ht="15" customHeight="1">
      <c r="A3" s="406" t="s">
        <v>154</v>
      </c>
      <c r="B3" s="406"/>
      <c r="C3" s="406"/>
      <c r="D3" s="406"/>
      <c r="E3" s="406"/>
      <c r="F3" s="406"/>
      <c r="G3" s="406"/>
      <c r="H3" s="14"/>
      <c r="I3" s="14"/>
      <c r="J3" s="14"/>
    </row>
    <row r="4" spans="1:10" ht="15" customHeight="1">
      <c r="A4" s="406" t="s">
        <v>125</v>
      </c>
      <c r="B4" s="406"/>
      <c r="C4" s="406"/>
      <c r="D4" s="406"/>
      <c r="E4" s="406"/>
      <c r="F4" s="406"/>
      <c r="G4" s="406"/>
      <c r="H4" s="14"/>
      <c r="I4" s="14"/>
      <c r="J4" s="14"/>
    </row>
    <row r="5" spans="1:10" ht="12.75" customHeight="1" thickBot="1">
      <c r="A5" s="83"/>
      <c r="B5" s="83"/>
      <c r="C5" s="83"/>
      <c r="D5" s="83"/>
      <c r="E5" s="83"/>
      <c r="F5" s="83"/>
      <c r="G5" s="106"/>
      <c r="H5" s="14"/>
      <c r="I5" s="14"/>
      <c r="J5" s="14"/>
    </row>
    <row r="6" spans="1:10" ht="34.5" customHeight="1">
      <c r="A6" s="397" t="s">
        <v>21</v>
      </c>
      <c r="B6" s="404" t="s">
        <v>1</v>
      </c>
      <c r="C6" s="421"/>
      <c r="D6" s="405"/>
      <c r="E6" s="404" t="s">
        <v>2</v>
      </c>
      <c r="F6" s="421"/>
      <c r="G6" s="421"/>
      <c r="I6" s="6"/>
    </row>
    <row r="7" spans="1:10" ht="33" customHeight="1" thickBot="1">
      <c r="A7" s="399"/>
      <c r="B7" s="275">
        <v>2013</v>
      </c>
      <c r="C7" s="275">
        <v>2014</v>
      </c>
      <c r="D7" s="276" t="s">
        <v>332</v>
      </c>
      <c r="E7" s="275">
        <v>2013</v>
      </c>
      <c r="F7" s="275">
        <v>2014</v>
      </c>
      <c r="G7" s="277" t="s">
        <v>332</v>
      </c>
      <c r="H7" s="4"/>
      <c r="I7" s="1"/>
    </row>
    <row r="8" spans="1:10" ht="25.5" customHeight="1">
      <c r="A8" s="185" t="s">
        <v>192</v>
      </c>
      <c r="B8" s="325">
        <v>4036</v>
      </c>
      <c r="C8" s="325">
        <v>3926</v>
      </c>
      <c r="D8" s="86">
        <v>-2.7254707631318138</v>
      </c>
      <c r="E8" s="325">
        <v>4737</v>
      </c>
      <c r="F8" s="325">
        <v>4654</v>
      </c>
      <c r="G8" s="186">
        <v>-1.7521638167616636</v>
      </c>
      <c r="I8" s="66"/>
    </row>
    <row r="9" spans="1:10" ht="12.75" customHeight="1">
      <c r="A9" s="187" t="s">
        <v>193</v>
      </c>
      <c r="B9" s="182">
        <v>655</v>
      </c>
      <c r="C9" s="182">
        <v>656</v>
      </c>
      <c r="D9" s="90">
        <v>0.15267175572519084</v>
      </c>
      <c r="E9" s="182">
        <v>830</v>
      </c>
      <c r="F9" s="182">
        <v>838</v>
      </c>
      <c r="G9" s="183">
        <v>0.96385542168674709</v>
      </c>
      <c r="I9" s="1"/>
    </row>
    <row r="10" spans="1:10" ht="12.75" customHeight="1">
      <c r="A10" s="187" t="s">
        <v>194</v>
      </c>
      <c r="B10" s="182">
        <v>1358</v>
      </c>
      <c r="C10" s="182">
        <v>1353</v>
      </c>
      <c r="D10" s="90">
        <v>-0.36818851251840939</v>
      </c>
      <c r="E10" s="182">
        <v>1639</v>
      </c>
      <c r="F10" s="182">
        <v>1633</v>
      </c>
      <c r="G10" s="183">
        <v>-0.36607687614399026</v>
      </c>
      <c r="I10" s="66"/>
    </row>
    <row r="11" spans="1:10" ht="12.75" customHeight="1">
      <c r="A11" s="187" t="s">
        <v>195</v>
      </c>
      <c r="B11" s="182">
        <v>1610</v>
      </c>
      <c r="C11" s="182">
        <v>1605</v>
      </c>
      <c r="D11" s="90">
        <v>-0.3105590062111801</v>
      </c>
      <c r="E11" s="182">
        <v>1836</v>
      </c>
      <c r="F11" s="182">
        <v>1845</v>
      </c>
      <c r="G11" s="183">
        <v>0.49019607843137253</v>
      </c>
      <c r="I11" s="1"/>
    </row>
    <row r="12" spans="1:10" ht="12.75" customHeight="1">
      <c r="A12" s="187" t="s">
        <v>196</v>
      </c>
      <c r="B12" s="182">
        <v>1550</v>
      </c>
      <c r="C12" s="182">
        <v>1536</v>
      </c>
      <c r="D12" s="90">
        <v>-0.90322580645161299</v>
      </c>
      <c r="E12" s="182">
        <v>1771</v>
      </c>
      <c r="F12" s="182">
        <v>1759</v>
      </c>
      <c r="G12" s="183">
        <v>-0.67758328627893849</v>
      </c>
      <c r="I12" s="66"/>
    </row>
    <row r="13" spans="1:10" ht="12.75" customHeight="1">
      <c r="A13" s="187" t="s">
        <v>197</v>
      </c>
      <c r="B13" s="182">
        <v>517</v>
      </c>
      <c r="C13" s="182">
        <v>492</v>
      </c>
      <c r="D13" s="90">
        <v>-4.8355899419729207</v>
      </c>
      <c r="E13" s="182">
        <v>613</v>
      </c>
      <c r="F13" s="182">
        <v>583</v>
      </c>
      <c r="G13" s="183">
        <v>-4.8939641109298533</v>
      </c>
      <c r="I13" s="1"/>
    </row>
    <row r="14" spans="1:10" ht="12.75" customHeight="1">
      <c r="A14" s="187" t="s">
        <v>198</v>
      </c>
      <c r="B14" s="182">
        <v>10558</v>
      </c>
      <c r="C14" s="182">
        <v>10314</v>
      </c>
      <c r="D14" s="90">
        <v>-2.3110437582875543</v>
      </c>
      <c r="E14" s="182">
        <v>11872</v>
      </c>
      <c r="F14" s="182">
        <v>11662</v>
      </c>
      <c r="G14" s="183">
        <v>-1.7688679245283019</v>
      </c>
      <c r="I14" s="1"/>
    </row>
    <row r="15" spans="1:10" ht="12.75" customHeight="1">
      <c r="A15" s="187" t="s">
        <v>199</v>
      </c>
      <c r="B15" s="182">
        <v>726</v>
      </c>
      <c r="C15" s="182">
        <v>714</v>
      </c>
      <c r="D15" s="90">
        <v>-1.6528925619834711</v>
      </c>
      <c r="E15" s="182">
        <v>863</v>
      </c>
      <c r="F15" s="182">
        <v>846</v>
      </c>
      <c r="G15" s="183">
        <v>-1.9698725376593278</v>
      </c>
      <c r="I15" s="66"/>
    </row>
    <row r="16" spans="1:10" ht="12.75" customHeight="1">
      <c r="A16" s="187" t="s">
        <v>304</v>
      </c>
      <c r="B16" s="182">
        <v>1911</v>
      </c>
      <c r="C16" s="182">
        <v>1897</v>
      </c>
      <c r="D16" s="90">
        <v>-0.73260073260073255</v>
      </c>
      <c r="E16" s="182">
        <v>2286</v>
      </c>
      <c r="F16" s="182">
        <v>2286</v>
      </c>
      <c r="G16" s="183">
        <v>0</v>
      </c>
      <c r="I16" s="1"/>
    </row>
    <row r="17" spans="1:9" ht="12.75" customHeight="1">
      <c r="A17" s="187" t="s">
        <v>200</v>
      </c>
      <c r="B17" s="182">
        <v>833</v>
      </c>
      <c r="C17" s="182">
        <v>812</v>
      </c>
      <c r="D17" s="90">
        <v>-2.5210084033613445</v>
      </c>
      <c r="E17" s="182">
        <v>1053</v>
      </c>
      <c r="F17" s="182">
        <v>1053</v>
      </c>
      <c r="G17" s="183">
        <v>0</v>
      </c>
      <c r="I17" s="1"/>
    </row>
    <row r="18" spans="1:9" ht="12.75" customHeight="1">
      <c r="A18" s="187" t="s">
        <v>201</v>
      </c>
      <c r="B18" s="182">
        <v>4036</v>
      </c>
      <c r="C18" s="182">
        <v>4047</v>
      </c>
      <c r="D18" s="90">
        <v>0.27254707631318137</v>
      </c>
      <c r="E18" s="182">
        <v>4722</v>
      </c>
      <c r="F18" s="182">
        <v>4747</v>
      </c>
      <c r="G18" s="183">
        <v>0.52943667937314698</v>
      </c>
      <c r="I18" s="1"/>
    </row>
    <row r="19" spans="1:9" ht="12.75" customHeight="1">
      <c r="A19" s="187" t="s">
        <v>303</v>
      </c>
      <c r="B19" s="182">
        <v>612</v>
      </c>
      <c r="C19" s="182">
        <v>701</v>
      </c>
      <c r="D19" s="90">
        <v>14.542483660130721</v>
      </c>
      <c r="E19" s="182">
        <v>733</v>
      </c>
      <c r="F19" s="182">
        <v>827</v>
      </c>
      <c r="G19" s="183">
        <v>12.824010914051842</v>
      </c>
      <c r="I19" s="1"/>
    </row>
    <row r="20" spans="1:9" ht="12.75" customHeight="1">
      <c r="A20" s="187" t="s">
        <v>202</v>
      </c>
      <c r="B20" s="182">
        <v>329</v>
      </c>
      <c r="C20" s="182">
        <v>319</v>
      </c>
      <c r="D20" s="90">
        <v>-3.0395136778115504</v>
      </c>
      <c r="E20" s="182">
        <v>431</v>
      </c>
      <c r="F20" s="182">
        <v>430</v>
      </c>
      <c r="G20" s="183">
        <v>-0.23201856148491878</v>
      </c>
      <c r="I20" s="1"/>
    </row>
    <row r="21" spans="1:9" ht="12.75" customHeight="1">
      <c r="A21" s="88"/>
      <c r="B21" s="89"/>
      <c r="C21" s="89"/>
      <c r="D21" s="90"/>
      <c r="E21" s="89"/>
      <c r="F21" s="89"/>
      <c r="G21" s="183"/>
      <c r="I21" s="1"/>
    </row>
    <row r="22" spans="1:9" ht="19.5" customHeight="1" thickBot="1">
      <c r="A22" s="329" t="s">
        <v>130</v>
      </c>
      <c r="B22" s="330">
        <v>28731</v>
      </c>
      <c r="C22" s="330">
        <v>28372</v>
      </c>
      <c r="D22" s="332">
        <v>-1.249521422853364</v>
      </c>
      <c r="E22" s="330">
        <v>33386</v>
      </c>
      <c r="F22" s="330">
        <v>33163</v>
      </c>
      <c r="G22" s="333">
        <v>-0.66794464745701798</v>
      </c>
      <c r="I22" s="1"/>
    </row>
    <row r="23" spans="1:9" ht="19.5" customHeight="1">
      <c r="A23" s="281" t="s">
        <v>331</v>
      </c>
      <c r="B23" s="107"/>
      <c r="C23" s="107"/>
      <c r="D23" s="107"/>
      <c r="E23" s="107"/>
      <c r="F23" s="107"/>
      <c r="G23" s="108"/>
      <c r="I23" s="67"/>
    </row>
    <row r="24" spans="1:9" ht="12.75" customHeight="1">
      <c r="A24" s="21" t="s">
        <v>168</v>
      </c>
      <c r="B24" s="1"/>
      <c r="C24" s="1"/>
      <c r="D24" s="19"/>
      <c r="E24" s="1"/>
      <c r="F24" s="1"/>
      <c r="G24" s="19"/>
      <c r="I24" s="22"/>
    </row>
    <row r="25" spans="1:9" ht="12.75" customHeight="1">
      <c r="A25" s="2"/>
      <c r="B25" s="20"/>
      <c r="C25" s="20"/>
      <c r="D25" s="20"/>
      <c r="E25" s="20"/>
      <c r="I25" s="22"/>
    </row>
    <row r="26" spans="1:9" ht="12.75" customHeight="1">
      <c r="A26" s="178" t="s">
        <v>137</v>
      </c>
      <c r="B26" s="63" t="s">
        <v>169</v>
      </c>
      <c r="C26" s="415" t="s">
        <v>78</v>
      </c>
      <c r="D26" s="415"/>
      <c r="E26" s="63"/>
      <c r="F26" s="3"/>
      <c r="G26" s="9"/>
      <c r="I26" s="22"/>
    </row>
    <row r="27" spans="1:9" ht="12.75" customHeight="1">
      <c r="A27" s="178" t="s">
        <v>138</v>
      </c>
      <c r="B27" s="3" t="s">
        <v>170</v>
      </c>
      <c r="C27" s="422" t="s">
        <v>54</v>
      </c>
      <c r="D27" s="422"/>
      <c r="E27" s="3"/>
      <c r="F27" s="12"/>
      <c r="G27" s="12"/>
      <c r="I27" s="22"/>
    </row>
    <row r="28" spans="1:9" ht="12.75" customHeight="1">
      <c r="A28" s="2"/>
      <c r="B28" s="20"/>
      <c r="C28" s="252"/>
      <c r="D28" s="252"/>
      <c r="E28" s="252"/>
      <c r="F28" s="252"/>
      <c r="G28" s="12"/>
    </row>
    <row r="29" spans="1:9" ht="12.75" customHeight="1">
      <c r="A29" s="2"/>
      <c r="B29" s="62"/>
      <c r="C29" s="62"/>
      <c r="D29" s="3"/>
      <c r="E29" s="3"/>
      <c r="F29" s="12"/>
      <c r="G29" s="12"/>
    </row>
    <row r="30" spans="1:9" ht="12.75" customHeight="1">
      <c r="A30" s="2"/>
      <c r="B30" s="63"/>
      <c r="C30" s="414"/>
      <c r="D30" s="414"/>
      <c r="E30" s="414"/>
      <c r="F30" s="414"/>
      <c r="G30" s="414"/>
    </row>
    <row r="31" spans="1:9" ht="12.75" customHeight="1">
      <c r="A31" s="2"/>
      <c r="B31" s="1"/>
      <c r="C31" s="1"/>
      <c r="D31" s="1"/>
      <c r="E31" s="1"/>
      <c r="F31" s="12"/>
      <c r="G31" s="12"/>
    </row>
    <row r="32" spans="1:9" ht="12.75" customHeight="1">
      <c r="A32" s="178"/>
      <c r="B32" s="62"/>
      <c r="C32" s="62"/>
      <c r="D32" s="3"/>
      <c r="E32" s="3"/>
      <c r="F32" s="12"/>
      <c r="G32" s="12"/>
    </row>
    <row r="33" spans="1:8" ht="12.75" customHeight="1">
      <c r="A33" s="2"/>
      <c r="B33" s="62"/>
      <c r="C33" s="62"/>
      <c r="D33" s="3"/>
      <c r="E33" s="3"/>
      <c r="F33" s="12"/>
      <c r="G33" s="12"/>
    </row>
    <row r="34" spans="1:8" ht="12.75" customHeight="1">
      <c r="A34" s="2"/>
      <c r="B34" s="20"/>
      <c r="C34" s="413"/>
      <c r="D34" s="413"/>
      <c r="E34" s="413"/>
      <c r="F34" s="413"/>
      <c r="G34" s="12"/>
      <c r="H34" s="54"/>
    </row>
    <row r="35" spans="1:8" ht="12.75" customHeight="1">
      <c r="A35" s="5"/>
      <c r="B35" s="3"/>
      <c r="C35" s="3"/>
      <c r="F35" s="12"/>
      <c r="G35" s="12"/>
      <c r="H35" s="54"/>
    </row>
    <row r="38" spans="1:8">
      <c r="A38" s="76"/>
    </row>
  </sheetData>
  <mergeCells count="10">
    <mergeCell ref="C30:G30"/>
    <mergeCell ref="C34:F34"/>
    <mergeCell ref="A1:G1"/>
    <mergeCell ref="A6:A7"/>
    <mergeCell ref="B6:D6"/>
    <mergeCell ref="E6:G6"/>
    <mergeCell ref="A3:G3"/>
    <mergeCell ref="A4:G4"/>
    <mergeCell ref="C26:D26"/>
    <mergeCell ref="C27:D27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53" orientation="portrait" r:id="rId1"/>
  <headerFooter alignWithMargins="0">
    <oddFooter>&amp;C&amp;A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17">
    <pageSetUpPr fitToPage="1"/>
  </sheetPr>
  <dimension ref="A1:J15"/>
  <sheetViews>
    <sheetView view="pageBreakPreview" zoomScale="75" zoomScaleNormal="75" workbookViewId="0">
      <selection activeCell="F12" sqref="F12"/>
    </sheetView>
  </sheetViews>
  <sheetFormatPr baseColWidth="10" defaultRowHeight="12.75"/>
  <cols>
    <col min="1" max="1" width="57.28515625" style="77" customWidth="1"/>
    <col min="2" max="7" width="12.7109375" style="77" customWidth="1"/>
    <col min="8" max="16384" width="11.42578125" style="77"/>
  </cols>
  <sheetData>
    <row r="1" spans="1:10" ht="18">
      <c r="A1" s="420" t="s">
        <v>129</v>
      </c>
      <c r="B1" s="420"/>
      <c r="C1" s="420"/>
      <c r="D1" s="420"/>
      <c r="E1" s="420"/>
      <c r="F1" s="420"/>
      <c r="G1" s="420"/>
    </row>
    <row r="3" spans="1:10" s="79" customFormat="1" ht="15" customHeight="1">
      <c r="A3" s="423" t="s">
        <v>155</v>
      </c>
      <c r="B3" s="423"/>
      <c r="C3" s="423"/>
      <c r="D3" s="423"/>
      <c r="E3" s="423"/>
      <c r="F3" s="423"/>
      <c r="G3" s="423"/>
      <c r="H3" s="78"/>
      <c r="I3" s="78"/>
      <c r="J3" s="78"/>
    </row>
    <row r="4" spans="1:10" s="79" customFormat="1" ht="15" customHeight="1">
      <c r="A4" s="423" t="s">
        <v>125</v>
      </c>
      <c r="B4" s="423"/>
      <c r="C4" s="423"/>
      <c r="D4" s="423"/>
      <c r="E4" s="423"/>
      <c r="F4" s="423"/>
      <c r="G4" s="423"/>
      <c r="H4" s="78"/>
      <c r="I4" s="78"/>
      <c r="J4" s="78"/>
    </row>
    <row r="5" spans="1:10" ht="14.25" customHeight="1" thickBot="1">
      <c r="A5" s="109"/>
      <c r="B5" s="109"/>
      <c r="C5" s="109"/>
      <c r="D5" s="109"/>
      <c r="E5" s="109"/>
      <c r="F5" s="109"/>
      <c r="G5" s="109"/>
    </row>
    <row r="6" spans="1:10" s="293" customFormat="1" ht="34.5" customHeight="1">
      <c r="A6" s="397" t="s">
        <v>21</v>
      </c>
      <c r="B6" s="404" t="s">
        <v>1</v>
      </c>
      <c r="C6" s="421"/>
      <c r="D6" s="405"/>
      <c r="E6" s="404" t="s">
        <v>2</v>
      </c>
      <c r="F6" s="421"/>
      <c r="G6" s="421"/>
    </row>
    <row r="7" spans="1:10" s="293" customFormat="1" ht="34.5" customHeight="1" thickBot="1">
      <c r="A7" s="399"/>
      <c r="B7" s="275">
        <v>2013</v>
      </c>
      <c r="C7" s="275">
        <v>2014</v>
      </c>
      <c r="D7" s="276" t="s">
        <v>332</v>
      </c>
      <c r="E7" s="275">
        <v>2013</v>
      </c>
      <c r="F7" s="275">
        <v>2014</v>
      </c>
      <c r="G7" s="276" t="s">
        <v>332</v>
      </c>
    </row>
    <row r="8" spans="1:10" ht="25.5" customHeight="1">
      <c r="A8" s="110" t="s">
        <v>127</v>
      </c>
      <c r="B8" s="85"/>
      <c r="C8" s="85"/>
      <c r="D8" s="86"/>
      <c r="E8" s="85"/>
      <c r="F8" s="85"/>
      <c r="G8" s="87"/>
    </row>
    <row r="9" spans="1:10">
      <c r="A9" s="111" t="s">
        <v>203</v>
      </c>
      <c r="B9" s="89">
        <v>11806</v>
      </c>
      <c r="C9" s="89">
        <v>11095</v>
      </c>
      <c r="D9" s="90">
        <f>((C9-B9)/B9)*100</f>
        <v>-6.0223615110960527</v>
      </c>
      <c r="E9" s="89">
        <v>12766</v>
      </c>
      <c r="F9" s="89">
        <v>12038</v>
      </c>
      <c r="G9" s="91">
        <f>((F9-E9)/E9)*100</f>
        <v>-5.7026476578411405</v>
      </c>
    </row>
    <row r="10" spans="1:10">
      <c r="A10" s="112" t="s">
        <v>204</v>
      </c>
      <c r="B10" s="89">
        <v>1819</v>
      </c>
      <c r="C10" s="89">
        <v>1791</v>
      </c>
      <c r="D10" s="90">
        <f>((C10-B10)/B10)*100</f>
        <v>-1.5393073117097307</v>
      </c>
      <c r="E10" s="89">
        <v>2128</v>
      </c>
      <c r="F10" s="89">
        <v>2102</v>
      </c>
      <c r="G10" s="91">
        <f>((F10-E10)/E10)*100</f>
        <v>-1.2218045112781954</v>
      </c>
    </row>
    <row r="11" spans="1:10">
      <c r="A11" s="112" t="s">
        <v>112</v>
      </c>
      <c r="B11" s="89">
        <v>14167</v>
      </c>
      <c r="C11" s="89">
        <v>13302</v>
      </c>
      <c r="D11" s="90">
        <f>((C11-B11)/B11)*100</f>
        <v>-6.1057386885014466</v>
      </c>
      <c r="E11" s="89">
        <v>15327</v>
      </c>
      <c r="F11" s="89">
        <v>14439</v>
      </c>
      <c r="G11" s="91">
        <f>((F11-E11)/E11)*100</f>
        <v>-5.7936973967508321</v>
      </c>
    </row>
    <row r="12" spans="1:10">
      <c r="A12" s="113"/>
      <c r="B12" s="89"/>
      <c r="C12" s="89"/>
      <c r="D12" s="90"/>
      <c r="E12" s="89"/>
      <c r="F12" s="89"/>
      <c r="G12" s="91"/>
    </row>
    <row r="13" spans="1:10" ht="13.5" thickBot="1">
      <c r="A13" s="234" t="s">
        <v>111</v>
      </c>
      <c r="B13" s="235">
        <v>27792</v>
      </c>
      <c r="C13" s="235">
        <f>C9+C10+C11</f>
        <v>26188</v>
      </c>
      <c r="D13" s="236">
        <f>((C13-B13)/B13)*100</f>
        <v>-5.7714450201496836</v>
      </c>
      <c r="E13" s="235">
        <v>30221</v>
      </c>
      <c r="F13" s="235">
        <f>F9+F10+F11</f>
        <v>28579</v>
      </c>
      <c r="G13" s="237">
        <f>((F13-E13)/E13)*100</f>
        <v>-5.4333079646603357</v>
      </c>
    </row>
    <row r="14" spans="1:10">
      <c r="A14" s="114" t="s">
        <v>331</v>
      </c>
      <c r="B14" s="115"/>
      <c r="C14" s="115"/>
      <c r="D14" s="115"/>
      <c r="E14" s="115"/>
      <c r="F14" s="115"/>
      <c r="G14" s="116"/>
    </row>
    <row r="15" spans="1:10">
      <c r="A15" s="80" t="s">
        <v>168</v>
      </c>
      <c r="B15" s="82"/>
      <c r="C15" s="82"/>
      <c r="D15" s="81"/>
      <c r="E15" s="82"/>
      <c r="F15" s="82"/>
      <c r="G15" s="81"/>
    </row>
  </sheetData>
  <mergeCells count="6">
    <mergeCell ref="A1:G1"/>
    <mergeCell ref="A3:G3"/>
    <mergeCell ref="A4:G4"/>
    <mergeCell ref="A6:A7"/>
    <mergeCell ref="B6:D6"/>
    <mergeCell ref="E6:G6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60" orientation="portrait" horizontalDpi="300" verticalDpi="300" r:id="rId1"/>
  <headerFooter alignWithMargins="0"/>
  <ignoredErrors>
    <ignoredError sqref="D13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22">
    <pageSetUpPr fitToPage="1"/>
  </sheetPr>
  <dimension ref="A1:J23"/>
  <sheetViews>
    <sheetView view="pageBreakPreview" zoomScale="75" zoomScaleNormal="75" workbookViewId="0">
      <selection activeCell="G18" sqref="G18"/>
    </sheetView>
  </sheetViews>
  <sheetFormatPr baseColWidth="10" defaultRowHeight="12.75"/>
  <cols>
    <col min="1" max="1" width="76.140625" style="77" customWidth="1"/>
    <col min="2" max="7" width="12.7109375" style="77" customWidth="1"/>
    <col min="8" max="16384" width="11.42578125" style="77"/>
  </cols>
  <sheetData>
    <row r="1" spans="1:10" ht="18">
      <c r="A1" s="424" t="s">
        <v>129</v>
      </c>
      <c r="B1" s="424"/>
      <c r="C1" s="424"/>
      <c r="D1" s="424"/>
      <c r="E1" s="424"/>
      <c r="F1" s="424"/>
      <c r="G1" s="424"/>
    </row>
    <row r="3" spans="1:10" s="79" customFormat="1" ht="15" customHeight="1">
      <c r="A3" s="423" t="s">
        <v>156</v>
      </c>
      <c r="B3" s="423"/>
      <c r="C3" s="423"/>
      <c r="D3" s="423"/>
      <c r="E3" s="423"/>
      <c r="F3" s="423"/>
      <c r="G3" s="423"/>
      <c r="H3" s="78"/>
      <c r="I3" s="78"/>
      <c r="J3" s="78"/>
    </row>
    <row r="4" spans="1:10" s="79" customFormat="1" ht="15" customHeight="1">
      <c r="A4" s="423" t="s">
        <v>125</v>
      </c>
      <c r="B4" s="423"/>
      <c r="C4" s="423"/>
      <c r="D4" s="423"/>
      <c r="E4" s="423"/>
      <c r="F4" s="423"/>
      <c r="G4" s="423"/>
      <c r="H4" s="78"/>
      <c r="I4" s="78"/>
      <c r="J4" s="78"/>
    </row>
    <row r="5" spans="1:10" ht="14.25" customHeight="1" thickBot="1">
      <c r="A5" s="109"/>
      <c r="B5" s="109"/>
      <c r="C5" s="109"/>
      <c r="D5" s="109"/>
      <c r="E5" s="109"/>
      <c r="F5" s="109"/>
      <c r="G5" s="109"/>
    </row>
    <row r="6" spans="1:10" s="293" customFormat="1" ht="30" customHeight="1">
      <c r="A6" s="397" t="s">
        <v>21</v>
      </c>
      <c r="B6" s="425" t="s">
        <v>1</v>
      </c>
      <c r="C6" s="426"/>
      <c r="D6" s="397"/>
      <c r="E6" s="425" t="s">
        <v>220</v>
      </c>
      <c r="F6" s="426"/>
      <c r="G6" s="426"/>
    </row>
    <row r="7" spans="1:10" s="293" customFormat="1" ht="30" customHeight="1">
      <c r="A7" s="398"/>
      <c r="B7" s="427"/>
      <c r="C7" s="428"/>
      <c r="D7" s="429"/>
      <c r="E7" s="427"/>
      <c r="F7" s="428"/>
      <c r="G7" s="428"/>
    </row>
    <row r="8" spans="1:10" s="293" customFormat="1" ht="30" customHeight="1" thickBot="1">
      <c r="A8" s="399"/>
      <c r="B8" s="275">
        <v>2013</v>
      </c>
      <c r="C8" s="275">
        <v>2014</v>
      </c>
      <c r="D8" s="276" t="s">
        <v>332</v>
      </c>
      <c r="E8" s="275">
        <v>2013</v>
      </c>
      <c r="F8" s="275">
        <v>2014</v>
      </c>
      <c r="G8" s="277" t="s">
        <v>332</v>
      </c>
    </row>
    <row r="9" spans="1:10" ht="22.5" customHeight="1">
      <c r="A9" s="110" t="s">
        <v>210</v>
      </c>
      <c r="B9" s="85">
        <v>14832</v>
      </c>
      <c r="C9" s="85">
        <v>14571</v>
      </c>
      <c r="D9" s="86">
        <f>((C9-B9)/B9)*100</f>
        <v>-1.7597087378640777</v>
      </c>
      <c r="E9" s="85">
        <v>17592</v>
      </c>
      <c r="F9" s="85">
        <v>17447</v>
      </c>
      <c r="G9" s="87">
        <f>((F9-E9)/E9)*100</f>
        <v>-0.8242382901318781</v>
      </c>
    </row>
    <row r="10" spans="1:10">
      <c r="A10" s="112" t="s">
        <v>211</v>
      </c>
      <c r="B10" s="89">
        <v>262</v>
      </c>
      <c r="C10" s="89">
        <v>255</v>
      </c>
      <c r="D10" s="90">
        <f>((C10-B10)/B10)*100</f>
        <v>-2.6717557251908395</v>
      </c>
      <c r="E10" s="89">
        <v>405</v>
      </c>
      <c r="F10" s="89">
        <v>436</v>
      </c>
      <c r="G10" s="91">
        <f>((F10-E10)/E10)*100</f>
        <v>7.6543209876543212</v>
      </c>
    </row>
    <row r="11" spans="1:10">
      <c r="A11" s="112" t="s">
        <v>205</v>
      </c>
      <c r="B11" s="89">
        <v>2828</v>
      </c>
      <c r="C11" s="89">
        <v>2924</v>
      </c>
      <c r="D11" s="90">
        <f>((C11-B11)/B11)*100</f>
        <v>3.3946251768033946</v>
      </c>
      <c r="E11" s="89">
        <v>3494</v>
      </c>
      <c r="F11" s="89">
        <v>3602</v>
      </c>
      <c r="G11" s="91">
        <f>((F11-E11)/E11)*100</f>
        <v>3.0910131654264452</v>
      </c>
    </row>
    <row r="12" spans="1:10">
      <c r="A12" s="112" t="s">
        <v>215</v>
      </c>
      <c r="B12" s="89">
        <v>3917</v>
      </c>
      <c r="C12" s="89">
        <v>3878</v>
      </c>
      <c r="D12" s="90">
        <f>((C12-B12)/B12)*100</f>
        <v>-0.99565994383456724</v>
      </c>
      <c r="E12" s="89">
        <v>5215</v>
      </c>
      <c r="F12" s="89">
        <v>5397</v>
      </c>
      <c r="G12" s="91">
        <f>((F12-E12)/E12)*100</f>
        <v>3.4899328859060401</v>
      </c>
    </row>
    <row r="13" spans="1:10">
      <c r="A13" s="113"/>
      <c r="B13" s="89"/>
      <c r="C13" s="89"/>
      <c r="D13" s="90"/>
      <c r="E13" s="89"/>
      <c r="F13" s="89"/>
      <c r="G13" s="91"/>
    </row>
    <row r="14" spans="1:10" ht="13.5" thickBot="1">
      <c r="A14" s="234" t="s">
        <v>126</v>
      </c>
      <c r="B14" s="235">
        <f>SUM(B9:B12)</f>
        <v>21839</v>
      </c>
      <c r="C14" s="235">
        <f>SUM(C9:C12)</f>
        <v>21628</v>
      </c>
      <c r="D14" s="236">
        <f>((C14-B14)/B14)*100</f>
        <v>-0.9661614542790421</v>
      </c>
      <c r="E14" s="235">
        <f>SUM(E9:E12)</f>
        <v>26706</v>
      </c>
      <c r="F14" s="235">
        <f>SUM(F9:F12)</f>
        <v>26882</v>
      </c>
      <c r="G14" s="237">
        <f>((F14-E14)/E14)*100</f>
        <v>0.65902793379764846</v>
      </c>
    </row>
    <row r="15" spans="1:10">
      <c r="A15" s="114" t="s">
        <v>305</v>
      </c>
      <c r="B15" s="222"/>
      <c r="C15" s="222"/>
      <c r="D15" s="223"/>
      <c r="E15" s="222"/>
      <c r="F15" s="222"/>
      <c r="G15" s="223"/>
    </row>
    <row r="16" spans="1:10">
      <c r="A16" s="80" t="s">
        <v>168</v>
      </c>
      <c r="B16" s="222"/>
      <c r="C16" s="222"/>
      <c r="D16" s="223"/>
      <c r="E16" s="222"/>
      <c r="F16" s="222"/>
      <c r="G16" s="223"/>
    </row>
    <row r="17" spans="1:7">
      <c r="A17" s="80" t="s">
        <v>212</v>
      </c>
      <c r="B17" s="224"/>
      <c r="C17" s="224"/>
      <c r="D17" s="224"/>
      <c r="E17" s="224"/>
      <c r="F17" s="224"/>
      <c r="G17" s="81"/>
    </row>
    <row r="18" spans="1:7">
      <c r="A18" s="80" t="s">
        <v>213</v>
      </c>
      <c r="B18" s="82"/>
      <c r="C18" s="82"/>
      <c r="D18" s="81"/>
      <c r="E18" s="82"/>
      <c r="F18" s="82"/>
      <c r="G18" s="81"/>
    </row>
    <row r="19" spans="1:7">
      <c r="A19" s="80" t="s">
        <v>214</v>
      </c>
    </row>
    <row r="20" spans="1:7">
      <c r="A20" s="80" t="s">
        <v>216</v>
      </c>
    </row>
    <row r="21" spans="1:7">
      <c r="A21" s="80" t="s">
        <v>217</v>
      </c>
    </row>
    <row r="22" spans="1:7">
      <c r="A22" s="80" t="s">
        <v>218</v>
      </c>
    </row>
    <row r="23" spans="1:7">
      <c r="A23" s="80" t="s">
        <v>219</v>
      </c>
    </row>
  </sheetData>
  <mergeCells count="6">
    <mergeCell ref="A1:G1"/>
    <mergeCell ref="A3:G3"/>
    <mergeCell ref="A4:G4"/>
    <mergeCell ref="A6:A8"/>
    <mergeCell ref="B6:D7"/>
    <mergeCell ref="E6:G7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53" orientation="portrait" horizontalDpi="300" verticalDpi="300" r:id="rId1"/>
  <headerFooter alignWithMargins="0"/>
  <ignoredErrors>
    <ignoredError sqref="E14:F14 B14:C14" formulaRange="1"/>
    <ignoredError sqref="D1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37</vt:i4>
      </vt:variant>
    </vt:vector>
  </HeadingPairs>
  <TitlesOfParts>
    <vt:vector size="74" baseType="lpstr">
      <vt:lpstr>16.1.1</vt:lpstr>
      <vt:lpstr>16.1.2</vt:lpstr>
      <vt:lpstr>16.1.3</vt:lpstr>
      <vt:lpstr>16.2.1</vt:lpstr>
      <vt:lpstr>16.2.2</vt:lpstr>
      <vt:lpstr>16.2.3</vt:lpstr>
      <vt:lpstr>16.3.1</vt:lpstr>
      <vt:lpstr>16.3.2</vt:lpstr>
      <vt:lpstr>16.3.3</vt:lpstr>
      <vt:lpstr>16.4.1</vt:lpstr>
      <vt:lpstr>16.4.2</vt:lpstr>
      <vt:lpstr>16.4.3</vt:lpstr>
      <vt:lpstr>16.5.1</vt:lpstr>
      <vt:lpstr>16.5.2</vt:lpstr>
      <vt:lpstr>16.5.3</vt:lpstr>
      <vt:lpstr>16.6</vt:lpstr>
      <vt:lpstr>16.7</vt:lpstr>
      <vt:lpstr>16.8.1</vt:lpstr>
      <vt:lpstr>16.8.2</vt:lpstr>
      <vt:lpstr>16.8.3</vt:lpstr>
      <vt:lpstr>16.9.1</vt:lpstr>
      <vt:lpstr>16.9.2</vt:lpstr>
      <vt:lpstr>16.9.3</vt:lpstr>
      <vt:lpstr>16.10.1</vt:lpstr>
      <vt:lpstr>16.10.2</vt:lpstr>
      <vt:lpstr>16.10.3</vt:lpstr>
      <vt:lpstr>16.11.1</vt:lpstr>
      <vt:lpstr>16.11.2</vt:lpstr>
      <vt:lpstr>16.11.3</vt:lpstr>
      <vt:lpstr>16.12.1 </vt:lpstr>
      <vt:lpstr>16.12.2</vt:lpstr>
      <vt:lpstr>16.13.1</vt:lpstr>
      <vt:lpstr>16.13.2</vt:lpstr>
      <vt:lpstr>16.14</vt:lpstr>
      <vt:lpstr>16.15 </vt:lpstr>
      <vt:lpstr>16.16</vt:lpstr>
      <vt:lpstr>16.17</vt:lpstr>
      <vt:lpstr>'16.1.1'!Área_de_impresión</vt:lpstr>
      <vt:lpstr>'16.1.2'!Área_de_impresión</vt:lpstr>
      <vt:lpstr>'16.1.3'!Área_de_impresión</vt:lpstr>
      <vt:lpstr>'16.10.1'!Área_de_impresión</vt:lpstr>
      <vt:lpstr>'16.10.2'!Área_de_impresión</vt:lpstr>
      <vt:lpstr>'16.10.3'!Área_de_impresión</vt:lpstr>
      <vt:lpstr>'16.11.1'!Área_de_impresión</vt:lpstr>
      <vt:lpstr>'16.11.2'!Área_de_impresión</vt:lpstr>
      <vt:lpstr>'16.11.3'!Área_de_impresión</vt:lpstr>
      <vt:lpstr>'16.12.1 '!Área_de_impresión</vt:lpstr>
      <vt:lpstr>'16.12.2'!Área_de_impresión</vt:lpstr>
      <vt:lpstr>'16.13.1'!Área_de_impresión</vt:lpstr>
      <vt:lpstr>'16.13.2'!Área_de_impresión</vt:lpstr>
      <vt:lpstr>'16.14'!Área_de_impresión</vt:lpstr>
      <vt:lpstr>'16.15 '!Área_de_impresión</vt:lpstr>
      <vt:lpstr>'16.16'!Área_de_impresión</vt:lpstr>
      <vt:lpstr>'16.17'!Área_de_impresión</vt:lpstr>
      <vt:lpstr>'16.2.1'!Área_de_impresión</vt:lpstr>
      <vt:lpstr>'16.2.2'!Área_de_impresión</vt:lpstr>
      <vt:lpstr>'16.2.3'!Área_de_impresión</vt:lpstr>
      <vt:lpstr>'16.3.1'!Área_de_impresión</vt:lpstr>
      <vt:lpstr>'16.3.2'!Área_de_impresión</vt:lpstr>
      <vt:lpstr>'16.3.3'!Área_de_impresión</vt:lpstr>
      <vt:lpstr>'16.4.1'!Área_de_impresión</vt:lpstr>
      <vt:lpstr>'16.4.2'!Área_de_impresión</vt:lpstr>
      <vt:lpstr>'16.4.3'!Área_de_impresión</vt:lpstr>
      <vt:lpstr>'16.5.1'!Área_de_impresión</vt:lpstr>
      <vt:lpstr>'16.5.2'!Área_de_impresión</vt:lpstr>
      <vt:lpstr>'16.5.3'!Área_de_impresión</vt:lpstr>
      <vt:lpstr>'16.6'!Área_de_impresión</vt:lpstr>
      <vt:lpstr>'16.7'!Área_de_impresión</vt:lpstr>
      <vt:lpstr>'16.8.1'!Área_de_impresión</vt:lpstr>
      <vt:lpstr>'16.8.2'!Área_de_impresión</vt:lpstr>
      <vt:lpstr>'16.8.3'!Área_de_impresión</vt:lpstr>
      <vt:lpstr>'16.9.1'!Área_de_impresión</vt:lpstr>
      <vt:lpstr>'16.9.2'!Área_de_impresión</vt:lpstr>
      <vt:lpstr>'16.9.3'!Área_de_impresión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S.G.E.A.</dc:creator>
  <cp:lastModifiedBy>jlopezperez</cp:lastModifiedBy>
  <cp:lastPrinted>2015-04-10T06:14:02Z</cp:lastPrinted>
  <dcterms:created xsi:type="dcterms:W3CDTF">2001-06-19T15:32:58Z</dcterms:created>
  <dcterms:modified xsi:type="dcterms:W3CDTF">2015-04-10T06:16:12Z</dcterms:modified>
</cp:coreProperties>
</file>