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0.2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'13.9.10.2.'!$A$1:$I$100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<sst xmlns="http://schemas.openxmlformats.org/spreadsheetml/2006/main" count="23" uniqueCount="22">
  <si>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</si>
  <si>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13.9.10.2. FRUTALES DE FRUTO FRESCO NO CÍTRICOS-NECTARINO 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</si>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</sst>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2" borderId="0" xfId="0" applyFill="1" applyBorder="1" applyAlignment="1" quotePrefix="1">
      <alignment horizontal="left"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3" xfId="0" applyNumberFormat="1" applyFill="1" applyBorder="1" applyAlignment="1">
      <alignment horizontal="left"/>
    </xf>
    <xf numFmtId="169" fontId="0" fillId="2" borderId="6" xfId="0" applyNumberFormat="1" applyFont="1" applyFill="1" applyBorder="1" applyAlignment="1">
      <alignment horizontal="right"/>
    </xf>
    <xf numFmtId="170" fontId="0" fillId="0" borderId="6" xfId="0" applyNumberFormat="1" applyFont="1" applyFill="1" applyBorder="1" applyAlignment="1">
      <alignment horizontal="right"/>
    </xf>
    <xf numFmtId="169" fontId="0" fillId="0" borderId="4" xfId="0" applyNumberFormat="1" applyFont="1" applyFill="1" applyBorder="1" applyAlignment="1">
      <alignment horizontal="right"/>
    </xf>
    <xf numFmtId="0" fontId="0" fillId="2" borderId="7" xfId="0" applyNumberForma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  <xf numFmtId="0" fontId="0" fillId="0" borderId="7" xfId="0" applyNumberFormat="1" applyBorder="1" applyAlignment="1">
      <alignment horizontal="left"/>
    </xf>
    <xf numFmtId="170" fontId="0" fillId="2" borderId="10" xfId="0" applyNumberFormat="1" applyFont="1" applyFill="1" applyBorder="1" applyAlignment="1">
      <alignment horizontal="right"/>
    </xf>
    <xf numFmtId="0" fontId="0" fillId="0" borderId="13" xfId="0" applyNumberFormat="1" applyBorder="1" applyAlignment="1">
      <alignment horizontal="left"/>
    </xf>
    <xf numFmtId="169" fontId="0" fillId="2" borderId="14" xfId="0" applyNumberFormat="1" applyFont="1" applyFill="1" applyBorder="1" applyAlignment="1">
      <alignment horizontal="right"/>
    </xf>
    <xf numFmtId="170" fontId="0" fillId="2" borderId="14" xfId="0" applyNumberFormat="1" applyFont="1" applyFill="1" applyBorder="1" applyAlignment="1">
      <alignment horizontal="right"/>
    </xf>
    <xf numFmtId="169" fontId="0" fillId="2" borderId="15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nectarino (miles de hectáreas)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1255"/>
          <c:w val="0.959"/>
          <c:h val="0.849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'13.9.10.2.'!$A$10:$A$19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'13.9.10.2.'!$B$10:$B$19</c:f>
              <c:numCache>
                <c:ptCount val="10"/>
                <c:pt idx="0">
                  <c:v>16.209</c:v>
                </c:pt>
                <c:pt idx="1">
                  <c:v>20.116</c:v>
                </c:pt>
                <c:pt idx="2">
                  <c:v>16.087</c:v>
                </c:pt>
                <c:pt idx="3">
                  <c:v>23.322</c:v>
                </c:pt>
                <c:pt idx="4">
                  <c:v>25.7</c:v>
                </c:pt>
                <c:pt idx="5">
                  <c:v>25.872</c:v>
                </c:pt>
                <c:pt idx="6">
                  <c:v>27.289</c:v>
                </c:pt>
                <c:pt idx="7">
                  <c:v>28.581</c:v>
                </c:pt>
                <c:pt idx="8">
                  <c:v>30.569</c:v>
                </c:pt>
                <c:pt idx="9">
                  <c:v>32.506</c:v>
                </c:pt>
              </c:numCache>
            </c:numRef>
          </c:val>
          <c:smooth val="0"/>
        </c:ser>
        <c:axId val="12648577"/>
        <c:axId val="49880250"/>
      </c:lineChart>
      <c:catAx>
        <c:axId val="1264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80250"/>
        <c:crosses val="autoZero"/>
        <c:auto val="1"/>
        <c:lblOffset val="100"/>
        <c:noMultiLvlLbl val="0"/>
      </c:catAx>
      <c:valAx>
        <c:axId val="49880250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485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nectarino (miles de toneladas)</a:t>
            </a:r>
          </a:p>
        </c:rich>
      </c:tx>
      <c:layout>
        <c:manualLayout>
          <c:xMode val="factor"/>
          <c:yMode val="factor"/>
          <c:x val="0.014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13125"/>
          <c:w val="0.9665"/>
          <c:h val="0.82225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'13.9.10.2.'!$A$10:$A$19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'13.9.10.2.'!$F$10:$F$19</c:f>
              <c:numCache>
                <c:ptCount val="10"/>
                <c:pt idx="0">
                  <c:v>285.99</c:v>
                </c:pt>
                <c:pt idx="1">
                  <c:v>244.794</c:v>
                </c:pt>
                <c:pt idx="2">
                  <c:v>290.808</c:v>
                </c:pt>
                <c:pt idx="3">
                  <c:v>349.28</c:v>
                </c:pt>
                <c:pt idx="4">
                  <c:v>374.22</c:v>
                </c:pt>
                <c:pt idx="5">
                  <c:v>410.882</c:v>
                </c:pt>
                <c:pt idx="6">
                  <c:v>438.741</c:v>
                </c:pt>
                <c:pt idx="7">
                  <c:v>429.51</c:v>
                </c:pt>
                <c:pt idx="8">
                  <c:v>533.971</c:v>
                </c:pt>
                <c:pt idx="9">
                  <c:v>434.327</c:v>
                </c:pt>
              </c:numCache>
            </c:numRef>
          </c:val>
          <c:smooth val="0"/>
        </c:ser>
        <c:axId val="24601963"/>
        <c:axId val="60134612"/>
      </c:lineChart>
      <c:catAx>
        <c:axId val="2460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34612"/>
        <c:crosses val="autoZero"/>
        <c:auto val="1"/>
        <c:lblOffset val="100"/>
        <c:noMultiLvlLbl val="0"/>
      </c:catAx>
      <c:valAx>
        <c:axId val="60134612"/>
        <c:scaling>
          <c:orientation val="minMax"/>
          <c:max val="55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019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nectarino (miles de euros)</a:t>
            </a:r>
          </a:p>
        </c:rich>
      </c:tx>
      <c:layout>
        <c:manualLayout>
          <c:xMode val="factor"/>
          <c:yMode val="factor"/>
          <c:x val="0.006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625"/>
          <c:w val="0.9805"/>
          <c:h val="0.7745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'13.9.10.2.'!$A$10:$A$19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'13.9.10.2.'!$H$10:$H$19</c:f>
              <c:numCache>
                <c:ptCount val="10"/>
                <c:pt idx="0">
                  <c:v>204.082464</c:v>
                </c:pt>
                <c:pt idx="1">
                  <c:v>182.81215920000002</c:v>
                </c:pt>
                <c:pt idx="2">
                  <c:v>188.734392</c:v>
                </c:pt>
                <c:pt idx="3">
                  <c:v>187.982496</c:v>
                </c:pt>
                <c:pt idx="4">
                  <c:v>202.041378</c:v>
                </c:pt>
                <c:pt idx="5">
                  <c:v>275.4142046</c:v>
                </c:pt>
                <c:pt idx="6">
                  <c:v>247.36217580000002</c:v>
                </c:pt>
                <c:pt idx="7">
                  <c:v>292.88286899999997</c:v>
                </c:pt>
                <c:pt idx="8">
                  <c:v>311.8924611</c:v>
                </c:pt>
                <c:pt idx="9">
                  <c:v>283.96299259999995</c:v>
                </c:pt>
              </c:numCache>
            </c:numRef>
          </c:val>
          <c:smooth val="0"/>
        </c:ser>
        <c:axId val="5120821"/>
        <c:axId val="23451342"/>
      </c:lineChart>
      <c:catAx>
        <c:axId val="512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51342"/>
        <c:crosses val="autoZero"/>
        <c:auto val="1"/>
        <c:lblOffset val="100"/>
        <c:noMultiLvlLbl val="0"/>
      </c:catAx>
      <c:valAx>
        <c:axId val="23451342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208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104775</xdr:rowOff>
    </xdr:from>
    <xdr:to>
      <xdr:col>7</xdr:col>
      <xdr:colOff>809625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80975" y="3667125"/>
        <a:ext cx="8382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142875</xdr:rowOff>
    </xdr:from>
    <xdr:to>
      <xdr:col>7</xdr:col>
      <xdr:colOff>790575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42875" y="7915275"/>
        <a:ext cx="8401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28575</xdr:rowOff>
    </xdr:from>
    <xdr:to>
      <xdr:col>7</xdr:col>
      <xdr:colOff>742950</xdr:colOff>
      <xdr:row>99</xdr:row>
      <xdr:rowOff>0</xdr:rowOff>
    </xdr:to>
    <xdr:graphicFrame>
      <xdr:nvGraphicFramePr>
        <xdr:cNvPr id="3" name="Chart 3"/>
        <xdr:cNvGraphicFramePr/>
      </xdr:nvGraphicFramePr>
      <xdr:xfrm>
        <a:off x="114300" y="12172950"/>
        <a:ext cx="83820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1">
    <pageSetUpPr fitToPage="1"/>
  </sheetPr>
  <dimension ref="A1:J28"/>
  <sheetViews>
    <sheetView showGridLines="0" tabSelected="1" view="pageBreakPreview" zoomScale="75" zoomScaleNormal="75" zoomScaleSheetLayoutView="75" workbookViewId="0" topLeftCell="A72">
      <selection activeCell="I22" sqref="I22"/>
    </sheetView>
  </sheetViews>
  <sheetFormatPr defaultColWidth="11.421875" defaultRowHeight="12.75"/>
  <cols>
    <col min="1" max="1" width="15.421875" style="45" customWidth="1"/>
    <col min="2" max="3" width="17.7109375" style="45" customWidth="1"/>
    <col min="4" max="4" width="15.421875" style="45" customWidth="1"/>
    <col min="5" max="5" width="16.140625" style="45" customWidth="1"/>
    <col min="6" max="6" width="17.7109375" style="45" customWidth="1"/>
    <col min="7" max="7" width="16.140625" style="45" customWidth="1"/>
    <col min="8" max="8" width="15.00390625" style="45" customWidth="1"/>
    <col min="9" max="9" width="11.140625" style="45" customWidth="1"/>
    <col min="10" max="10" width="12.00390625" style="45" customWidth="1"/>
    <col min="11" max="11" width="29.8515625" style="45" customWidth="1"/>
    <col min="12" max="17" width="15.00390625" style="45" customWidth="1"/>
    <col min="18" max="16384" width="11.421875" style="4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8" ht="14.2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s="15" customFormat="1" ht="12.75">
      <c r="A10" s="30">
        <v>2003</v>
      </c>
      <c r="B10" s="31">
        <v>16.209</v>
      </c>
      <c r="C10" s="31">
        <v>15.012</v>
      </c>
      <c r="D10" s="31">
        <v>43.088</v>
      </c>
      <c r="E10" s="31">
        <f aca="true" t="shared" si="0" ref="E10:E15">F10/C10*10</f>
        <v>190.50759392486012</v>
      </c>
      <c r="F10" s="31">
        <v>285.99</v>
      </c>
      <c r="G10" s="32">
        <v>71.36</v>
      </c>
      <c r="H10" s="33">
        <f aca="true" t="shared" si="1" ref="H10:H15">G10*F10/100</f>
        <v>204.082464</v>
      </c>
    </row>
    <row r="11" spans="1:8" s="15" customFormat="1" ht="12.75">
      <c r="A11" s="34">
        <v>2004</v>
      </c>
      <c r="B11" s="35">
        <v>20.116</v>
      </c>
      <c r="C11" s="35">
        <v>18.478</v>
      </c>
      <c r="D11" s="35">
        <v>45.1</v>
      </c>
      <c r="E11" s="35">
        <f t="shared" si="0"/>
        <v>132.47862322762202</v>
      </c>
      <c r="F11" s="35">
        <v>244.794</v>
      </c>
      <c r="G11" s="36">
        <v>74.68</v>
      </c>
      <c r="H11" s="37">
        <f t="shared" si="1"/>
        <v>182.81215920000002</v>
      </c>
    </row>
    <row r="12" spans="1:8" s="15" customFormat="1" ht="12.75">
      <c r="A12" s="34">
        <v>2005</v>
      </c>
      <c r="B12" s="35">
        <v>16.087</v>
      </c>
      <c r="C12" s="35">
        <f>+B10+C10</f>
        <v>31.221</v>
      </c>
      <c r="D12" s="35">
        <v>51</v>
      </c>
      <c r="E12" s="35">
        <f t="shared" si="0"/>
        <v>93.14499855866244</v>
      </c>
      <c r="F12" s="35">
        <f>290808/1000</f>
        <v>290.808</v>
      </c>
      <c r="G12" s="36">
        <v>64.9</v>
      </c>
      <c r="H12" s="37">
        <f t="shared" si="1"/>
        <v>188.734392</v>
      </c>
    </row>
    <row r="13" spans="1:8" s="15" customFormat="1" ht="12.75">
      <c r="A13" s="34">
        <v>2006</v>
      </c>
      <c r="B13" s="35">
        <v>23.322</v>
      </c>
      <c r="C13" s="35">
        <v>20.534</v>
      </c>
      <c r="D13" s="35">
        <v>12.559</v>
      </c>
      <c r="E13" s="35">
        <f t="shared" si="0"/>
        <v>170.0983734294341</v>
      </c>
      <c r="F13" s="35">
        <f>349280/1000</f>
        <v>349.28</v>
      </c>
      <c r="G13" s="36">
        <v>53.82</v>
      </c>
      <c r="H13" s="37">
        <f t="shared" si="1"/>
        <v>187.982496</v>
      </c>
    </row>
    <row r="14" spans="1:8" s="15" customFormat="1" ht="12.75">
      <c r="A14" s="38">
        <v>2007</v>
      </c>
      <c r="B14" s="35">
        <v>25.7</v>
      </c>
      <c r="C14" s="35">
        <v>22.439</v>
      </c>
      <c r="D14" s="35">
        <v>18.949</v>
      </c>
      <c r="E14" s="35">
        <f t="shared" si="0"/>
        <v>166.77213779580197</v>
      </c>
      <c r="F14" s="35">
        <f>374220/1000</f>
        <v>374.22</v>
      </c>
      <c r="G14" s="36">
        <v>53.99</v>
      </c>
      <c r="H14" s="37">
        <f t="shared" si="1"/>
        <v>202.041378</v>
      </c>
    </row>
    <row r="15" spans="1:8" s="15" customFormat="1" ht="12.75">
      <c r="A15" s="38">
        <v>2008</v>
      </c>
      <c r="B15" s="35">
        <v>25.872</v>
      </c>
      <c r="C15" s="35">
        <v>22.407</v>
      </c>
      <c r="D15" s="35">
        <v>29.464</v>
      </c>
      <c r="E15" s="35">
        <f t="shared" si="0"/>
        <v>183.37216048556255</v>
      </c>
      <c r="F15" s="35">
        <v>410.882</v>
      </c>
      <c r="G15" s="36">
        <v>67.03</v>
      </c>
      <c r="H15" s="37">
        <f t="shared" si="1"/>
        <v>275.4142046</v>
      </c>
    </row>
    <row r="16" spans="1:8" s="15" customFormat="1" ht="12.75">
      <c r="A16" s="38">
        <v>2009</v>
      </c>
      <c r="B16" s="35">
        <v>27.289</v>
      </c>
      <c r="C16" s="35">
        <v>22.631</v>
      </c>
      <c r="D16" s="35">
        <v>6.714</v>
      </c>
      <c r="E16" s="35">
        <v>193.86726172064866</v>
      </c>
      <c r="F16" s="35">
        <v>438.741</v>
      </c>
      <c r="G16" s="36">
        <v>56.38</v>
      </c>
      <c r="H16" s="37">
        <v>247.36217580000002</v>
      </c>
    </row>
    <row r="17" spans="1:8" s="15" customFormat="1" ht="12.75">
      <c r="A17" s="38">
        <v>2010</v>
      </c>
      <c r="B17" s="35">
        <v>28.581</v>
      </c>
      <c r="C17" s="35">
        <v>23.314</v>
      </c>
      <c r="D17" s="35">
        <v>2.968</v>
      </c>
      <c r="E17" s="35">
        <f>F17/C17*10</f>
        <v>184.22836064167453</v>
      </c>
      <c r="F17" s="35">
        <v>429.51</v>
      </c>
      <c r="G17" s="39">
        <v>68.19</v>
      </c>
      <c r="H17" s="37">
        <f>G17*F17/100</f>
        <v>292.88286899999997</v>
      </c>
    </row>
    <row r="18" spans="1:8" s="15" customFormat="1" ht="12.75">
      <c r="A18" s="38">
        <v>2011</v>
      </c>
      <c r="B18" s="35">
        <v>30.569</v>
      </c>
      <c r="C18" s="35">
        <v>25.18</v>
      </c>
      <c r="D18" s="35">
        <v>1.785</v>
      </c>
      <c r="E18" s="35">
        <f>F18/C18*10</f>
        <v>212.06155679110407</v>
      </c>
      <c r="F18" s="35">
        <v>533.971</v>
      </c>
      <c r="G18" s="39">
        <v>58.41</v>
      </c>
      <c r="H18" s="37">
        <f>G18*F18/100</f>
        <v>311.8924611</v>
      </c>
    </row>
    <row r="19" spans="1:8" s="15" customFormat="1" ht="13.5" thickBot="1">
      <c r="A19" s="40">
        <v>2012</v>
      </c>
      <c r="B19" s="41">
        <v>32.506</v>
      </c>
      <c r="C19" s="41">
        <v>26.853</v>
      </c>
      <c r="D19" s="41">
        <v>0.53</v>
      </c>
      <c r="E19" s="41">
        <f>F19/C19*10</f>
        <v>161.7424496331881</v>
      </c>
      <c r="F19" s="41">
        <v>434.327</v>
      </c>
      <c r="G19" s="42">
        <v>65.38</v>
      </c>
      <c r="H19" s="43">
        <f>G19*F19/100</f>
        <v>283.96299259999995</v>
      </c>
    </row>
    <row r="20" s="44" customFormat="1" ht="12.75"/>
    <row r="26" spans="1:5" s="15" customFormat="1" ht="12.75">
      <c r="A26" s="45"/>
      <c r="B26" s="45"/>
      <c r="C26" s="45"/>
      <c r="D26" s="45"/>
      <c r="E26" s="46"/>
    </row>
    <row r="27" ht="12.75">
      <c r="E27" s="47"/>
    </row>
    <row r="28" spans="1:5" s="15" customFormat="1" ht="12.75">
      <c r="A28" s="45"/>
      <c r="B28" s="45"/>
      <c r="C28" s="45"/>
      <c r="D28" s="45"/>
      <c r="E28" s="46"/>
    </row>
  </sheetData>
  <mergeCells count="5">
    <mergeCell ref="A1:H1"/>
    <mergeCell ref="A3:H3"/>
    <mergeCell ref="A6:A9"/>
    <mergeCell ref="D6:D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2014-03-11T17:25:06Z</dcterms:created>
  <dcterms:modified xsi:type="dcterms:W3CDTF">2014-03-11T17:25:16Z</dcterms:modified>
  <cp:category/>
  <cp:version/>
  <cp:contentType/>
  <cp:contentStatus/>
</cp:coreProperties>
</file>