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367" firstSheet="32" activeTab="35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2.1" sheetId="14" r:id="rId14"/>
    <sheet name="15.2.2" sheetId="15" r:id="rId15"/>
    <sheet name="15.2.3" sheetId="16" r:id="rId16"/>
    <sheet name="15.2.4" sheetId="17" r:id="rId17"/>
    <sheet name="15.2.5" sheetId="18" r:id="rId18"/>
    <sheet name="15.2.6" sheetId="19" r:id="rId19"/>
    <sheet name="15.2.7" sheetId="20" r:id="rId20"/>
    <sheet name="15.3.1" sheetId="21" r:id="rId21"/>
    <sheet name="15.4.1" sheetId="22" r:id="rId22"/>
    <sheet name="15.4.2" sheetId="23" r:id="rId23"/>
    <sheet name="15.5.1" sheetId="24" r:id="rId24"/>
    <sheet name="15.6.1" sheetId="25" r:id="rId25"/>
    <sheet name="15.6.2" sheetId="26" r:id="rId26"/>
    <sheet name="15.6.3" sheetId="27" r:id="rId27"/>
    <sheet name="15.7.1" sheetId="28" r:id="rId28"/>
    <sheet name="15.8.1" sheetId="29" r:id="rId29"/>
    <sheet name="15.9.1" sheetId="30" r:id="rId30"/>
    <sheet name="15.10.1" sheetId="31" r:id="rId31"/>
    <sheet name="15.11.1" sheetId="32" r:id="rId32"/>
    <sheet name="15.11.2" sheetId="33" r:id="rId33"/>
    <sheet name="15.11.3" sheetId="34" r:id="rId34"/>
    <sheet name="15.11.4" sheetId="35" r:id="rId35"/>
    <sheet name="15.11.5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'[6]GANADE10'!$B$90</definedName>
    <definedName name="\T">'[6]GANADE10'!$B$90</definedName>
    <definedName name="\x" localSheetId="12">'[14]Arlleg01'!$IR$8190</definedName>
    <definedName name="\x">'[14]Arlleg01'!$IR$8190</definedName>
    <definedName name="\z" localSheetId="12">'[14]Arlleg01'!$IR$8190</definedName>
    <definedName name="\z">'[14]Arlleg01'!$IR$8190</definedName>
    <definedName name="__123Graph_A" localSheetId="12" hidden="1">'[8]19.14-15'!$B$34:$B$37</definedName>
    <definedName name="__123Graph_A" hidden="1">'[8]19.14-15'!$B$34:$B$37</definedName>
    <definedName name="__123Graph_ACurrent" localSheetId="12" hidden="1">'[8]19.14-15'!$B$34:$B$37</definedName>
    <definedName name="__123Graph_ACurrent" hidden="1">'[8]19.14-15'!$B$34:$B$37</definedName>
    <definedName name="__123Graph_AGrßfico1" localSheetId="12" hidden="1">'[8]19.14-15'!$B$34:$B$37</definedName>
    <definedName name="__123Graph_AGrßfico1" hidden="1">'[8]19.14-15'!$B$34:$B$37</definedName>
    <definedName name="__123Graph_B" localSheetId="1" hidden="1">'[21]p122'!#REF!</definedName>
    <definedName name="__123Graph_B" localSheetId="10" hidden="1">'[21]p122'!#REF!</definedName>
    <definedName name="__123Graph_B" localSheetId="2" hidden="1">'[21]p122'!#REF!</definedName>
    <definedName name="__123Graph_B" localSheetId="3" hidden="1">'[21]p122'!#REF!</definedName>
    <definedName name="__123Graph_B" localSheetId="4" hidden="1">'[21]p122'!#REF!</definedName>
    <definedName name="__123Graph_B" localSheetId="5" hidden="1">'[21]p122'!#REF!</definedName>
    <definedName name="__123Graph_B" localSheetId="6" hidden="1">'[21]p122'!#REF!</definedName>
    <definedName name="__123Graph_B" localSheetId="7" hidden="1">'[21]p122'!#REF!</definedName>
    <definedName name="__123Graph_B" localSheetId="8" hidden="1">'[21]p122'!#REF!</definedName>
    <definedName name="__123Graph_B" localSheetId="9" hidden="1">'[21]p122'!#REF!</definedName>
    <definedName name="__123Graph_B" localSheetId="12" hidden="1">'[19]p122'!#REF!</definedName>
    <definedName name="__123Graph_B" localSheetId="30" hidden="1">'[5]p122'!#REF!</definedName>
    <definedName name="__123Graph_B" localSheetId="15" hidden="1">'[17]p122'!#REF!</definedName>
    <definedName name="__123Graph_B" localSheetId="24" hidden="1">'[3]p122'!#REF!</definedName>
    <definedName name="__123Graph_B" localSheetId="28" hidden="1">'[4]p122'!#REF!</definedName>
    <definedName name="__123Graph_B" hidden="1">'[2]p122'!#REF!</definedName>
    <definedName name="__123Graph_BCurrent" localSheetId="12" hidden="1">'[8]19.14-15'!#REF!</definedName>
    <definedName name="__123Graph_BCurrent" hidden="1">'[8]19.14-15'!#REF!</definedName>
    <definedName name="__123Graph_BGrßfico1" localSheetId="12" hidden="1">'[8]19.14-15'!#REF!</definedName>
    <definedName name="__123Graph_BGrßfico1" hidden="1">'[8]19.14-15'!#REF!</definedName>
    <definedName name="__123Graph_C" localSheetId="12" hidden="1">'[8]19.14-15'!$C$34:$C$37</definedName>
    <definedName name="__123Graph_C" hidden="1">'[8]19.14-15'!$C$34:$C$37</definedName>
    <definedName name="__123Graph_CCurrent" localSheetId="12" hidden="1">'[8]19.14-15'!$C$34:$C$37</definedName>
    <definedName name="__123Graph_CCurrent" hidden="1">'[8]19.14-15'!$C$34:$C$37</definedName>
    <definedName name="__123Graph_CGrßfico1" localSheetId="12" hidden="1">'[8]19.14-15'!$C$34:$C$37</definedName>
    <definedName name="__123Graph_CGrßfico1" hidden="1">'[8]19.14-15'!$C$34:$C$37</definedName>
    <definedName name="__123Graph_D" localSheetId="1" hidden="1">'[21]p122'!#REF!</definedName>
    <definedName name="__123Graph_D" localSheetId="10" hidden="1">'[21]p122'!#REF!</definedName>
    <definedName name="__123Graph_D" localSheetId="2" hidden="1">'[21]p122'!#REF!</definedName>
    <definedName name="__123Graph_D" localSheetId="3" hidden="1">'[21]p122'!#REF!</definedName>
    <definedName name="__123Graph_D" localSheetId="4" hidden="1">'[21]p122'!#REF!</definedName>
    <definedName name="__123Graph_D" localSheetId="5" hidden="1">'[21]p122'!#REF!</definedName>
    <definedName name="__123Graph_D" localSheetId="6" hidden="1">'[21]p122'!#REF!</definedName>
    <definedName name="__123Graph_D" localSheetId="7" hidden="1">'[21]p122'!#REF!</definedName>
    <definedName name="__123Graph_D" localSheetId="8" hidden="1">'[21]p122'!#REF!</definedName>
    <definedName name="__123Graph_D" localSheetId="9" hidden="1">'[21]p122'!#REF!</definedName>
    <definedName name="__123Graph_D" localSheetId="12" hidden="1">'[19]p122'!#REF!</definedName>
    <definedName name="__123Graph_D" localSheetId="30" hidden="1">'[5]p122'!#REF!</definedName>
    <definedName name="__123Graph_D" localSheetId="15" hidden="1">'[17]p122'!#REF!</definedName>
    <definedName name="__123Graph_D" localSheetId="24" hidden="1">'[3]p122'!#REF!</definedName>
    <definedName name="__123Graph_D" localSheetId="28" hidden="1">'[4]p122'!#REF!</definedName>
    <definedName name="__123Graph_D" hidden="1">'[2]p122'!#REF!</definedName>
    <definedName name="__123Graph_DCurrent" localSheetId="12" hidden="1">'[8]19.14-15'!#REF!</definedName>
    <definedName name="__123Graph_DCurrent" hidden="1">'[8]19.14-15'!#REF!</definedName>
    <definedName name="__123Graph_DGrßfico1" localSheetId="12" hidden="1">'[8]19.14-15'!#REF!</definedName>
    <definedName name="__123Graph_DGrßfico1" hidden="1">'[8]19.14-15'!#REF!</definedName>
    <definedName name="__123Graph_E" localSheetId="12" hidden="1">'[8]19.14-15'!$D$34:$D$37</definedName>
    <definedName name="__123Graph_E" hidden="1">'[8]19.14-15'!$D$34:$D$37</definedName>
    <definedName name="__123Graph_ECurrent" localSheetId="12" hidden="1">'[8]19.14-15'!$D$34:$D$37</definedName>
    <definedName name="__123Graph_ECurrent" hidden="1">'[8]19.14-15'!$D$34:$D$37</definedName>
    <definedName name="__123Graph_EGrßfico1" localSheetId="12" hidden="1">'[8]19.14-15'!$D$34:$D$37</definedName>
    <definedName name="__123Graph_EGrßfico1" hidden="1">'[8]19.14-15'!$D$34:$D$37</definedName>
    <definedName name="__123Graph_F" localSheetId="1" hidden="1">'[21]p122'!#REF!</definedName>
    <definedName name="__123Graph_F" localSheetId="10" hidden="1">'[21]p122'!#REF!</definedName>
    <definedName name="__123Graph_F" localSheetId="2" hidden="1">'[21]p122'!#REF!</definedName>
    <definedName name="__123Graph_F" localSheetId="3" hidden="1">'[21]p122'!#REF!</definedName>
    <definedName name="__123Graph_F" localSheetId="4" hidden="1">'[21]p122'!#REF!</definedName>
    <definedName name="__123Graph_F" localSheetId="5" hidden="1">'[21]p122'!#REF!</definedName>
    <definedName name="__123Graph_F" localSheetId="6" hidden="1">'[21]p122'!#REF!</definedName>
    <definedName name="__123Graph_F" localSheetId="7" hidden="1">'[21]p122'!#REF!</definedName>
    <definedName name="__123Graph_F" localSheetId="8" hidden="1">'[21]p122'!#REF!</definedName>
    <definedName name="__123Graph_F" localSheetId="9" hidden="1">'[21]p122'!#REF!</definedName>
    <definedName name="__123Graph_F" localSheetId="12" hidden="1">'[19]p122'!#REF!</definedName>
    <definedName name="__123Graph_F" localSheetId="30" hidden="1">'[5]p122'!#REF!</definedName>
    <definedName name="__123Graph_F" localSheetId="15" hidden="1">'[17]p122'!#REF!</definedName>
    <definedName name="__123Graph_F" localSheetId="24" hidden="1">'[3]p122'!#REF!</definedName>
    <definedName name="__123Graph_F" localSheetId="28" hidden="1">'[4]p122'!#REF!</definedName>
    <definedName name="__123Graph_F" hidden="1">'[2]p122'!#REF!</definedName>
    <definedName name="__123Graph_FCurrent" localSheetId="12" hidden="1">'[8]19.14-15'!#REF!</definedName>
    <definedName name="__123Graph_FCurrent" hidden="1">'[8]19.14-15'!#REF!</definedName>
    <definedName name="__123Graph_FGrßfico1" localSheetId="12" hidden="1">'[8]19.14-15'!#REF!</definedName>
    <definedName name="__123Graph_FGrßfico1" hidden="1">'[8]19.14-15'!#REF!</definedName>
    <definedName name="__123Graph_X" localSheetId="1" hidden="1">'[21]p122'!#REF!</definedName>
    <definedName name="__123Graph_X" localSheetId="10" hidden="1">'[21]p122'!#REF!</definedName>
    <definedName name="__123Graph_X" localSheetId="2" hidden="1">'[21]p122'!#REF!</definedName>
    <definedName name="__123Graph_X" localSheetId="3" hidden="1">'[21]p122'!#REF!</definedName>
    <definedName name="__123Graph_X" localSheetId="4" hidden="1">'[21]p122'!#REF!</definedName>
    <definedName name="__123Graph_X" localSheetId="5" hidden="1">'[21]p122'!#REF!</definedName>
    <definedName name="__123Graph_X" localSheetId="6" hidden="1">'[21]p122'!#REF!</definedName>
    <definedName name="__123Graph_X" localSheetId="7" hidden="1">'[21]p122'!#REF!</definedName>
    <definedName name="__123Graph_X" localSheetId="8" hidden="1">'[21]p122'!#REF!</definedName>
    <definedName name="__123Graph_X" localSheetId="9" hidden="1">'[21]p122'!#REF!</definedName>
    <definedName name="__123Graph_X" localSheetId="12" hidden="1">'[19]p122'!#REF!</definedName>
    <definedName name="__123Graph_X" localSheetId="30" hidden="1">'[5]p122'!#REF!</definedName>
    <definedName name="__123Graph_X" localSheetId="15" hidden="1">'[17]p122'!#REF!</definedName>
    <definedName name="__123Graph_X" localSheetId="24" hidden="1">'[3]p122'!#REF!</definedName>
    <definedName name="__123Graph_X" localSheetId="28" hidden="1">'[4]p122'!#REF!</definedName>
    <definedName name="__123Graph_X" hidden="1">'[2]p122'!#REF!</definedName>
    <definedName name="__123Graph_XCurrent" localSheetId="12" hidden="1">'[8]19.14-15'!#REF!</definedName>
    <definedName name="__123Graph_XCurrent" hidden="1">'[8]19.14-15'!#REF!</definedName>
    <definedName name="__123Graph_XGrßfico1" localSheetId="12" hidden="1">'[8]19.14-15'!#REF!</definedName>
    <definedName name="__123Graph_XGrßfico1" hidden="1">'[8]19.14-15'!#REF!</definedName>
    <definedName name="_Dist_Values" hidden="1">#N/A</definedName>
    <definedName name="a">'[24]3.1'!#REF!</definedName>
    <definedName name="A_impresión_IM" localSheetId="12">#REF!</definedName>
    <definedName name="A_impresión_IM">#REF!</definedName>
    <definedName name="alk" localSheetId="12">'[8]19.11-12'!$B$53</definedName>
    <definedName name="alk">'[8]19.11-12'!$B$53</definedName>
    <definedName name="AÑOSEÑA">#N/A</definedName>
    <definedName name="_xlnm.Print_Area" localSheetId="0">'15.1.1'!$A$1:$J$67</definedName>
    <definedName name="_xlnm.Print_Area" localSheetId="1">'15.1.1.1'!$A$1:$L$34</definedName>
    <definedName name="_xlnm.Print_Area" localSheetId="10">'15.1.1.10'!$A$1:$C$19</definedName>
    <definedName name="_xlnm.Print_Area" localSheetId="2">'15.1.1.2'!$A$1:$I$20</definedName>
    <definedName name="_xlnm.Print_Area" localSheetId="3">'15.1.1.3'!$A$1:$H$31</definedName>
    <definedName name="_xlnm.Print_Area" localSheetId="4">'15.1.1.4'!$A$1:$F$33</definedName>
    <definedName name="_xlnm.Print_Area" localSheetId="5">'15.1.1.5'!$A$1:$E$20</definedName>
    <definedName name="_xlnm.Print_Area" localSheetId="6">'15.1.1.6'!$A$1:$D$21</definedName>
    <definedName name="_xlnm.Print_Area" localSheetId="7">'15.1.1.7'!$A$1:$C$25</definedName>
    <definedName name="_xlnm.Print_Area" localSheetId="8">'15.1.1.8'!$A$1:$H$25</definedName>
    <definedName name="_xlnm.Print_Area" localSheetId="9">'15.1.1.9'!$A$1:$D$18</definedName>
    <definedName name="_xlnm.Print_Area" localSheetId="11">'15.1.2'!$A$1:$I$66</definedName>
    <definedName name="_xlnm.Print_Area" localSheetId="12">'15.1.3'!$A$1:$N$52</definedName>
    <definedName name="_xlnm.Print_Area" localSheetId="30">'15.10.1'!$A$1:$J$92</definedName>
    <definedName name="_xlnm.Print_Area" localSheetId="31">'15.11.1'!$A$1:$D$76</definedName>
    <definedName name="_xlnm.Print_Area" localSheetId="32">'15.11.2'!$A$1:$D$46</definedName>
    <definedName name="_xlnm.Print_Area" localSheetId="33">'15.11.3'!$A$1:$K$88</definedName>
    <definedName name="_xlnm.Print_Area" localSheetId="34">'15.11.4'!$A$1:$J$88</definedName>
    <definedName name="_xlnm.Print_Area" localSheetId="35">'15.11.5'!$A$1:$S$86</definedName>
    <definedName name="_xlnm.Print_Area" localSheetId="13">'15.2.1'!$A$1:$H$98</definedName>
    <definedName name="_xlnm.Print_Area" localSheetId="14">'15.2.2'!$A$1:$F$76</definedName>
    <definedName name="_xlnm.Print_Area" localSheetId="15">'15.2.3'!$A$1:$F$74</definedName>
    <definedName name="_xlnm.Print_Area" localSheetId="16">'15.2.4'!$A$1:$I$86</definedName>
    <definedName name="_xlnm.Print_Area" localSheetId="17">'15.2.5'!$A$1:$H$59</definedName>
    <definedName name="_xlnm.Print_Area" localSheetId="18">'15.2.6'!$A$1:$N$32</definedName>
    <definedName name="_xlnm.Print_Area" localSheetId="19">'15.2.7'!$A$1:$I$48</definedName>
    <definedName name="_xlnm.Print_Area" localSheetId="20">'15.3.1'!$A$1:$I$74</definedName>
    <definedName name="_xlnm.Print_Area" localSheetId="21">'15.4.1'!$A$1:$M$38</definedName>
    <definedName name="_xlnm.Print_Area" localSheetId="22">'15.4.2'!$A$1:$K$48</definedName>
    <definedName name="_xlnm.Print_Area" localSheetId="23">'15.5.1'!$A$1:$F$52</definedName>
    <definedName name="_xlnm.Print_Area" localSheetId="24">'15.6.1'!$A$1:$L$39</definedName>
    <definedName name="_xlnm.Print_Area" localSheetId="25">'15.6.2'!$A$1:$H$49</definedName>
    <definedName name="_xlnm.Print_Area" localSheetId="26">'15.6.3'!$A$1:$G$31</definedName>
    <definedName name="_xlnm.Print_Area" localSheetId="27">'15.7.1'!$A$1:$G$78</definedName>
    <definedName name="_xlnm.Print_Area" localSheetId="28">'15.8.1'!$A$1:$F$76</definedName>
    <definedName name="_xlnm.Print_Area" localSheetId="29">'15.9.1'!$A$1:$H$82</definedName>
    <definedName name="balan.xls" localSheetId="12" hidden="1">'[13]7.24'!$D$6:$D$27</definedName>
    <definedName name="balan.xls" hidden="1">'[13]7.24'!$D$6:$D$27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'[24]3.1'!#REF!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'15.10.1'!$A$3:$I$89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'[16]19.14-15'!#REF!</definedName>
    <definedName name="kkjkj">#REF!</definedName>
    <definedName name="l">'[24]3.1'!#REF!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2">'[9]CARNE1'!$B$44</definedName>
    <definedName name="p421">'[9]CARNE1'!$B$44</definedName>
    <definedName name="p431" localSheetId="12" hidden="1">'[9]CARNE7'!$G$11:$G$93</definedName>
    <definedName name="p431" hidden="1">'[9]CARNE7'!$G$11:$G$93</definedName>
    <definedName name="p7" hidden="1">'[16]19.14-15'!#REF!</definedName>
    <definedName name="PEP" localSheetId="12">'[10]GANADE1'!$B$79</definedName>
    <definedName name="PEP">'[10]GANADE1'!$B$79</definedName>
    <definedName name="PEP1" localSheetId="12">'[11]19.11-12'!$B$51</definedName>
    <definedName name="PEP1">'[11]19.11-12'!$B$51</definedName>
    <definedName name="PEP2" localSheetId="12">'[10]GANADE1'!$B$75</definedName>
    <definedName name="PEP2">'[10]GANADE1'!$B$75</definedName>
    <definedName name="PEP3" localSheetId="12">'[11]19.11-12'!$B$53</definedName>
    <definedName name="PEP3">'[11]19.11-12'!$B$53</definedName>
    <definedName name="PEP4" localSheetId="12" hidden="1">'[11]19.14-15'!$B$34:$B$37</definedName>
    <definedName name="PEP4" hidden="1">'[11]19.14-15'!$B$34:$B$37</definedName>
    <definedName name="PP1" localSheetId="12">'[10]GANADE1'!$B$77</definedName>
    <definedName name="PP1">'[10]GANADE1'!$B$77</definedName>
    <definedName name="PP10" localSheetId="12" hidden="1">'[11]19.14-15'!$C$34:$C$37</definedName>
    <definedName name="PP10" hidden="1">'[11]19.14-15'!$C$34:$C$37</definedName>
    <definedName name="PP11" localSheetId="12" hidden="1">'[11]19.14-15'!$C$34:$C$37</definedName>
    <definedName name="PP11" hidden="1">'[11]19.14-15'!$C$34:$C$37</definedName>
    <definedName name="PP12" localSheetId="12" hidden="1">'[11]19.14-15'!$C$34:$C$37</definedName>
    <definedName name="PP12" hidden="1">'[11]19.14-15'!$C$34:$C$37</definedName>
    <definedName name="PP13" localSheetId="12" hidden="1">'[11]19.14-15'!#REF!</definedName>
    <definedName name="PP13" hidden="1">'[11]19.14-15'!#REF!</definedName>
    <definedName name="PP14" localSheetId="12" hidden="1">'[11]19.14-15'!#REF!</definedName>
    <definedName name="PP14" hidden="1">'[11]19.14-15'!#REF!</definedName>
    <definedName name="PP15" localSheetId="12" hidden="1">'[11]19.14-15'!#REF!</definedName>
    <definedName name="PP15" hidden="1">'[11]19.14-15'!#REF!</definedName>
    <definedName name="PP16" localSheetId="12" hidden="1">'[11]19.14-15'!$D$34:$D$37</definedName>
    <definedName name="PP16" hidden="1">'[11]19.14-15'!$D$34:$D$37</definedName>
    <definedName name="PP17" localSheetId="12" hidden="1">'[11]19.14-15'!$D$34:$D$37</definedName>
    <definedName name="PP17" hidden="1">'[11]19.14-15'!$D$34:$D$37</definedName>
    <definedName name="pp18" localSheetId="12" hidden="1">'[11]19.14-15'!$D$34:$D$37</definedName>
    <definedName name="pp18" hidden="1">'[11]19.14-15'!$D$34:$D$37</definedName>
    <definedName name="pp19" localSheetId="12" hidden="1">'[11]19.14-15'!#REF!</definedName>
    <definedName name="pp19" hidden="1">'[11]19.14-15'!#REF!</definedName>
    <definedName name="PP2" localSheetId="12">'[11]19.22'!#REF!</definedName>
    <definedName name="PP2">'[11]19.22'!#REF!</definedName>
    <definedName name="PP20" localSheetId="12" hidden="1">'[11]19.14-15'!#REF!</definedName>
    <definedName name="PP20" hidden="1">'[11]19.14-15'!#REF!</definedName>
    <definedName name="PP21" localSheetId="12" hidden="1">'[11]19.14-15'!#REF!</definedName>
    <definedName name="PP21" hidden="1">'[11]19.14-15'!#REF!</definedName>
    <definedName name="PP22" localSheetId="12" hidden="1">'[11]19.14-15'!#REF!</definedName>
    <definedName name="PP22" hidden="1">'[11]19.14-15'!#REF!</definedName>
    <definedName name="pp23" localSheetId="12" hidden="1">'[11]19.14-15'!#REF!</definedName>
    <definedName name="pp23" hidden="1">'[11]19.14-15'!#REF!</definedName>
    <definedName name="pp24" localSheetId="12" hidden="1">'[11]19.14-15'!#REF!</definedName>
    <definedName name="pp24" hidden="1">'[11]19.14-15'!#REF!</definedName>
    <definedName name="pp25" localSheetId="12" hidden="1">'[11]19.14-15'!#REF!</definedName>
    <definedName name="pp25" hidden="1">'[11]19.14-15'!#REF!</definedName>
    <definedName name="pp26" localSheetId="12" hidden="1">'[11]19.14-15'!#REF!</definedName>
    <definedName name="pp26" hidden="1">'[11]19.14-15'!#REF!</definedName>
    <definedName name="pp27" localSheetId="12" hidden="1">'[11]19.14-15'!#REF!</definedName>
    <definedName name="pp27" hidden="1">'[11]19.14-15'!#REF!</definedName>
    <definedName name="PP3" localSheetId="12">'[10]GANADE1'!$B$79</definedName>
    <definedName name="PP3">'[10]GANADE1'!$B$79</definedName>
    <definedName name="PP4" localSheetId="12">'[11]19.11-12'!$B$51</definedName>
    <definedName name="PP4">'[11]19.11-12'!$B$51</definedName>
    <definedName name="PP5" localSheetId="12" hidden="1">'[11]19.14-15'!$B$34:$B$37</definedName>
    <definedName name="PP5" hidden="1">'[11]19.14-15'!$B$34:$B$37</definedName>
    <definedName name="PP6" localSheetId="12" hidden="1">'[11]19.14-15'!$B$34:$B$37</definedName>
    <definedName name="PP6" hidden="1">'[11]19.14-15'!$B$34:$B$37</definedName>
    <definedName name="PP7" localSheetId="12" hidden="1">'[11]19.14-15'!#REF!</definedName>
    <definedName name="PP7" hidden="1">'[11]19.14-15'!#REF!</definedName>
    <definedName name="PP8" localSheetId="12" hidden="1">'[11]19.14-15'!#REF!</definedName>
    <definedName name="PP8" hidden="1">'[11]19.14-15'!#REF!</definedName>
    <definedName name="PP9" localSheetId="12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<sst xmlns="http://schemas.openxmlformats.org/spreadsheetml/2006/main" count="2064" uniqueCount="505">
  <si>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</si>
  <si>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</si>
  <si>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</si>
  <si>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</si>
  <si>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</si>
  <si>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</si>
  <si>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</si>
  <si>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</si>
  <si>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</si>
  <si>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</si>
  <si>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</si>
  <si>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</si>
  <si>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</si>
  <si>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</si>
  <si>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</si>
  <si>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</si>
  <si>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</si>
  <si>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</si>
  <si>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</si>
  <si>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</si>
  <si>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</si>
  <si>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</si>
  <si>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</si>
  <si>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</si>
  <si>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</si>
  <si>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</si>
  <si>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</si>
  <si>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</si>
  <si>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</si>
  <si>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</si>
  <si>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</si>
  <si>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</si>
  <si>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</si>
  <si>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</si>
  <si>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</si>
  <si>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</si>
  <si>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</si>
  <si>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</si>
  <si>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</si>
  <si>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</si>
  <si>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</si>
  <si>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</si>
  <si>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</si>
  <si>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</si>
  <si>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</si>
  <si>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</si>
  <si>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</si>
  <si>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</si>
  <si>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</si>
  <si>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</si>
  <si>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</si>
  <si>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</si>
  <si>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</si>
  <si>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</si>
  <si>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</si>
  <si>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</si>
  <si>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</si>
  <si>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</si>
  <si>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</si>
  <si>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</si>
  <si>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</si>
  <si>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</si>
  <si>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</si>
  <si>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</si>
  <si>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</si>
  <si>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</si>
  <si>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</si>
  <si>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</si>
  <si>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</si>
  <si>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</si>
  <si>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</si>
  <si>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</si>
  <si>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</si>
  <si>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</si>
  <si>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</si>
  <si>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</si>
  <si>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</si>
  <si>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</si>
  <si>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</si>
  <si>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</si>
  <si>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</si>
  <si>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</si>
  <si>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</si>
  <si>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</si>
  <si>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</si>
  <si>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</si>
  <si>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</si>
  <si>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</si>
  <si>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</si>
  <si>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</si>
  <si>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</si>
  <si>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</si>
  <si>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</si>
  <si>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</si>
  <si>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</si>
  <si>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</si>
  <si>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</si>
  <si>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</si>
  <si>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</si>
  <si>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</si>
  <si>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</si>
  <si>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</si>
  <si>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</si>
  <si>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</si>
  <si>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</si>
  <si>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</si>
  <si>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</si>
  <si>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</si>
  <si>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</si>
  <si>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</si>
  <si>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</si>
  <si>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</si>
  <si>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</si>
  <si>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</si>
  <si>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</si>
  <si>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</si>
  <si>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</si>
  <si>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</si>
  <si>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</si>
  <si>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</si>
  <si>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</si>
  <si>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</si>
  <si>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</si>
  <si>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</si>
  <si>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</si>
  <si>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</si>
  <si>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</si>
  <si>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</si>
  <si>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</si>
  <si>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</si>
  <si>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</si>
  <si>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</si>
  <si>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</si>
  <si>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</si>
  <si>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</si>
  <si>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</si>
  <si>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</si>
  <si>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</si>
  <si>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</si>
  <si>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</si>
  <si>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</si>
  <si>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</si>
  <si>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</si>
  <si>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</si>
  <si>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</si>
  <si>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</si>
  <si>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</si>
  <si>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</si>
  <si>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</si>
  <si>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</si>
  <si>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</si>
  <si>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</si>
  <si>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</si>
  <si>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</si>
  <si>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</si>
  <si>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</si>
  <si>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</si>
  <si>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</si>
  <si>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</si>
  <si>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</si>
  <si>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</si>
  <si>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</si>
  <si>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</si>
  <si>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</si>
  <si>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</si>
  <si>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</si>
  <si>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</si>
  <si>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</si>
  <si>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</si>
  <si>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</si>
  <si>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</si>
  <si>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</si>
  <si>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</si>
  <si>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</si>
  <si>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</si>
  <si>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</si>
  <si>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</si>
  <si>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</si>
  <si>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</si>
  <si>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</si>
  <si>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</si>
  <si>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</si>
  <si>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</si>
  <si>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</si>
  <si>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</si>
  <si>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</si>
  <si>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</si>
  <si>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</si>
  <si>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</si>
  <si>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</si>
  <si>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</si>
  <si>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</si>
  <si>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</si>
  <si>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</si>
  <si>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</si>
  <si>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</si>
  <si>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</si>
  <si>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</si>
  <si>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</si>
  <si>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</si>
  <si>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</si>
  <si>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</si>
  <si>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</si>
  <si>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</si>
  <si>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</si>
  <si>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</si>
  <si>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</si>
  <si>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</si>
  <si>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</si>
  <si>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</si>
  <si>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</si>
  <si>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</si>
  <si>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</si>
  <si>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</si>
  <si>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</si>
  <si>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</si>
  <si>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</si>
  <si>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</si>
  <si>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</si>
  <si>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</si>
  <si>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</si>
  <si>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</si>
  <si>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</si>
  <si>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</si>
  <si>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</si>
  <si>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</si>
  <si>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</si>
  <si>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</si>
  <si>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</si>
  <si>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</si>
  <si>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</si>
  <si>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</si>
  <si>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</si>
  <si>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</si>
  <si>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</si>
  <si>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</si>
  <si>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</si>
  <si>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</si>
  <si>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</si>
  <si>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</si>
  <si>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</si>
  <si>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</si>
  <si>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</si>
  <si>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</si>
  <si>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</si>
  <si>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</si>
  <si>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</si>
  <si>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</si>
  <si>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</si>
  <si>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</si>
  <si>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</si>
  <si>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</si>
  <si>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</si>
  <si>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</si>
  <si>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</si>
  <si>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</si>
  <si>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</si>
  <si>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</si>
  <si>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</si>
  <si>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</si>
  <si>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</si>
  <si>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</si>
  <si>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</si>
  <si>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</si>
  <si>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</si>
  <si>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</si>
  <si>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</si>
  <si>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</si>
  <si>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</si>
  <si>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</si>
  <si>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</si>
  <si>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</si>
  <si>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</si>
  <si>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</si>
  <si>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</si>
  <si>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</si>
  <si>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</si>
  <si>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</si>
  <si>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</si>
  <si>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</si>
  <si>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</si>
  <si>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</si>
  <si>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</si>
  <si>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</si>
  <si>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</si>
  <si>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</si>
  <si>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</si>
  <si>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</si>
  <si>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</si>
  <si>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</si>
  <si>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</si>
  <si>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</si>
  <si>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</si>
  <si>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</si>
  <si>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</si>
  <si>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</si>
  <si>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</si>
  <si>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</si>
  <si>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</si>
  <si>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</si>
  <si>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</si>
  <si>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</si>
  <si>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</si>
  <si>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</si>
  <si>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</si>
  <si>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</si>
  <si>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</si>
  <si>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</si>
  <si>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</si>
  <si>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</si>
  <si>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</si>
  <si>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</si>
  <si>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</si>
  <si>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</si>
  <si>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</si>
  <si>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</si>
  <si>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</si>
  <si>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</si>
  <si>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</si>
  <si>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</si>
  <si>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</si>
  <si>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</si>
  <si>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</si>
  <si>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</si>
  <si>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</si>
  <si>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</si>
  <si>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</si>
  <si>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</si>
  <si>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</si>
  <si>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</si>
  <si>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</si>
  <si>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</si>
  <si>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</si>
  <si>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</si>
  <si>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</si>
  <si>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</si>
  <si>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</si>
  <si>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</si>
  <si>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</si>
  <si>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</si>
  <si>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</si>
  <si>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</si>
  <si>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</si>
  <si>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</si>
  <si>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</si>
  <si>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</si>
  <si>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</si>
  <si>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</si>
  <si>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</si>
  <si>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</si>
  <si>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</si>
  <si>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</si>
  <si>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</si>
  <si>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</si>
  <si>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</si>
  <si>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</si>
  <si>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</si>
  <si>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</si>
  <si>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</si>
  <si>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</si>
  <si>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</si>
  <si>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</si>
  <si>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</si>
  <si>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</si>
  <si>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</si>
  <si>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</si>
  <si>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</si>
  <si>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</si>
  <si>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</si>
  <si>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</si>
  <si>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</si>
  <si>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</si>
  <si>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Plataneras y subtropicales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</si>
  <si>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</si>
  <si>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</si>
  <si>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</si>
  <si>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</si>
  <si>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</si>
  <si>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</si>
  <si>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</si>
  <si>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</si>
  <si>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</si>
  <si>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</si>
  <si>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</si>
  <si>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</si>
  <si>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</si>
  <si>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</si>
  <si>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</si>
  <si>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</si>
  <si>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</si>
  <si>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</si>
  <si>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</si>
  <si>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</si>
  <si>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</si>
  <si>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</si>
  <si>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 xml:space="preserve">15.1.1.4.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</si>
  <si>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</si>
  <si>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</si>
  <si>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</si>
  <si>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</si>
  <si>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</si>
  <si>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</si>
  <si>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</si>
  <si>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</si>
  <si>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</si>
  <si>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</si>
  <si>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</si>
  <si>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</si>
  <si>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</si>
  <si>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</si>
  <si>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</si>
  <si>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</si>
  <si>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</si>
  <si>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</si>
  <si>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</si>
  <si>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</si>
  <si>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</si>
  <si>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</si>
  <si>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</si>
  <si>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</si>
  <si>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</si>
  <si>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</si>
  <si>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</si>
  <si>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−</t>
  </si>
  <si>
    <t>,</t>
  </si>
  <si>
    <t>Acuicultura</t>
  </si>
  <si>
    <t>Équidos</t>
  </si>
  <si>
    <t>Agua dulce</t>
  </si>
  <si>
    <t>Agua Salada</t>
  </si>
  <si>
    <t>Crustáceos</t>
  </si>
  <si>
    <t>Moluscos</t>
  </si>
  <si>
    <t>09/10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</si>
  <si>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</si>
  <si>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</si>
  <si>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</si>
  <si>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</si>
  <si>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</si>
  <si>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</si>
  <si>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</si>
  <si>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</si>
  <si>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</si>
  <si>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</si>
  <si>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</si>
  <si>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</si>
  <si>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</si>
  <si>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</si>
  <si>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</si>
  <si>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</si>
  <si>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</si>
  <si>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</si>
  <si>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</si>
  <si>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</si>
  <si>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</si>
  <si>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</si>
  <si>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</si>
  <si>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</si>
  <si>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</si>
  <si>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</si>
  <si>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</si>
  <si>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</si>
  <si>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</si>
  <si>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</si>
  <si>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</si>
  <si>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</si>
  <si>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</si>
  <si>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 xml:space="preserve"> </t>
  </si>
  <si>
    <t xml:space="preserve">   BALEARES (*)</t>
  </si>
  <si>
    <t>(*) En las Islas Baleares se incluye en el total 10 explotaciones en avicultura sin especificar.</t>
  </si>
  <si>
    <t>Fuente: Subdirección General  de Calidad Diferenciada y Agricultura Ecológica</t>
  </si>
  <si>
    <t>10/11</t>
  </si>
  <si>
    <t>2012 (E)</t>
  </si>
  <si>
    <t>2011 (A)</t>
  </si>
  <si>
    <t>2011/2012</t>
  </si>
  <si>
    <t xml:space="preserve"> Avena strigosa</t>
  </si>
  <si>
    <t xml:space="preserve">15.1.1.1. Analisis provincial de la producción de semillas: CEREALES 2011/2012 (Quintales métricos)
</t>
  </si>
  <si>
    <t>AVENA STRIGOSA</t>
  </si>
  <si>
    <t xml:space="preserve">15.1.1.2. Analisis provincial de la producción de semillas: GRANÍNEAS 2011/2012 (Quintales métricos)
</t>
  </si>
  <si>
    <t xml:space="preserve">15.1.1.3. Analisis provincial de la producción de semillas: LEGUMINOSAS FORRAJEAS 2011/2012
</t>
  </si>
  <si>
    <t>LEGUMINOSAS GRANO 2011/2012 (Quintales métricos)</t>
  </si>
  <si>
    <t xml:space="preserve">15.1.1.5. Analisis provincial de la producción de semillas: OTRAS FORRAJERAS 2011/2012 (Quintales métricos)
</t>
  </si>
  <si>
    <t>GARBANZO</t>
  </si>
  <si>
    <t xml:space="preserve"> DE CONSUMO HUMANO 2011/2012 (Quintales métricos)</t>
  </si>
  <si>
    <t xml:space="preserve"> HORTÍCOLAS 2011/2012 (Quintales métricos)
</t>
  </si>
  <si>
    <t xml:space="preserve">15.1.1.8. Analisis provincial de la producción de semillas: OLEAGINOSAS 2011/2012 
</t>
  </si>
  <si>
    <t>TEXTILES 2011/2012 (Quintales métricos)</t>
  </si>
  <si>
    <t xml:space="preserve"> MURCIA</t>
  </si>
  <si>
    <t xml:space="preserve">PATATA 2011/2012 (Quintales métricos)
</t>
  </si>
  <si>
    <t xml:space="preserve">15.11.2. AGRICULTURA ECOLÓGICA: 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</si>
  <si>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</si>
  <si>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</si>
  <si>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</si>
  <si>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</si>
  <si>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</si>
  <si>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15.11.3. SUPERFICIE DE AGRICULTURA ECOLÓGICA: Análisis provincial según tipo de cultivo o aprovechamiento, 2012 (hectáreas)</t>
  </si>
  <si>
    <t>15.11.4. SUPERFICIE DE AGRICULTURA ECOLÓGICA: Análisis provincial según tipo de cultivo o aprovechamientos, 2012 (hectáreas)</t>
  </si>
  <si>
    <t>Fresas</t>
  </si>
  <si>
    <t>Setas cultivadas</t>
  </si>
  <si>
    <t>Bayas cultivadas</t>
  </si>
  <si>
    <t>Total de pastos y prados permanetes</t>
  </si>
  <si>
    <t>Barbecho</t>
  </si>
  <si>
    <t>Otras superficies no incluidas en ningún otro lugar</t>
  </si>
  <si>
    <t>Total hortalizas frescas *</t>
  </si>
  <si>
    <t>* Incluye hortalizas de hoja y tallo, coles, hortalizas cultivadas por el fruto, hortalizas de bulbo y tubérculos, leguminosas de verdeo, y otras.</t>
  </si>
  <si>
    <t xml:space="preserve">   </t>
  </si>
  <si>
    <t>15.11.5. GANADERÍA ECOLÓGICA:  Análisis provincial del número de explotaciones según tipos de animales, 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</si>
</sst>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2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8.25"/>
      <name val="Arial"/>
      <family val="0"/>
    </font>
    <font>
      <sz val="8.5"/>
      <name val="Arial"/>
      <family val="0"/>
    </font>
    <font>
      <b/>
      <vertAlign val="subscript"/>
      <sz val="10.5"/>
      <name val="Arial"/>
      <family val="2"/>
    </font>
    <font>
      <sz val="8.75"/>
      <name val="Arial"/>
      <family val="0"/>
    </font>
    <font>
      <sz val="5"/>
      <name val="Arial"/>
      <family val="0"/>
    </font>
    <font>
      <sz val="5.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3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0" fontId="0" fillId="0" borderId="0" xfId="34" applyFont="1" applyBorder="1" applyProtection="1">
      <alignment/>
      <protection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1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1" applyNumberFormat="1" applyFont="1" applyBorder="1" applyAlignment="1">
      <alignment horizontal="left" vertical="center"/>
      <protection/>
    </xf>
    <xf numFmtId="2" fontId="0" fillId="2" borderId="4" xfId="0" applyNumberFormat="1" applyFont="1" applyBorder="1" applyAlignment="1">
      <alignment/>
    </xf>
    <xf numFmtId="2" fontId="0" fillId="2" borderId="12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3" xfId="0" applyFont="1" applyBorder="1" applyAlignment="1">
      <alignment/>
    </xf>
    <xf numFmtId="0" fontId="0" fillId="4" borderId="14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2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9" fontId="5" fillId="2" borderId="2" xfId="27" applyFont="1" applyFill="1" applyBorder="1" applyAlignment="1">
      <alignment/>
      <protection/>
    </xf>
    <xf numFmtId="169" fontId="0" fillId="2" borderId="14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0" fontId="0" fillId="2" borderId="13" xfId="0" applyFill="1" applyBorder="1" applyAlignment="1">
      <alignment/>
    </xf>
    <xf numFmtId="1" fontId="0" fillId="0" borderId="12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4" xfId="33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2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3" xfId="33" applyFont="1" applyBorder="1" quotePrefix="1">
      <alignment/>
      <protection/>
    </xf>
    <xf numFmtId="168" fontId="0" fillId="0" borderId="13" xfId="33" applyFont="1" applyBorder="1">
      <alignment/>
      <protection/>
    </xf>
    <xf numFmtId="168" fontId="0" fillId="0" borderId="13" xfId="33" applyNumberFormat="1" applyFont="1" applyBorder="1" applyProtection="1">
      <alignment/>
      <protection/>
    </xf>
    <xf numFmtId="168" fontId="0" fillId="4" borderId="11" xfId="33" applyFont="1" applyFill="1" applyBorder="1" applyAlignment="1">
      <alignment horizontal="center"/>
      <protection/>
    </xf>
    <xf numFmtId="168" fontId="0" fillId="4" borderId="15" xfId="33" applyFont="1" applyFill="1" applyBorder="1" applyAlignment="1">
      <alignment horizontal="center"/>
      <protection/>
    </xf>
    <xf numFmtId="168" fontId="0" fillId="4" borderId="16" xfId="33" applyFont="1" applyFill="1" applyBorder="1" applyAlignment="1">
      <alignment horizontal="center"/>
      <protection/>
    </xf>
    <xf numFmtId="168" fontId="0" fillId="4" borderId="7" xfId="33" applyFont="1" applyFill="1" applyBorder="1" applyAlignment="1" quotePrefix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14" xfId="33" applyFont="1" applyFill="1" applyBorder="1">
      <alignment/>
      <protection/>
    </xf>
    <xf numFmtId="168" fontId="0" fillId="4" borderId="4" xfId="33" applyFont="1" applyFill="1" applyBorder="1">
      <alignment/>
      <protection/>
    </xf>
    <xf numFmtId="168" fontId="0" fillId="4" borderId="4" xfId="33" applyFont="1" applyFill="1" applyBorder="1" applyAlignment="1">
      <alignment horizontal="center"/>
      <protection/>
    </xf>
    <xf numFmtId="168" fontId="0" fillId="4" borderId="5" xfId="33" applyFont="1" applyFill="1" applyBorder="1" applyAlignment="1">
      <alignment horizontal="center"/>
      <protection/>
    </xf>
    <xf numFmtId="168" fontId="0" fillId="4" borderId="6" xfId="33" applyFont="1" applyFill="1" applyBorder="1" applyAlignment="1">
      <alignment horizontal="center"/>
      <protection/>
    </xf>
    <xf numFmtId="168" fontId="0" fillId="4" borderId="12" xfId="33" applyFont="1" applyFill="1" applyBorder="1">
      <alignment/>
      <protection/>
    </xf>
    <xf numFmtId="0" fontId="7" fillId="0" borderId="2" xfId="34" applyFont="1" applyBorder="1" applyProtection="1">
      <alignment/>
      <protection/>
    </xf>
    <xf numFmtId="0" fontId="0" fillId="0" borderId="3" xfId="34" applyFont="1" applyBorder="1" applyAlignment="1" applyProtection="1">
      <alignment horizontal="center"/>
      <protection/>
    </xf>
    <xf numFmtId="0" fontId="0" fillId="0" borderId="5" xfId="34" applyFont="1" applyBorder="1" applyAlignment="1" applyProtection="1">
      <alignment horizontal="center"/>
      <protection/>
    </xf>
    <xf numFmtId="0" fontId="0" fillId="0" borderId="12" xfId="34" applyFont="1" applyBorder="1" applyProtection="1">
      <alignment/>
      <protection/>
    </xf>
    <xf numFmtId="0" fontId="0" fillId="0" borderId="7" xfId="34" applyFont="1" applyBorder="1" applyAlignment="1" applyProtection="1">
      <alignment horizontal="center"/>
      <protection/>
    </xf>
    <xf numFmtId="0" fontId="2" fillId="0" borderId="14" xfId="34" applyFont="1" applyBorder="1" applyProtection="1">
      <alignment/>
      <protection/>
    </xf>
    <xf numFmtId="0" fontId="0" fillId="0" borderId="4" xfId="34" applyFont="1" applyBorder="1" applyProtection="1">
      <alignment/>
      <protection/>
    </xf>
    <xf numFmtId="0" fontId="2" fillId="0" borderId="4" xfId="34" applyFont="1" applyBorder="1" applyProtection="1">
      <alignment/>
      <protection/>
    </xf>
    <xf numFmtId="0" fontId="0" fillId="4" borderId="14" xfId="34" applyFont="1" applyFill="1" applyBorder="1" applyProtection="1">
      <alignment/>
      <protection/>
    </xf>
    <xf numFmtId="0" fontId="0" fillId="4" borderId="3" xfId="34" applyFont="1" applyFill="1" applyBorder="1" applyAlignment="1" applyProtection="1">
      <alignment horizontal="center"/>
      <protection/>
    </xf>
    <xf numFmtId="0" fontId="0" fillId="4" borderId="3" xfId="34" applyFont="1" applyFill="1" applyBorder="1" applyProtection="1">
      <alignment/>
      <protection/>
    </xf>
    <xf numFmtId="0" fontId="0" fillId="4" borderId="11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5" xfId="34" applyFont="1" applyFill="1" applyBorder="1" applyAlignment="1" applyProtection="1">
      <alignment horizontal="center"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12" xfId="34" applyFont="1" applyFill="1" applyBorder="1" applyProtection="1">
      <alignment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Protection="1">
      <alignment/>
      <protection/>
    </xf>
    <xf numFmtId="0" fontId="0" fillId="4" borderId="8" xfId="34" applyFont="1" applyFill="1" applyBorder="1" applyProtection="1">
      <alignment/>
      <protection/>
    </xf>
    <xf numFmtId="4" fontId="0" fillId="0" borderId="4" xfId="31" applyNumberFormat="1" applyFont="1" applyBorder="1" applyAlignment="1">
      <alignment horizontal="left" vertical="center"/>
      <protection/>
    </xf>
    <xf numFmtId="4" fontId="0" fillId="0" borderId="12" xfId="31" applyNumberFormat="1" applyFont="1" applyBorder="1" applyAlignment="1">
      <alignment horizontal="left" vertical="center"/>
      <protection/>
    </xf>
    <xf numFmtId="0" fontId="0" fillId="4" borderId="17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4" borderId="14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11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2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4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2" xfId="29" applyFont="1" applyBorder="1">
      <alignment/>
      <protection/>
    </xf>
    <xf numFmtId="0" fontId="0" fillId="2" borderId="12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4" borderId="14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172" fontId="0" fillId="4" borderId="10" xfId="0" applyNumberFormat="1" applyFont="1" applyFill="1" applyBorder="1" applyAlignment="1">
      <alignment horizontal="center"/>
    </xf>
    <xf numFmtId="172" fontId="0" fillId="4" borderId="18" xfId="0" applyNumberFormat="1" applyFont="1" applyFill="1" applyBorder="1" applyAlignment="1">
      <alignment horizontal="center"/>
    </xf>
    <xf numFmtId="0" fontId="0" fillId="0" borderId="14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2" xfId="24" applyFont="1" applyBorder="1">
      <alignment/>
      <protection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172" fontId="0" fillId="4" borderId="3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/>
    </xf>
    <xf numFmtId="172" fontId="0" fillId="4" borderId="7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2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2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4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11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0" fillId="0" borderId="13" xfId="27" applyFont="1" applyBorder="1">
      <alignment/>
      <protection/>
    </xf>
    <xf numFmtId="169" fontId="0" fillId="0" borderId="13" xfId="27" applyFont="1" applyBorder="1" applyAlignment="1">
      <alignment/>
      <protection/>
    </xf>
    <xf numFmtId="169" fontId="0" fillId="0" borderId="13" xfId="27" applyNumberFormat="1" applyFont="1" applyBorder="1" applyProtection="1">
      <alignment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2" xfId="0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69" fontId="0" fillId="2" borderId="2" xfId="27" applyFont="1" applyFill="1" applyBorder="1">
      <alignment/>
      <protection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3" xfId="0" applyFont="1" applyFill="1" applyBorder="1" applyAlignment="1">
      <alignment/>
    </xf>
    <xf numFmtId="0" fontId="11" fillId="2" borderId="13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2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26" fillId="2" borderId="0" xfId="22" applyFont="1" applyFill="1" applyBorder="1" applyAlignment="1">
      <alignment horizontal="centerContinuous"/>
      <protection/>
    </xf>
    <xf numFmtId="0" fontId="25" fillId="2" borderId="0" xfId="22" applyFont="1" applyFill="1">
      <alignment/>
      <protection/>
    </xf>
    <xf numFmtId="3" fontId="0" fillId="2" borderId="5" xfId="22" applyNumberFormat="1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11" xfId="22" applyFont="1" applyFill="1" applyBorder="1">
      <alignment/>
      <protection/>
    </xf>
    <xf numFmtId="3" fontId="0" fillId="4" borderId="5" xfId="22" applyNumberFormat="1" applyFont="1" applyFill="1" applyBorder="1">
      <alignment/>
      <protection/>
    </xf>
    <xf numFmtId="3" fontId="0" fillId="4" borderId="6" xfId="22" applyNumberFormat="1" applyFont="1" applyFill="1" applyBorder="1">
      <alignment/>
      <protection/>
    </xf>
    <xf numFmtId="3" fontId="0" fillId="2" borderId="6" xfId="22" applyNumberFormat="1" applyFont="1" applyFill="1" applyBorder="1">
      <alignment/>
      <protection/>
    </xf>
    <xf numFmtId="3" fontId="2" fillId="4" borderId="7" xfId="22" applyNumberFormat="1" applyFont="1" applyFill="1" applyBorder="1">
      <alignment/>
      <protection/>
    </xf>
    <xf numFmtId="3" fontId="2" fillId="4" borderId="8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6" xfId="22" applyNumberFormat="1" applyFont="1" applyFill="1" applyBorder="1" applyAlignment="1">
      <alignment horizontal="right"/>
      <protection/>
    </xf>
    <xf numFmtId="3" fontId="0" fillId="4" borderId="5" xfId="22" applyNumberFormat="1" applyFont="1" applyFill="1" applyBorder="1" applyAlignment="1">
      <alignment horizontal="right"/>
      <protection/>
    </xf>
    <xf numFmtId="3" fontId="2" fillId="4" borderId="7" xfId="22" applyNumberFormat="1" applyFont="1" applyFill="1" applyBorder="1" applyAlignment="1">
      <alignment horizontal="right"/>
      <protection/>
    </xf>
    <xf numFmtId="3" fontId="0" fillId="2" borderId="5" xfId="22" applyNumberFormat="1" applyFont="1" applyFill="1" applyBorder="1" applyAlignment="1">
      <alignment horizontal="right"/>
      <protection/>
    </xf>
    <xf numFmtId="3" fontId="0" fillId="2" borderId="6" xfId="22" applyNumberFormat="1" applyFont="1" applyFill="1" applyBorder="1" applyAlignment="1">
      <alignment horizontal="right"/>
      <protection/>
    </xf>
    <xf numFmtId="3" fontId="2" fillId="4" borderId="8" xfId="22" applyNumberFormat="1" applyFont="1" applyFill="1" applyBorder="1" applyAlignment="1">
      <alignment horizontal="right"/>
      <protection/>
    </xf>
    <xf numFmtId="0" fontId="0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4" xfId="32" applyNumberFormat="1" applyFont="1" applyBorder="1" applyAlignment="1">
      <alignment horizontal="left" vertical="center"/>
      <protection/>
    </xf>
    <xf numFmtId="1" fontId="0" fillId="0" borderId="4" xfId="32" applyNumberFormat="1" applyFont="1" applyBorder="1" applyAlignment="1">
      <alignment horizontal="left" vertical="center"/>
      <protection/>
    </xf>
    <xf numFmtId="1" fontId="2" fillId="0" borderId="4" xfId="32" applyNumberFormat="1" applyFont="1" applyBorder="1" applyAlignment="1">
      <alignment horizontal="left" vertical="center"/>
      <protection/>
    </xf>
    <xf numFmtId="3" fontId="0" fillId="2" borderId="11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20" xfId="31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2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69" fontId="2" fillId="4" borderId="12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9" fontId="2" fillId="4" borderId="4" xfId="27" applyFont="1" applyFill="1" applyBorder="1">
      <alignment/>
      <protection/>
    </xf>
    <xf numFmtId="179" fontId="2" fillId="4" borderId="6" xfId="0" applyNumberFormat="1" applyFont="1" applyFill="1" applyBorder="1" applyAlignment="1" applyProtection="1">
      <alignment horizontal="right"/>
      <protection/>
    </xf>
    <xf numFmtId="179" fontId="2" fillId="4" borderId="5" xfId="0" applyNumberFormat="1" applyFont="1" applyFill="1" applyBorder="1" applyAlignment="1" applyProtection="1">
      <alignment horizontal="right"/>
      <protection/>
    </xf>
    <xf numFmtId="179" fontId="2" fillId="4" borderId="7" xfId="0" applyNumberFormat="1" applyFont="1" applyFill="1" applyBorder="1" applyAlignment="1" applyProtection="1">
      <alignment horizontal="right"/>
      <protection/>
    </xf>
    <xf numFmtId="179" fontId="2" fillId="4" borderId="8" xfId="0" applyNumberFormat="1" applyFont="1" applyFill="1" applyBorder="1" applyAlignment="1" applyProtection="1">
      <alignment horizontal="right"/>
      <protection/>
    </xf>
    <xf numFmtId="169" fontId="5" fillId="0" borderId="0" xfId="27" applyFont="1" applyAlignment="1" quotePrefix="1">
      <alignment/>
      <protection/>
    </xf>
    <xf numFmtId="0" fontId="0" fillId="0" borderId="5" xfId="34" applyNumberFormat="1" applyFont="1" applyBorder="1" applyAlignment="1" applyProtection="1">
      <alignment horizontal="center"/>
      <protection/>
    </xf>
    <xf numFmtId="4" fontId="0" fillId="0" borderId="0" xfId="31" applyNumberFormat="1" applyFont="1" applyFill="1" applyBorder="1" applyAlignment="1">
      <alignment horizontal="left" vertical="center"/>
      <protection/>
    </xf>
    <xf numFmtId="0" fontId="5" fillId="2" borderId="0" xfId="0" applyFont="1" applyAlignment="1">
      <alignment/>
    </xf>
    <xf numFmtId="169" fontId="5" fillId="2" borderId="0" xfId="27" applyFont="1" applyFill="1" applyAlignment="1">
      <alignment/>
      <protection/>
    </xf>
    <xf numFmtId="177" fontId="2" fillId="4" borderId="5" xfId="0" applyNumberFormat="1" applyFont="1" applyFill="1" applyBorder="1" applyAlignment="1" applyProtection="1">
      <alignment horizontal="right"/>
      <protection/>
    </xf>
    <xf numFmtId="177" fontId="2" fillId="4" borderId="6" xfId="0" applyNumberFormat="1" applyFont="1" applyFill="1" applyBorder="1" applyAlignment="1" applyProtection="1">
      <alignment horizontal="right"/>
      <protection/>
    </xf>
    <xf numFmtId="0" fontId="0" fillId="0" borderId="4" xfId="28" applyFont="1" applyBorder="1" applyAlignment="1" quotePrefix="1">
      <alignment horizontal="left"/>
      <protection/>
    </xf>
    <xf numFmtId="0" fontId="5" fillId="2" borderId="0" xfId="0" applyFont="1" applyAlignment="1">
      <alignment wrapText="1"/>
    </xf>
    <xf numFmtId="0" fontId="0" fillId="4" borderId="9" xfId="0" applyFont="1" applyFill="1" applyBorder="1" applyAlignment="1">
      <alignment horizontal="center" vertical="center"/>
    </xf>
    <xf numFmtId="16" fontId="0" fillId="4" borderId="10" xfId="0" applyNumberFormat="1" applyFont="1" applyFill="1" applyBorder="1" applyAlignment="1" quotePrefix="1">
      <alignment horizontal="center" vertical="center"/>
    </xf>
    <xf numFmtId="16" fontId="0" fillId="4" borderId="18" xfId="0" applyNumberFormat="1" applyFont="1" applyFill="1" applyBorder="1" applyAlignment="1" quotePrefix="1">
      <alignment horizontal="center" vertical="center"/>
    </xf>
    <xf numFmtId="0" fontId="0" fillId="2" borderId="4" xfId="0" applyFont="1" applyBorder="1" applyAlignment="1">
      <alignment horizontal="left" vertical="center"/>
    </xf>
    <xf numFmtId="0" fontId="2" fillId="2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3" fontId="2" fillId="4" borderId="7" xfId="0" applyNumberFormat="1" applyFont="1" applyFill="1" applyBorder="1" applyAlignment="1" applyProtection="1">
      <alignment horizontal="center" vertical="center"/>
      <protection/>
    </xf>
    <xf numFmtId="3" fontId="2" fillId="4" borderId="7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 applyProtection="1">
      <alignment horizontal="right" vertical="center" indent="1"/>
      <protection/>
    </xf>
    <xf numFmtId="3" fontId="0" fillId="2" borderId="6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>
      <alignment horizontal="right" vertical="center" indent="1"/>
    </xf>
    <xf numFmtId="3" fontId="0" fillId="0" borderId="6" xfId="0" applyNumberFormat="1" applyFont="1" applyFill="1" applyBorder="1" applyAlignment="1">
      <alignment horizontal="right" vertical="center" indent="1"/>
    </xf>
    <xf numFmtId="0" fontId="0" fillId="2" borderId="3" xfId="22" applyFont="1" applyFill="1" applyBorder="1" applyAlignment="1">
      <alignment horizontal="right" vertical="center"/>
      <protection/>
    </xf>
    <xf numFmtId="0" fontId="0" fillId="2" borderId="11" xfId="22" applyFont="1" applyFill="1" applyBorder="1" applyAlignment="1">
      <alignment horizontal="right" vertical="center"/>
      <protection/>
    </xf>
    <xf numFmtId="3" fontId="0" fillId="4" borderId="5" xfId="22" applyNumberFormat="1" applyFont="1" applyFill="1" applyBorder="1" applyAlignment="1">
      <alignment horizontal="right" vertical="center"/>
      <protection/>
    </xf>
    <xf numFmtId="3" fontId="0" fillId="4" borderId="6" xfId="22" applyNumberFormat="1" applyFont="1" applyFill="1" applyBorder="1" applyAlignment="1">
      <alignment horizontal="right" vertical="center"/>
      <protection/>
    </xf>
    <xf numFmtId="3" fontId="0" fillId="2" borderId="5" xfId="22" applyNumberFormat="1" applyFont="1" applyFill="1" applyBorder="1" applyAlignment="1">
      <alignment horizontal="right" vertical="center"/>
      <protection/>
    </xf>
    <xf numFmtId="3" fontId="0" fillId="2" borderId="6" xfId="22" applyNumberFormat="1" applyFont="1" applyFill="1" applyBorder="1" applyAlignment="1">
      <alignment horizontal="right" vertical="center"/>
      <protection/>
    </xf>
    <xf numFmtId="0" fontId="0" fillId="2" borderId="4" xfId="22" applyFont="1" applyFill="1" applyBorder="1" applyAlignment="1">
      <alignment horizontal="right"/>
      <protection/>
    </xf>
    <xf numFmtId="0" fontId="0" fillId="4" borderId="4" xfId="22" applyFont="1" applyFill="1" applyBorder="1" applyAlignment="1">
      <alignment horizontal="right"/>
      <protection/>
    </xf>
    <xf numFmtId="171" fontId="0" fillId="4" borderId="9" xfId="29" applyFont="1" applyFill="1" applyBorder="1" applyAlignment="1">
      <alignment horizontal="center" vertical="center"/>
      <protection/>
    </xf>
    <xf numFmtId="1" fontId="0" fillId="4" borderId="10" xfId="29" applyNumberFormat="1" applyFont="1" applyFill="1" applyBorder="1" applyAlignment="1">
      <alignment horizontal="center" vertical="center"/>
      <protection/>
    </xf>
    <xf numFmtId="1" fontId="0" fillId="4" borderId="18" xfId="29" applyNumberFormat="1" applyFont="1" applyFill="1" applyBorder="1" applyAlignment="1">
      <alignment horizontal="center" vertical="center"/>
      <protection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68" fontId="5" fillId="0" borderId="0" xfId="33" applyFont="1" applyFill="1" applyAlignment="1" quotePrefix="1">
      <alignment/>
      <protection/>
    </xf>
    <xf numFmtId="4" fontId="0" fillId="2" borderId="5" xfId="0" applyNumberFormat="1" applyFont="1" applyFill="1" applyBorder="1" applyAlignment="1" applyProtection="1">
      <alignment horizontal="right" vertical="center" indent="1"/>
      <protection/>
    </xf>
    <xf numFmtId="177" fontId="0" fillId="2" borderId="5" xfId="0" applyNumberFormat="1" applyFill="1" applyBorder="1" applyAlignment="1" applyProtection="1">
      <alignment horizontal="right" vertical="center" indent="1"/>
      <protection/>
    </xf>
    <xf numFmtId="4" fontId="0" fillId="2" borderId="5" xfId="0" applyNumberFormat="1" applyFill="1" applyBorder="1" applyAlignment="1" applyProtection="1">
      <alignment horizontal="right" vertical="center" indent="1"/>
      <protection/>
    </xf>
    <xf numFmtId="4" fontId="2" fillId="4" borderId="5" xfId="0" applyNumberFormat="1" applyFont="1" applyFill="1" applyBorder="1" applyAlignment="1" applyProtection="1">
      <alignment horizontal="right" vertical="center" indent="1"/>
      <protection/>
    </xf>
    <xf numFmtId="4" fontId="2" fillId="4" borderId="7" xfId="0" applyNumberFormat="1" applyFont="1" applyFill="1" applyBorder="1" applyAlignment="1" applyProtection="1">
      <alignment horizontal="right" vertical="center" indent="1"/>
      <protection/>
    </xf>
    <xf numFmtId="4" fontId="0" fillId="2" borderId="5" xfId="0" applyNumberFormat="1" applyFill="1" applyBorder="1" applyAlignment="1" applyProtection="1">
      <alignment horizontal="right"/>
      <protection/>
    </xf>
    <xf numFmtId="4" fontId="0" fillId="2" borderId="5" xfId="0" applyNumberFormat="1" applyFont="1" applyFill="1" applyBorder="1" applyAlignment="1" applyProtection="1">
      <alignment horizontal="right"/>
      <protection/>
    </xf>
    <xf numFmtId="4" fontId="0" fillId="2" borderId="6" xfId="0" applyNumberFormat="1" applyFont="1" applyFill="1" applyBorder="1" applyAlignment="1" applyProtection="1">
      <alignment horizontal="right"/>
      <protection/>
    </xf>
    <xf numFmtId="4" fontId="2" fillId="4" borderId="5" xfId="0" applyNumberFormat="1" applyFont="1" applyFill="1" applyBorder="1" applyAlignment="1" applyProtection="1">
      <alignment horizontal="right"/>
      <protection/>
    </xf>
    <xf numFmtId="4" fontId="2" fillId="4" borderId="6" xfId="0" applyNumberFormat="1" applyFont="1" applyFill="1" applyBorder="1" applyAlignment="1" applyProtection="1">
      <alignment horizontal="right"/>
      <protection/>
    </xf>
    <xf numFmtId="4" fontId="0" fillId="2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8" xfId="0" applyNumberFormat="1" applyFont="1" applyFill="1" applyBorder="1" applyAlignment="1" applyProtection="1">
      <alignment horizontal="right" vertical="center" indent="1"/>
      <protection/>
    </xf>
    <xf numFmtId="4" fontId="0" fillId="2" borderId="11" xfId="0" applyNumberFormat="1" applyFill="1" applyBorder="1" applyAlignment="1" applyProtection="1">
      <alignment horizontal="right" vertical="center" indent="1"/>
      <protection/>
    </xf>
    <xf numFmtId="4" fontId="0" fillId="2" borderId="6" xfId="0" applyNumberFormat="1" applyFill="1" applyBorder="1" applyAlignment="1" applyProtection="1">
      <alignment horizontal="right" vertical="center" indent="1"/>
      <protection/>
    </xf>
    <xf numFmtId="0" fontId="4" fillId="2" borderId="0" xfId="28" applyFont="1" applyFill="1" applyAlignment="1">
      <alignment horizontal="center"/>
      <protection/>
    </xf>
    <xf numFmtId="169" fontId="0" fillId="4" borderId="14" xfId="27" applyFont="1" applyFill="1" applyBorder="1" applyAlignment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/>
      <protection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0" fillId="4" borderId="3" xfId="22" applyFont="1" applyFill="1" applyBorder="1" applyAlignment="1">
      <alignment horizontal="center" vertical="center" wrapText="1"/>
      <protection/>
    </xf>
    <xf numFmtId="0" fontId="0" fillId="4" borderId="5" xfId="22" applyFont="1" applyFill="1" applyBorder="1" applyAlignment="1">
      <alignment horizontal="center" vertical="center" wrapText="1"/>
      <protection/>
    </xf>
    <xf numFmtId="0" fontId="0" fillId="4" borderId="7" xfId="22" applyFont="1" applyFill="1" applyBorder="1" applyAlignment="1">
      <alignment horizontal="center" vertical="center" wrapText="1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5" fillId="2" borderId="0" xfId="22" applyFont="1" applyFill="1" applyAlignment="1">
      <alignment horizontal="center"/>
      <protection/>
    </xf>
    <xf numFmtId="0" fontId="5" fillId="0" borderId="0" xfId="30" applyFont="1" applyAlignment="1">
      <alignment horizontal="center" wrapText="1"/>
      <protection/>
    </xf>
    <xf numFmtId="0" fontId="4" fillId="2" borderId="0" xfId="0" applyFont="1" applyAlignment="1">
      <alignment horizontal="center"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17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0" fillId="4" borderId="19" xfId="22" applyFont="1" applyFill="1" applyBorder="1" applyAlignment="1">
      <alignment horizontal="center" vertic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 horizontal="left"/>
    </xf>
    <xf numFmtId="0" fontId="0" fillId="4" borderId="11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169" fontId="0" fillId="4" borderId="14" xfId="27" applyFont="1" applyFill="1" applyBorder="1" applyAlignment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/>
      <protection/>
    </xf>
    <xf numFmtId="0" fontId="0" fillId="4" borderId="14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0" xfId="33" applyFont="1" applyAlignment="1">
      <alignment horizontal="center"/>
      <protection/>
    </xf>
    <xf numFmtId="168" fontId="0" fillId="4" borderId="14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11" xfId="33" applyFont="1" applyFill="1" applyBorder="1" applyAlignment="1">
      <alignment horizontal="center" vertical="center"/>
      <protection/>
    </xf>
    <xf numFmtId="168" fontId="0" fillId="4" borderId="28" xfId="33" applyFont="1" applyFill="1" applyBorder="1" applyAlignment="1">
      <alignment horizontal="center" vertical="center"/>
      <protection/>
    </xf>
    <xf numFmtId="168" fontId="0" fillId="4" borderId="29" xfId="33" applyFont="1" applyFill="1" applyBorder="1" applyAlignment="1">
      <alignment horizontal="center" vertical="center"/>
      <protection/>
    </xf>
    <xf numFmtId="168" fontId="0" fillId="4" borderId="13" xfId="33" applyFont="1" applyFill="1" applyBorder="1" applyAlignment="1">
      <alignment horizontal="center" vertical="center"/>
      <protection/>
    </xf>
    <xf numFmtId="168" fontId="0" fillId="4" borderId="30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 wrapText="1"/>
      <protection/>
    </xf>
    <xf numFmtId="168" fontId="0" fillId="4" borderId="7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0" fillId="4" borderId="31" xfId="33" applyFont="1" applyFill="1" applyBorder="1" applyAlignment="1">
      <alignment horizontal="center"/>
      <protection/>
    </xf>
    <xf numFmtId="168" fontId="0" fillId="4" borderId="32" xfId="33" applyFont="1" applyFill="1" applyBorder="1" applyAlignment="1">
      <alignment horizontal="center"/>
      <protection/>
    </xf>
    <xf numFmtId="168" fontId="0" fillId="4" borderId="33" xfId="33" applyFont="1" applyFill="1" applyBorder="1" applyAlignment="1">
      <alignment horizontal="center"/>
      <protection/>
    </xf>
    <xf numFmtId="168" fontId="0" fillId="4" borderId="34" xfId="33" applyFont="1" applyFill="1" applyBorder="1" applyAlignment="1">
      <alignment horizontal="center"/>
      <protection/>
    </xf>
    <xf numFmtId="168" fontId="5" fillId="0" borderId="0" xfId="33" applyFont="1" applyFill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5" fillId="2" borderId="0" xfId="34" applyFont="1" applyFill="1" applyAlignment="1" applyProtection="1">
      <alignment horizontal="center"/>
      <protection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15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2" borderId="0" xfId="0" applyAlignment="1">
      <alignment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2" borderId="13" xfId="0" applyFont="1" applyBorder="1" applyAlignment="1">
      <alignment horizontal="left"/>
    </xf>
    <xf numFmtId="0" fontId="0" fillId="2" borderId="0" xfId="0" applyFont="1" applyAlignment="1">
      <alignment horizontal="left"/>
    </xf>
    <xf numFmtId="0" fontId="5" fillId="0" borderId="0" xfId="25" applyFont="1" applyAlignment="1">
      <alignment horizontal="center"/>
      <protection/>
    </xf>
    <xf numFmtId="0" fontId="0" fillId="4" borderId="28" xfId="0" applyFont="1" applyFill="1" applyBorder="1" applyAlignment="1">
      <alignment horizontal="center" vertical="justify"/>
    </xf>
    <xf numFmtId="0" fontId="0" fillId="4" borderId="30" xfId="0" applyFont="1" applyFill="1" applyBorder="1" applyAlignment="1">
      <alignment horizontal="center" vertical="justify"/>
    </xf>
    <xf numFmtId="0" fontId="0" fillId="4" borderId="4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justify"/>
    </xf>
    <xf numFmtId="0" fontId="0" fillId="4" borderId="13" xfId="0" applyFont="1" applyFill="1" applyBorder="1" applyAlignment="1">
      <alignment horizontal="center" vertical="justify"/>
    </xf>
    <xf numFmtId="172" fontId="0" fillId="4" borderId="15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3" xfId="0" applyNumberFormat="1" applyFont="1" applyFill="1" applyBorder="1" applyAlignment="1">
      <alignment horizontal="center"/>
    </xf>
    <xf numFmtId="172" fontId="0" fillId="4" borderId="35" xfId="0" applyNumberFormat="1" applyFont="1" applyFill="1" applyBorder="1" applyAlignment="1">
      <alignment horizontal="center"/>
    </xf>
    <xf numFmtId="172" fontId="0" fillId="4" borderId="25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169" fontId="0" fillId="4" borderId="11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29" xfId="27" applyFont="1" applyFill="1" applyBorder="1" applyAlignment="1">
      <alignment horizontal="center" vertical="center"/>
      <protection/>
    </xf>
    <xf numFmtId="169" fontId="0" fillId="4" borderId="13" xfId="27" applyFont="1" applyFill="1" applyBorder="1" applyAlignment="1">
      <alignment horizontal="center" vertical="center"/>
      <protection/>
    </xf>
    <xf numFmtId="169" fontId="0" fillId="4" borderId="30" xfId="27" applyFont="1" applyFill="1" applyBorder="1" applyAlignment="1">
      <alignment horizontal="center" vertical="center"/>
      <protection/>
    </xf>
    <xf numFmtId="169" fontId="0" fillId="4" borderId="14" xfId="27" applyFont="1" applyFill="1" applyBorder="1" applyAlignment="1">
      <alignment horizontal="center" vertical="center" wrapText="1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2" xfId="27" applyFont="1" applyFill="1" applyBorder="1" applyAlignment="1">
      <alignment horizontal="center" vertical="center" wrapText="1"/>
      <protection/>
    </xf>
    <xf numFmtId="169" fontId="0" fillId="4" borderId="15" xfId="27" applyFont="1" applyFill="1" applyBorder="1" applyAlignment="1" quotePrefix="1">
      <alignment horizontal="center" vertical="center"/>
      <protection/>
    </xf>
    <xf numFmtId="169" fontId="0" fillId="4" borderId="7" xfId="27" applyFont="1" applyFill="1" applyBorder="1" applyAlignment="1" quotePrefix="1">
      <alignment horizontal="center" vertical="center"/>
      <protection/>
    </xf>
    <xf numFmtId="169" fontId="5" fillId="0" borderId="0" xfId="27" applyFont="1" applyAlignment="1" quotePrefix="1">
      <alignment horizontal="center"/>
      <protection/>
    </xf>
    <xf numFmtId="169" fontId="0" fillId="4" borderId="16" xfId="27" applyFont="1" applyFill="1" applyBorder="1" applyAlignment="1" quotePrefix="1">
      <alignment horizontal="center" vertical="center"/>
      <protection/>
    </xf>
    <xf numFmtId="169" fontId="0" fillId="4" borderId="8" xfId="27" applyFont="1" applyFill="1" applyBorder="1" applyAlignment="1" quotePrefix="1">
      <alignment horizontal="center" vertical="center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13" xfId="0" applyBorder="1" applyAlignment="1">
      <alignment horizontal="left"/>
    </xf>
    <xf numFmtId="0" fontId="0" fillId="2" borderId="0" xfId="0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9" fontId="5" fillId="2" borderId="0" xfId="27" applyFont="1" applyFill="1" applyAlignment="1">
      <alignment horizontal="center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5" fillId="2" borderId="0" xfId="27" applyFont="1" applyFill="1" applyAlignment="1" quotePrefix="1">
      <alignment horizontal="center"/>
      <protection/>
    </xf>
    <xf numFmtId="169" fontId="0" fillId="4" borderId="11" xfId="27" applyFont="1" applyFill="1" applyBorder="1" applyAlignment="1">
      <alignment horizontal="center" vertical="center" wrapText="1"/>
      <protection/>
    </xf>
    <xf numFmtId="169" fontId="0" fillId="4" borderId="6" xfId="27" applyFont="1" applyFill="1" applyBorder="1" applyAlignment="1">
      <alignment horizontal="center" vertical="center" wrapText="1"/>
      <protection/>
    </xf>
    <xf numFmtId="169" fontId="0" fillId="4" borderId="8" xfId="27" applyFont="1" applyFill="1" applyBorder="1" applyAlignment="1">
      <alignment horizontal="center" vertical="center" wrapText="1"/>
      <protection/>
    </xf>
    <xf numFmtId="0" fontId="0" fillId="2" borderId="13" xfId="0" applyFill="1" applyBorder="1" applyAlignment="1">
      <alignment horizontal="left"/>
    </xf>
    <xf numFmtId="0" fontId="0" fillId="4" borderId="23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9" fontId="5" fillId="0" borderId="0" xfId="27" applyFont="1" applyFill="1" applyAlignment="1">
      <alignment horizontal="center"/>
      <protection/>
    </xf>
    <xf numFmtId="0" fontId="0" fillId="4" borderId="17" xfId="0" applyFont="1" applyFill="1" applyBorder="1" applyAlignment="1">
      <alignment horizontal="center" vertical="center" wrapText="1"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3" xfId="31"/>
    <cellStyle name="Normal_MEPRO3_Estadística oficial certificación semillas 2003 hasta 2010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externalLink" Target="externalLinks/externalLink22.xml" /><Relationship Id="rId61" Type="http://schemas.openxmlformats.org/officeDocument/2006/relationships/externalLink" Target="externalLinks/externalLink23.xml" /><Relationship Id="rId62" Type="http://schemas.openxmlformats.org/officeDocument/2006/relationships/externalLink" Target="externalLinks/externalLink24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225"/>
          <c:w val="0.9665"/>
          <c:h val="0.77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16445720"/>
        <c:axId val="13793753"/>
      </c:line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auto val="1"/>
        <c:lblOffset val="100"/>
        <c:noMultiLvlLbl val="0"/>
      </c:catAx>
      <c:valAx>
        <c:axId val="137937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457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09375"/>
          <c:w val="0.96725"/>
          <c:h val="0.90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32183528"/>
        <c:axId val="21216297"/>
      </c:lineChart>
      <c:catAx>
        <c:axId val="321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16297"/>
        <c:crosses val="autoZero"/>
        <c:auto val="1"/>
        <c:lblOffset val="100"/>
        <c:noMultiLvlLbl val="0"/>
      </c:catAx>
      <c:valAx>
        <c:axId val="21216297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183528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236"/>
          <c:w val="0.964"/>
          <c:h val="0.764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56728946"/>
        <c:axId val="40798467"/>
      </c:line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798467"/>
        <c:crosses val="autoZero"/>
        <c:auto val="1"/>
        <c:lblOffset val="100"/>
        <c:noMultiLvlLbl val="0"/>
      </c:catAx>
      <c:valAx>
        <c:axId val="407984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28946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4175"/>
          <c:y val="0.17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5"/>
          <c:y val="0.24725"/>
          <c:w val="0.93525"/>
          <c:h val="0.752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31641884"/>
        <c:axId val="16341501"/>
      </c:line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41501"/>
        <c:crosses val="autoZero"/>
        <c:auto val="1"/>
        <c:lblOffset val="100"/>
        <c:noMultiLvlLbl val="0"/>
      </c:catAx>
      <c:valAx>
        <c:axId val="16341501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4188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325"/>
          <c:y val="0.15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12855782"/>
        <c:axId val="48593175"/>
      </c:bar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93175"/>
        <c:crosses val="autoZero"/>
        <c:auto val="1"/>
        <c:lblOffset val="100"/>
        <c:noMultiLvlLbl val="0"/>
      </c:catAx>
      <c:valAx>
        <c:axId val="48593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55782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16"/>
          <c:w val="0.9675"/>
          <c:h val="0.8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34685392"/>
        <c:axId val="43733073"/>
      </c:line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33073"/>
        <c:crosses val="autoZero"/>
        <c:auto val="1"/>
        <c:lblOffset val="100"/>
        <c:noMultiLvlLbl val="0"/>
      </c:catAx>
      <c:valAx>
        <c:axId val="437330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853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2012(E)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3655"/>
          <c:w val="0.6255"/>
          <c:h val="0.487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5"/>
          <c:y val="0.136"/>
          <c:w val="0.96875"/>
          <c:h val="0.864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/>
            </c:strRef>
          </c:cat>
          <c:val>
            <c:numRef>
              <c:f>'15.4.2'!$J$9:$J$19</c:f>
              <c:numCache/>
            </c:numRef>
          </c:val>
          <c:smooth val="0"/>
        </c:ser>
        <c:axId val="58053338"/>
        <c:axId val="52717995"/>
      </c:line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717995"/>
        <c:crosses val="autoZero"/>
        <c:auto val="1"/>
        <c:lblOffset val="100"/>
        <c:noMultiLvlLbl val="0"/>
      </c:catAx>
      <c:valAx>
        <c:axId val="52717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533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5725"/>
          <c:w val="0.981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990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1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20325"/>
          <c:w val="0.897"/>
          <c:h val="0.761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45148238"/>
        <c:axId val="3680959"/>
      </c:line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482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33128632"/>
        <c:axId val="29722233"/>
      </c:bar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128632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2012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01"/>
          <c:w val="0.587"/>
          <c:h val="0.58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175"/>
          <c:w val="0.965"/>
          <c:h val="0.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66173506"/>
        <c:axId val="58690643"/>
      </c:line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90643"/>
        <c:crosses val="autoZero"/>
        <c:auto val="1"/>
        <c:lblOffset val="100"/>
        <c:noMultiLvlLbl val="0"/>
      </c:catAx>
      <c:valAx>
        <c:axId val="58690643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1735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2012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75"/>
          <c:y val="0.3685"/>
          <c:w val="0.6315"/>
          <c:h val="0.55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85"/>
          <c:w val="0.961"/>
          <c:h val="0.801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58453740"/>
        <c:axId val="56321613"/>
      </c:line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537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2012 (E) (datos provisionales)</a:t>
            </a:r>
          </a:p>
        </c:rich>
      </c:tx>
      <c:layout>
        <c:manualLayout>
          <c:xMode val="factor"/>
          <c:yMode val="factor"/>
          <c:x val="0.01825"/>
          <c:y val="0.05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75"/>
          <c:y val="0.322"/>
          <c:w val="0.548"/>
          <c:h val="0.603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"/>
          <c:w val="0.9645"/>
          <c:h val="0.771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37132470"/>
        <c:axId val="65756775"/>
      </c:line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2012 (E) (datos provisionales)</a:t>
            </a:r>
          </a:p>
        </c:rich>
      </c:tx>
      <c:layout>
        <c:manualLayout>
          <c:xMode val="factor"/>
          <c:yMode val="factor"/>
          <c:x val="0.01075"/>
          <c:y val="0.070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29875"/>
          <c:w val="0.573"/>
          <c:h val="0.6252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7"/>
          <c:w val="0.986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'15.11.1'!$B$7:$B$17</c:f>
              <c:numCache/>
            </c:numRef>
          </c:val>
          <c:smooth val="0"/>
        </c:ser>
        <c:axId val="54940064"/>
        <c:axId val="24698529"/>
      </c:lineChart>
      <c:catAx>
        <c:axId val="549400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40064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188"/>
          <c:w val="0.967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'15.11.1'!$C$7:$C$17</c:f>
              <c:numCache/>
            </c:numRef>
          </c:val>
          <c:smooth val="0"/>
        </c:ser>
        <c:axId val="20960170"/>
        <c:axId val="54423803"/>
      </c:line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23803"/>
        <c:crosses val="autoZero"/>
        <c:auto val="1"/>
        <c:lblOffset val="100"/>
        <c:noMultiLvlLbl val="0"/>
      </c:catAx>
      <c:valAx>
        <c:axId val="54423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601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775"/>
          <c:w val="0.97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/>
            </c:numRef>
          </c:cat>
          <c:val>
            <c:numRef>
              <c:f>'15.11.2'!$B$7:$B$17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/>
            </c:numRef>
          </c:val>
          <c:smooth val="0"/>
        </c:ser>
        <c:axId val="20052180"/>
        <c:axId val="46251893"/>
      </c:line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51893"/>
        <c:crosses val="autoZero"/>
        <c:auto val="1"/>
        <c:lblOffset val="100"/>
        <c:noMultiLvlLbl val="0"/>
      </c:catAx>
      <c:valAx>
        <c:axId val="462518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05218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2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1365"/>
          <c:w val="0.97625"/>
          <c:h val="0.863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'15.1.3'!$B$6:$M$7</c:f>
              <c:multiLvlStrCache/>
            </c:multiLvlStrRef>
          </c:cat>
          <c:val>
            <c:numRef>
              <c:f>'15.1.3'!$B$23:$M$23</c:f>
              <c:numCache/>
            </c:numRef>
          </c:val>
          <c:smooth val="0"/>
        </c:ser>
        <c:axId val="57034914"/>
        <c:axId val="43552179"/>
      </c:line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52179"/>
        <c:crosses val="autoZero"/>
        <c:auto val="1"/>
        <c:lblOffset val="100"/>
        <c:noMultiLvlLbl val="0"/>
      </c:catAx>
      <c:valAx>
        <c:axId val="43552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34914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14225"/>
          <c:w val="0.96475"/>
          <c:h val="0.857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56425292"/>
        <c:axId val="38065581"/>
      </c:line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65581"/>
        <c:crosses val="autoZero"/>
        <c:auto val="1"/>
        <c:lblOffset val="100"/>
        <c:noMultiLvlLbl val="0"/>
      </c:catAx>
      <c:valAx>
        <c:axId val="38065581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4252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2012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1"/>
          <c:w val="0.93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7045910"/>
        <c:axId val="63413191"/>
      </c:bar3DChart>
      <c:catAx>
        <c:axId val="70459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13191"/>
        <c:crosses val="autoZero"/>
        <c:auto val="0"/>
        <c:lblOffset val="100"/>
        <c:noMultiLvlLbl val="0"/>
      </c:catAx>
      <c:valAx>
        <c:axId val="63413191"/>
        <c:scaling>
          <c:orientation val="minMax"/>
        </c:scaling>
        <c:axPos val="t"/>
        <c:delete val="1"/>
        <c:majorTickMark val="out"/>
        <c:minorTickMark val="none"/>
        <c:tickLblPos val="nextTo"/>
        <c:crossAx val="70459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3675"/>
          <c:w val="0.96"/>
          <c:h val="0.863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33847808"/>
        <c:axId val="36194817"/>
      </c:line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194817"/>
        <c:crosses val="autoZero"/>
        <c:auto val="1"/>
        <c:lblOffset val="100"/>
        <c:noMultiLvlLbl val="0"/>
      </c:catAx>
      <c:valAx>
        <c:axId val="36194817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478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2012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1625"/>
          <c:w val="0.9095"/>
          <c:h val="0.683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57317898"/>
        <c:axId val="46099035"/>
      </c:bar3DChart>
      <c:catAx>
        <c:axId val="573178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99035"/>
        <c:crosses val="autoZero"/>
        <c:auto val="0"/>
        <c:lblOffset val="100"/>
        <c:noMultiLvlLbl val="0"/>
      </c:catAx>
      <c:valAx>
        <c:axId val="46099035"/>
        <c:scaling>
          <c:orientation val="minMax"/>
        </c:scaling>
        <c:axPos val="t"/>
        <c:delete val="1"/>
        <c:majorTickMark val="out"/>
        <c:minorTickMark val="none"/>
        <c:tickLblPos val="nextTo"/>
        <c:crossAx val="573178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44"/>
          <c:w val="0.959"/>
          <c:h val="0.8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12238132"/>
        <c:axId val="43034325"/>
      </c:line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34325"/>
        <c:crosses val="autoZero"/>
        <c:auto val="1"/>
        <c:lblOffset val="100"/>
        <c:noMultiLvlLbl val="0"/>
      </c:catAx>
      <c:valAx>
        <c:axId val="43034325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381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2012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7475"/>
          <c:w val="0.91075"/>
          <c:h val="0.725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51764606"/>
        <c:axId val="63228271"/>
      </c:bar3DChart>
      <c:catAx>
        <c:axId val="517646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28271"/>
        <c:crosses val="autoZero"/>
        <c:auto val="0"/>
        <c:lblOffset val="100"/>
        <c:noMultiLvlLbl val="0"/>
      </c:catAx>
      <c:valAx>
        <c:axId val="63228271"/>
        <c:scaling>
          <c:orientation val="minMax"/>
        </c:scaling>
        <c:axPos val="t"/>
        <c:delete val="1"/>
        <c:majorTickMark val="out"/>
        <c:minorTickMark val="none"/>
        <c:tickLblPos val="nextTo"/>
        <c:crossAx val="517646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142875</xdr:rowOff>
    </xdr:from>
    <xdr:to>
      <xdr:col>8</xdr:col>
      <xdr:colOff>9525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228600" y="3895725"/>
        <a:ext cx="76295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38</xdr:row>
      <xdr:rowOff>66675</xdr:rowOff>
    </xdr:from>
    <xdr:to>
      <xdr:col>8</xdr:col>
      <xdr:colOff>9525</xdr:colOff>
      <xdr:row>64</xdr:row>
      <xdr:rowOff>28575</xdr:rowOff>
    </xdr:to>
    <xdr:graphicFrame>
      <xdr:nvGraphicFramePr>
        <xdr:cNvPr id="2" name="Chart 3"/>
        <xdr:cNvGraphicFramePr/>
      </xdr:nvGraphicFramePr>
      <xdr:xfrm>
        <a:off x="257175" y="6410325"/>
        <a:ext cx="76009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10</xdr:col>
      <xdr:colOff>66675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3848100"/>
        <a:ext cx="7877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3867150"/>
        <a:ext cx="6781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66675" y="4152900"/>
        <a:ext cx="7115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66675</xdr:rowOff>
    </xdr:from>
    <xdr:to>
      <xdr:col>5</xdr:col>
      <xdr:colOff>1200150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9625"/>
        <a:ext cx="71723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3838575"/>
        <a:ext cx="6400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123825</xdr:rowOff>
    </xdr:from>
    <xdr:to>
      <xdr:col>5</xdr:col>
      <xdr:colOff>28575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180975" y="8124825"/>
        <a:ext cx="63531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52400" y="4124325"/>
        <a:ext cx="7096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50</xdr:row>
      <xdr:rowOff>0</xdr:rowOff>
    </xdr:from>
    <xdr:to>
      <xdr:col>6</xdr:col>
      <xdr:colOff>942975</xdr:colOff>
      <xdr:row>76</xdr:row>
      <xdr:rowOff>104775</xdr:rowOff>
    </xdr:to>
    <xdr:graphicFrame>
      <xdr:nvGraphicFramePr>
        <xdr:cNvPr id="2" name="Chart 2"/>
        <xdr:cNvGraphicFramePr/>
      </xdr:nvGraphicFramePr>
      <xdr:xfrm>
        <a:off x="142875" y="8353425"/>
        <a:ext cx="70866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104775" y="3562350"/>
        <a:ext cx="552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47</xdr:row>
      <xdr:rowOff>123825</xdr:rowOff>
    </xdr:from>
    <xdr:to>
      <xdr:col>2</xdr:col>
      <xdr:colOff>1838325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114300" y="8058150"/>
        <a:ext cx="55530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28575</xdr:rowOff>
    </xdr:from>
    <xdr:to>
      <xdr:col>2</xdr:col>
      <xdr:colOff>1809750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76200" y="3257550"/>
        <a:ext cx="5562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13</xdr:col>
      <xdr:colOff>66675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95250" y="4848225"/>
        <a:ext cx="101917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>
      <xdr:nvGraphicFramePr>
        <xdr:cNvPr id="2" name="Chart 2"/>
        <xdr:cNvGraphicFramePr/>
      </xdr:nvGraphicFramePr>
      <xdr:xfrm>
        <a:off x="104775" y="11344275"/>
        <a:ext cx="71247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76200" y="3981450"/>
        <a:ext cx="6124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>
      <xdr:nvGraphicFramePr>
        <xdr:cNvPr id="2" name="Chart 2"/>
        <xdr:cNvGraphicFramePr/>
      </xdr:nvGraphicFramePr>
      <xdr:xfrm>
        <a:off x="104775" y="8201025"/>
        <a:ext cx="60769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47</xdr:row>
      <xdr:rowOff>85725</xdr:rowOff>
    </xdr:to>
    <xdr:graphicFrame>
      <xdr:nvGraphicFramePr>
        <xdr:cNvPr id="1" name="Chart 3"/>
        <xdr:cNvGraphicFramePr/>
      </xdr:nvGraphicFramePr>
      <xdr:xfrm>
        <a:off x="66675" y="3990975"/>
        <a:ext cx="6124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48</xdr:row>
      <xdr:rowOff>76200</xdr:rowOff>
    </xdr:from>
    <xdr:to>
      <xdr:col>4</xdr:col>
      <xdr:colOff>1209675</xdr:colOff>
      <xdr:row>72</xdr:row>
      <xdr:rowOff>142875</xdr:rowOff>
    </xdr:to>
    <xdr:graphicFrame>
      <xdr:nvGraphicFramePr>
        <xdr:cNvPr id="2" name="Chart 4"/>
        <xdr:cNvGraphicFramePr/>
      </xdr:nvGraphicFramePr>
      <xdr:xfrm>
        <a:off x="66675" y="8001000"/>
        <a:ext cx="61341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38100" y="4581525"/>
        <a:ext cx="7772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66675" y="9058275"/>
        <a:ext cx="7724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85725</xdr:rowOff>
    </xdr:from>
    <xdr:to>
      <xdr:col>6</xdr:col>
      <xdr:colOff>1038225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47625" y="4419600"/>
        <a:ext cx="72104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>
      <xdr:nvGraphicFramePr>
        <xdr:cNvPr id="1" name="Chart 3"/>
        <xdr:cNvGraphicFramePr/>
      </xdr:nvGraphicFramePr>
      <xdr:xfrm>
        <a:off x="276225" y="3905250"/>
        <a:ext cx="8448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85725" y="3895725"/>
        <a:ext cx="77628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42875" y="7867650"/>
        <a:ext cx="7781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66"/>
  <sheetViews>
    <sheetView showGridLines="0" view="pageBreakPreview" zoomScale="75" zoomScaleNormal="75" zoomScaleSheetLayoutView="75" workbookViewId="0" topLeftCell="C34">
      <selection activeCell="B7" sqref="B7:I64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8" width="15.57421875" style="277" customWidth="1"/>
    <col min="9" max="9" width="13.421875" style="277" customWidth="1"/>
    <col min="10" max="16384" width="11.421875" style="1" customWidth="1"/>
  </cols>
  <sheetData>
    <row r="1" spans="1:9" s="22" customFormat="1" ht="18">
      <c r="A1" s="372" t="s">
        <v>255</v>
      </c>
      <c r="B1" s="372"/>
      <c r="C1" s="372"/>
      <c r="D1" s="372"/>
      <c r="E1" s="372"/>
      <c r="F1" s="372"/>
      <c r="G1" s="372"/>
      <c r="H1" s="372"/>
      <c r="I1" s="372"/>
    </row>
    <row r="3" spans="1:9" s="33" customFormat="1" ht="15" customHeight="1">
      <c r="A3" s="371" t="s">
        <v>400</v>
      </c>
      <c r="B3" s="371"/>
      <c r="C3" s="371"/>
      <c r="D3" s="371"/>
      <c r="E3" s="371"/>
      <c r="F3" s="371"/>
      <c r="G3" s="371"/>
      <c r="H3" s="371"/>
      <c r="I3" s="371"/>
    </row>
    <row r="4" spans="1:9" s="27" customFormat="1" ht="14.25" customHeight="1" thickBot="1">
      <c r="A4" s="86"/>
      <c r="B4" s="86"/>
      <c r="C4" s="86"/>
      <c r="D4" s="86"/>
      <c r="E4" s="87"/>
      <c r="F4" s="87"/>
      <c r="G4" s="87"/>
      <c r="H4" s="278"/>
      <c r="I4" s="278"/>
    </row>
    <row r="5" spans="1:9" ht="24.75" customHeight="1" thickBot="1">
      <c r="A5" s="312" t="s">
        <v>169</v>
      </c>
      <c r="B5" s="313" t="s">
        <v>313</v>
      </c>
      <c r="C5" s="313" t="s">
        <v>314</v>
      </c>
      <c r="D5" s="313" t="s">
        <v>315</v>
      </c>
      <c r="E5" s="313" t="s">
        <v>316</v>
      </c>
      <c r="F5" s="313" t="s">
        <v>373</v>
      </c>
      <c r="G5" s="313" t="s">
        <v>401</v>
      </c>
      <c r="H5" s="313" t="s">
        <v>439</v>
      </c>
      <c r="I5" s="314" t="s">
        <v>472</v>
      </c>
    </row>
    <row r="6" spans="1:9" ht="18.75" customHeight="1">
      <c r="A6" s="279" t="s">
        <v>224</v>
      </c>
      <c r="B6" s="88"/>
      <c r="C6" s="88"/>
      <c r="D6" s="88"/>
      <c r="E6" s="244"/>
      <c r="F6" s="244"/>
      <c r="G6" s="244"/>
      <c r="H6" s="244"/>
      <c r="I6" s="282"/>
    </row>
    <row r="7" spans="1:9" ht="12.75">
      <c r="A7" s="280" t="s">
        <v>170</v>
      </c>
      <c r="B7" s="322">
        <v>677025</v>
      </c>
      <c r="C7" s="322">
        <v>747380</v>
      </c>
      <c r="D7" s="322">
        <v>681574.29</v>
      </c>
      <c r="E7" s="322">
        <v>850268.89</v>
      </c>
      <c r="F7" s="322">
        <v>677206.55</v>
      </c>
      <c r="G7" s="322">
        <v>505064.51</v>
      </c>
      <c r="H7" s="322">
        <v>627328.31</v>
      </c>
      <c r="I7" s="323">
        <v>721220.15</v>
      </c>
    </row>
    <row r="8" spans="1:9" ht="12.75">
      <c r="A8" s="280" t="s">
        <v>171</v>
      </c>
      <c r="B8" s="322">
        <v>1826436</v>
      </c>
      <c r="C8" s="322">
        <v>1275113</v>
      </c>
      <c r="D8" s="322">
        <v>977305.68</v>
      </c>
      <c r="E8" s="322">
        <v>1031521.87</v>
      </c>
      <c r="F8" s="322">
        <v>1047740.44</v>
      </c>
      <c r="G8" s="322">
        <v>750631.99</v>
      </c>
      <c r="H8" s="322">
        <v>522942.415</v>
      </c>
      <c r="I8" s="323">
        <v>514424.42</v>
      </c>
    </row>
    <row r="9" spans="1:9" ht="12.75">
      <c r="A9" s="280" t="s">
        <v>0</v>
      </c>
      <c r="B9" s="322">
        <v>1011764</v>
      </c>
      <c r="C9" s="322">
        <v>949288</v>
      </c>
      <c r="D9" s="322">
        <v>957845.46</v>
      </c>
      <c r="E9" s="322">
        <v>1061646.17</v>
      </c>
      <c r="F9" s="322">
        <v>847707.86</v>
      </c>
      <c r="G9" s="322">
        <v>665206.33</v>
      </c>
      <c r="H9" s="322">
        <v>608088.85</v>
      </c>
      <c r="I9" s="323">
        <v>724392.56</v>
      </c>
    </row>
    <row r="10" spans="1:9" ht="12.75">
      <c r="A10" s="280" t="s">
        <v>1</v>
      </c>
      <c r="B10" s="322">
        <v>5331</v>
      </c>
      <c r="C10" s="322">
        <v>5801</v>
      </c>
      <c r="D10" s="322">
        <v>5262.75</v>
      </c>
      <c r="E10" s="322">
        <v>12399.6</v>
      </c>
      <c r="F10" s="322">
        <v>12595.95</v>
      </c>
      <c r="G10" s="322">
        <v>1888.5</v>
      </c>
      <c r="H10" s="322">
        <v>6632.1</v>
      </c>
      <c r="I10" s="323">
        <v>22746.41</v>
      </c>
    </row>
    <row r="11" spans="1:9" ht="12.75">
      <c r="A11" s="280" t="s">
        <v>2</v>
      </c>
      <c r="B11" s="322">
        <v>76340</v>
      </c>
      <c r="C11" s="322">
        <v>80352</v>
      </c>
      <c r="D11" s="322">
        <v>89729.85</v>
      </c>
      <c r="E11" s="322">
        <v>86871.99</v>
      </c>
      <c r="F11" s="322">
        <v>68701.93</v>
      </c>
      <c r="G11" s="322">
        <v>64258.26</v>
      </c>
      <c r="H11" s="322">
        <v>63933.35</v>
      </c>
      <c r="I11" s="323">
        <v>59932.1</v>
      </c>
    </row>
    <row r="12" spans="1:9" ht="12.75">
      <c r="A12" s="280" t="s">
        <v>473</v>
      </c>
      <c r="B12" s="322"/>
      <c r="C12" s="322"/>
      <c r="D12" s="322"/>
      <c r="E12" s="322"/>
      <c r="F12" s="322"/>
      <c r="G12" s="322"/>
      <c r="H12" s="322"/>
      <c r="I12" s="323">
        <v>1107.5</v>
      </c>
    </row>
    <row r="13" spans="1:9" ht="12.75">
      <c r="A13" s="280" t="s">
        <v>3</v>
      </c>
      <c r="B13" s="322">
        <v>181147</v>
      </c>
      <c r="C13" s="322">
        <v>124915</v>
      </c>
      <c r="D13" s="322">
        <v>123198</v>
      </c>
      <c r="E13" s="322">
        <v>173484.58</v>
      </c>
      <c r="F13" s="322">
        <v>158798.45</v>
      </c>
      <c r="G13" s="322">
        <v>175039.35</v>
      </c>
      <c r="H13" s="322">
        <v>158890</v>
      </c>
      <c r="I13" s="323">
        <v>153666.36</v>
      </c>
    </row>
    <row r="14" spans="1:9" ht="12.75">
      <c r="A14" s="280" t="s">
        <v>4</v>
      </c>
      <c r="B14" s="322">
        <v>14655</v>
      </c>
      <c r="C14" s="322">
        <v>15716</v>
      </c>
      <c r="D14" s="322">
        <v>9111.829</v>
      </c>
      <c r="E14" s="322">
        <v>17895.94</v>
      </c>
      <c r="F14" s="322">
        <v>33504.12</v>
      </c>
      <c r="G14" s="322">
        <v>31237.38</v>
      </c>
      <c r="H14" s="322">
        <v>13766.93</v>
      </c>
      <c r="I14" s="323">
        <v>14947.65</v>
      </c>
    </row>
    <row r="15" spans="1:9" ht="12.75">
      <c r="A15" s="280" t="s">
        <v>5</v>
      </c>
      <c r="B15" s="322">
        <v>896</v>
      </c>
      <c r="C15" s="322">
        <v>1033</v>
      </c>
      <c r="D15" s="322">
        <v>1566</v>
      </c>
      <c r="E15" s="322">
        <v>1300</v>
      </c>
      <c r="F15" s="322">
        <v>471</v>
      </c>
      <c r="G15" s="322">
        <v>1801.082</v>
      </c>
      <c r="H15" s="322">
        <v>3113.313</v>
      </c>
      <c r="I15" s="323">
        <v>2549</v>
      </c>
    </row>
    <row r="16" spans="1:9" ht="12.75">
      <c r="A16" s="280" t="s">
        <v>6</v>
      </c>
      <c r="B16" s="322">
        <v>49678</v>
      </c>
      <c r="C16" s="322">
        <v>40568</v>
      </c>
      <c r="D16" s="322">
        <v>57908</v>
      </c>
      <c r="E16" s="322">
        <v>60608.959999999875</v>
      </c>
      <c r="F16" s="322">
        <v>47233.70000000024</v>
      </c>
      <c r="G16" s="322">
        <v>47195.26</v>
      </c>
      <c r="H16" s="322">
        <v>69272.62</v>
      </c>
      <c r="I16" s="323">
        <v>80678.39</v>
      </c>
    </row>
    <row r="17" spans="1:9" ht="12.75">
      <c r="A17" s="281" t="s">
        <v>402</v>
      </c>
      <c r="B17" s="322">
        <v>3843272</v>
      </c>
      <c r="C17" s="322">
        <v>3240166</v>
      </c>
      <c r="D17" s="322">
        <v>2903501.859</v>
      </c>
      <c r="E17" s="322">
        <v>3295998</v>
      </c>
      <c r="F17" s="322">
        <v>2893960</v>
      </c>
      <c r="G17" s="322">
        <v>2242322.6619999995</v>
      </c>
      <c r="H17" s="322">
        <v>2073967.8880000003</v>
      </c>
      <c r="I17" s="323">
        <v>2295664.54</v>
      </c>
    </row>
    <row r="18" spans="1:9" ht="12.75">
      <c r="A18" s="281" t="s">
        <v>177</v>
      </c>
      <c r="B18" s="322">
        <v>451251</v>
      </c>
      <c r="C18" s="322">
        <v>370666</v>
      </c>
      <c r="D18" s="322">
        <v>298391.38</v>
      </c>
      <c r="E18" s="322">
        <v>361984.64</v>
      </c>
      <c r="F18" s="322">
        <v>362063.75</v>
      </c>
      <c r="G18" s="322">
        <v>382533</v>
      </c>
      <c r="H18" s="322">
        <v>371866.69</v>
      </c>
      <c r="I18" s="323">
        <v>388437.83</v>
      </c>
    </row>
    <row r="19" spans="1:9" ht="12.75">
      <c r="A19" s="281" t="s">
        <v>403</v>
      </c>
      <c r="B19" s="322"/>
      <c r="C19" s="322"/>
      <c r="D19" s="322"/>
      <c r="E19" s="322"/>
      <c r="F19" s="322"/>
      <c r="G19" s="322"/>
      <c r="H19" s="322"/>
      <c r="I19" s="323" t="s">
        <v>465</v>
      </c>
    </row>
    <row r="20" spans="1:9" ht="12.75">
      <c r="A20" s="280" t="s">
        <v>440</v>
      </c>
      <c r="B20" s="322">
        <v>0</v>
      </c>
      <c r="C20" s="322">
        <v>0</v>
      </c>
      <c r="D20" s="322">
        <v>0</v>
      </c>
      <c r="E20" s="322">
        <v>0</v>
      </c>
      <c r="F20" s="322">
        <v>0</v>
      </c>
      <c r="G20" s="322">
        <v>0</v>
      </c>
      <c r="H20" s="322">
        <v>82.4</v>
      </c>
      <c r="I20" s="323">
        <v>150</v>
      </c>
    </row>
    <row r="21" spans="1:9" ht="12.75">
      <c r="A21" s="280" t="s">
        <v>441</v>
      </c>
      <c r="B21" s="322">
        <v>599</v>
      </c>
      <c r="C21" s="322">
        <v>634</v>
      </c>
      <c r="D21" s="322">
        <v>1236</v>
      </c>
      <c r="E21" s="322">
        <v>437</v>
      </c>
      <c r="F21" s="322">
        <v>414</v>
      </c>
      <c r="G21" s="322">
        <v>2929.107</v>
      </c>
      <c r="H21" s="322">
        <v>4089.382</v>
      </c>
      <c r="I21" s="323">
        <v>3207.01</v>
      </c>
    </row>
    <row r="22" spans="1:9" ht="12.75">
      <c r="A22" s="280" t="s">
        <v>442</v>
      </c>
      <c r="B22" s="322">
        <v>39068</v>
      </c>
      <c r="C22" s="322">
        <v>29929</v>
      </c>
      <c r="D22" s="322">
        <v>27894</v>
      </c>
      <c r="E22" s="322">
        <v>34744</v>
      </c>
      <c r="F22" s="322">
        <v>38220</v>
      </c>
      <c r="G22" s="322">
        <v>43384.0792</v>
      </c>
      <c r="H22" s="322">
        <v>34151.411</v>
      </c>
      <c r="I22" s="323">
        <v>45034.43</v>
      </c>
    </row>
    <row r="23" spans="1:9" ht="12.75">
      <c r="A23" s="280" t="s">
        <v>443</v>
      </c>
      <c r="B23" s="322">
        <v>3478</v>
      </c>
      <c r="C23" s="322">
        <v>2578</v>
      </c>
      <c r="D23" s="322">
        <v>1810</v>
      </c>
      <c r="E23" s="322">
        <v>1755</v>
      </c>
      <c r="F23" s="322">
        <v>583</v>
      </c>
      <c r="G23" s="322">
        <v>2724.17</v>
      </c>
      <c r="H23" s="322">
        <v>2891.08</v>
      </c>
      <c r="I23" s="323">
        <v>3201.55</v>
      </c>
    </row>
    <row r="24" spans="1:9" ht="12.75">
      <c r="A24" s="280" t="s">
        <v>444</v>
      </c>
      <c r="B24" s="322">
        <v>313</v>
      </c>
      <c r="C24" s="322">
        <v>219</v>
      </c>
      <c r="D24" s="322">
        <v>740</v>
      </c>
      <c r="E24" s="322">
        <v>161</v>
      </c>
      <c r="F24" s="322">
        <v>18</v>
      </c>
      <c r="G24" s="322">
        <v>312.91447</v>
      </c>
      <c r="H24" s="322">
        <v>31.633000000000003</v>
      </c>
      <c r="I24" s="323">
        <v>52.3</v>
      </c>
    </row>
    <row r="25" spans="1:9" ht="12.75">
      <c r="A25" s="280" t="s">
        <v>445</v>
      </c>
      <c r="B25" s="322">
        <v>120</v>
      </c>
      <c r="C25" s="322">
        <v>110</v>
      </c>
      <c r="D25" s="322">
        <v>96</v>
      </c>
      <c r="E25" s="322">
        <v>0</v>
      </c>
      <c r="F25" s="322">
        <v>0</v>
      </c>
      <c r="G25" s="322">
        <v>0</v>
      </c>
      <c r="H25" s="322">
        <v>0</v>
      </c>
      <c r="I25" s="323">
        <v>0</v>
      </c>
    </row>
    <row r="26" spans="1:9" ht="12.75">
      <c r="A26" s="280" t="s">
        <v>404</v>
      </c>
      <c r="B26" s="322">
        <v>0</v>
      </c>
      <c r="C26" s="322">
        <v>0</v>
      </c>
      <c r="D26" s="322">
        <v>0</v>
      </c>
      <c r="E26" s="322">
        <v>0</v>
      </c>
      <c r="F26" s="322">
        <v>0</v>
      </c>
      <c r="G26" s="322">
        <v>191</v>
      </c>
      <c r="H26" s="322">
        <v>183.83</v>
      </c>
      <c r="I26" s="323">
        <v>0</v>
      </c>
    </row>
    <row r="27" spans="1:9" ht="12.75">
      <c r="A27" s="281" t="s">
        <v>405</v>
      </c>
      <c r="B27" s="322">
        <v>43578</v>
      </c>
      <c r="C27" s="322">
        <v>33470</v>
      </c>
      <c r="D27" s="322">
        <v>31776</v>
      </c>
      <c r="E27" s="322">
        <v>37097</v>
      </c>
      <c r="F27" s="322">
        <v>39235</v>
      </c>
      <c r="G27" s="322">
        <v>49541.27067</v>
      </c>
      <c r="H27" s="322">
        <v>41429.736000000004</v>
      </c>
      <c r="I27" s="323">
        <v>51645.29</v>
      </c>
    </row>
    <row r="28" spans="1:9" ht="12.75">
      <c r="A28" s="280" t="s">
        <v>329</v>
      </c>
      <c r="B28" s="322"/>
      <c r="C28" s="322"/>
      <c r="D28" s="322"/>
      <c r="E28" s="322"/>
      <c r="F28" s="322"/>
      <c r="G28" s="322"/>
      <c r="H28" s="322"/>
      <c r="I28" s="323" t="s">
        <v>465</v>
      </c>
    </row>
    <row r="29" spans="1:9" ht="12.75">
      <c r="A29" s="280" t="s">
        <v>446</v>
      </c>
      <c r="B29" s="322">
        <v>22563</v>
      </c>
      <c r="C29" s="322">
        <v>16721</v>
      </c>
      <c r="D29" s="322">
        <v>16728.32</v>
      </c>
      <c r="E29" s="322">
        <v>11596.908000000001</v>
      </c>
      <c r="F29" s="322">
        <v>4646.43</v>
      </c>
      <c r="G29" s="322">
        <v>8898.14</v>
      </c>
      <c r="H29" s="322">
        <v>17272.44</v>
      </c>
      <c r="I29" s="323">
        <v>26414.86</v>
      </c>
    </row>
    <row r="30" spans="1:9" ht="12.75">
      <c r="A30" s="280" t="s">
        <v>447</v>
      </c>
      <c r="B30" s="322">
        <v>234</v>
      </c>
      <c r="C30" s="322">
        <v>0</v>
      </c>
      <c r="D30" s="322">
        <v>0</v>
      </c>
      <c r="E30" s="322">
        <v>0</v>
      </c>
      <c r="F30" s="322">
        <v>0</v>
      </c>
      <c r="G30" s="322">
        <v>0</v>
      </c>
      <c r="H30" s="322">
        <v>0</v>
      </c>
      <c r="I30" s="323">
        <v>0</v>
      </c>
    </row>
    <row r="31" spans="1:9" ht="12.75">
      <c r="A31" s="281" t="s">
        <v>406</v>
      </c>
      <c r="B31" s="322">
        <v>22797</v>
      </c>
      <c r="C31" s="322">
        <v>16721</v>
      </c>
      <c r="D31" s="322">
        <v>16728.32</v>
      </c>
      <c r="E31" s="322">
        <v>11596.908000000001</v>
      </c>
      <c r="F31" s="322">
        <v>4646.43</v>
      </c>
      <c r="G31" s="322">
        <v>8898.14</v>
      </c>
      <c r="H31" s="322">
        <v>17272.44</v>
      </c>
      <c r="I31" s="323">
        <v>26415</v>
      </c>
    </row>
    <row r="32" spans="1:9" ht="12.75">
      <c r="A32" s="280" t="s">
        <v>407</v>
      </c>
      <c r="B32" s="322"/>
      <c r="C32" s="322"/>
      <c r="D32" s="322"/>
      <c r="E32" s="322"/>
      <c r="F32" s="322"/>
      <c r="G32" s="322"/>
      <c r="H32" s="322"/>
      <c r="I32" s="323" t="s">
        <v>465</v>
      </c>
    </row>
    <row r="33" spans="1:9" ht="12.75">
      <c r="A33" s="280" t="s">
        <v>317</v>
      </c>
      <c r="B33" s="322">
        <v>2377</v>
      </c>
      <c r="C33" s="322">
        <v>2847</v>
      </c>
      <c r="D33" s="322">
        <v>4123.46</v>
      </c>
      <c r="E33" s="322">
        <v>4900.1</v>
      </c>
      <c r="F33" s="322">
        <v>7926.51</v>
      </c>
      <c r="G33" s="322">
        <v>6407.34</v>
      </c>
      <c r="H33" s="322">
        <v>6207.06</v>
      </c>
      <c r="I33" s="323">
        <v>6851.5</v>
      </c>
    </row>
    <row r="34" spans="1:9" ht="12.75">
      <c r="A34" s="280" t="s">
        <v>318</v>
      </c>
      <c r="B34" s="322">
        <v>1</v>
      </c>
      <c r="C34" s="322">
        <v>0</v>
      </c>
      <c r="D34" s="322">
        <v>0</v>
      </c>
      <c r="E34" s="322">
        <v>0</v>
      </c>
      <c r="F34" s="322">
        <v>0</v>
      </c>
      <c r="G34" s="322">
        <v>0</v>
      </c>
      <c r="H34" s="322">
        <v>0</v>
      </c>
      <c r="I34" s="323">
        <v>0</v>
      </c>
    </row>
    <row r="35" spans="1:9" ht="12.75">
      <c r="A35" s="315" t="s">
        <v>319</v>
      </c>
      <c r="B35" s="322">
        <v>0</v>
      </c>
      <c r="C35" s="322">
        <v>0</v>
      </c>
      <c r="D35" s="322">
        <v>63.191</v>
      </c>
      <c r="E35" s="322">
        <v>0</v>
      </c>
      <c r="F35" s="322">
        <v>0</v>
      </c>
      <c r="G35" s="322">
        <v>0</v>
      </c>
      <c r="H35" s="322">
        <v>0</v>
      </c>
      <c r="I35" s="323">
        <v>0</v>
      </c>
    </row>
    <row r="36" spans="1:9" ht="12.75">
      <c r="A36" s="315" t="s">
        <v>320</v>
      </c>
      <c r="B36" s="322">
        <v>0</v>
      </c>
      <c r="C36" s="322">
        <v>0</v>
      </c>
      <c r="D36" s="322">
        <v>76</v>
      </c>
      <c r="E36" s="322">
        <v>0</v>
      </c>
      <c r="F36" s="322">
        <v>0</v>
      </c>
      <c r="G36" s="322">
        <v>0</v>
      </c>
      <c r="H36" s="322">
        <v>0</v>
      </c>
      <c r="I36" s="323">
        <v>0</v>
      </c>
    </row>
    <row r="37" spans="1:9" ht="12.75">
      <c r="A37" s="315" t="s">
        <v>321</v>
      </c>
      <c r="B37" s="322">
        <v>284</v>
      </c>
      <c r="C37" s="322">
        <v>151</v>
      </c>
      <c r="D37" s="322">
        <v>57.75</v>
      </c>
      <c r="E37" s="322">
        <v>0</v>
      </c>
      <c r="F37" s="322">
        <v>0</v>
      </c>
      <c r="G37" s="322">
        <v>0</v>
      </c>
      <c r="H37" s="322">
        <v>0</v>
      </c>
      <c r="I37" s="323">
        <v>0</v>
      </c>
    </row>
    <row r="38" spans="1:9" ht="12.75">
      <c r="A38" s="315" t="s">
        <v>322</v>
      </c>
      <c r="B38" s="322">
        <v>26</v>
      </c>
      <c r="C38" s="322">
        <v>1</v>
      </c>
      <c r="D38" s="322">
        <v>213</v>
      </c>
      <c r="E38" s="322">
        <v>0</v>
      </c>
      <c r="F38" s="322">
        <v>87</v>
      </c>
      <c r="G38" s="322">
        <v>163.9</v>
      </c>
      <c r="H38" s="322">
        <v>248.45</v>
      </c>
      <c r="I38" s="323">
        <v>1</v>
      </c>
    </row>
    <row r="39" spans="1:9" ht="12.75">
      <c r="A39" s="315" t="s">
        <v>323</v>
      </c>
      <c r="B39" s="322">
        <v>42627</v>
      </c>
      <c r="C39" s="322">
        <v>28037</v>
      </c>
      <c r="D39" s="322">
        <v>36787.16</v>
      </c>
      <c r="E39" s="322">
        <v>28726.43</v>
      </c>
      <c r="F39" s="322">
        <v>27986.1</v>
      </c>
      <c r="G39" s="322">
        <v>34811.56</v>
      </c>
      <c r="H39" s="322">
        <v>42955.13</v>
      </c>
      <c r="I39" s="323">
        <v>27971.02</v>
      </c>
    </row>
    <row r="40" spans="1:9" ht="12.75">
      <c r="A40" s="281" t="s">
        <v>408</v>
      </c>
      <c r="B40" s="322">
        <v>45315</v>
      </c>
      <c r="C40" s="322">
        <v>31036</v>
      </c>
      <c r="D40" s="322">
        <v>41320.561</v>
      </c>
      <c r="E40" s="322">
        <v>33626.53</v>
      </c>
      <c r="F40" s="322">
        <v>35999.61</v>
      </c>
      <c r="G40" s="322">
        <v>41382.8</v>
      </c>
      <c r="H40" s="322">
        <v>49410.64</v>
      </c>
      <c r="I40" s="323">
        <v>34823.52</v>
      </c>
    </row>
    <row r="41" spans="1:9" ht="12.75">
      <c r="A41" s="280" t="s">
        <v>325</v>
      </c>
      <c r="B41" s="322"/>
      <c r="C41" s="322"/>
      <c r="D41" s="322"/>
      <c r="E41" s="322"/>
      <c r="F41" s="322"/>
      <c r="G41" s="322"/>
      <c r="H41" s="322"/>
      <c r="I41" s="323" t="s">
        <v>465</v>
      </c>
    </row>
    <row r="42" spans="1:9" ht="12.75">
      <c r="A42" s="280" t="s">
        <v>448</v>
      </c>
      <c r="B42" s="322">
        <v>10393</v>
      </c>
      <c r="C42" s="322">
        <v>8875</v>
      </c>
      <c r="D42" s="322">
        <v>7231.85</v>
      </c>
      <c r="E42" s="322">
        <v>10126.26</v>
      </c>
      <c r="F42" s="322">
        <v>9620.92</v>
      </c>
      <c r="G42" s="322">
        <v>8288.83</v>
      </c>
      <c r="H42" s="322">
        <v>13704.255</v>
      </c>
      <c r="I42" s="323">
        <v>14635.18</v>
      </c>
    </row>
    <row r="43" spans="1:9" ht="12.75">
      <c r="A43" s="280" t="s">
        <v>449</v>
      </c>
      <c r="B43" s="322">
        <v>447</v>
      </c>
      <c r="C43" s="322">
        <v>1377</v>
      </c>
      <c r="D43" s="322">
        <v>953.75</v>
      </c>
      <c r="E43" s="322">
        <v>617.5</v>
      </c>
      <c r="F43" s="322">
        <v>188.25</v>
      </c>
      <c r="G43" s="322">
        <v>254.75</v>
      </c>
      <c r="H43" s="322">
        <v>798.4</v>
      </c>
      <c r="I43" s="323">
        <v>761.75</v>
      </c>
    </row>
    <row r="44" spans="1:9" ht="12.75">
      <c r="A44" s="280" t="s">
        <v>450</v>
      </c>
      <c r="B44" s="322">
        <v>0</v>
      </c>
      <c r="C44" s="322">
        <v>2</v>
      </c>
      <c r="D44" s="322">
        <v>0</v>
      </c>
      <c r="E44" s="322">
        <v>0</v>
      </c>
      <c r="F44" s="322">
        <v>0</v>
      </c>
      <c r="G44" s="322">
        <v>0</v>
      </c>
      <c r="H44" s="322">
        <v>0</v>
      </c>
      <c r="I44" s="323">
        <v>0</v>
      </c>
    </row>
    <row r="45" spans="1:9" ht="12.75">
      <c r="A45" s="280" t="s">
        <v>451</v>
      </c>
      <c r="B45" s="322">
        <v>0</v>
      </c>
      <c r="C45" s="322">
        <v>0</v>
      </c>
      <c r="D45" s="322">
        <v>0.428</v>
      </c>
      <c r="E45" s="322">
        <v>0</v>
      </c>
      <c r="F45" s="322">
        <v>0</v>
      </c>
      <c r="G45" s="322">
        <v>0</v>
      </c>
      <c r="H45" s="322">
        <v>0</v>
      </c>
      <c r="I45" s="323">
        <v>0</v>
      </c>
    </row>
    <row r="46" spans="1:9" ht="12.75">
      <c r="A46" s="280" t="s">
        <v>452</v>
      </c>
      <c r="B46" s="322">
        <v>209013</v>
      </c>
      <c r="C46" s="322">
        <v>59063</v>
      </c>
      <c r="D46" s="322">
        <v>84180.07499999998</v>
      </c>
      <c r="E46" s="322">
        <v>97748.2</v>
      </c>
      <c r="F46" s="322">
        <v>110459.5</v>
      </c>
      <c r="G46" s="322">
        <v>158805.552</v>
      </c>
      <c r="H46" s="322">
        <v>209919.254</v>
      </c>
      <c r="I46" s="323">
        <v>199877.34</v>
      </c>
    </row>
    <row r="47" spans="1:9" ht="12.75">
      <c r="A47" s="280" t="s">
        <v>453</v>
      </c>
      <c r="B47" s="322">
        <v>2404</v>
      </c>
      <c r="C47" s="322">
        <v>2294</v>
      </c>
      <c r="D47" s="322">
        <v>2214.9</v>
      </c>
      <c r="E47" s="322">
        <v>1046.353</v>
      </c>
      <c r="F47" s="322">
        <v>1964.12</v>
      </c>
      <c r="G47" s="322">
        <v>4660.8</v>
      </c>
      <c r="H47" s="322">
        <v>1047.85</v>
      </c>
      <c r="I47" s="323">
        <v>5172</v>
      </c>
    </row>
    <row r="48" spans="1:9" ht="12.75">
      <c r="A48" s="316" t="s">
        <v>324</v>
      </c>
      <c r="B48" s="322">
        <v>222257</v>
      </c>
      <c r="C48" s="322">
        <v>71611</v>
      </c>
      <c r="D48" s="322">
        <v>94581.00299999998</v>
      </c>
      <c r="E48" s="322">
        <v>109538.313</v>
      </c>
      <c r="F48" s="322">
        <v>122232.79</v>
      </c>
      <c r="G48" s="322">
        <v>172009.93199999997</v>
      </c>
      <c r="H48" s="322">
        <v>225469.759</v>
      </c>
      <c r="I48" s="323">
        <v>220446.27</v>
      </c>
    </row>
    <row r="49" spans="1:9" ht="12.75">
      <c r="A49" s="315" t="s">
        <v>172</v>
      </c>
      <c r="B49" s="322"/>
      <c r="C49" s="322"/>
      <c r="D49" s="322"/>
      <c r="E49" s="322"/>
      <c r="F49" s="322"/>
      <c r="G49" s="322"/>
      <c r="H49" s="322"/>
      <c r="I49" s="323" t="s">
        <v>465</v>
      </c>
    </row>
    <row r="50" spans="1:9" ht="12.75">
      <c r="A50" s="315" t="s">
        <v>454</v>
      </c>
      <c r="B50" s="322">
        <v>12</v>
      </c>
      <c r="C50" s="322">
        <v>0</v>
      </c>
      <c r="D50" s="322">
        <v>14.8</v>
      </c>
      <c r="E50" s="322">
        <v>0</v>
      </c>
      <c r="F50" s="322">
        <v>0</v>
      </c>
      <c r="G50" s="322">
        <v>0</v>
      </c>
      <c r="H50" s="322">
        <v>0</v>
      </c>
      <c r="I50" s="323">
        <v>0</v>
      </c>
    </row>
    <row r="51" spans="1:9" ht="12.75">
      <c r="A51" s="315" t="s">
        <v>455</v>
      </c>
      <c r="B51" s="322">
        <v>70835</v>
      </c>
      <c r="C51" s="322">
        <v>60831</v>
      </c>
      <c r="D51" s="322">
        <v>60261.473</v>
      </c>
      <c r="E51" s="322">
        <v>30156.18</v>
      </c>
      <c r="F51" s="322">
        <v>29165.48</v>
      </c>
      <c r="G51" s="322">
        <v>40815.99</v>
      </c>
      <c r="H51" s="322">
        <v>52878.52</v>
      </c>
      <c r="I51" s="323">
        <v>57961.67</v>
      </c>
    </row>
    <row r="52" spans="1:9" ht="12.75">
      <c r="A52" s="315" t="s">
        <v>456</v>
      </c>
      <c r="B52" s="322">
        <v>4689</v>
      </c>
      <c r="C52" s="322">
        <v>5762</v>
      </c>
      <c r="D52" s="322">
        <v>3019.52</v>
      </c>
      <c r="E52" s="322">
        <v>1067.257</v>
      </c>
      <c r="F52" s="322">
        <v>1053.4</v>
      </c>
      <c r="G52" s="322">
        <v>316.65</v>
      </c>
      <c r="H52" s="322">
        <v>1532.18</v>
      </c>
      <c r="I52" s="323">
        <v>387</v>
      </c>
    </row>
    <row r="53" spans="1:9" ht="12.75">
      <c r="A53" s="315" t="s">
        <v>457</v>
      </c>
      <c r="B53" s="322">
        <v>1307</v>
      </c>
      <c r="C53" s="322">
        <v>1180</v>
      </c>
      <c r="D53" s="322">
        <v>406.97</v>
      </c>
      <c r="E53" s="322">
        <v>1086.2</v>
      </c>
      <c r="F53" s="322">
        <v>471.1</v>
      </c>
      <c r="G53" s="322">
        <v>1155.8</v>
      </c>
      <c r="H53" s="322">
        <v>696.03</v>
      </c>
      <c r="I53" s="323">
        <v>828.45</v>
      </c>
    </row>
    <row r="54" spans="1:9" ht="12.75">
      <c r="A54" s="281" t="s">
        <v>409</v>
      </c>
      <c r="B54" s="322">
        <v>76843</v>
      </c>
      <c r="C54" s="322">
        <v>67773</v>
      </c>
      <c r="D54" s="322">
        <v>63702.763</v>
      </c>
      <c r="E54" s="322">
        <v>32309.637000000002</v>
      </c>
      <c r="F54" s="322">
        <v>30689.98</v>
      </c>
      <c r="G54" s="322">
        <v>42288.44</v>
      </c>
      <c r="H54" s="322">
        <v>55106.73</v>
      </c>
      <c r="I54" s="323">
        <v>59177.12</v>
      </c>
    </row>
    <row r="55" spans="1:9" ht="12.75">
      <c r="A55" s="280" t="s">
        <v>326</v>
      </c>
      <c r="B55" s="322"/>
      <c r="C55" s="322"/>
      <c r="D55" s="322"/>
      <c r="E55" s="322"/>
      <c r="F55" s="322"/>
      <c r="G55" s="322"/>
      <c r="H55" s="322"/>
      <c r="I55" s="323" t="s">
        <v>465</v>
      </c>
    </row>
    <row r="56" spans="1:9" ht="12.75">
      <c r="A56" s="280" t="s">
        <v>327</v>
      </c>
      <c r="B56" s="322">
        <v>0</v>
      </c>
      <c r="C56" s="322">
        <v>0</v>
      </c>
      <c r="D56" s="322">
        <v>944</v>
      </c>
      <c r="E56" s="322">
        <v>0</v>
      </c>
      <c r="F56" s="322">
        <v>6676</v>
      </c>
      <c r="G56" s="322">
        <v>8676.42</v>
      </c>
      <c r="H56" s="322">
        <v>6459.2</v>
      </c>
      <c r="I56" s="323">
        <v>5948.12</v>
      </c>
    </row>
    <row r="57" spans="1:9" ht="12.75">
      <c r="A57" s="280" t="s">
        <v>458</v>
      </c>
      <c r="B57" s="322">
        <v>0</v>
      </c>
      <c r="C57" s="322">
        <v>336</v>
      </c>
      <c r="D57" s="322">
        <v>1141</v>
      </c>
      <c r="E57" s="322">
        <v>0</v>
      </c>
      <c r="F57" s="322">
        <v>210</v>
      </c>
      <c r="G57" s="322">
        <v>215.81</v>
      </c>
      <c r="H57" s="322">
        <v>290.9</v>
      </c>
      <c r="I57" s="323">
        <v>0</v>
      </c>
    </row>
    <row r="58" spans="1:9" ht="12.75">
      <c r="A58" s="280" t="s">
        <v>459</v>
      </c>
      <c r="B58" s="322">
        <v>67</v>
      </c>
      <c r="C58" s="322">
        <v>18</v>
      </c>
      <c r="D58" s="322">
        <v>0</v>
      </c>
      <c r="E58" s="322">
        <v>0</v>
      </c>
      <c r="F58" s="322">
        <v>0</v>
      </c>
      <c r="G58" s="322">
        <v>0</v>
      </c>
      <c r="H58" s="322">
        <v>0</v>
      </c>
      <c r="I58" s="323">
        <v>0</v>
      </c>
    </row>
    <row r="59" spans="1:9" ht="12.75">
      <c r="A59" s="316" t="s">
        <v>328</v>
      </c>
      <c r="B59" s="322">
        <v>67</v>
      </c>
      <c r="C59" s="322">
        <v>354</v>
      </c>
      <c r="D59" s="322">
        <v>2085</v>
      </c>
      <c r="E59" s="322">
        <v>0</v>
      </c>
      <c r="F59" s="322">
        <v>6886.3</v>
      </c>
      <c r="G59" s="322">
        <v>8892.23</v>
      </c>
      <c r="H59" s="322">
        <v>6750.1</v>
      </c>
      <c r="I59" s="323">
        <v>5948.12</v>
      </c>
    </row>
    <row r="60" spans="1:9" ht="12.75">
      <c r="A60" s="315" t="s">
        <v>173</v>
      </c>
      <c r="B60" s="322"/>
      <c r="C60" s="322"/>
      <c r="D60" s="322"/>
      <c r="E60" s="322"/>
      <c r="F60" s="322"/>
      <c r="G60" s="322"/>
      <c r="H60" s="322"/>
      <c r="I60" s="323" t="s">
        <v>465</v>
      </c>
    </row>
    <row r="61" spans="1:9" ht="12.75">
      <c r="A61" s="315" t="s">
        <v>460</v>
      </c>
      <c r="B61" s="322">
        <v>1981</v>
      </c>
      <c r="C61" s="322">
        <v>1396</v>
      </c>
      <c r="D61" s="322">
        <v>2322</v>
      </c>
      <c r="E61" s="322">
        <v>1522</v>
      </c>
      <c r="F61" s="322">
        <v>583</v>
      </c>
      <c r="G61" s="322">
        <v>572.42</v>
      </c>
      <c r="H61" s="322">
        <v>946.62</v>
      </c>
      <c r="I61" s="323">
        <v>699.49</v>
      </c>
    </row>
    <row r="62" spans="1:9" ht="12.75">
      <c r="A62" s="280" t="s">
        <v>461</v>
      </c>
      <c r="B62" s="322">
        <v>113</v>
      </c>
      <c r="C62" s="322">
        <v>64</v>
      </c>
      <c r="D62" s="322">
        <v>436</v>
      </c>
      <c r="E62" s="322">
        <v>204</v>
      </c>
      <c r="F62" s="322">
        <v>184</v>
      </c>
      <c r="G62" s="322">
        <v>68.7</v>
      </c>
      <c r="H62" s="322">
        <v>236.45</v>
      </c>
      <c r="I62" s="323">
        <v>777.5</v>
      </c>
    </row>
    <row r="63" spans="1:9" ht="12.75">
      <c r="A63" s="281" t="s">
        <v>410</v>
      </c>
      <c r="B63" s="322">
        <v>2094</v>
      </c>
      <c r="C63" s="322">
        <v>1460</v>
      </c>
      <c r="D63" s="322">
        <v>2757.28</v>
      </c>
      <c r="E63" s="322">
        <v>1726.15</v>
      </c>
      <c r="F63" s="322">
        <v>766.98</v>
      </c>
      <c r="G63" s="322">
        <v>641.12</v>
      </c>
      <c r="H63" s="322">
        <v>1183.07</v>
      </c>
      <c r="I63" s="323">
        <v>1476.99</v>
      </c>
    </row>
    <row r="64" spans="1:9" ht="12.75">
      <c r="A64" s="317" t="s">
        <v>411</v>
      </c>
      <c r="B64" s="324">
        <v>11024</v>
      </c>
      <c r="C64" s="324">
        <v>6091</v>
      </c>
      <c r="D64" s="324">
        <v>3728.29</v>
      </c>
      <c r="E64" s="324">
        <v>0</v>
      </c>
      <c r="F64" s="324">
        <v>725</v>
      </c>
      <c r="G64" s="324">
        <v>165.09</v>
      </c>
      <c r="H64" s="325">
        <v>0</v>
      </c>
      <c r="I64" s="326">
        <v>128.2</v>
      </c>
    </row>
    <row r="65" spans="1:9" ht="13.5" thickBot="1">
      <c r="A65" s="318" t="s">
        <v>412</v>
      </c>
      <c r="B65" s="319">
        <v>4718498</v>
      </c>
      <c r="C65" s="319">
        <v>3839348</v>
      </c>
      <c r="D65" s="319">
        <v>3458573</v>
      </c>
      <c r="E65" s="319">
        <v>3883876</v>
      </c>
      <c r="F65" s="319">
        <v>3497205</v>
      </c>
      <c r="G65" s="319">
        <v>2948674.6846699994</v>
      </c>
      <c r="H65" s="320">
        <v>2842457.0577</v>
      </c>
      <c r="I65" s="321">
        <v>3084162.74</v>
      </c>
    </row>
    <row r="66" spans="1:7" ht="12.75">
      <c r="A66" s="3"/>
      <c r="B66" s="243"/>
      <c r="C66" s="243"/>
      <c r="D66" s="243"/>
      <c r="E66" s="243"/>
      <c r="F66" s="243"/>
      <c r="G66" s="243"/>
    </row>
  </sheetData>
  <mergeCells count="2">
    <mergeCell ref="A3:I3"/>
    <mergeCell ref="A1:I1"/>
  </mergeCells>
  <printOptions horizontalCentered="1"/>
  <pageMargins left="0.5905511811023623" right="0.7874015748031497" top="0.1968503937007874" bottom="0.1968503937007874" header="0" footer="0"/>
  <pageSetup fitToHeight="1" fitToWidth="1" horizontalDpi="600" verticalDpi="600" orientation="landscape" paperSize="9" scale="6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zoomScaleSheetLayoutView="75" workbookViewId="0" topLeftCell="A1">
      <selection activeCell="F18" sqref="F18"/>
    </sheetView>
  </sheetViews>
  <sheetFormatPr defaultColWidth="11.421875" defaultRowHeight="12.75"/>
  <cols>
    <col min="1" max="1" width="29.28125" style="249" customWidth="1"/>
    <col min="2" max="2" width="18.421875" style="249" customWidth="1"/>
    <col min="3" max="3" width="21.421875" style="249" customWidth="1"/>
    <col min="4" max="16384" width="11.421875" style="249" customWidth="1"/>
  </cols>
  <sheetData>
    <row r="1" spans="1:3" s="245" customFormat="1" ht="18">
      <c r="A1" s="376" t="s">
        <v>255</v>
      </c>
      <c r="B1" s="376"/>
      <c r="C1" s="376"/>
    </row>
    <row r="2" s="247" customFormat="1" ht="15" customHeight="1">
      <c r="A2" s="246"/>
    </row>
    <row r="3" spans="1:3" s="247" customFormat="1" ht="15" customHeight="1">
      <c r="A3" s="377" t="s">
        <v>398</v>
      </c>
      <c r="B3" s="377"/>
      <c r="C3" s="377"/>
    </row>
    <row r="4" spans="1:3" s="247" customFormat="1" ht="15" customHeight="1">
      <c r="A4" s="377" t="s">
        <v>484</v>
      </c>
      <c r="B4" s="377"/>
      <c r="C4" s="377"/>
    </row>
    <row r="5" spans="1:3" s="247" customFormat="1" ht="15.75" thickBot="1">
      <c r="A5" s="248"/>
      <c r="B5" s="254"/>
      <c r="C5" s="254"/>
    </row>
    <row r="6" spans="1:3" ht="12.75">
      <c r="A6" s="381" t="s">
        <v>236</v>
      </c>
      <c r="B6" s="373" t="s">
        <v>368</v>
      </c>
      <c r="C6" s="378" t="s">
        <v>369</v>
      </c>
    </row>
    <row r="7" spans="1:3" ht="12.75">
      <c r="A7" s="382"/>
      <c r="B7" s="374"/>
      <c r="C7" s="379"/>
    </row>
    <row r="8" spans="1:3" ht="13.5" thickBot="1">
      <c r="A8" s="383"/>
      <c r="B8" s="375"/>
      <c r="C8" s="380"/>
    </row>
    <row r="9" spans="1:9" ht="12.75">
      <c r="A9" s="250"/>
      <c r="B9" s="256"/>
      <c r="C9" s="261"/>
      <c r="D9" s="253"/>
      <c r="E9" s="253"/>
      <c r="F9" s="253"/>
      <c r="G9" s="253"/>
      <c r="H9" s="253"/>
      <c r="I9" s="253"/>
    </row>
    <row r="10" spans="1:9" ht="12.75">
      <c r="A10" s="251" t="s">
        <v>485</v>
      </c>
      <c r="B10" s="272">
        <f>8720/100</f>
        <v>87.2</v>
      </c>
      <c r="C10" s="271" t="s">
        <v>371</v>
      </c>
      <c r="D10" s="253"/>
      <c r="E10" s="253"/>
      <c r="F10" s="253"/>
      <c r="G10" s="253"/>
      <c r="H10" s="253"/>
      <c r="I10" s="253"/>
    </row>
    <row r="11" spans="1:3" ht="12.75">
      <c r="A11" s="250"/>
      <c r="B11" s="256"/>
      <c r="C11" s="261"/>
    </row>
    <row r="12" spans="1:3" ht="12.75">
      <c r="A12" s="251" t="s">
        <v>335</v>
      </c>
      <c r="B12" s="272" t="s">
        <v>371</v>
      </c>
      <c r="C12" s="271" t="s">
        <v>371</v>
      </c>
    </row>
    <row r="13" spans="1:3" ht="12.75">
      <c r="A13" s="250"/>
      <c r="B13" s="256"/>
      <c r="C13" s="275"/>
    </row>
    <row r="14" spans="1:3" ht="12.75">
      <c r="A14" s="251" t="s">
        <v>341</v>
      </c>
      <c r="B14" s="259">
        <f>2632766/100</f>
        <v>26327.66</v>
      </c>
      <c r="C14" s="271" t="s">
        <v>371</v>
      </c>
    </row>
    <row r="15" spans="1:3" ht="12.75">
      <c r="A15" s="250"/>
      <c r="B15" s="256"/>
      <c r="C15" s="275"/>
    </row>
    <row r="16" spans="1:3" ht="13.5" thickBot="1">
      <c r="A16" s="252" t="s">
        <v>203</v>
      </c>
      <c r="B16" s="262">
        <f>SUM(B10:B14)</f>
        <v>26414.86</v>
      </c>
      <c r="C16" s="276" t="s">
        <v>371</v>
      </c>
    </row>
    <row r="19" spans="1:3" ht="12.75">
      <c r="A19" s="253"/>
      <c r="B19" s="253"/>
      <c r="C19" s="253"/>
    </row>
    <row r="20" spans="1:3" ht="12.75">
      <c r="A20" s="80"/>
      <c r="B20" s="81"/>
      <c r="C20" s="81"/>
    </row>
    <row r="21" spans="1:3" ht="12.75">
      <c r="A21" s="80"/>
      <c r="B21" s="81"/>
      <c r="C21" s="81"/>
    </row>
    <row r="22" spans="1:3" ht="12.75">
      <c r="A22" s="80"/>
      <c r="B22" s="80"/>
      <c r="C22" s="80"/>
    </row>
    <row r="23" spans="1:3" ht="12.75">
      <c r="A23" s="80"/>
      <c r="B23" s="81"/>
      <c r="C23" s="81"/>
    </row>
    <row r="24" spans="1:3" ht="12.75">
      <c r="A24" s="80"/>
      <c r="B24" s="81"/>
      <c r="C24" s="81"/>
    </row>
    <row r="25" spans="1:3" ht="12.75">
      <c r="A25" s="253"/>
      <c r="B25" s="253"/>
      <c r="C25" s="253"/>
    </row>
    <row r="26" spans="1:3" ht="12.75">
      <c r="A26" s="253"/>
      <c r="B26" s="253"/>
      <c r="C26" s="253"/>
    </row>
    <row r="27" spans="1:3" ht="12.75">
      <c r="A27" s="253"/>
      <c r="B27" s="253"/>
      <c r="C27" s="253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75" zoomScaleNormal="75" zoomScaleSheetLayoutView="75" workbookViewId="0" topLeftCell="A1">
      <selection activeCell="C17" sqref="C17"/>
    </sheetView>
  </sheetViews>
  <sheetFormatPr defaultColWidth="11.421875" defaultRowHeight="12.75"/>
  <cols>
    <col min="1" max="1" width="36.00390625" style="249" customWidth="1"/>
    <col min="2" max="2" width="36.7109375" style="249" customWidth="1"/>
    <col min="3" max="16384" width="11.421875" style="249" customWidth="1"/>
  </cols>
  <sheetData>
    <row r="1" spans="1:2" s="245" customFormat="1" ht="18">
      <c r="A1" s="376" t="s">
        <v>255</v>
      </c>
      <c r="B1" s="376"/>
    </row>
    <row r="2" s="247" customFormat="1" ht="15" customHeight="1">
      <c r="A2" s="246"/>
    </row>
    <row r="3" spans="1:2" s="247" customFormat="1" ht="15" customHeight="1">
      <c r="A3" s="370" t="s">
        <v>399</v>
      </c>
      <c r="B3" s="370"/>
    </row>
    <row r="4" spans="1:2" s="247" customFormat="1" ht="15" customHeight="1">
      <c r="A4" s="377" t="s">
        <v>486</v>
      </c>
      <c r="B4" s="377"/>
    </row>
    <row r="5" spans="1:2" s="247" customFormat="1" ht="15.75" thickBot="1">
      <c r="A5" s="248"/>
      <c r="B5" s="254"/>
    </row>
    <row r="6" spans="1:2" ht="12.75">
      <c r="A6" s="381" t="s">
        <v>236</v>
      </c>
      <c r="B6" s="378" t="s">
        <v>370</v>
      </c>
    </row>
    <row r="7" spans="1:2" ht="12.75">
      <c r="A7" s="382"/>
      <c r="B7" s="379"/>
    </row>
    <row r="8" spans="1:2" ht="13.5" thickBot="1">
      <c r="A8" s="383"/>
      <c r="B8" s="380"/>
    </row>
    <row r="9" spans="1:2" ht="12.75">
      <c r="A9" s="250"/>
      <c r="B9" s="258"/>
    </row>
    <row r="10" spans="1:2" ht="12.75">
      <c r="A10" s="251" t="s">
        <v>330</v>
      </c>
      <c r="B10" s="271" t="s">
        <v>371</v>
      </c>
    </row>
    <row r="11" spans="1:2" ht="12.75">
      <c r="A11" s="250"/>
      <c r="B11" s="261"/>
    </row>
    <row r="12" spans="1:2" ht="12.75">
      <c r="A12" s="251" t="s">
        <v>331</v>
      </c>
      <c r="B12" s="260">
        <v>95401.75</v>
      </c>
    </row>
    <row r="13" spans="1:2" ht="12.75">
      <c r="A13" s="250"/>
      <c r="B13" s="261"/>
    </row>
    <row r="14" spans="1:2" ht="12.75">
      <c r="A14" s="251" t="s">
        <v>332</v>
      </c>
      <c r="B14" s="260">
        <v>30910.25</v>
      </c>
    </row>
    <row r="15" spans="1:2" ht="12.75">
      <c r="A15" s="250"/>
      <c r="B15" s="261"/>
    </row>
    <row r="16" spans="1:2" ht="12.75">
      <c r="A16" s="251" t="s">
        <v>336</v>
      </c>
      <c r="B16" s="260">
        <v>262125.83</v>
      </c>
    </row>
    <row r="17" spans="1:2" ht="12.75">
      <c r="A17" s="250"/>
      <c r="B17" s="261"/>
    </row>
    <row r="18" spans="1:2" ht="13.5" thickBot="1">
      <c r="A18" s="252" t="s">
        <v>203</v>
      </c>
      <c r="B18" s="263">
        <v>388437.83</v>
      </c>
    </row>
    <row r="19" ht="12.75">
      <c r="B19" s="255"/>
    </row>
    <row r="23" spans="1:2" ht="12.75">
      <c r="A23" s="253"/>
      <c r="B23" s="253"/>
    </row>
    <row r="24" spans="1:2" ht="12.75">
      <c r="A24" s="80"/>
      <c r="B24" s="81"/>
    </row>
    <row r="25" spans="1:2" ht="12.75">
      <c r="A25" s="80"/>
      <c r="B25" s="81"/>
    </row>
    <row r="26" spans="1:2" ht="12.75">
      <c r="A26" s="80"/>
      <c r="B26" s="80"/>
    </row>
    <row r="27" spans="1:2" ht="12.75">
      <c r="A27" s="80"/>
      <c r="B27" s="81"/>
    </row>
    <row r="28" spans="1:2" ht="12.75">
      <c r="A28" s="80"/>
      <c r="B28" s="81"/>
    </row>
    <row r="29" spans="1:2" ht="12.75">
      <c r="A29" s="253"/>
      <c r="B29" s="253"/>
    </row>
    <row r="30" spans="1:2" ht="12.75">
      <c r="A30" s="253"/>
      <c r="B30" s="253"/>
    </row>
    <row r="31" spans="1:2" ht="12.75">
      <c r="A31" s="253"/>
      <c r="B31" s="25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6"/>
  <sheetViews>
    <sheetView showGridLines="0" view="pageBreakPreview" zoomScale="75" zoomScaleNormal="75" zoomScaleSheetLayoutView="75" workbookViewId="0" topLeftCell="A1">
      <selection activeCell="B10" sqref="B10:H20"/>
    </sheetView>
  </sheetViews>
  <sheetFormatPr defaultColWidth="11.421875" defaultRowHeight="12.75"/>
  <cols>
    <col min="1" max="8" width="14.7109375" style="1" customWidth="1"/>
    <col min="9" max="9" width="4.00390625" style="1" customWidth="1"/>
    <col min="10" max="16384" width="11.421875" style="1" customWidth="1"/>
  </cols>
  <sheetData>
    <row r="1" spans="1:8" s="22" customFormat="1" ht="18">
      <c r="A1" s="372" t="s">
        <v>255</v>
      </c>
      <c r="B1" s="372"/>
      <c r="C1" s="372"/>
      <c r="D1" s="372"/>
      <c r="E1" s="372"/>
      <c r="F1" s="372"/>
      <c r="G1" s="372"/>
      <c r="H1" s="372"/>
    </row>
    <row r="3" spans="1:10" ht="15" customHeight="1">
      <c r="A3" s="368" t="s">
        <v>375</v>
      </c>
      <c r="B3" s="368"/>
      <c r="C3" s="368"/>
      <c r="D3" s="368"/>
      <c r="E3" s="368"/>
      <c r="F3" s="368"/>
      <c r="G3" s="368"/>
      <c r="H3" s="368"/>
      <c r="I3" s="306"/>
      <c r="J3" s="306"/>
    </row>
    <row r="4" spans="1:9" ht="15" customHeight="1">
      <c r="A4" s="368" t="s">
        <v>295</v>
      </c>
      <c r="B4" s="368"/>
      <c r="C4" s="368"/>
      <c r="D4" s="368"/>
      <c r="E4" s="368"/>
      <c r="F4" s="368"/>
      <c r="G4" s="368"/>
      <c r="H4" s="368"/>
      <c r="I4" s="76"/>
    </row>
    <row r="5" spans="1:9" ht="15" customHeight="1">
      <c r="A5" s="367" t="s">
        <v>220</v>
      </c>
      <c r="B5" s="367"/>
      <c r="C5" s="367"/>
      <c r="D5" s="367"/>
      <c r="E5" s="367"/>
      <c r="F5" s="367"/>
      <c r="G5" s="367"/>
      <c r="H5" s="367"/>
      <c r="I5" s="3"/>
    </row>
    <row r="6" spans="1:9" ht="14.25" customHeight="1" thickBot="1">
      <c r="A6" s="96"/>
      <c r="B6" s="96"/>
      <c r="C6" s="96"/>
      <c r="D6" s="96"/>
      <c r="E6" s="96"/>
      <c r="F6" s="96"/>
      <c r="G6" s="96"/>
      <c r="H6" s="96"/>
      <c r="I6" s="3"/>
    </row>
    <row r="7" spans="1:9" ht="12.75">
      <c r="A7" s="107"/>
      <c r="B7" s="108"/>
      <c r="C7" s="369" t="s">
        <v>257</v>
      </c>
      <c r="D7" s="369" t="s">
        <v>258</v>
      </c>
      <c r="E7" s="369" t="s">
        <v>259</v>
      </c>
      <c r="F7" s="109"/>
      <c r="G7" s="109"/>
      <c r="H7" s="110"/>
      <c r="I7" s="3"/>
    </row>
    <row r="8" spans="1:9" ht="12.75" customHeight="1">
      <c r="A8" s="111" t="s">
        <v>7</v>
      </c>
      <c r="B8" s="112" t="s">
        <v>8</v>
      </c>
      <c r="C8" s="361"/>
      <c r="D8" s="361"/>
      <c r="E8" s="361" t="s">
        <v>9</v>
      </c>
      <c r="F8" s="113" t="s">
        <v>10</v>
      </c>
      <c r="G8" s="113" t="s">
        <v>11</v>
      </c>
      <c r="H8" s="114" t="s">
        <v>12</v>
      </c>
      <c r="I8" s="3"/>
    </row>
    <row r="9" spans="1:9" ht="13.5" thickBot="1">
      <c r="A9" s="115"/>
      <c r="B9" s="116"/>
      <c r="C9" s="362"/>
      <c r="D9" s="362"/>
      <c r="E9" s="362" t="s">
        <v>178</v>
      </c>
      <c r="F9" s="117"/>
      <c r="G9" s="117"/>
      <c r="H9" s="118"/>
      <c r="I9" s="3"/>
    </row>
    <row r="10" spans="1:9" ht="12.75">
      <c r="A10" s="89">
        <v>2002</v>
      </c>
      <c r="B10" s="99">
        <v>300.292104</v>
      </c>
      <c r="C10" s="99">
        <v>89.358937</v>
      </c>
      <c r="D10" s="99">
        <v>44.950968</v>
      </c>
      <c r="E10" s="99">
        <v>125.785345</v>
      </c>
      <c r="F10" s="99">
        <v>54.4</v>
      </c>
      <c r="G10" s="99">
        <v>343.551332</v>
      </c>
      <c r="H10" s="100">
        <v>958.3386859999999</v>
      </c>
      <c r="I10" s="3"/>
    </row>
    <row r="11" spans="1:9" ht="12.75">
      <c r="A11" s="89">
        <v>2003</v>
      </c>
      <c r="B11" s="99">
        <v>298.574443</v>
      </c>
      <c r="C11" s="99">
        <v>58.264848</v>
      </c>
      <c r="D11" s="99">
        <v>38.060235999999996</v>
      </c>
      <c r="E11" s="99">
        <v>111.48975</v>
      </c>
      <c r="F11" s="99">
        <v>57.5</v>
      </c>
      <c r="G11" s="99">
        <v>331.798637</v>
      </c>
      <c r="H11" s="100">
        <v>895.687914</v>
      </c>
      <c r="I11" s="3"/>
    </row>
    <row r="12" spans="1:9" ht="12.75">
      <c r="A12" s="101">
        <v>2004</v>
      </c>
      <c r="B12" s="99">
        <v>276.117728</v>
      </c>
      <c r="C12" s="99">
        <v>64.414984</v>
      </c>
      <c r="D12" s="99">
        <v>52.115421999999995</v>
      </c>
      <c r="E12" s="99">
        <v>97.66822</v>
      </c>
      <c r="F12" s="99">
        <v>61.8</v>
      </c>
      <c r="G12" s="99">
        <v>376.018977</v>
      </c>
      <c r="H12" s="100">
        <v>928.135331</v>
      </c>
      <c r="I12" s="3"/>
    </row>
    <row r="13" spans="1:9" ht="12.75">
      <c r="A13" s="101">
        <v>2005</v>
      </c>
      <c r="B13" s="99">
        <v>246.17724299999998</v>
      </c>
      <c r="C13" s="99">
        <v>54.549672</v>
      </c>
      <c r="D13" s="99">
        <v>34.092386</v>
      </c>
      <c r="E13" s="99">
        <v>83.4218</v>
      </c>
      <c r="F13" s="99">
        <v>61.3</v>
      </c>
      <c r="G13" s="99">
        <v>431.069921</v>
      </c>
      <c r="H13" s="100">
        <v>910.611022</v>
      </c>
      <c r="I13" s="3"/>
    </row>
    <row r="14" spans="1:9" ht="12.75">
      <c r="A14" s="101">
        <v>2006</v>
      </c>
      <c r="B14" s="99">
        <v>212.257488</v>
      </c>
      <c r="C14" s="99">
        <v>136.265272</v>
      </c>
      <c r="D14" s="99">
        <v>27.183543999999998</v>
      </c>
      <c r="E14" s="99">
        <v>72.603012</v>
      </c>
      <c r="F14" s="99">
        <v>59.526</v>
      </c>
      <c r="G14" s="99">
        <v>448.587205</v>
      </c>
      <c r="H14" s="100">
        <v>956.4225210000001</v>
      </c>
      <c r="I14" s="3"/>
    </row>
    <row r="15" spans="1:9" ht="12.75">
      <c r="A15" s="89">
        <v>2007</v>
      </c>
      <c r="B15" s="99">
        <v>235.84196799999998</v>
      </c>
      <c r="C15" s="99">
        <v>96.667975</v>
      </c>
      <c r="D15" s="99">
        <v>28.691030999999995</v>
      </c>
      <c r="E15" s="99">
        <v>43.204519</v>
      </c>
      <c r="F15" s="99">
        <v>86.234</v>
      </c>
      <c r="G15" s="99">
        <v>373.182505</v>
      </c>
      <c r="H15" s="100">
        <v>863.821998</v>
      </c>
      <c r="I15" s="3"/>
    </row>
    <row r="16" spans="1:9" ht="12.75">
      <c r="A16" s="89">
        <v>2008</v>
      </c>
      <c r="B16" s="99">
        <v>226.777974</v>
      </c>
      <c r="C16" s="99">
        <v>82.183383</v>
      </c>
      <c r="D16" s="99">
        <v>19.127005999999998</v>
      </c>
      <c r="E16" s="99">
        <v>66.578249</v>
      </c>
      <c r="F16" s="99">
        <v>85.154</v>
      </c>
      <c r="G16" s="99">
        <v>327.511285</v>
      </c>
      <c r="H16" s="100">
        <v>807.331897</v>
      </c>
      <c r="I16" s="3"/>
    </row>
    <row r="17" spans="1:9" ht="12.75">
      <c r="A17" s="89">
        <v>2009</v>
      </c>
      <c r="B17" s="99">
        <v>207.33594</v>
      </c>
      <c r="C17" s="99">
        <v>83.30346399999999</v>
      </c>
      <c r="D17" s="99">
        <v>24.938455</v>
      </c>
      <c r="E17" s="99">
        <v>57.011991</v>
      </c>
      <c r="F17" s="99">
        <v>88.04</v>
      </c>
      <c r="G17" s="99">
        <v>305.776554</v>
      </c>
      <c r="H17" s="100">
        <v>766.406404</v>
      </c>
      <c r="I17" s="3"/>
    </row>
    <row r="18" spans="1:9" ht="12.75">
      <c r="A18" s="285">
        <v>2010</v>
      </c>
      <c r="B18" s="99">
        <v>229.348309</v>
      </c>
      <c r="C18" s="99">
        <v>79.71033</v>
      </c>
      <c r="D18" s="99">
        <v>30.965712</v>
      </c>
      <c r="E18" s="99">
        <v>57.257863</v>
      </c>
      <c r="F18" s="99">
        <v>69.11</v>
      </c>
      <c r="G18" s="99">
        <v>294.639912</v>
      </c>
      <c r="H18" s="100">
        <v>761.032126</v>
      </c>
      <c r="I18" s="3"/>
    </row>
    <row r="19" spans="1:9" ht="12.75">
      <c r="A19" s="102" t="s">
        <v>471</v>
      </c>
      <c r="B19" s="99">
        <v>242.0580485003656</v>
      </c>
      <c r="C19" s="99">
        <v>84.12761798527212</v>
      </c>
      <c r="D19" s="99">
        <v>32.681731336176334</v>
      </c>
      <c r="E19" s="99">
        <v>60.43090807825092</v>
      </c>
      <c r="F19" s="99">
        <v>72.93985207390506</v>
      </c>
      <c r="G19" s="99">
        <v>310.9679003957228</v>
      </c>
      <c r="H19" s="100">
        <v>803.2060583696928</v>
      </c>
      <c r="I19" s="3"/>
    </row>
    <row r="20" spans="1:9" ht="13.5" thickBot="1">
      <c r="A20" s="103" t="s">
        <v>470</v>
      </c>
      <c r="B20" s="104">
        <v>254.46794341676633</v>
      </c>
      <c r="C20" s="104">
        <v>88.4406945602192</v>
      </c>
      <c r="D20" s="104">
        <v>34.35726682892562</v>
      </c>
      <c r="E20" s="104">
        <v>63.52909557335763</v>
      </c>
      <c r="F20" s="104">
        <v>76.67935135956343</v>
      </c>
      <c r="G20" s="104">
        <v>326.9106835016473</v>
      </c>
      <c r="H20" s="105">
        <v>844.3850352404795</v>
      </c>
      <c r="I20" s="3"/>
    </row>
    <row r="21" spans="1:9" ht="12.75">
      <c r="A21" s="106" t="s">
        <v>435</v>
      </c>
      <c r="B21" s="106"/>
      <c r="C21" s="106"/>
      <c r="D21" s="106"/>
      <c r="E21" s="106"/>
      <c r="F21" s="106"/>
      <c r="G21" s="106"/>
      <c r="H21" s="106"/>
      <c r="I21" s="3"/>
    </row>
    <row r="22" spans="1:9" ht="12.75">
      <c r="A22" s="3" t="s">
        <v>436</v>
      </c>
      <c r="B22" s="3"/>
      <c r="C22" s="3"/>
      <c r="D22" s="3"/>
      <c r="E22" s="3"/>
      <c r="F22" s="3"/>
      <c r="G22" s="3"/>
      <c r="H22" s="3"/>
      <c r="I22" s="3"/>
    </row>
    <row r="23" ht="12.75">
      <c r="I23" s="3"/>
    </row>
    <row r="24" ht="12.75">
      <c r="I24" s="3"/>
    </row>
    <row r="25" ht="12.75">
      <c r="I25" s="3"/>
    </row>
    <row r="26" ht="12.75">
      <c r="I26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80" zoomScaleNormal="75" zoomScaleSheetLayoutView="80" workbookViewId="0" topLeftCell="A1">
      <selection activeCell="L26" sqref="L26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59" customWidth="1"/>
  </cols>
  <sheetData>
    <row r="1" spans="1:13" ht="18">
      <c r="A1" s="358" t="s">
        <v>255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363" t="s">
        <v>432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ht="15" customHeight="1">
      <c r="A4" s="363" t="s">
        <v>297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4.25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2.75">
      <c r="A6" s="387" t="s">
        <v>110</v>
      </c>
      <c r="B6" s="369">
        <v>2001</v>
      </c>
      <c r="C6" s="369">
        <v>2002</v>
      </c>
      <c r="D6" s="369">
        <v>2003</v>
      </c>
      <c r="E6" s="369">
        <v>2004</v>
      </c>
      <c r="F6" s="369">
        <v>2005</v>
      </c>
      <c r="G6" s="369">
        <v>2006</v>
      </c>
      <c r="H6" s="369">
        <v>2007</v>
      </c>
      <c r="I6" s="369">
        <v>2008</v>
      </c>
      <c r="J6" s="369">
        <v>2009</v>
      </c>
      <c r="K6" s="369">
        <v>2010</v>
      </c>
      <c r="L6" s="385">
        <v>2011</v>
      </c>
      <c r="M6" s="385">
        <v>2012</v>
      </c>
    </row>
    <row r="7" spans="1:13" ht="13.5" thickBot="1">
      <c r="A7" s="388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86"/>
      <c r="M7" s="386"/>
    </row>
    <row r="8" spans="1:13" ht="18.75" customHeight="1">
      <c r="A8" s="122" t="s">
        <v>280</v>
      </c>
      <c r="B8" s="119" t="s">
        <v>183</v>
      </c>
      <c r="C8" s="119" t="s">
        <v>183</v>
      </c>
      <c r="D8" s="119">
        <v>6</v>
      </c>
      <c r="E8" s="119" t="s">
        <v>183</v>
      </c>
      <c r="F8" s="119" t="s">
        <v>183</v>
      </c>
      <c r="G8" s="119" t="s">
        <v>183</v>
      </c>
      <c r="H8" s="119" t="s">
        <v>183</v>
      </c>
      <c r="I8" s="120" t="s">
        <v>183</v>
      </c>
      <c r="J8" s="120" t="s">
        <v>183</v>
      </c>
      <c r="K8" s="120" t="s">
        <v>183</v>
      </c>
      <c r="L8" s="91" t="s">
        <v>183</v>
      </c>
      <c r="M8" s="120" t="s">
        <v>183</v>
      </c>
    </row>
    <row r="9" spans="1:13" ht="12.75">
      <c r="A9" s="123" t="s">
        <v>416</v>
      </c>
      <c r="B9" s="90" t="s">
        <v>183</v>
      </c>
      <c r="C9" s="90" t="s">
        <v>183</v>
      </c>
      <c r="D9" s="90" t="s">
        <v>183</v>
      </c>
      <c r="E9" s="90" t="s">
        <v>183</v>
      </c>
      <c r="F9" s="90" t="s">
        <v>183</v>
      </c>
      <c r="G9" s="90" t="s">
        <v>183</v>
      </c>
      <c r="H9" s="90" t="s">
        <v>183</v>
      </c>
      <c r="I9" s="91" t="s">
        <v>183</v>
      </c>
      <c r="J9" s="91" t="s">
        <v>183</v>
      </c>
      <c r="K9" s="91">
        <v>14</v>
      </c>
      <c r="L9" s="91" t="s">
        <v>183</v>
      </c>
      <c r="M9" s="91" t="s">
        <v>183</v>
      </c>
    </row>
    <row r="10" spans="1:13" ht="12.75">
      <c r="A10" s="123" t="s">
        <v>281</v>
      </c>
      <c r="B10" s="90">
        <v>80</v>
      </c>
      <c r="C10" s="90">
        <v>500</v>
      </c>
      <c r="D10" s="90">
        <v>1387</v>
      </c>
      <c r="E10" s="90">
        <v>2446</v>
      </c>
      <c r="F10" s="90">
        <v>2604</v>
      </c>
      <c r="G10" s="90">
        <v>2821</v>
      </c>
      <c r="H10" s="90">
        <v>5327</v>
      </c>
      <c r="I10" s="91">
        <v>5150</v>
      </c>
      <c r="J10" s="91">
        <v>4397</v>
      </c>
      <c r="K10" s="91">
        <v>4177</v>
      </c>
      <c r="L10" s="91">
        <v>4095.56</v>
      </c>
      <c r="M10" s="91">
        <v>5801</v>
      </c>
    </row>
    <row r="11" spans="1:13" ht="12.75">
      <c r="A11" s="123" t="s">
        <v>282</v>
      </c>
      <c r="B11" s="90" t="s">
        <v>183</v>
      </c>
      <c r="C11" s="90" t="s">
        <v>183</v>
      </c>
      <c r="D11" s="90" t="s">
        <v>183</v>
      </c>
      <c r="E11" s="90">
        <v>35</v>
      </c>
      <c r="F11" s="90">
        <v>41</v>
      </c>
      <c r="G11" s="90">
        <v>122</v>
      </c>
      <c r="H11" s="90">
        <v>4</v>
      </c>
      <c r="I11" s="91">
        <v>11</v>
      </c>
      <c r="J11" s="91">
        <v>8</v>
      </c>
      <c r="K11" s="91">
        <v>5</v>
      </c>
      <c r="L11" s="91">
        <v>20.59</v>
      </c>
      <c r="M11" s="91" t="s">
        <v>183</v>
      </c>
    </row>
    <row r="12" spans="1:13" ht="12.75">
      <c r="A12" s="123" t="s">
        <v>283</v>
      </c>
      <c r="B12" s="90">
        <v>4250</v>
      </c>
      <c r="C12" s="90">
        <v>9200</v>
      </c>
      <c r="D12" s="90">
        <v>12592</v>
      </c>
      <c r="E12" s="90">
        <v>25547</v>
      </c>
      <c r="F12" s="90">
        <v>21259</v>
      </c>
      <c r="G12" s="90">
        <v>23734</v>
      </c>
      <c r="H12" s="90">
        <v>35860</v>
      </c>
      <c r="I12" s="91">
        <v>31857</v>
      </c>
      <c r="J12" s="91">
        <v>29540</v>
      </c>
      <c r="K12" s="91">
        <v>24371</v>
      </c>
      <c r="L12" s="91">
        <v>41368.1</v>
      </c>
      <c r="M12" s="91">
        <v>41669</v>
      </c>
    </row>
    <row r="13" spans="1:13" ht="12.75">
      <c r="A13" s="123" t="s">
        <v>284</v>
      </c>
      <c r="B13" s="90">
        <v>3250</v>
      </c>
      <c r="C13" s="90">
        <v>5300</v>
      </c>
      <c r="D13" s="90">
        <v>5430</v>
      </c>
      <c r="E13" s="90">
        <v>15699</v>
      </c>
      <c r="F13" s="90">
        <v>16830</v>
      </c>
      <c r="G13" s="90">
        <v>20365</v>
      </c>
      <c r="H13" s="90">
        <v>23013</v>
      </c>
      <c r="I13" s="91">
        <v>25298</v>
      </c>
      <c r="J13" s="91">
        <v>28260</v>
      </c>
      <c r="K13" s="91">
        <v>25212</v>
      </c>
      <c r="L13" s="91">
        <v>29632.01</v>
      </c>
      <c r="M13" s="91">
        <v>33531</v>
      </c>
    </row>
    <row r="14" spans="1:13" ht="12.75">
      <c r="A14" s="123" t="s">
        <v>285</v>
      </c>
      <c r="B14" s="90" t="s">
        <v>183</v>
      </c>
      <c r="C14" s="90">
        <v>30</v>
      </c>
      <c r="D14" s="90">
        <v>6</v>
      </c>
      <c r="E14" s="90">
        <v>29</v>
      </c>
      <c r="F14" s="90">
        <v>29</v>
      </c>
      <c r="G14" s="90" t="s">
        <v>183</v>
      </c>
      <c r="H14" s="90">
        <v>3</v>
      </c>
      <c r="I14" s="91">
        <v>3</v>
      </c>
      <c r="J14" s="91">
        <v>92</v>
      </c>
      <c r="K14" s="91">
        <v>77</v>
      </c>
      <c r="L14" s="91">
        <v>51.47</v>
      </c>
      <c r="M14" s="91">
        <v>154</v>
      </c>
    </row>
    <row r="15" spans="1:13" ht="12.75">
      <c r="A15" s="123" t="s">
        <v>286</v>
      </c>
      <c r="B15" s="90" t="s">
        <v>183</v>
      </c>
      <c r="C15" s="90" t="s">
        <v>183</v>
      </c>
      <c r="D15" s="90">
        <v>74</v>
      </c>
      <c r="E15" s="90" t="s">
        <v>183</v>
      </c>
      <c r="F15" s="90">
        <v>12</v>
      </c>
      <c r="G15" s="90" t="s">
        <v>183</v>
      </c>
      <c r="H15" s="90">
        <v>13</v>
      </c>
      <c r="I15" s="91">
        <v>28</v>
      </c>
      <c r="J15" s="91">
        <v>19</v>
      </c>
      <c r="K15" s="90" t="s">
        <v>183</v>
      </c>
      <c r="L15" s="91">
        <v>5.88</v>
      </c>
      <c r="M15" s="91">
        <v>8</v>
      </c>
    </row>
    <row r="16" spans="1:13" ht="12.75">
      <c r="A16" s="123" t="s">
        <v>287</v>
      </c>
      <c r="B16" s="90">
        <v>1940</v>
      </c>
      <c r="C16" s="90">
        <v>780</v>
      </c>
      <c r="D16" s="90">
        <v>1034</v>
      </c>
      <c r="E16" s="90">
        <v>1385</v>
      </c>
      <c r="F16" s="90">
        <v>155</v>
      </c>
      <c r="G16" s="90">
        <v>80</v>
      </c>
      <c r="H16" s="90">
        <v>193</v>
      </c>
      <c r="I16" s="91">
        <v>381</v>
      </c>
      <c r="J16" s="91">
        <v>130</v>
      </c>
      <c r="K16" s="91">
        <v>322</v>
      </c>
      <c r="L16" s="91">
        <v>417.62</v>
      </c>
      <c r="M16" s="91">
        <v>421</v>
      </c>
    </row>
    <row r="17" spans="1:13" ht="12.75">
      <c r="A17" s="123" t="s">
        <v>288</v>
      </c>
      <c r="B17" s="90">
        <v>870</v>
      </c>
      <c r="C17" s="90">
        <v>4150</v>
      </c>
      <c r="D17" s="90">
        <v>7682</v>
      </c>
      <c r="E17" s="90">
        <v>8197</v>
      </c>
      <c r="F17" s="90">
        <v>7957</v>
      </c>
      <c r="G17" s="90">
        <v>4176</v>
      </c>
      <c r="H17" s="90">
        <v>3659</v>
      </c>
      <c r="I17" s="91">
        <v>4739</v>
      </c>
      <c r="J17" s="91">
        <v>3128</v>
      </c>
      <c r="K17" s="91">
        <v>2911</v>
      </c>
      <c r="L17" s="91">
        <v>5816.5</v>
      </c>
      <c r="M17" s="91">
        <v>7883</v>
      </c>
    </row>
    <row r="18" spans="1:13" ht="12.75">
      <c r="A18" s="123" t="s">
        <v>289</v>
      </c>
      <c r="B18" s="90">
        <v>100</v>
      </c>
      <c r="C18" s="90">
        <v>20</v>
      </c>
      <c r="D18" s="90">
        <v>72</v>
      </c>
      <c r="E18" s="90">
        <v>73</v>
      </c>
      <c r="F18" s="90">
        <v>293</v>
      </c>
      <c r="G18" s="90" t="s">
        <v>183</v>
      </c>
      <c r="H18" s="90" t="s">
        <v>183</v>
      </c>
      <c r="I18" s="91">
        <v>14</v>
      </c>
      <c r="J18" s="91" t="s">
        <v>183</v>
      </c>
      <c r="K18" s="91">
        <v>21</v>
      </c>
      <c r="L18" s="91">
        <v>127.65</v>
      </c>
      <c r="M18" s="91">
        <v>522</v>
      </c>
    </row>
    <row r="19" spans="1:13" ht="12.75">
      <c r="A19" s="123" t="s">
        <v>290</v>
      </c>
      <c r="B19" s="90" t="s">
        <v>183</v>
      </c>
      <c r="C19" s="90" t="s">
        <v>183</v>
      </c>
      <c r="D19" s="90" t="s">
        <v>183</v>
      </c>
      <c r="E19" s="90">
        <v>12</v>
      </c>
      <c r="F19" s="90" t="s">
        <v>183</v>
      </c>
      <c r="G19" s="90" t="s">
        <v>183</v>
      </c>
      <c r="H19" s="90">
        <v>24</v>
      </c>
      <c r="I19" s="91" t="s">
        <v>183</v>
      </c>
      <c r="J19" s="91" t="s">
        <v>183</v>
      </c>
      <c r="K19" s="91" t="s">
        <v>183</v>
      </c>
      <c r="L19" s="91" t="s">
        <v>183</v>
      </c>
      <c r="M19" s="91" t="s">
        <v>183</v>
      </c>
    </row>
    <row r="20" spans="1:13" ht="12.75">
      <c r="A20" s="123" t="s">
        <v>291</v>
      </c>
      <c r="B20" s="90">
        <v>600</v>
      </c>
      <c r="C20" s="90">
        <v>1500</v>
      </c>
      <c r="D20" s="90">
        <v>1899</v>
      </c>
      <c r="E20" s="90">
        <v>2026</v>
      </c>
      <c r="F20" s="90">
        <v>1171</v>
      </c>
      <c r="G20" s="90">
        <v>2071</v>
      </c>
      <c r="H20" s="90">
        <v>6460</v>
      </c>
      <c r="I20" s="91">
        <v>10416</v>
      </c>
      <c r="J20" s="91">
        <v>8308</v>
      </c>
      <c r="K20" s="91">
        <v>7314</v>
      </c>
      <c r="L20" s="91">
        <v>10566.83</v>
      </c>
      <c r="M20" s="91">
        <v>15952</v>
      </c>
    </row>
    <row r="21" spans="1:13" ht="12.75">
      <c r="A21" s="123" t="s">
        <v>292</v>
      </c>
      <c r="B21" s="90">
        <v>450</v>
      </c>
      <c r="C21" s="90">
        <v>1800</v>
      </c>
      <c r="D21" s="90">
        <v>2067</v>
      </c>
      <c r="E21" s="90">
        <v>2770</v>
      </c>
      <c r="F21" s="90">
        <v>2875</v>
      </c>
      <c r="G21" s="90">
        <v>298</v>
      </c>
      <c r="H21" s="90">
        <v>592</v>
      </c>
      <c r="I21" s="91">
        <v>1372</v>
      </c>
      <c r="J21" s="91">
        <v>2175</v>
      </c>
      <c r="K21" s="91">
        <v>3302</v>
      </c>
      <c r="L21" s="91">
        <v>5244.09</v>
      </c>
      <c r="M21" s="91">
        <v>10362</v>
      </c>
    </row>
    <row r="22" spans="1:13" ht="12.75">
      <c r="A22" s="123" t="s">
        <v>279</v>
      </c>
      <c r="B22" s="90"/>
      <c r="C22" s="90"/>
      <c r="D22" s="90"/>
      <c r="E22" s="90"/>
      <c r="F22" s="90"/>
      <c r="G22" s="90"/>
      <c r="H22" s="90"/>
      <c r="I22" s="91"/>
      <c r="J22" s="91"/>
      <c r="K22" s="91"/>
      <c r="L22" s="91"/>
      <c r="M22" s="91">
        <v>4</v>
      </c>
    </row>
    <row r="23" spans="1:13" ht="13.5" thickBot="1">
      <c r="A23" s="295" t="s">
        <v>203</v>
      </c>
      <c r="B23" s="296">
        <v>11540</v>
      </c>
      <c r="C23" s="296">
        <v>23280</v>
      </c>
      <c r="D23" s="296">
        <v>32249</v>
      </c>
      <c r="E23" s="296">
        <v>58219</v>
      </c>
      <c r="F23" s="296">
        <v>53226</v>
      </c>
      <c r="G23" s="296">
        <v>53667</v>
      </c>
      <c r="H23" s="296">
        <v>75148</v>
      </c>
      <c r="I23" s="297">
        <v>79269</v>
      </c>
      <c r="J23" s="297">
        <v>76057</v>
      </c>
      <c r="K23" s="297">
        <v>67726</v>
      </c>
      <c r="L23" s="297">
        <v>97346.31</v>
      </c>
      <c r="M23" s="297">
        <v>116306.6</v>
      </c>
    </row>
    <row r="24" spans="1:13" ht="14.25">
      <c r="A24" s="240" t="s">
        <v>296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3" ht="12.75">
      <c r="A25" s="59" t="s">
        <v>239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2.75">
      <c r="A26" s="384" t="s">
        <v>462</v>
      </c>
      <c r="B26" s="384"/>
      <c r="C26" s="384"/>
      <c r="D26" s="384"/>
      <c r="E26" s="384"/>
      <c r="F26" s="384"/>
      <c r="G26" s="384"/>
      <c r="H26" s="384"/>
      <c r="I26" s="384"/>
      <c r="J26" s="59"/>
      <c r="K26" s="59"/>
      <c r="L26" s="59"/>
      <c r="M26" s="59"/>
    </row>
    <row r="27" spans="1:13" ht="12.75">
      <c r="A27" s="384" t="s">
        <v>463</v>
      </c>
      <c r="B27" s="384"/>
      <c r="C27" s="384"/>
      <c r="D27" s="384"/>
      <c r="E27" s="384"/>
      <c r="F27" s="384"/>
      <c r="G27" s="384"/>
      <c r="H27" s="59"/>
      <c r="I27" s="59"/>
      <c r="J27" s="59"/>
      <c r="K27" s="59"/>
      <c r="L27" s="59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30:32" s="59" customFormat="1" ht="12.75">
      <c r="AD35"/>
      <c r="AE35"/>
      <c r="AF35"/>
    </row>
    <row r="36" spans="30:32" s="59" customFormat="1" ht="12.75">
      <c r="AD36"/>
      <c r="AE36"/>
      <c r="AF36"/>
    </row>
    <row r="37" spans="30:32" s="59" customFormat="1" ht="12.75">
      <c r="AD37"/>
      <c r="AE37"/>
      <c r="AF37"/>
    </row>
    <row r="38" spans="30:32" s="59" customFormat="1" ht="12.75">
      <c r="AD38"/>
      <c r="AE38"/>
      <c r="AF38"/>
    </row>
    <row r="39" spans="30:32" s="59" customFormat="1" ht="12.75">
      <c r="AD39"/>
      <c r="AE39"/>
      <c r="AF39"/>
    </row>
    <row r="40" spans="30:32" s="59" customFormat="1" ht="12.75">
      <c r="AD40"/>
      <c r="AE40"/>
      <c r="AF40"/>
    </row>
    <row r="41" spans="30:32" s="59" customFormat="1" ht="12.75">
      <c r="AD41"/>
      <c r="AE41"/>
      <c r="AF41"/>
    </row>
    <row r="42" spans="30:32" s="59" customFormat="1" ht="12.75">
      <c r="AD42"/>
      <c r="AE42"/>
      <c r="AF42"/>
    </row>
    <row r="43" spans="30:32" s="59" customFormat="1" ht="12.75">
      <c r="AD43"/>
      <c r="AE43"/>
      <c r="AF43"/>
    </row>
    <row r="44" spans="30:32" s="59" customFormat="1" ht="12.75">
      <c r="AD44"/>
      <c r="AE44"/>
      <c r="AF44"/>
    </row>
    <row r="45" spans="30:32" s="59" customFormat="1" ht="12.75">
      <c r="AD45"/>
      <c r="AE45"/>
      <c r="AF45"/>
    </row>
    <row r="46" spans="30:32" s="59" customFormat="1" ht="12.75">
      <c r="AD46"/>
      <c r="AE46"/>
      <c r="AF46"/>
    </row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</sheetData>
  <mergeCells count="18">
    <mergeCell ref="A27:G27"/>
    <mergeCell ref="A6:A7"/>
    <mergeCell ref="B6:B7"/>
    <mergeCell ref="C6:C7"/>
    <mergeCell ref="D6:D7"/>
    <mergeCell ref="E6:E7"/>
    <mergeCell ref="F6:F7"/>
    <mergeCell ref="G6:G7"/>
    <mergeCell ref="A3:M3"/>
    <mergeCell ref="A1:M1"/>
    <mergeCell ref="A26:I26"/>
    <mergeCell ref="H6:H7"/>
    <mergeCell ref="I6:I7"/>
    <mergeCell ref="J6:J7"/>
    <mergeCell ref="K6:K7"/>
    <mergeCell ref="L6:L7"/>
    <mergeCell ref="A4:M4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75" zoomScaleNormal="75" zoomScaleSheetLayoutView="75" workbookViewId="0" topLeftCell="A70">
      <selection activeCell="A9" sqref="A9:G23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12.7109375" style="1" customWidth="1"/>
    <col min="9" max="16384" width="11.421875" style="1" customWidth="1"/>
  </cols>
  <sheetData>
    <row r="1" spans="1:8" s="22" customFormat="1" ht="18">
      <c r="A1" s="372" t="s">
        <v>255</v>
      </c>
      <c r="B1" s="372"/>
      <c r="C1" s="372"/>
      <c r="D1" s="372"/>
      <c r="E1" s="372"/>
      <c r="F1" s="372"/>
      <c r="G1" s="372"/>
      <c r="H1" s="21"/>
    </row>
    <row r="3" spans="1:11" s="72" customFormat="1" ht="15">
      <c r="A3" s="395" t="s">
        <v>376</v>
      </c>
      <c r="B3" s="395"/>
      <c r="C3" s="395"/>
      <c r="D3" s="395"/>
      <c r="E3" s="395"/>
      <c r="F3" s="395"/>
      <c r="G3" s="395"/>
      <c r="H3" s="341"/>
      <c r="I3" s="341"/>
      <c r="J3" s="71"/>
      <c r="K3" s="71"/>
    </row>
    <row r="4" spans="1:8" s="27" customFormat="1" ht="14.25" customHeight="1" thickBot="1">
      <c r="A4" s="86"/>
      <c r="B4" s="86"/>
      <c r="C4" s="86"/>
      <c r="D4" s="86"/>
      <c r="E4" s="86"/>
      <c r="F4" s="86"/>
      <c r="G4" s="86"/>
      <c r="H4" s="30"/>
    </row>
    <row r="5" spans="1:8" ht="12.75">
      <c r="A5" s="389" t="s">
        <v>7</v>
      </c>
      <c r="B5" s="109" t="s">
        <v>13</v>
      </c>
      <c r="C5" s="109" t="s">
        <v>13</v>
      </c>
      <c r="D5" s="109" t="s">
        <v>261</v>
      </c>
      <c r="E5" s="109" t="s">
        <v>13</v>
      </c>
      <c r="F5" s="109" t="s">
        <v>14</v>
      </c>
      <c r="G5" s="110" t="s">
        <v>15</v>
      </c>
      <c r="H5" s="3"/>
    </row>
    <row r="6" spans="1:8" ht="13.5" thickBot="1">
      <c r="A6" s="390"/>
      <c r="B6" s="117" t="s">
        <v>16</v>
      </c>
      <c r="C6" s="117" t="s">
        <v>17</v>
      </c>
      <c r="D6" s="117" t="s">
        <v>260</v>
      </c>
      <c r="E6" s="117" t="s">
        <v>18</v>
      </c>
      <c r="F6" s="117" t="s">
        <v>18</v>
      </c>
      <c r="G6" s="118" t="s">
        <v>18</v>
      </c>
      <c r="H6" s="3"/>
    </row>
    <row r="7" spans="1:8" ht="12.75">
      <c r="A7" s="89">
        <v>1998</v>
      </c>
      <c r="B7" s="90">
        <v>6534</v>
      </c>
      <c r="C7" s="90">
        <v>1156</v>
      </c>
      <c r="D7" s="90">
        <v>235680</v>
      </c>
      <c r="E7" s="90">
        <v>134877</v>
      </c>
      <c r="F7" s="90">
        <v>72198</v>
      </c>
      <c r="G7" s="91">
        <v>18627</v>
      </c>
      <c r="H7" s="3"/>
    </row>
    <row r="8" spans="1:8" ht="12.75">
      <c r="A8" s="89">
        <v>1999</v>
      </c>
      <c r="B8" s="90">
        <v>7584</v>
      </c>
      <c r="C8" s="90">
        <v>1210</v>
      </c>
      <c r="D8" s="90">
        <v>317732</v>
      </c>
      <c r="E8" s="90">
        <v>109069.93650000001</v>
      </c>
      <c r="F8" s="90">
        <v>73823</v>
      </c>
      <c r="G8" s="91">
        <v>21264</v>
      </c>
      <c r="H8" s="3"/>
    </row>
    <row r="9" spans="1:8" ht="12.75">
      <c r="A9" s="89">
        <v>2000</v>
      </c>
      <c r="B9" s="90">
        <v>11159.535</v>
      </c>
      <c r="C9" s="90">
        <v>2200.69</v>
      </c>
      <c r="D9" s="90">
        <v>328201</v>
      </c>
      <c r="E9" s="90">
        <v>129633.945</v>
      </c>
      <c r="F9" s="90">
        <v>88723.11</v>
      </c>
      <c r="G9" s="91">
        <v>27450.54</v>
      </c>
      <c r="H9" s="3"/>
    </row>
    <row r="10" spans="1:8" ht="12.75">
      <c r="A10" s="89">
        <v>2001</v>
      </c>
      <c r="B10" s="90">
        <v>15192</v>
      </c>
      <c r="C10" s="90">
        <v>1122</v>
      </c>
      <c r="D10" s="90">
        <v>219151</v>
      </c>
      <c r="E10" s="90">
        <v>111658</v>
      </c>
      <c r="F10" s="90">
        <v>76723</v>
      </c>
      <c r="G10" s="91">
        <v>14252</v>
      </c>
      <c r="H10" s="3"/>
    </row>
    <row r="11" spans="1:8" ht="12.75">
      <c r="A11" s="89">
        <v>2002</v>
      </c>
      <c r="B11" s="90">
        <v>9123</v>
      </c>
      <c r="C11" s="90">
        <v>1170</v>
      </c>
      <c r="D11" s="90">
        <v>179806</v>
      </c>
      <c r="E11" s="90">
        <v>92442</v>
      </c>
      <c r="F11" s="90">
        <v>89272</v>
      </c>
      <c r="G11" s="91">
        <v>14291</v>
      </c>
      <c r="H11" s="3"/>
    </row>
    <row r="12" spans="1:8" ht="12.75">
      <c r="A12" s="89">
        <v>2003</v>
      </c>
      <c r="B12" s="90">
        <v>13513.055</v>
      </c>
      <c r="C12" s="90">
        <v>1386.475</v>
      </c>
      <c r="D12" s="90">
        <v>244598</v>
      </c>
      <c r="E12" s="90">
        <v>124253</v>
      </c>
      <c r="F12" s="90">
        <v>80999</v>
      </c>
      <c r="G12" s="91">
        <v>19238</v>
      </c>
      <c r="H12" s="3"/>
    </row>
    <row r="13" spans="1:8" ht="12.75">
      <c r="A13" s="89">
        <v>2004</v>
      </c>
      <c r="B13" s="90">
        <v>12749</v>
      </c>
      <c r="C13" s="90">
        <v>1188</v>
      </c>
      <c r="D13" s="90">
        <v>218125</v>
      </c>
      <c r="E13" s="90">
        <v>93437</v>
      </c>
      <c r="F13" s="90">
        <v>83609</v>
      </c>
      <c r="G13" s="91">
        <v>14262</v>
      </c>
      <c r="H13" s="3"/>
    </row>
    <row r="14" spans="1:8" ht="12.75">
      <c r="A14" s="89">
        <v>2005</v>
      </c>
      <c r="B14" s="90">
        <v>14492.81</v>
      </c>
      <c r="C14" s="90">
        <v>1432.355</v>
      </c>
      <c r="D14" s="90">
        <v>234994</v>
      </c>
      <c r="E14" s="90">
        <v>49896.24</v>
      </c>
      <c r="F14" s="90">
        <v>64670.34</v>
      </c>
      <c r="G14" s="91">
        <v>13418.6</v>
      </c>
      <c r="H14" s="3"/>
    </row>
    <row r="15" spans="1:8" ht="12.75">
      <c r="A15" s="89">
        <v>2006</v>
      </c>
      <c r="B15" s="90">
        <v>14981.68</v>
      </c>
      <c r="C15" s="90">
        <v>1067.02</v>
      </c>
      <c r="D15" s="90">
        <v>232358</v>
      </c>
      <c r="E15" s="90">
        <v>51319.99</v>
      </c>
      <c r="F15" s="90">
        <v>90079.08</v>
      </c>
      <c r="G15" s="91">
        <v>14355.9</v>
      </c>
      <c r="H15" s="3"/>
    </row>
    <row r="16" spans="1:8" ht="12.75">
      <c r="A16" s="89">
        <v>2007</v>
      </c>
      <c r="B16" s="90">
        <v>11522.39</v>
      </c>
      <c r="C16" s="90">
        <v>2704.44</v>
      </c>
      <c r="D16" s="90">
        <v>207893.66</v>
      </c>
      <c r="E16" s="90">
        <v>43356.37</v>
      </c>
      <c r="F16" s="90">
        <v>79281.51</v>
      </c>
      <c r="G16" s="91">
        <v>4097.6</v>
      </c>
      <c r="H16" s="3"/>
    </row>
    <row r="17" spans="1:8" ht="12.75">
      <c r="A17" s="89">
        <v>2008</v>
      </c>
      <c r="B17" s="90">
        <v>13575</v>
      </c>
      <c r="C17" s="90">
        <v>4541</v>
      </c>
      <c r="D17" s="90">
        <v>169449</v>
      </c>
      <c r="E17" s="90">
        <v>32853</v>
      </c>
      <c r="F17" s="90">
        <v>86706</v>
      </c>
      <c r="G17" s="91">
        <v>793</v>
      </c>
      <c r="H17" s="3"/>
    </row>
    <row r="18" spans="1:8" ht="12.75">
      <c r="A18" s="89">
        <v>2009</v>
      </c>
      <c r="B18" s="90">
        <v>12669</v>
      </c>
      <c r="C18" s="90">
        <v>1812</v>
      </c>
      <c r="D18" s="90">
        <v>171423</v>
      </c>
      <c r="E18" s="90">
        <v>35291</v>
      </c>
      <c r="F18" s="90">
        <v>61868</v>
      </c>
      <c r="G18" s="91">
        <v>11850</v>
      </c>
      <c r="H18" s="3"/>
    </row>
    <row r="19" spans="1:8" ht="12.75">
      <c r="A19" s="89">
        <v>2010</v>
      </c>
      <c r="B19" s="90">
        <v>13174</v>
      </c>
      <c r="C19" s="90">
        <v>4501</v>
      </c>
      <c r="D19" s="90">
        <v>217920</v>
      </c>
      <c r="E19" s="90">
        <v>43595</v>
      </c>
      <c r="F19" s="90">
        <v>60557</v>
      </c>
      <c r="G19" s="91">
        <v>21545</v>
      </c>
      <c r="H19" s="3"/>
    </row>
    <row r="20" spans="1:8" ht="12.75">
      <c r="A20" s="89">
        <v>2011</v>
      </c>
      <c r="B20" s="90">
        <v>15595</v>
      </c>
      <c r="C20" s="90">
        <v>4005</v>
      </c>
      <c r="D20" s="90">
        <v>192724</v>
      </c>
      <c r="E20" s="90">
        <v>37168</v>
      </c>
      <c r="F20" s="90">
        <v>58599</v>
      </c>
      <c r="G20" s="91">
        <v>16746</v>
      </c>
      <c r="H20" s="3"/>
    </row>
    <row r="21" spans="1:8" ht="13.5" thickBot="1">
      <c r="A21" s="125">
        <v>2012</v>
      </c>
      <c r="B21" s="92">
        <v>14504</v>
      </c>
      <c r="C21" s="92">
        <v>644</v>
      </c>
      <c r="D21" s="92">
        <v>167607</v>
      </c>
      <c r="E21" s="92">
        <v>24289</v>
      </c>
      <c r="F21" s="92">
        <v>44310</v>
      </c>
      <c r="G21" s="93">
        <v>21460</v>
      </c>
      <c r="H21" s="3"/>
    </row>
    <row r="22" spans="1:8" ht="12.75" customHeight="1">
      <c r="A22" s="106"/>
      <c r="B22" s="106"/>
      <c r="C22" s="106"/>
      <c r="D22" s="106"/>
      <c r="E22" s="106"/>
      <c r="F22" s="106"/>
      <c r="G22" s="106"/>
      <c r="H22" s="3"/>
    </row>
    <row r="23" spans="1:7" ht="12.75" customHeight="1" thickBot="1">
      <c r="A23" s="126"/>
      <c r="B23" s="126"/>
      <c r="C23" s="126"/>
      <c r="D23" s="126"/>
      <c r="E23" s="126"/>
      <c r="F23" s="126"/>
      <c r="G23" s="3"/>
    </row>
    <row r="24" spans="1:7" ht="14.25" customHeight="1">
      <c r="A24" s="389" t="s">
        <v>7</v>
      </c>
      <c r="B24" s="391" t="s">
        <v>20</v>
      </c>
      <c r="C24" s="109" t="s">
        <v>19</v>
      </c>
      <c r="D24" s="110" t="s">
        <v>163</v>
      </c>
      <c r="E24" s="391" t="s">
        <v>23</v>
      </c>
      <c r="F24" s="393" t="s">
        <v>217</v>
      </c>
      <c r="G24" s="3"/>
    </row>
    <row r="25" spans="1:7" ht="13.5" thickBot="1">
      <c r="A25" s="390"/>
      <c r="B25" s="392"/>
      <c r="C25" s="117" t="s">
        <v>21</v>
      </c>
      <c r="D25" s="117" t="s">
        <v>22</v>
      </c>
      <c r="E25" s="392"/>
      <c r="F25" s="394"/>
      <c r="G25" s="3"/>
    </row>
    <row r="26" spans="1:7" ht="12.75">
      <c r="A26" s="89">
        <v>1998</v>
      </c>
      <c r="B26" s="90">
        <v>264327</v>
      </c>
      <c r="C26" s="90">
        <v>47433</v>
      </c>
      <c r="D26" s="90">
        <v>5389</v>
      </c>
      <c r="E26" s="90">
        <v>324868</v>
      </c>
      <c r="F26" s="91">
        <v>1123755</v>
      </c>
      <c r="G26" s="3"/>
    </row>
    <row r="27" spans="1:7" ht="12.75">
      <c r="A27" s="89">
        <v>1999</v>
      </c>
      <c r="B27" s="90">
        <v>289925</v>
      </c>
      <c r="C27" s="90">
        <v>44222</v>
      </c>
      <c r="D27" s="90">
        <v>2403</v>
      </c>
      <c r="E27" s="90">
        <v>325700</v>
      </c>
      <c r="F27" s="91">
        <v>1207018</v>
      </c>
      <c r="G27" s="3"/>
    </row>
    <row r="28" spans="1:7" ht="12.75">
      <c r="A28" s="89">
        <v>2000</v>
      </c>
      <c r="B28" s="90">
        <v>323084.22</v>
      </c>
      <c r="C28" s="90">
        <v>49874</v>
      </c>
      <c r="D28" s="90">
        <v>2825.3590000000004</v>
      </c>
      <c r="E28" s="90">
        <v>301178</v>
      </c>
      <c r="F28" s="91">
        <v>1279154</v>
      </c>
      <c r="G28" s="3"/>
    </row>
    <row r="29" spans="1:7" ht="12.75">
      <c r="A29" s="89">
        <v>2001</v>
      </c>
      <c r="B29" s="90">
        <v>304029</v>
      </c>
      <c r="C29" s="90">
        <v>49627</v>
      </c>
      <c r="D29" s="90">
        <v>3107</v>
      </c>
      <c r="E29" s="90">
        <v>318606</v>
      </c>
      <c r="F29" s="91">
        <v>1131006</v>
      </c>
      <c r="G29" s="3"/>
    </row>
    <row r="30" spans="1:7" ht="12.75">
      <c r="A30" s="89">
        <v>2002</v>
      </c>
      <c r="B30" s="90">
        <v>277042</v>
      </c>
      <c r="C30" s="90">
        <v>41838</v>
      </c>
      <c r="D30" s="90">
        <v>2959</v>
      </c>
      <c r="E30" s="90">
        <v>296587</v>
      </c>
      <c r="F30" s="91">
        <v>1026546</v>
      </c>
      <c r="G30" s="3"/>
    </row>
    <row r="31" spans="1:7" ht="12.75">
      <c r="A31" s="89">
        <v>2003</v>
      </c>
      <c r="B31" s="90">
        <v>301120</v>
      </c>
      <c r="C31" s="90">
        <v>74164</v>
      </c>
      <c r="D31" s="90">
        <v>1343.98</v>
      </c>
      <c r="E31" s="90">
        <v>318815</v>
      </c>
      <c r="F31" s="91">
        <v>1198606</v>
      </c>
      <c r="G31" s="3"/>
    </row>
    <row r="32" spans="1:7" ht="12.75">
      <c r="A32" s="89">
        <v>2004</v>
      </c>
      <c r="B32" s="90">
        <v>274286</v>
      </c>
      <c r="C32" s="90">
        <v>58780</v>
      </c>
      <c r="D32" s="90">
        <v>3616</v>
      </c>
      <c r="E32" s="90">
        <v>289205</v>
      </c>
      <c r="F32" s="91">
        <v>1072949</v>
      </c>
      <c r="G32" s="3"/>
    </row>
    <row r="33" spans="1:7" ht="12.75">
      <c r="A33" s="89">
        <v>2005</v>
      </c>
      <c r="B33" s="90">
        <v>202929</v>
      </c>
      <c r="C33" s="90">
        <v>69877.5</v>
      </c>
      <c r="D33" s="90">
        <v>3760.52</v>
      </c>
      <c r="E33" s="90">
        <v>248553</v>
      </c>
      <c r="F33" s="91">
        <v>923764</v>
      </c>
      <c r="G33" s="3"/>
    </row>
    <row r="34" spans="1:8" ht="12.75">
      <c r="A34" s="89">
        <v>2006</v>
      </c>
      <c r="B34" s="90">
        <v>244112.34</v>
      </c>
      <c r="C34" s="90">
        <v>76272.3</v>
      </c>
      <c r="D34" s="90">
        <v>4000.78</v>
      </c>
      <c r="E34" s="90">
        <v>220354</v>
      </c>
      <c r="F34" s="91">
        <v>969783</v>
      </c>
      <c r="G34" s="3"/>
      <c r="H34" s="60"/>
    </row>
    <row r="35" spans="1:7" ht="12.75">
      <c r="A35" s="89">
        <v>2007</v>
      </c>
      <c r="B35" s="90">
        <v>245464.74</v>
      </c>
      <c r="C35" s="90">
        <v>92063.1</v>
      </c>
      <c r="D35" s="90">
        <v>874.12</v>
      </c>
      <c r="E35" s="90">
        <v>266481</v>
      </c>
      <c r="F35" s="91">
        <v>985857</v>
      </c>
      <c r="G35" s="3"/>
    </row>
    <row r="36" spans="1:7" ht="12.75">
      <c r="A36" s="89">
        <v>2008</v>
      </c>
      <c r="B36" s="90">
        <v>190697</v>
      </c>
      <c r="C36" s="90">
        <v>39346</v>
      </c>
      <c r="D36" s="90">
        <v>1317</v>
      </c>
      <c r="E36" s="90">
        <v>179748</v>
      </c>
      <c r="F36" s="91">
        <v>739757</v>
      </c>
      <c r="G36" s="3"/>
    </row>
    <row r="37" spans="1:7" ht="12.75">
      <c r="A37" s="89">
        <v>2009</v>
      </c>
      <c r="B37" s="90">
        <v>257642</v>
      </c>
      <c r="C37" s="90">
        <v>71152</v>
      </c>
      <c r="D37" s="90">
        <v>517</v>
      </c>
      <c r="E37" s="90">
        <v>138597</v>
      </c>
      <c r="F37" s="91">
        <v>781069</v>
      </c>
      <c r="G37" s="3"/>
    </row>
    <row r="38" spans="1:7" ht="12.75">
      <c r="A38" s="89">
        <v>2010</v>
      </c>
      <c r="B38" s="90">
        <v>284542</v>
      </c>
      <c r="C38" s="90">
        <v>59379</v>
      </c>
      <c r="D38" s="90">
        <v>2371</v>
      </c>
      <c r="E38" s="90">
        <v>208583</v>
      </c>
      <c r="F38" s="91">
        <v>940984</v>
      </c>
      <c r="G38" s="3"/>
    </row>
    <row r="39" spans="1:7" ht="12.75">
      <c r="A39" s="89">
        <v>2011</v>
      </c>
      <c r="B39" s="90">
        <v>252986</v>
      </c>
      <c r="C39" s="90">
        <v>51256</v>
      </c>
      <c r="D39" s="90">
        <v>4944</v>
      </c>
      <c r="E39" s="90">
        <v>192691</v>
      </c>
      <c r="F39" s="91">
        <v>846697</v>
      </c>
      <c r="G39" s="3"/>
    </row>
    <row r="40" spans="1:7" ht="13.5" thickBot="1">
      <c r="A40" s="125">
        <v>2012</v>
      </c>
      <c r="B40" s="92">
        <v>248534</v>
      </c>
      <c r="C40" s="92">
        <v>71003</v>
      </c>
      <c r="D40" s="92">
        <v>5375</v>
      </c>
      <c r="E40" s="92">
        <v>210820</v>
      </c>
      <c r="F40" s="93">
        <v>843410</v>
      </c>
      <c r="G40" s="3"/>
    </row>
    <row r="41" spans="1:6" ht="14.25">
      <c r="A41" s="241" t="s">
        <v>298</v>
      </c>
      <c r="B41" s="106"/>
      <c r="C41" s="106"/>
      <c r="D41" s="106"/>
      <c r="E41" s="106"/>
      <c r="F41" s="106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view="pageBreakPreview" zoomScale="75" zoomScaleNormal="75" zoomScaleSheetLayoutView="75" workbookViewId="0" topLeftCell="A37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72" t="s">
        <v>255</v>
      </c>
      <c r="B1" s="372"/>
      <c r="C1" s="372"/>
      <c r="D1" s="372"/>
      <c r="E1" s="372"/>
    </row>
    <row r="3" spans="1:11" s="72" customFormat="1" ht="15" customHeight="1">
      <c r="A3" s="395" t="s">
        <v>377</v>
      </c>
      <c r="B3" s="395"/>
      <c r="C3" s="395"/>
      <c r="D3" s="395"/>
      <c r="E3" s="395"/>
      <c r="F3" s="71"/>
      <c r="G3" s="71"/>
      <c r="H3" s="71"/>
      <c r="I3" s="71"/>
      <c r="J3" s="71"/>
      <c r="K3" s="71"/>
    </row>
    <row r="4" spans="1:11" s="72" customFormat="1" ht="15" customHeight="1">
      <c r="A4" s="395" t="s">
        <v>293</v>
      </c>
      <c r="B4" s="395"/>
      <c r="C4" s="395"/>
      <c r="D4" s="395"/>
      <c r="E4" s="395"/>
      <c r="F4" s="71"/>
      <c r="G4" s="71"/>
      <c r="H4" s="71"/>
      <c r="I4" s="71"/>
      <c r="J4" s="71"/>
      <c r="K4" s="71"/>
    </row>
    <row r="5" spans="1:5" s="27" customFormat="1" ht="14.25" customHeight="1" thickBot="1">
      <c r="A5" s="86"/>
      <c r="B5" s="86"/>
      <c r="C5" s="86"/>
      <c r="D5" s="86"/>
      <c r="E5" s="86"/>
    </row>
    <row r="6" spans="1:5" ht="12.75">
      <c r="A6" s="389" t="s">
        <v>7</v>
      </c>
      <c r="B6" s="109" t="s">
        <v>24</v>
      </c>
      <c r="C6" s="110" t="s">
        <v>25</v>
      </c>
      <c r="D6" s="391" t="s">
        <v>23</v>
      </c>
      <c r="E6" s="393" t="s">
        <v>12</v>
      </c>
    </row>
    <row r="7" spans="1:5" ht="13.5" thickBot="1">
      <c r="A7" s="390"/>
      <c r="B7" s="117" t="s">
        <v>16</v>
      </c>
      <c r="C7" s="117" t="s">
        <v>26</v>
      </c>
      <c r="D7" s="392"/>
      <c r="E7" s="394"/>
    </row>
    <row r="8" spans="1:5" ht="12.75">
      <c r="A8" s="89">
        <v>1998</v>
      </c>
      <c r="B8" s="90">
        <v>46009</v>
      </c>
      <c r="C8" s="90">
        <v>386</v>
      </c>
      <c r="D8" s="90">
        <v>566146</v>
      </c>
      <c r="E8" s="91">
        <v>643463</v>
      </c>
    </row>
    <row r="9" spans="1:5" ht="12.75">
      <c r="A9" s="89">
        <v>1999</v>
      </c>
      <c r="B9" s="90">
        <v>42041</v>
      </c>
      <c r="C9" s="90">
        <v>168</v>
      </c>
      <c r="D9" s="90">
        <v>563932</v>
      </c>
      <c r="E9" s="91">
        <v>633865</v>
      </c>
    </row>
    <row r="10" spans="1:5" ht="12.75">
      <c r="A10" s="89">
        <v>2000</v>
      </c>
      <c r="B10" s="90">
        <v>34432</v>
      </c>
      <c r="C10" s="90">
        <v>298</v>
      </c>
      <c r="D10" s="90">
        <v>522118</v>
      </c>
      <c r="E10" s="91">
        <v>570282</v>
      </c>
    </row>
    <row r="11" spans="1:5" ht="12.75">
      <c r="A11" s="89">
        <v>2001</v>
      </c>
      <c r="B11" s="90">
        <v>38723</v>
      </c>
      <c r="C11" s="90">
        <v>277</v>
      </c>
      <c r="D11" s="90">
        <v>541943</v>
      </c>
      <c r="E11" s="91">
        <v>610838</v>
      </c>
    </row>
    <row r="12" spans="1:5" ht="12.75">
      <c r="A12" s="89">
        <v>2002</v>
      </c>
      <c r="B12" s="90">
        <v>33647</v>
      </c>
      <c r="C12" s="90">
        <v>662</v>
      </c>
      <c r="D12" s="90">
        <v>533819</v>
      </c>
      <c r="E12" s="91">
        <v>605224</v>
      </c>
    </row>
    <row r="13" spans="1:5" ht="12.75">
      <c r="A13" s="89">
        <v>2003</v>
      </c>
      <c r="B13" s="90">
        <v>35314.38</v>
      </c>
      <c r="C13" s="90">
        <v>233</v>
      </c>
      <c r="D13" s="90">
        <v>548385</v>
      </c>
      <c r="E13" s="91">
        <v>614385</v>
      </c>
    </row>
    <row r="14" spans="1:5" ht="12.75">
      <c r="A14" s="89">
        <v>2004</v>
      </c>
      <c r="B14" s="90">
        <v>30585</v>
      </c>
      <c r="C14" s="90">
        <v>889</v>
      </c>
      <c r="D14" s="90">
        <v>511495</v>
      </c>
      <c r="E14" s="91">
        <v>588820</v>
      </c>
    </row>
    <row r="15" spans="1:5" ht="12.75">
      <c r="A15" s="89">
        <v>2005</v>
      </c>
      <c r="B15" s="90">
        <v>36566</v>
      </c>
      <c r="C15" s="90">
        <v>225</v>
      </c>
      <c r="D15" s="90">
        <v>441313</v>
      </c>
      <c r="E15" s="91">
        <v>513454</v>
      </c>
    </row>
    <row r="16" spans="1:5" ht="12.75">
      <c r="A16" s="89">
        <v>2006</v>
      </c>
      <c r="B16" s="90">
        <v>44797</v>
      </c>
      <c r="C16" s="90">
        <v>78.9</v>
      </c>
      <c r="D16" s="90">
        <v>386550</v>
      </c>
      <c r="E16" s="91">
        <v>452461</v>
      </c>
    </row>
    <row r="17" spans="1:5" ht="12.75">
      <c r="A17" s="89">
        <v>2007</v>
      </c>
      <c r="B17" s="90">
        <v>42371</v>
      </c>
      <c r="C17" s="90">
        <v>46.35</v>
      </c>
      <c r="D17" s="90">
        <v>463145</v>
      </c>
      <c r="E17" s="91">
        <v>554382</v>
      </c>
    </row>
    <row r="18" spans="1:5" ht="12.75">
      <c r="A18" s="89">
        <v>2008</v>
      </c>
      <c r="B18" s="90">
        <v>12827</v>
      </c>
      <c r="C18" s="90">
        <v>3601</v>
      </c>
      <c r="D18" s="90">
        <v>231421</v>
      </c>
      <c r="E18" s="91">
        <v>271578</v>
      </c>
    </row>
    <row r="19" spans="1:5" ht="12.75">
      <c r="A19" s="89">
        <v>2009</v>
      </c>
      <c r="B19" s="90">
        <v>10771</v>
      </c>
      <c r="C19" s="90">
        <v>2498</v>
      </c>
      <c r="D19" s="90">
        <v>241740</v>
      </c>
      <c r="E19" s="91">
        <v>264211</v>
      </c>
    </row>
    <row r="20" spans="1:5" ht="12.75">
      <c r="A20" s="89">
        <v>2010</v>
      </c>
      <c r="B20" s="90">
        <v>26995</v>
      </c>
      <c r="C20" s="90">
        <v>13</v>
      </c>
      <c r="D20" s="90">
        <v>298877</v>
      </c>
      <c r="E20" s="91">
        <v>337812</v>
      </c>
    </row>
    <row r="21" spans="1:5" ht="12.75">
      <c r="A21" s="89">
        <v>2011</v>
      </c>
      <c r="B21" s="90">
        <v>54197</v>
      </c>
      <c r="C21" s="90">
        <v>2593</v>
      </c>
      <c r="D21" s="90">
        <v>292807</v>
      </c>
      <c r="E21" s="91">
        <v>362672</v>
      </c>
    </row>
    <row r="22" spans="1:5" ht="13.5" thickBot="1">
      <c r="A22" s="125">
        <v>2012</v>
      </c>
      <c r="B22" s="92">
        <v>45826</v>
      </c>
      <c r="C22" s="92">
        <v>2</v>
      </c>
      <c r="D22" s="92">
        <v>321574</v>
      </c>
      <c r="E22" s="93">
        <v>376590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view="pageBreakPreview" zoomScale="75" zoomScaleNormal="75" zoomScaleSheetLayoutView="75" workbookViewId="0" topLeftCell="A37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72" t="s">
        <v>255</v>
      </c>
      <c r="B1" s="372"/>
      <c r="C1" s="372"/>
      <c r="D1" s="372"/>
      <c r="E1" s="372"/>
    </row>
    <row r="3" spans="1:5" s="73" customFormat="1" ht="15" customHeight="1">
      <c r="A3" s="395" t="s">
        <v>378</v>
      </c>
      <c r="B3" s="395"/>
      <c r="C3" s="395"/>
      <c r="D3" s="395"/>
      <c r="E3" s="395"/>
    </row>
    <row r="4" spans="1:5" s="73" customFormat="1" ht="15" customHeight="1">
      <c r="A4" s="395" t="s">
        <v>294</v>
      </c>
      <c r="B4" s="395"/>
      <c r="C4" s="395"/>
      <c r="D4" s="395"/>
      <c r="E4" s="395"/>
    </row>
    <row r="5" spans="1:5" ht="13.5" thickBot="1">
      <c r="A5" s="126"/>
      <c r="B5" s="126"/>
      <c r="C5" s="126"/>
      <c r="D5" s="126"/>
      <c r="E5" s="126"/>
    </row>
    <row r="6" spans="1:5" ht="12.75">
      <c r="A6" s="389" t="s">
        <v>7</v>
      </c>
      <c r="B6" s="109" t="s">
        <v>164</v>
      </c>
      <c r="C6" s="110" t="s">
        <v>14</v>
      </c>
      <c r="D6" s="391" t="s">
        <v>23</v>
      </c>
      <c r="E6" s="393" t="s">
        <v>12</v>
      </c>
    </row>
    <row r="7" spans="1:5" ht="13.5" thickBot="1">
      <c r="A7" s="390"/>
      <c r="B7" s="117" t="s">
        <v>165</v>
      </c>
      <c r="C7" s="117" t="s">
        <v>165</v>
      </c>
      <c r="D7" s="392"/>
      <c r="E7" s="394"/>
    </row>
    <row r="8" spans="1:6" ht="12.75">
      <c r="A8" s="89">
        <v>1998</v>
      </c>
      <c r="B8" s="90">
        <v>118671</v>
      </c>
      <c r="C8" s="90">
        <v>14166</v>
      </c>
      <c r="D8" s="90">
        <v>378259</v>
      </c>
      <c r="E8" s="91">
        <v>511039</v>
      </c>
      <c r="F8" s="39"/>
    </row>
    <row r="9" spans="1:6" ht="12.75">
      <c r="A9" s="89">
        <v>1999</v>
      </c>
      <c r="B9" s="90">
        <v>105382</v>
      </c>
      <c r="C9" s="90">
        <v>14443</v>
      </c>
      <c r="D9" s="90">
        <v>376480</v>
      </c>
      <c r="E9" s="91">
        <v>496297</v>
      </c>
      <c r="F9" s="39"/>
    </row>
    <row r="10" spans="1:6" ht="12.75">
      <c r="A10" s="89">
        <v>2000</v>
      </c>
      <c r="B10" s="90">
        <v>115930</v>
      </c>
      <c r="C10" s="90">
        <v>13746</v>
      </c>
      <c r="D10" s="90">
        <v>345142</v>
      </c>
      <c r="E10" s="91">
        <v>474822</v>
      </c>
      <c r="F10" s="39"/>
    </row>
    <row r="11" spans="1:6" ht="12.75">
      <c r="A11" s="89">
        <v>2001</v>
      </c>
      <c r="B11" s="90">
        <v>110573</v>
      </c>
      <c r="C11" s="90">
        <v>17505</v>
      </c>
      <c r="D11" s="90">
        <v>340282</v>
      </c>
      <c r="E11" s="91">
        <v>468360</v>
      </c>
      <c r="F11" s="39"/>
    </row>
    <row r="12" spans="1:6" ht="12.75">
      <c r="A12" s="89">
        <v>2002</v>
      </c>
      <c r="B12" s="90">
        <v>129593</v>
      </c>
      <c r="C12" s="90">
        <v>21161</v>
      </c>
      <c r="D12" s="90">
        <v>340386</v>
      </c>
      <c r="E12" s="91">
        <v>491138</v>
      </c>
      <c r="F12" s="39"/>
    </row>
    <row r="13" spans="1:6" ht="12.75">
      <c r="A13" s="89">
        <v>2003</v>
      </c>
      <c r="B13" s="90">
        <v>124142</v>
      </c>
      <c r="C13" s="90">
        <v>18740</v>
      </c>
      <c r="D13" s="90">
        <v>325644</v>
      </c>
      <c r="E13" s="91">
        <v>468511</v>
      </c>
      <c r="F13" s="39"/>
    </row>
    <row r="14" spans="1:6" ht="12.75">
      <c r="A14" s="89">
        <v>2004</v>
      </c>
      <c r="B14" s="90">
        <v>170083.8</v>
      </c>
      <c r="C14" s="90">
        <v>20681.5</v>
      </c>
      <c r="D14" s="90">
        <v>301529</v>
      </c>
      <c r="E14" s="91">
        <v>492571</v>
      </c>
      <c r="F14" s="39"/>
    </row>
    <row r="15" spans="1:6" ht="12.75">
      <c r="A15" s="89">
        <v>2005</v>
      </c>
      <c r="B15" s="90">
        <v>105550.8</v>
      </c>
      <c r="C15" s="90">
        <v>22364.5</v>
      </c>
      <c r="D15" s="90">
        <v>270315</v>
      </c>
      <c r="E15" s="91">
        <v>398230</v>
      </c>
      <c r="F15" s="39"/>
    </row>
    <row r="16" spans="1:6" ht="12.75">
      <c r="A16" s="89">
        <v>2006</v>
      </c>
      <c r="B16" s="90">
        <v>126595.8</v>
      </c>
      <c r="C16" s="90">
        <v>18477</v>
      </c>
      <c r="D16" s="90">
        <v>242661</v>
      </c>
      <c r="E16" s="91">
        <v>388187</v>
      </c>
      <c r="F16" s="39"/>
    </row>
    <row r="17" spans="1:6" ht="12.75">
      <c r="A17" s="89">
        <v>2007</v>
      </c>
      <c r="B17" s="90">
        <v>131796</v>
      </c>
      <c r="C17" s="90">
        <v>21798</v>
      </c>
      <c r="D17" s="90">
        <v>291259</v>
      </c>
      <c r="E17" s="91">
        <v>444853</v>
      </c>
      <c r="F17" s="39"/>
    </row>
    <row r="18" spans="1:6" ht="12.75">
      <c r="A18" s="89">
        <v>2008</v>
      </c>
      <c r="B18" s="90">
        <v>89935</v>
      </c>
      <c r="C18" s="90">
        <v>19968</v>
      </c>
      <c r="D18" s="90">
        <v>209291</v>
      </c>
      <c r="E18" s="91">
        <v>319194</v>
      </c>
      <c r="F18" s="39"/>
    </row>
    <row r="19" spans="1:6" ht="12.75">
      <c r="A19" s="89">
        <v>2009</v>
      </c>
      <c r="B19" s="90">
        <v>35252</v>
      </c>
      <c r="C19" s="90">
        <v>9198</v>
      </c>
      <c r="D19" s="90">
        <v>121566</v>
      </c>
      <c r="E19" s="91">
        <v>166016</v>
      </c>
      <c r="F19" s="39"/>
    </row>
    <row r="20" spans="1:6" ht="12.75">
      <c r="A20" s="89">
        <v>2010</v>
      </c>
      <c r="B20" s="90">
        <v>100102</v>
      </c>
      <c r="C20" s="90">
        <v>18294</v>
      </c>
      <c r="D20" s="90">
        <v>241187</v>
      </c>
      <c r="E20" s="91">
        <v>359583</v>
      </c>
      <c r="F20" s="39"/>
    </row>
    <row r="21" spans="1:6" ht="12.75">
      <c r="A21" s="89">
        <v>2011</v>
      </c>
      <c r="B21" s="90">
        <v>91957</v>
      </c>
      <c r="C21" s="90">
        <v>15384</v>
      </c>
      <c r="D21" s="90">
        <v>207301</v>
      </c>
      <c r="E21" s="91">
        <v>314642</v>
      </c>
      <c r="F21" s="39"/>
    </row>
    <row r="22" spans="1:6" ht="13.5" thickBot="1">
      <c r="A22" s="125">
        <v>2012</v>
      </c>
      <c r="B22" s="92">
        <v>99921</v>
      </c>
      <c r="C22" s="92">
        <v>19915</v>
      </c>
      <c r="D22" s="92">
        <v>200496</v>
      </c>
      <c r="E22" s="93">
        <v>320841</v>
      </c>
      <c r="F22" s="39"/>
    </row>
    <row r="26" spans="4:7" ht="12.75">
      <c r="D26" s="73"/>
      <c r="E26" s="73"/>
      <c r="F26" s="73"/>
      <c r="G26" s="73"/>
    </row>
    <row r="27" spans="4:7" ht="12.75">
      <c r="D27" s="73"/>
      <c r="E27" s="73"/>
      <c r="F27" s="73"/>
      <c r="G27" s="73"/>
    </row>
    <row r="28" spans="4:7" ht="12.75">
      <c r="D28" s="73"/>
      <c r="E28" s="73"/>
      <c r="F28" s="73"/>
      <c r="G28" s="73"/>
    </row>
    <row r="29" spans="4:7" ht="12.75">
      <c r="D29" s="73"/>
      <c r="E29" s="73"/>
      <c r="F29" s="73"/>
      <c r="G29" s="73"/>
    </row>
    <row r="30" spans="4:7" ht="12.75">
      <c r="D30" s="73"/>
      <c r="E30" s="73"/>
      <c r="F30" s="73"/>
      <c r="G30" s="73"/>
    </row>
    <row r="31" spans="4:7" ht="12.75">
      <c r="D31" s="73"/>
      <c r="E31" s="73"/>
      <c r="F31" s="73"/>
      <c r="G31" s="73"/>
    </row>
    <row r="32" spans="4:7" ht="12.75">
      <c r="D32" s="73"/>
      <c r="E32" s="73"/>
      <c r="F32" s="73"/>
      <c r="G32" s="73"/>
    </row>
    <row r="33" spans="4:7" ht="12.75">
      <c r="D33" s="73"/>
      <c r="E33" s="73"/>
      <c r="F33" s="73"/>
      <c r="G33" s="73"/>
    </row>
    <row r="36" spans="2:5" ht="12.75">
      <c r="B36" s="73"/>
      <c r="C36" s="73"/>
      <c r="D36" s="73"/>
      <c r="E36" s="73"/>
    </row>
    <row r="37" spans="2:5" ht="12.75">
      <c r="B37" s="73"/>
      <c r="C37" s="73"/>
      <c r="D37" s="73"/>
      <c r="E37" s="73"/>
    </row>
    <row r="38" spans="2:5" ht="12.75">
      <c r="B38" s="73"/>
      <c r="D38" s="73"/>
      <c r="E38" s="73"/>
    </row>
    <row r="39" spans="2:5" ht="12.75">
      <c r="B39" s="73"/>
      <c r="D39" s="73"/>
      <c r="E39" s="73"/>
    </row>
    <row r="40" spans="4:5" ht="12.75">
      <c r="D40" s="73"/>
      <c r="E40" s="73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75" zoomScaleNormal="75" zoomScaleSheetLayoutView="75" workbookViewId="0" topLeftCell="A16">
      <selection activeCell="A9" sqref="A9:G23"/>
    </sheetView>
  </sheetViews>
  <sheetFormatPr defaultColWidth="12.57421875" defaultRowHeight="12.75"/>
  <cols>
    <col min="1" max="8" width="14.7109375" style="13" customWidth="1"/>
    <col min="9" max="9" width="6.57421875" style="13" customWidth="1"/>
    <col min="10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96" t="s">
        <v>255</v>
      </c>
      <c r="B1" s="396"/>
      <c r="C1" s="396"/>
      <c r="D1" s="396"/>
      <c r="E1" s="396"/>
      <c r="F1" s="396"/>
      <c r="G1" s="396"/>
      <c r="H1" s="396"/>
    </row>
    <row r="3" spans="1:11" s="70" customFormat="1" ht="15">
      <c r="A3" s="407" t="s">
        <v>379</v>
      </c>
      <c r="B3" s="407"/>
      <c r="C3" s="407"/>
      <c r="D3" s="407"/>
      <c r="E3" s="407"/>
      <c r="F3" s="407"/>
      <c r="G3" s="407"/>
      <c r="H3" s="407"/>
      <c r="I3" s="342"/>
      <c r="J3" s="69"/>
      <c r="K3" s="69"/>
    </row>
    <row r="4" spans="1:9" s="32" customFormat="1" ht="14.25" customHeight="1" thickBot="1">
      <c r="A4" s="127"/>
      <c r="B4" s="127"/>
      <c r="C4" s="127"/>
      <c r="D4" s="127"/>
      <c r="E4" s="127"/>
      <c r="F4" s="127"/>
      <c r="G4" s="127"/>
      <c r="H4" s="127"/>
      <c r="I4" s="235"/>
    </row>
    <row r="5" spans="1:9" ht="15.75" customHeight="1">
      <c r="A5" s="397" t="s">
        <v>7</v>
      </c>
      <c r="B5" s="135" t="s">
        <v>27</v>
      </c>
      <c r="C5" s="400" t="s">
        <v>184</v>
      </c>
      <c r="D5" s="397"/>
      <c r="E5" s="400" t="s">
        <v>185</v>
      </c>
      <c r="F5" s="397"/>
      <c r="G5" s="400" t="s">
        <v>186</v>
      </c>
      <c r="H5" s="403"/>
      <c r="I5" s="238"/>
    </row>
    <row r="6" spans="1:9" ht="14.25">
      <c r="A6" s="398"/>
      <c r="B6" s="146" t="s">
        <v>218</v>
      </c>
      <c r="C6" s="401"/>
      <c r="D6" s="402"/>
      <c r="E6" s="401"/>
      <c r="F6" s="402"/>
      <c r="G6" s="401"/>
      <c r="H6" s="404"/>
      <c r="I6" s="238"/>
    </row>
    <row r="7" spans="1:9" ht="12.75">
      <c r="A7" s="398"/>
      <c r="B7" s="405" t="s">
        <v>299</v>
      </c>
      <c r="C7" s="136" t="s">
        <v>12</v>
      </c>
      <c r="D7" s="136" t="s">
        <v>28</v>
      </c>
      <c r="E7" s="136" t="s">
        <v>12</v>
      </c>
      <c r="F7" s="136" t="s">
        <v>28</v>
      </c>
      <c r="G7" s="136" t="s">
        <v>12</v>
      </c>
      <c r="H7" s="137" t="s">
        <v>28</v>
      </c>
      <c r="I7" s="238"/>
    </row>
    <row r="8" spans="1:25" ht="13.5" thickBot="1">
      <c r="A8" s="399"/>
      <c r="B8" s="406"/>
      <c r="C8" s="138" t="s">
        <v>223</v>
      </c>
      <c r="D8" s="139" t="str">
        <f>(F8)</f>
        <v>kg/ha</v>
      </c>
      <c r="E8" s="138" t="s">
        <v>223</v>
      </c>
      <c r="F8" s="139" t="s">
        <v>29</v>
      </c>
      <c r="G8" s="138" t="s">
        <v>223</v>
      </c>
      <c r="H8" s="140" t="s">
        <v>29</v>
      </c>
      <c r="I8" s="238"/>
      <c r="Y8" s="14"/>
    </row>
    <row r="9" spans="1:25" ht="12.75">
      <c r="A9" s="128" t="s">
        <v>166</v>
      </c>
      <c r="B9" s="90">
        <v>16588</v>
      </c>
      <c r="C9" s="90">
        <v>1123755</v>
      </c>
      <c r="D9" s="129">
        <v>67.74505666747046</v>
      </c>
      <c r="E9" s="90">
        <v>643463</v>
      </c>
      <c r="F9" s="129">
        <v>38.79087292018327</v>
      </c>
      <c r="G9" s="90">
        <v>511039</v>
      </c>
      <c r="H9" s="236">
        <v>30.80775259223535</v>
      </c>
      <c r="I9" s="46"/>
      <c r="K9" s="15"/>
      <c r="Y9" s="14"/>
    </row>
    <row r="10" spans="1:26" ht="12.75">
      <c r="A10" s="128" t="s">
        <v>207</v>
      </c>
      <c r="B10" s="90">
        <v>16441</v>
      </c>
      <c r="C10" s="90">
        <v>1207018</v>
      </c>
      <c r="D10" s="129">
        <v>73.4151207347485</v>
      </c>
      <c r="E10" s="90">
        <v>633865</v>
      </c>
      <c r="F10" s="129">
        <v>38.553920077854144</v>
      </c>
      <c r="G10" s="90">
        <v>496297</v>
      </c>
      <c r="H10" s="236">
        <v>30.186545830545587</v>
      </c>
      <c r="I10" s="46"/>
      <c r="K10" s="15"/>
      <c r="Y10" s="14"/>
      <c r="Z10" s="14"/>
    </row>
    <row r="11" spans="1:26" ht="12.75">
      <c r="A11" s="128" t="s">
        <v>209</v>
      </c>
      <c r="B11" s="90">
        <v>16622</v>
      </c>
      <c r="C11" s="90">
        <v>1279154</v>
      </c>
      <c r="D11" s="129">
        <v>76.95548068824449</v>
      </c>
      <c r="E11" s="90">
        <v>570282</v>
      </c>
      <c r="F11" s="129">
        <v>34.308867765611836</v>
      </c>
      <c r="G11" s="90">
        <v>474822</v>
      </c>
      <c r="H11" s="236">
        <v>28.565876549151728</v>
      </c>
      <c r="I11" s="239"/>
      <c r="K11" s="15"/>
      <c r="Y11" s="14"/>
      <c r="Z11" s="14"/>
    </row>
    <row r="12" spans="1:26" ht="12.75">
      <c r="A12" s="128" t="s">
        <v>215</v>
      </c>
      <c r="B12" s="90">
        <v>16197</v>
      </c>
      <c r="C12" s="90">
        <v>1131006</v>
      </c>
      <c r="D12" s="129">
        <v>69.82811631783663</v>
      </c>
      <c r="E12" s="90">
        <v>610838</v>
      </c>
      <c r="F12" s="129">
        <v>37.71303327776749</v>
      </c>
      <c r="G12" s="90">
        <v>468360</v>
      </c>
      <c r="H12" s="236">
        <v>28.916466012224486</v>
      </c>
      <c r="I12" s="239"/>
      <c r="K12" s="15"/>
      <c r="Y12" s="14"/>
      <c r="Z12" s="14"/>
    </row>
    <row r="13" spans="1:25" ht="12.75">
      <c r="A13" s="128" t="s">
        <v>216</v>
      </c>
      <c r="B13" s="90">
        <v>16328</v>
      </c>
      <c r="C13" s="90">
        <v>1026546</v>
      </c>
      <c r="D13" s="129">
        <v>62.8702841744243</v>
      </c>
      <c r="E13" s="90">
        <v>605224</v>
      </c>
      <c r="F13" s="129">
        <v>37.066634002939736</v>
      </c>
      <c r="G13" s="90">
        <v>491138</v>
      </c>
      <c r="H13" s="236">
        <v>30.079495345418913</v>
      </c>
      <c r="I13" s="46"/>
      <c r="K13" s="15"/>
      <c r="Y13" s="14"/>
    </row>
    <row r="14" spans="1:9" ht="12.75">
      <c r="A14" s="128" t="s">
        <v>222</v>
      </c>
      <c r="B14" s="90">
        <v>16174</v>
      </c>
      <c r="C14" s="90">
        <v>1198606</v>
      </c>
      <c r="D14" s="129">
        <v>74.6</v>
      </c>
      <c r="E14" s="90">
        <v>614385</v>
      </c>
      <c r="F14" s="129">
        <v>38</v>
      </c>
      <c r="G14" s="90">
        <v>468511</v>
      </c>
      <c r="H14" s="236">
        <v>30.6</v>
      </c>
      <c r="I14" s="239"/>
    </row>
    <row r="15" spans="1:9" ht="12.75">
      <c r="A15" s="128" t="s">
        <v>225</v>
      </c>
      <c r="B15" s="90">
        <v>15965.705</v>
      </c>
      <c r="C15" s="90">
        <v>1072949</v>
      </c>
      <c r="D15" s="129">
        <v>67.65194521632462</v>
      </c>
      <c r="E15" s="90">
        <v>588820</v>
      </c>
      <c r="F15" s="129">
        <v>36.4</v>
      </c>
      <c r="G15" s="90">
        <v>492571</v>
      </c>
      <c r="H15" s="236">
        <v>32</v>
      </c>
      <c r="I15" s="239"/>
    </row>
    <row r="16" spans="1:9" ht="12.75">
      <c r="A16" s="128" t="s">
        <v>238</v>
      </c>
      <c r="B16" s="90">
        <v>15754.806999999999</v>
      </c>
      <c r="C16" s="90">
        <v>923764</v>
      </c>
      <c r="D16" s="129">
        <v>58.86260618743219</v>
      </c>
      <c r="E16" s="90">
        <v>513454</v>
      </c>
      <c r="F16" s="129">
        <v>32.59030719957408</v>
      </c>
      <c r="G16" s="90">
        <v>398230</v>
      </c>
      <c r="H16" s="236">
        <v>26.25604997890485</v>
      </c>
      <c r="I16" s="239"/>
    </row>
    <row r="17" spans="1:9" ht="12.75">
      <c r="A17" s="128" t="s">
        <v>246</v>
      </c>
      <c r="B17" s="90">
        <v>15331.413</v>
      </c>
      <c r="C17" s="90">
        <v>969783</v>
      </c>
      <c r="D17" s="129">
        <v>63.25463934733217</v>
      </c>
      <c r="E17" s="90">
        <v>452461</v>
      </c>
      <c r="F17" s="129">
        <v>29.512022146947576</v>
      </c>
      <c r="G17" s="90">
        <v>388187</v>
      </c>
      <c r="H17" s="236">
        <v>25.319714497287364</v>
      </c>
      <c r="I17" s="239"/>
    </row>
    <row r="18" spans="1:9" ht="12.75">
      <c r="A18" s="128" t="s">
        <v>253</v>
      </c>
      <c r="B18" s="90">
        <v>14979.076</v>
      </c>
      <c r="C18" s="90">
        <v>985857</v>
      </c>
      <c r="D18" s="129">
        <v>65.81560838599124</v>
      </c>
      <c r="E18" s="90">
        <v>554382</v>
      </c>
      <c r="F18" s="129">
        <v>37.01042707841258</v>
      </c>
      <c r="G18" s="90">
        <v>444853</v>
      </c>
      <c r="H18" s="236">
        <v>29.698293806640677</v>
      </c>
      <c r="I18" s="239"/>
    </row>
    <row r="19" spans="1:9" ht="12.75">
      <c r="A19" s="128" t="s">
        <v>254</v>
      </c>
      <c r="B19" s="90">
        <v>14757</v>
      </c>
      <c r="C19" s="90">
        <v>739757</v>
      </c>
      <c r="D19" s="129">
        <v>50.129226807616725</v>
      </c>
      <c r="E19" s="90">
        <v>271578</v>
      </c>
      <c r="F19" s="129">
        <v>18.40333401097784</v>
      </c>
      <c r="G19" s="90">
        <v>319194</v>
      </c>
      <c r="H19" s="236">
        <v>21.630006098800568</v>
      </c>
      <c r="I19" s="239"/>
    </row>
    <row r="20" spans="1:9" ht="12.75">
      <c r="A20" s="128" t="s">
        <v>307</v>
      </c>
      <c r="B20" s="90">
        <v>15402</v>
      </c>
      <c r="C20" s="90">
        <v>781069</v>
      </c>
      <c r="D20" s="129">
        <v>50.71218023633294</v>
      </c>
      <c r="E20" s="90">
        <v>264211</v>
      </c>
      <c r="F20" s="129">
        <v>17.154330606414753</v>
      </c>
      <c r="G20" s="90">
        <v>166016</v>
      </c>
      <c r="H20" s="236">
        <v>10.778859888326192</v>
      </c>
      <c r="I20" s="239"/>
    </row>
    <row r="21" spans="1:9" ht="12.75">
      <c r="A21" s="128" t="s">
        <v>417</v>
      </c>
      <c r="B21" s="90">
        <v>14727</v>
      </c>
      <c r="C21" s="90">
        <v>940984</v>
      </c>
      <c r="D21" s="129">
        <v>63.89515855231887</v>
      </c>
      <c r="E21" s="90">
        <v>337812</v>
      </c>
      <c r="F21" s="129">
        <v>22.938276634752494</v>
      </c>
      <c r="G21" s="90">
        <v>359583</v>
      </c>
      <c r="H21" s="236">
        <v>24.41658178855164</v>
      </c>
      <c r="I21" s="239"/>
    </row>
    <row r="22" spans="1:11" ht="12.75">
      <c r="A22" s="128" t="s">
        <v>464</v>
      </c>
      <c r="B22" s="90">
        <v>14947</v>
      </c>
      <c r="C22" s="90">
        <v>846697</v>
      </c>
      <c r="D22" s="129">
        <v>56.7</v>
      </c>
      <c r="E22" s="90">
        <v>362672</v>
      </c>
      <c r="F22" s="129">
        <v>24.3</v>
      </c>
      <c r="G22" s="90">
        <v>314642</v>
      </c>
      <c r="H22" s="236">
        <v>21.1</v>
      </c>
      <c r="I22" s="46"/>
      <c r="K22" s="15"/>
    </row>
    <row r="23" spans="1:11" ht="13.5" thickBot="1">
      <c r="A23" s="128" t="s">
        <v>489</v>
      </c>
      <c r="B23" s="92">
        <v>14932</v>
      </c>
      <c r="C23" s="92">
        <v>843410</v>
      </c>
      <c r="D23" s="129">
        <f>C23/B23</f>
        <v>56.48339137422984</v>
      </c>
      <c r="E23" s="92">
        <v>376590</v>
      </c>
      <c r="F23" s="131">
        <f>E23/B23</f>
        <v>25.220332172515402</v>
      </c>
      <c r="G23" s="92">
        <v>320841</v>
      </c>
      <c r="H23" s="237">
        <f>G23/B23</f>
        <v>21.486806857755155</v>
      </c>
      <c r="I23" s="46"/>
      <c r="K23" s="15"/>
    </row>
    <row r="24" spans="1:11" ht="14.25">
      <c r="A24" s="132" t="s">
        <v>418</v>
      </c>
      <c r="B24" s="133"/>
      <c r="C24" s="133"/>
      <c r="D24" s="134"/>
      <c r="E24" s="133"/>
      <c r="F24" s="133"/>
      <c r="G24" s="133"/>
      <c r="H24" s="133"/>
      <c r="I24" s="46"/>
      <c r="K24" s="15"/>
    </row>
    <row r="25" spans="1:11" ht="12.75">
      <c r="A25" s="83" t="s">
        <v>247</v>
      </c>
      <c r="I25" s="46"/>
      <c r="K25" s="15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AC25"/>
  <sheetViews>
    <sheetView showGridLines="0" view="pageBreakPreview" zoomScale="75" zoomScaleNormal="75" zoomScaleSheetLayoutView="75" workbookViewId="0" topLeftCell="A34">
      <selection activeCell="A9" sqref="A9:G23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96" t="s">
        <v>255</v>
      </c>
      <c r="B1" s="396"/>
      <c r="C1" s="396"/>
      <c r="D1" s="396"/>
      <c r="E1" s="396"/>
      <c r="F1" s="396"/>
      <c r="G1" s="396"/>
      <c r="H1" s="37"/>
    </row>
    <row r="3" spans="1:8" s="75" customFormat="1" ht="15">
      <c r="A3" s="407" t="s">
        <v>380</v>
      </c>
      <c r="B3" s="412"/>
      <c r="C3" s="412"/>
      <c r="D3" s="412"/>
      <c r="E3" s="412"/>
      <c r="F3" s="412"/>
      <c r="G3" s="412"/>
      <c r="H3" s="74"/>
    </row>
    <row r="4" spans="1:8" ht="13.5" thickBot="1">
      <c r="A4" s="141"/>
      <c r="B4" s="141"/>
      <c r="C4" s="141"/>
      <c r="D4" s="141"/>
      <c r="E4" s="141"/>
      <c r="F4" s="141"/>
      <c r="G4" s="142"/>
      <c r="H4" s="233"/>
    </row>
    <row r="5" spans="1:8" ht="12.75">
      <c r="A5" s="143"/>
      <c r="B5" s="408" t="s">
        <v>30</v>
      </c>
      <c r="C5" s="409"/>
      <c r="D5" s="410"/>
      <c r="E5" s="408" t="s">
        <v>31</v>
      </c>
      <c r="F5" s="409"/>
      <c r="G5" s="411"/>
      <c r="H5" s="234"/>
    </row>
    <row r="6" spans="1:8" ht="12.75">
      <c r="A6" s="144"/>
      <c r="B6" s="136" t="s">
        <v>32</v>
      </c>
      <c r="C6" s="136" t="s">
        <v>33</v>
      </c>
      <c r="D6" s="136" t="s">
        <v>34</v>
      </c>
      <c r="E6" s="136" t="s">
        <v>32</v>
      </c>
      <c r="F6" s="136" t="s">
        <v>33</v>
      </c>
      <c r="G6" s="137" t="s">
        <v>34</v>
      </c>
      <c r="H6" s="234"/>
    </row>
    <row r="7" spans="1:8" ht="12.75">
      <c r="A7" s="145" t="s">
        <v>7</v>
      </c>
      <c r="B7" s="146" t="s">
        <v>219</v>
      </c>
      <c r="C7" s="146" t="s">
        <v>219</v>
      </c>
      <c r="D7" s="146" t="s">
        <v>219</v>
      </c>
      <c r="E7" s="146" t="s">
        <v>219</v>
      </c>
      <c r="F7" s="146" t="s">
        <v>219</v>
      </c>
      <c r="G7" s="147" t="s">
        <v>219</v>
      </c>
      <c r="H7" s="234"/>
    </row>
    <row r="8" spans="1:8" ht="13.5" customHeight="1" thickBot="1">
      <c r="A8" s="148"/>
      <c r="B8" s="139" t="s">
        <v>35</v>
      </c>
      <c r="C8" s="139" t="s">
        <v>187</v>
      </c>
      <c r="D8" s="139" t="s">
        <v>188</v>
      </c>
      <c r="E8" s="139" t="s">
        <v>35</v>
      </c>
      <c r="F8" s="139" t="s">
        <v>187</v>
      </c>
      <c r="G8" s="140" t="s">
        <v>188</v>
      </c>
      <c r="H8" s="234"/>
    </row>
    <row r="9" spans="1:29" ht="12.75">
      <c r="A9" s="128" t="s">
        <v>166</v>
      </c>
      <c r="B9" s="129">
        <v>898.8</v>
      </c>
      <c r="C9" s="129">
        <v>545.7</v>
      </c>
      <c r="D9" s="129">
        <v>773.2</v>
      </c>
      <c r="E9" s="129">
        <v>626.5</v>
      </c>
      <c r="F9" s="129">
        <v>298.5</v>
      </c>
      <c r="G9" s="236">
        <v>448.5</v>
      </c>
      <c r="H9" s="239"/>
      <c r="AA9" s="15"/>
      <c r="AC9" s="15"/>
    </row>
    <row r="10" spans="1:29" ht="12.75">
      <c r="A10" s="128" t="s">
        <v>207</v>
      </c>
      <c r="B10" s="129">
        <v>951.933</v>
      </c>
      <c r="C10" s="129">
        <v>536.119</v>
      </c>
      <c r="D10" s="129">
        <v>826.276</v>
      </c>
      <c r="E10" s="129">
        <v>569.93</v>
      </c>
      <c r="F10" s="129">
        <v>263.354</v>
      </c>
      <c r="G10" s="236">
        <v>391.243</v>
      </c>
      <c r="H10" s="239"/>
      <c r="AA10" s="15"/>
      <c r="AC10" s="15"/>
    </row>
    <row r="11" spans="1:29" ht="12.75">
      <c r="A11" s="128" t="s">
        <v>209</v>
      </c>
      <c r="B11" s="129">
        <v>874.2</v>
      </c>
      <c r="C11" s="129">
        <v>434.2</v>
      </c>
      <c r="D11" s="129">
        <v>758.4</v>
      </c>
      <c r="E11" s="129">
        <v>717.1</v>
      </c>
      <c r="F11" s="129">
        <v>295.7</v>
      </c>
      <c r="G11" s="236">
        <v>379.6</v>
      </c>
      <c r="H11" s="239"/>
      <c r="AA11" s="15"/>
      <c r="AC11" s="15"/>
    </row>
    <row r="12" spans="1:29" ht="12.75">
      <c r="A12" s="128" t="s">
        <v>215</v>
      </c>
      <c r="B12" s="129">
        <v>800.4</v>
      </c>
      <c r="C12" s="129">
        <v>421.9</v>
      </c>
      <c r="D12" s="129">
        <v>684.1</v>
      </c>
      <c r="E12" s="129">
        <v>655.6</v>
      </c>
      <c r="F12" s="129">
        <v>300.4</v>
      </c>
      <c r="G12" s="236">
        <v>361.3</v>
      </c>
      <c r="H12" s="239"/>
      <c r="AA12" s="15"/>
      <c r="AC12" s="15"/>
    </row>
    <row r="13" spans="1:29" ht="12.75">
      <c r="A13" s="128" t="s">
        <v>216</v>
      </c>
      <c r="B13" s="129">
        <v>800.5</v>
      </c>
      <c r="C13" s="129">
        <v>411.4</v>
      </c>
      <c r="D13" s="129">
        <v>577.7</v>
      </c>
      <c r="E13" s="129">
        <v>602.8</v>
      </c>
      <c r="F13" s="129">
        <v>293.5</v>
      </c>
      <c r="G13" s="236">
        <v>372</v>
      </c>
      <c r="H13" s="239"/>
      <c r="AA13" s="15"/>
      <c r="AC13" s="15"/>
    </row>
    <row r="14" spans="1:29" ht="12.75">
      <c r="A14" s="128" t="s">
        <v>222</v>
      </c>
      <c r="B14" s="129">
        <v>835.9</v>
      </c>
      <c r="C14" s="129">
        <v>409.1</v>
      </c>
      <c r="D14" s="129">
        <v>669.6</v>
      </c>
      <c r="E14" s="129">
        <v>697.6</v>
      </c>
      <c r="F14" s="129">
        <v>319.2</v>
      </c>
      <c r="G14" s="236">
        <v>371</v>
      </c>
      <c r="H14" s="239"/>
      <c r="AA14" s="15"/>
      <c r="AC14" s="15"/>
    </row>
    <row r="15" spans="1:29" ht="12.75">
      <c r="A15" s="128" t="s">
        <v>237</v>
      </c>
      <c r="B15" s="129">
        <v>757.2</v>
      </c>
      <c r="C15" s="129">
        <v>391.6</v>
      </c>
      <c r="D15" s="129">
        <v>715.7</v>
      </c>
      <c r="E15" s="129">
        <v>628.6</v>
      </c>
      <c r="F15" s="129">
        <v>285.6</v>
      </c>
      <c r="G15" s="236">
        <v>376.9</v>
      </c>
      <c r="H15" s="239"/>
      <c r="AA15" s="15"/>
      <c r="AC15" s="15"/>
    </row>
    <row r="16" spans="1:29" ht="12.75">
      <c r="A16" s="128" t="s">
        <v>238</v>
      </c>
      <c r="B16" s="129">
        <v>787.7</v>
      </c>
      <c r="C16" s="129">
        <v>363.889</v>
      </c>
      <c r="D16" s="129">
        <v>646.714</v>
      </c>
      <c r="E16" s="129">
        <v>535.877</v>
      </c>
      <c r="F16" s="129">
        <v>263.493</v>
      </c>
      <c r="G16" s="236">
        <v>333.4</v>
      </c>
      <c r="H16" s="239"/>
      <c r="AA16" s="15"/>
      <c r="AC16" s="15"/>
    </row>
    <row r="17" spans="1:29" ht="12.75">
      <c r="A17" s="128" t="s">
        <v>243</v>
      </c>
      <c r="B17" s="129">
        <v>711.4</v>
      </c>
      <c r="C17" s="129">
        <v>331.7</v>
      </c>
      <c r="D17" s="129">
        <v>583.6</v>
      </c>
      <c r="E17" s="129">
        <v>600.7</v>
      </c>
      <c r="F17" s="129">
        <v>221.9</v>
      </c>
      <c r="G17" s="236">
        <v>326</v>
      </c>
      <c r="H17" s="239"/>
      <c r="AA17" s="15"/>
      <c r="AC17" s="15"/>
    </row>
    <row r="18" spans="1:29" ht="12.75">
      <c r="A18" s="128" t="s">
        <v>245</v>
      </c>
      <c r="B18" s="129">
        <v>701.022</v>
      </c>
      <c r="C18" s="129">
        <v>394.992</v>
      </c>
      <c r="D18" s="129">
        <v>623.095</v>
      </c>
      <c r="E18" s="129">
        <v>587.442</v>
      </c>
      <c r="F18" s="129">
        <v>250.278</v>
      </c>
      <c r="G18" s="236">
        <v>340.506</v>
      </c>
      <c r="H18" s="239"/>
      <c r="AA18" s="15"/>
      <c r="AC18" s="15"/>
    </row>
    <row r="19" spans="1:29" ht="12.75">
      <c r="A19" s="128" t="s">
        <v>254</v>
      </c>
      <c r="B19" s="129">
        <v>627.3</v>
      </c>
      <c r="C19" s="129">
        <v>291.1</v>
      </c>
      <c r="D19" s="129">
        <v>571.7</v>
      </c>
      <c r="E19" s="129">
        <v>511.4</v>
      </c>
      <c r="F19" s="129">
        <v>127.2</v>
      </c>
      <c r="G19" s="236">
        <v>292.1</v>
      </c>
      <c r="H19" s="239"/>
      <c r="AA19" s="15"/>
      <c r="AC19" s="15"/>
    </row>
    <row r="20" spans="1:29" ht="12.75">
      <c r="A20" s="128" t="s">
        <v>307</v>
      </c>
      <c r="B20" s="129">
        <v>620.2</v>
      </c>
      <c r="C20" s="129">
        <v>104.3</v>
      </c>
      <c r="D20" s="129">
        <v>416.7</v>
      </c>
      <c r="E20" s="129">
        <v>480.7</v>
      </c>
      <c r="F20" s="129">
        <v>180.9</v>
      </c>
      <c r="G20" s="236">
        <v>134.9</v>
      </c>
      <c r="H20" s="239"/>
      <c r="AA20" s="15"/>
      <c r="AC20" s="15"/>
    </row>
    <row r="21" spans="1:29" ht="12.75">
      <c r="A21" s="128" t="s">
        <v>417</v>
      </c>
      <c r="B21" s="129">
        <v>715</v>
      </c>
      <c r="C21" s="129">
        <v>299.5</v>
      </c>
      <c r="D21" s="129">
        <v>445.3</v>
      </c>
      <c r="E21" s="129">
        <v>585.6</v>
      </c>
      <c r="F21" s="129">
        <v>148.7</v>
      </c>
      <c r="G21" s="236">
        <v>316.2</v>
      </c>
      <c r="H21" s="239"/>
      <c r="AA21" s="15"/>
      <c r="AC21" s="15"/>
    </row>
    <row r="22" spans="1:29" ht="12.75">
      <c r="A22" s="128" t="s">
        <v>464</v>
      </c>
      <c r="B22" s="129">
        <v>718.1</v>
      </c>
      <c r="C22" s="129">
        <v>262.6</v>
      </c>
      <c r="D22" s="129">
        <v>611.3</v>
      </c>
      <c r="E22" s="129">
        <v>543</v>
      </c>
      <c r="F22" s="129">
        <v>199.5</v>
      </c>
      <c r="G22" s="236">
        <v>305.4</v>
      </c>
      <c r="H22" s="239"/>
      <c r="AA22" s="15"/>
      <c r="AC22" s="15"/>
    </row>
    <row r="23" spans="1:29" ht="13.5" thickBot="1">
      <c r="A23" s="130" t="s">
        <v>489</v>
      </c>
      <c r="B23" s="131">
        <v>759.4</v>
      </c>
      <c r="C23" s="131">
        <v>269.7</v>
      </c>
      <c r="D23" s="131">
        <v>679.2</v>
      </c>
      <c r="E23" s="131">
        <v>552.2</v>
      </c>
      <c r="F23" s="131">
        <v>229.5</v>
      </c>
      <c r="G23" s="237">
        <v>330</v>
      </c>
      <c r="H23" s="239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75" zoomScaleNormal="75" zoomScaleSheetLayoutView="75" workbookViewId="0" topLeftCell="A1">
      <selection activeCell="A3" sqref="A3:M3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3" width="10.7109375" style="1" customWidth="1"/>
    <col min="14" max="16384" width="11.421875" style="1" customWidth="1"/>
  </cols>
  <sheetData>
    <row r="1" spans="1:13" s="22" customFormat="1" ht="18">
      <c r="A1" s="414" t="s">
        <v>255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8" ht="12.75" customHeight="1">
      <c r="A2" s="413"/>
      <c r="B2" s="413"/>
      <c r="C2" s="413"/>
      <c r="D2" s="413"/>
      <c r="E2" s="413"/>
      <c r="F2" s="413"/>
      <c r="G2" s="413"/>
      <c r="H2" s="413"/>
    </row>
    <row r="3" spans="1:13" s="63" customFormat="1" ht="15">
      <c r="A3" s="415" t="s">
        <v>381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s="27" customFormat="1" ht="14.25" customHeight="1" thickBot="1">
      <c r="A4" s="149"/>
      <c r="B4" s="149"/>
      <c r="C4" s="149"/>
      <c r="D4" s="149"/>
      <c r="E4" s="149"/>
      <c r="F4" s="149"/>
      <c r="G4" s="149"/>
      <c r="H4" s="149"/>
      <c r="I4" s="87"/>
      <c r="J4" s="87"/>
      <c r="K4" s="87"/>
      <c r="L4" s="87"/>
      <c r="M4" s="87"/>
    </row>
    <row r="5" spans="1:13" ht="12.75">
      <c r="A5" s="157"/>
      <c r="B5" s="158" t="s">
        <v>36</v>
      </c>
      <c r="C5" s="159"/>
      <c r="D5" s="159"/>
      <c r="E5" s="159"/>
      <c r="F5" s="159"/>
      <c r="G5" s="159"/>
      <c r="H5" s="159"/>
      <c r="I5" s="159"/>
      <c r="J5" s="160"/>
      <c r="K5" s="160"/>
      <c r="L5" s="160"/>
      <c r="M5" s="160"/>
    </row>
    <row r="6" spans="1:13" ht="12.75">
      <c r="A6" s="161" t="s">
        <v>37</v>
      </c>
      <c r="B6" s="162" t="s">
        <v>38</v>
      </c>
      <c r="C6" s="162">
        <v>2002</v>
      </c>
      <c r="D6" s="162">
        <v>2003</v>
      </c>
      <c r="E6" s="162">
        <v>2004</v>
      </c>
      <c r="F6" s="162">
        <v>2005</v>
      </c>
      <c r="G6" s="162">
        <v>2006</v>
      </c>
      <c r="H6" s="162">
        <v>2007</v>
      </c>
      <c r="I6" s="162">
        <v>2008</v>
      </c>
      <c r="J6" s="163">
        <v>2009</v>
      </c>
      <c r="K6" s="163">
        <v>2010</v>
      </c>
      <c r="L6" s="163">
        <v>2011</v>
      </c>
      <c r="M6" s="163">
        <v>2012</v>
      </c>
    </row>
    <row r="7" spans="1:13" ht="13.5" thickBot="1">
      <c r="A7" s="164"/>
      <c r="B7" s="165" t="s">
        <v>39</v>
      </c>
      <c r="C7" s="166"/>
      <c r="D7" s="166"/>
      <c r="E7" s="166"/>
      <c r="F7" s="166"/>
      <c r="G7" s="166"/>
      <c r="H7" s="166"/>
      <c r="I7" s="166"/>
      <c r="J7" s="167"/>
      <c r="K7" s="167"/>
      <c r="L7" s="167"/>
      <c r="M7" s="167"/>
    </row>
    <row r="8" spans="1:13" ht="12.75">
      <c r="A8" s="154" t="s">
        <v>233</v>
      </c>
      <c r="B8" s="150" t="s">
        <v>40</v>
      </c>
      <c r="C8" s="97"/>
      <c r="D8" s="97"/>
      <c r="E8" s="97"/>
      <c r="F8" s="97"/>
      <c r="G8" s="97"/>
      <c r="H8" s="97"/>
      <c r="I8" s="97"/>
      <c r="J8" s="98"/>
      <c r="K8" s="98"/>
      <c r="L8" s="98"/>
      <c r="M8" s="98"/>
    </row>
    <row r="9" spans="1:15" ht="12.75">
      <c r="A9" s="155" t="s">
        <v>41</v>
      </c>
      <c r="B9" s="304">
        <v>20.5</v>
      </c>
      <c r="C9" s="99">
        <v>15.3</v>
      </c>
      <c r="D9" s="99">
        <v>14.7</v>
      </c>
      <c r="E9" s="99">
        <v>14.48</v>
      </c>
      <c r="F9" s="99">
        <v>14.39</v>
      </c>
      <c r="G9" s="99">
        <v>18.9</v>
      </c>
      <c r="H9" s="99">
        <v>22.46</v>
      </c>
      <c r="I9" s="99">
        <v>27.35</v>
      </c>
      <c r="J9" s="100" t="s">
        <v>183</v>
      </c>
      <c r="K9" s="91" t="s">
        <v>419</v>
      </c>
      <c r="L9" s="91" t="s">
        <v>183</v>
      </c>
      <c r="M9" s="91" t="s">
        <v>183</v>
      </c>
      <c r="N9" s="5"/>
      <c r="O9" s="5"/>
    </row>
    <row r="10" spans="1:15" ht="12.75">
      <c r="A10" s="155" t="s">
        <v>41</v>
      </c>
      <c r="B10" s="304">
        <v>26</v>
      </c>
      <c r="C10" s="99">
        <v>16.91</v>
      </c>
      <c r="D10" s="99">
        <v>16.49</v>
      </c>
      <c r="E10" s="99">
        <v>17.64</v>
      </c>
      <c r="F10" s="99">
        <v>19.41</v>
      </c>
      <c r="G10" s="99">
        <v>20.66</v>
      </c>
      <c r="H10" s="99">
        <v>21.38</v>
      </c>
      <c r="I10" s="99">
        <v>33.27</v>
      </c>
      <c r="J10" s="100">
        <v>23.82</v>
      </c>
      <c r="K10" s="100">
        <v>23.3</v>
      </c>
      <c r="L10" s="100">
        <v>29.99</v>
      </c>
      <c r="M10" s="100">
        <v>29.35</v>
      </c>
      <c r="N10" s="5"/>
      <c r="O10" s="5"/>
    </row>
    <row r="11" spans="1:15" ht="12.75">
      <c r="A11" s="155" t="s">
        <v>42</v>
      </c>
      <c r="B11" s="304">
        <v>33.5</v>
      </c>
      <c r="C11" s="99">
        <v>19</v>
      </c>
      <c r="D11" s="99">
        <v>18.72</v>
      </c>
      <c r="E11" s="99">
        <v>19.82</v>
      </c>
      <c r="F11" s="99">
        <v>22.48</v>
      </c>
      <c r="G11" s="99">
        <v>24.32</v>
      </c>
      <c r="H11" s="99">
        <v>25.35</v>
      </c>
      <c r="I11" s="99">
        <v>37.87</v>
      </c>
      <c r="J11" s="100">
        <v>34.35</v>
      </c>
      <c r="K11" s="100">
        <v>30.24</v>
      </c>
      <c r="L11" s="100">
        <v>37.09</v>
      </c>
      <c r="M11" s="100">
        <v>38.89</v>
      </c>
      <c r="N11" s="5"/>
      <c r="O11" s="5"/>
    </row>
    <row r="12" spans="1:15" ht="12.75">
      <c r="A12" s="155" t="s">
        <v>43</v>
      </c>
      <c r="B12" s="304">
        <v>26</v>
      </c>
      <c r="C12" s="99">
        <v>19.89</v>
      </c>
      <c r="D12" s="99">
        <v>19.23</v>
      </c>
      <c r="E12" s="99">
        <v>20.06</v>
      </c>
      <c r="F12" s="99">
        <v>21.1</v>
      </c>
      <c r="G12" s="99">
        <v>21.65</v>
      </c>
      <c r="H12" s="99">
        <v>23</v>
      </c>
      <c r="I12" s="99">
        <v>33.35</v>
      </c>
      <c r="J12" s="100">
        <v>28.39</v>
      </c>
      <c r="K12" s="100">
        <v>24.92</v>
      </c>
      <c r="L12" s="100">
        <v>32.23</v>
      </c>
      <c r="M12" s="100">
        <v>32.5</v>
      </c>
      <c r="N12" s="5"/>
      <c r="O12" s="5"/>
    </row>
    <row r="13" spans="1:15" ht="12.75">
      <c r="A13" s="155" t="s">
        <v>44</v>
      </c>
      <c r="B13" s="304">
        <v>21</v>
      </c>
      <c r="C13" s="99">
        <v>11.8</v>
      </c>
      <c r="D13" s="99">
        <v>11.9</v>
      </c>
      <c r="E13" s="99">
        <v>12.99</v>
      </c>
      <c r="F13" s="99">
        <v>14.2</v>
      </c>
      <c r="G13" s="99">
        <v>14.45</v>
      </c>
      <c r="H13" s="99">
        <v>15.99</v>
      </c>
      <c r="I13" s="99">
        <v>26.3</v>
      </c>
      <c r="J13" s="100">
        <v>21.48</v>
      </c>
      <c r="K13" s="100">
        <v>18.69</v>
      </c>
      <c r="L13" s="100">
        <v>23.92</v>
      </c>
      <c r="M13" s="100">
        <v>24.9</v>
      </c>
      <c r="N13" s="5"/>
      <c r="O13" s="5"/>
    </row>
    <row r="14" spans="1:15" ht="12.75">
      <c r="A14" s="155" t="s">
        <v>45</v>
      </c>
      <c r="B14" s="304">
        <v>46</v>
      </c>
      <c r="C14" s="99">
        <v>18.86</v>
      </c>
      <c r="D14" s="99">
        <v>19.56</v>
      </c>
      <c r="E14" s="99">
        <v>21.66</v>
      </c>
      <c r="F14" s="99">
        <v>24.77</v>
      </c>
      <c r="G14" s="99">
        <v>26.78</v>
      </c>
      <c r="H14" s="99">
        <v>30.03</v>
      </c>
      <c r="I14" s="99">
        <v>43.15</v>
      </c>
      <c r="J14" s="100">
        <v>32.73</v>
      </c>
      <c r="K14" s="100">
        <v>32</v>
      </c>
      <c r="L14" s="100">
        <v>39.24</v>
      </c>
      <c r="M14" s="100">
        <v>44.04</v>
      </c>
      <c r="N14" s="5"/>
      <c r="O14" s="5"/>
    </row>
    <row r="15" spans="1:15" ht="12.75">
      <c r="A15" s="155"/>
      <c r="B15" s="151"/>
      <c r="C15" s="99"/>
      <c r="D15" s="99"/>
      <c r="E15" s="99"/>
      <c r="F15" s="99"/>
      <c r="G15" s="99"/>
      <c r="H15" s="99"/>
      <c r="I15" s="99"/>
      <c r="J15" s="100"/>
      <c r="K15" s="100"/>
      <c r="L15" s="100"/>
      <c r="M15" s="100"/>
      <c r="N15" s="5"/>
      <c r="O15" s="5"/>
    </row>
    <row r="16" spans="1:15" ht="12.75">
      <c r="A16" s="156" t="s">
        <v>234</v>
      </c>
      <c r="B16" s="151" t="s">
        <v>433</v>
      </c>
      <c r="C16" s="99"/>
      <c r="D16" s="99"/>
      <c r="E16" s="99"/>
      <c r="F16" s="99"/>
      <c r="G16" s="99"/>
      <c r="H16" s="99"/>
      <c r="I16" s="99"/>
      <c r="J16" s="100"/>
      <c r="K16" s="100"/>
      <c r="L16" s="100"/>
      <c r="M16" s="100"/>
      <c r="N16" s="5"/>
      <c r="O16" s="5"/>
    </row>
    <row r="17" spans="1:15" ht="12.75">
      <c r="A17" s="155" t="s">
        <v>46</v>
      </c>
      <c r="B17" s="304">
        <v>18</v>
      </c>
      <c r="C17" s="99">
        <v>13.59</v>
      </c>
      <c r="D17" s="99">
        <v>14.04</v>
      </c>
      <c r="E17" s="99">
        <v>14.02</v>
      </c>
      <c r="F17" s="99">
        <v>15.37</v>
      </c>
      <c r="G17" s="99">
        <v>15.28</v>
      </c>
      <c r="H17" s="99">
        <v>16.13</v>
      </c>
      <c r="I17" s="99">
        <v>26.26</v>
      </c>
      <c r="J17" s="100">
        <v>23.71</v>
      </c>
      <c r="K17" s="100">
        <v>18.64</v>
      </c>
      <c r="L17" s="100">
        <v>21.76</v>
      </c>
      <c r="M17" s="100">
        <v>22.38</v>
      </c>
      <c r="N17" s="5"/>
      <c r="O17" s="5"/>
    </row>
    <row r="18" spans="1:15" ht="12.75">
      <c r="A18" s="155"/>
      <c r="B18" s="151"/>
      <c r="C18" s="99"/>
      <c r="D18" s="99"/>
      <c r="E18" s="99"/>
      <c r="F18" s="99"/>
      <c r="G18" s="99"/>
      <c r="H18" s="99"/>
      <c r="I18" s="99"/>
      <c r="J18" s="100"/>
      <c r="K18" s="100"/>
      <c r="L18" s="100"/>
      <c r="M18" s="100"/>
      <c r="N18" s="5"/>
      <c r="O18" s="5"/>
    </row>
    <row r="19" spans="1:15" ht="12.75">
      <c r="A19" s="156" t="s">
        <v>262</v>
      </c>
      <c r="B19" s="151" t="s">
        <v>434</v>
      </c>
      <c r="C19" s="99"/>
      <c r="D19" s="99"/>
      <c r="E19" s="99"/>
      <c r="F19" s="99"/>
      <c r="G19" s="99"/>
      <c r="H19" s="99"/>
      <c r="I19" s="99"/>
      <c r="J19" s="100"/>
      <c r="K19" s="100"/>
      <c r="L19" s="100"/>
      <c r="M19" s="100"/>
      <c r="N19" s="5"/>
      <c r="O19" s="5"/>
    </row>
    <row r="20" spans="1:15" ht="12.75">
      <c r="A20" s="155" t="s">
        <v>47</v>
      </c>
      <c r="B20" s="304">
        <v>50</v>
      </c>
      <c r="C20" s="99">
        <v>30.82</v>
      </c>
      <c r="D20" s="99">
        <v>30.67</v>
      </c>
      <c r="E20" s="99">
        <v>31.7</v>
      </c>
      <c r="F20" s="99">
        <v>39.47</v>
      </c>
      <c r="G20" s="99">
        <v>36.05</v>
      </c>
      <c r="H20" s="99">
        <v>36.97</v>
      </c>
      <c r="I20" s="99">
        <v>61.14</v>
      </c>
      <c r="J20" s="100">
        <v>67.67</v>
      </c>
      <c r="K20" s="100">
        <v>58.4</v>
      </c>
      <c r="L20" s="100">
        <v>58.34</v>
      </c>
      <c r="M20" s="100">
        <v>59.61</v>
      </c>
      <c r="N20" s="5"/>
      <c r="O20" s="5"/>
    </row>
    <row r="21" spans="1:15" ht="12.75">
      <c r="A21" s="155"/>
      <c r="B21" s="151"/>
      <c r="C21" s="99"/>
      <c r="D21" s="99"/>
      <c r="E21" s="99"/>
      <c r="F21" s="99"/>
      <c r="G21" s="99"/>
      <c r="H21" s="99"/>
      <c r="I21" s="99"/>
      <c r="J21" s="100"/>
      <c r="K21" s="100"/>
      <c r="L21" s="100"/>
      <c r="M21" s="100"/>
      <c r="N21" s="5"/>
      <c r="O21" s="5"/>
    </row>
    <row r="22" spans="1:15" ht="12.75">
      <c r="A22" s="155" t="s">
        <v>189</v>
      </c>
      <c r="B22" s="151"/>
      <c r="C22" s="99">
        <v>22.81</v>
      </c>
      <c r="D22" s="99">
        <v>23.02</v>
      </c>
      <c r="E22" s="99">
        <v>23.86</v>
      </c>
      <c r="F22" s="99">
        <v>25.64</v>
      </c>
      <c r="G22" s="99">
        <v>26.38</v>
      </c>
      <c r="H22" s="99">
        <v>32.4</v>
      </c>
      <c r="I22" s="99">
        <v>67.22</v>
      </c>
      <c r="J22" s="100">
        <v>45.27</v>
      </c>
      <c r="K22" s="100">
        <v>39.61</v>
      </c>
      <c r="L22" s="100">
        <v>53.11</v>
      </c>
      <c r="M22" s="100">
        <v>55.02</v>
      </c>
      <c r="N22" s="5"/>
      <c r="O22" s="5"/>
    </row>
    <row r="23" spans="1:15" ht="12.75">
      <c r="A23" s="155"/>
      <c r="B23" s="151"/>
      <c r="C23" s="99"/>
      <c r="D23" s="99"/>
      <c r="E23" s="99"/>
      <c r="F23" s="99"/>
      <c r="G23" s="99"/>
      <c r="H23" s="99"/>
      <c r="I23" s="99"/>
      <c r="J23" s="100"/>
      <c r="K23" s="100"/>
      <c r="L23" s="100"/>
      <c r="M23" s="100"/>
      <c r="N23" s="5"/>
      <c r="O23" s="5"/>
    </row>
    <row r="24" spans="1:15" ht="12.75">
      <c r="A24" s="156" t="s">
        <v>48</v>
      </c>
      <c r="B24" s="151" t="s">
        <v>49</v>
      </c>
      <c r="C24" s="99"/>
      <c r="D24" s="99"/>
      <c r="E24" s="99"/>
      <c r="F24" s="99"/>
      <c r="G24" s="99"/>
      <c r="H24" s="99"/>
      <c r="I24" s="99"/>
      <c r="J24" s="100"/>
      <c r="K24" s="100"/>
      <c r="L24" s="100"/>
      <c r="M24" s="100"/>
      <c r="N24" s="5"/>
      <c r="O24" s="5"/>
    </row>
    <row r="25" spans="1:15" ht="12.75">
      <c r="A25" s="155" t="s">
        <v>235</v>
      </c>
      <c r="B25" s="151" t="s">
        <v>50</v>
      </c>
      <c r="C25" s="99">
        <v>14.37</v>
      </c>
      <c r="D25" s="99">
        <v>14.34</v>
      </c>
      <c r="E25" s="99">
        <v>14.94</v>
      </c>
      <c r="F25" s="99">
        <v>16.21</v>
      </c>
      <c r="G25" s="99">
        <v>16.15</v>
      </c>
      <c r="H25" s="99">
        <v>18.51</v>
      </c>
      <c r="I25" s="99">
        <v>29.87</v>
      </c>
      <c r="J25" s="100">
        <v>25.41</v>
      </c>
      <c r="K25" s="100">
        <v>19.99</v>
      </c>
      <c r="L25" s="100">
        <v>24.66</v>
      </c>
      <c r="M25" s="100">
        <v>25.3</v>
      </c>
      <c r="N25" s="5"/>
      <c r="O25" s="5"/>
    </row>
    <row r="26" spans="1:15" ht="12.75">
      <c r="A26" s="155" t="s">
        <v>235</v>
      </c>
      <c r="B26" s="151" t="s">
        <v>51</v>
      </c>
      <c r="C26" s="99">
        <v>14.46</v>
      </c>
      <c r="D26" s="99">
        <v>14.9</v>
      </c>
      <c r="E26" s="99">
        <v>15.28</v>
      </c>
      <c r="F26" s="99">
        <v>16.62</v>
      </c>
      <c r="G26" s="99">
        <v>16.55</v>
      </c>
      <c r="H26" s="99">
        <v>19.24</v>
      </c>
      <c r="I26" s="99">
        <v>28.74</v>
      </c>
      <c r="J26" s="100" t="s">
        <v>183</v>
      </c>
      <c r="K26" s="91" t="s">
        <v>419</v>
      </c>
      <c r="L26" s="91" t="s">
        <v>183</v>
      </c>
      <c r="M26" s="91" t="s">
        <v>183</v>
      </c>
      <c r="N26" s="5"/>
      <c r="O26" s="5"/>
    </row>
    <row r="27" spans="1:15" ht="12.75">
      <c r="A27" s="155" t="s">
        <v>235</v>
      </c>
      <c r="B27" s="151" t="s">
        <v>52</v>
      </c>
      <c r="C27" s="99">
        <v>16.93</v>
      </c>
      <c r="D27" s="99">
        <v>16.87</v>
      </c>
      <c r="E27" s="99">
        <v>16.83</v>
      </c>
      <c r="F27" s="99">
        <v>18.49</v>
      </c>
      <c r="G27" s="99">
        <v>19.13</v>
      </c>
      <c r="H27" s="99">
        <v>22.05</v>
      </c>
      <c r="I27" s="99">
        <v>39.91</v>
      </c>
      <c r="J27" s="100">
        <v>32.16</v>
      </c>
      <c r="K27" s="100">
        <v>27.75</v>
      </c>
      <c r="L27" s="100">
        <v>34.43</v>
      </c>
      <c r="M27" s="100">
        <v>35.62</v>
      </c>
      <c r="N27" s="5"/>
      <c r="O27" s="5"/>
    </row>
    <row r="28" spans="1:15" ht="12.75">
      <c r="A28" s="155" t="s">
        <v>235</v>
      </c>
      <c r="B28" s="151" t="s">
        <v>53</v>
      </c>
      <c r="C28" s="99">
        <v>17.69</v>
      </c>
      <c r="D28" s="99">
        <v>17.67</v>
      </c>
      <c r="E28" s="99">
        <v>18.06</v>
      </c>
      <c r="F28" s="99">
        <v>19.39</v>
      </c>
      <c r="G28" s="99">
        <v>19.99</v>
      </c>
      <c r="H28" s="99">
        <v>25.08</v>
      </c>
      <c r="I28" s="99">
        <v>47.25</v>
      </c>
      <c r="J28" s="100">
        <v>39.16</v>
      </c>
      <c r="K28" s="100">
        <v>32.43</v>
      </c>
      <c r="L28" s="100">
        <v>39.8</v>
      </c>
      <c r="M28" s="100">
        <v>41.52</v>
      </c>
      <c r="N28" s="5"/>
      <c r="O28" s="5"/>
    </row>
    <row r="29" spans="1:15" ht="12.75">
      <c r="A29" s="155" t="s">
        <v>235</v>
      </c>
      <c r="B29" s="151" t="s">
        <v>54</v>
      </c>
      <c r="C29" s="99">
        <v>20.77</v>
      </c>
      <c r="D29" s="99">
        <v>20.58</v>
      </c>
      <c r="E29" s="99">
        <v>20.79</v>
      </c>
      <c r="F29" s="99">
        <v>21.99</v>
      </c>
      <c r="G29" s="99">
        <v>22.92</v>
      </c>
      <c r="H29" s="99">
        <v>23.39</v>
      </c>
      <c r="I29" s="99">
        <v>38.72</v>
      </c>
      <c r="J29" s="100">
        <v>38.59</v>
      </c>
      <c r="K29" s="100">
        <v>33.77</v>
      </c>
      <c r="L29" s="100">
        <v>37.72</v>
      </c>
      <c r="M29" s="100">
        <v>40.34</v>
      </c>
      <c r="N29" s="5"/>
      <c r="O29" s="5"/>
    </row>
    <row r="30" spans="1:15" ht="12.75">
      <c r="A30" s="155" t="s">
        <v>235</v>
      </c>
      <c r="B30" s="151" t="s">
        <v>55</v>
      </c>
      <c r="C30" s="99">
        <v>20.48</v>
      </c>
      <c r="D30" s="99">
        <v>19.52</v>
      </c>
      <c r="E30" s="99">
        <v>20.35</v>
      </c>
      <c r="F30" s="99">
        <v>21.02</v>
      </c>
      <c r="G30" s="99">
        <v>21.44</v>
      </c>
      <c r="H30" s="99">
        <v>24.94</v>
      </c>
      <c r="I30" s="99">
        <v>42.42</v>
      </c>
      <c r="J30" s="100">
        <v>39.84</v>
      </c>
      <c r="K30" s="100">
        <v>32.66</v>
      </c>
      <c r="L30" s="100">
        <v>37.73</v>
      </c>
      <c r="M30" s="100">
        <v>38.47</v>
      </c>
      <c r="N30" s="5"/>
      <c r="O30" s="5"/>
    </row>
    <row r="31" spans="1:15" ht="13.5" thickBot="1">
      <c r="A31" s="152" t="s">
        <v>235</v>
      </c>
      <c r="B31" s="153" t="s">
        <v>56</v>
      </c>
      <c r="C31" s="104">
        <v>19.98</v>
      </c>
      <c r="D31" s="104">
        <v>19.92</v>
      </c>
      <c r="E31" s="104">
        <v>20.42</v>
      </c>
      <c r="F31" s="104">
        <v>21.87</v>
      </c>
      <c r="G31" s="104">
        <v>22.57</v>
      </c>
      <c r="H31" s="104">
        <v>25.19</v>
      </c>
      <c r="I31" s="104">
        <v>47.47</v>
      </c>
      <c r="J31" s="105">
        <v>40.05</v>
      </c>
      <c r="K31" s="105">
        <v>34.58</v>
      </c>
      <c r="L31" s="105">
        <v>40.14</v>
      </c>
      <c r="M31" s="105">
        <v>43.01</v>
      </c>
      <c r="N31" s="5"/>
      <c r="O31" s="5"/>
    </row>
    <row r="32" spans="1:8" ht="12.75">
      <c r="A32" s="35"/>
      <c r="B32" s="35"/>
      <c r="C32" s="35"/>
      <c r="D32" s="35"/>
      <c r="E32" s="35"/>
      <c r="F32" s="35"/>
      <c r="G32" s="5"/>
      <c r="H32" s="12"/>
    </row>
  </sheetData>
  <mergeCells count="3">
    <mergeCell ref="A2:H2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Q46"/>
  <sheetViews>
    <sheetView view="pageBreakPreview" zoomScale="75" zoomScaleNormal="75" zoomScaleSheetLayoutView="75" workbookViewId="0" topLeftCell="A1">
      <selection activeCell="B9" sqref="B9"/>
    </sheetView>
  </sheetViews>
  <sheetFormatPr defaultColWidth="11.421875" defaultRowHeight="12.75"/>
  <cols>
    <col min="1" max="1" width="37.140625" style="249" customWidth="1"/>
    <col min="2" max="11" width="12.7109375" style="249" customWidth="1"/>
    <col min="12" max="12" width="5.140625" style="249" customWidth="1"/>
    <col min="13" max="16384" width="11.421875" style="249" customWidth="1"/>
  </cols>
  <sheetData>
    <row r="1" spans="1:11" s="245" customFormat="1" ht="18">
      <c r="A1" s="376" t="s">
        <v>255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="247" customFormat="1" ht="15" customHeight="1">
      <c r="A2" s="246"/>
    </row>
    <row r="3" spans="1:11" s="247" customFormat="1" ht="15" customHeight="1">
      <c r="A3" s="377" t="s">
        <v>474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s="247" customFormat="1" ht="15.75" thickBot="1">
      <c r="A4" s="248"/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ht="12.75" customHeight="1">
      <c r="A5" s="381" t="s">
        <v>236</v>
      </c>
      <c r="B5" s="373" t="s">
        <v>342</v>
      </c>
      <c r="C5" s="373" t="s">
        <v>343</v>
      </c>
      <c r="D5" s="373" t="s">
        <v>475</v>
      </c>
      <c r="E5" s="373" t="s">
        <v>344</v>
      </c>
      <c r="F5" s="373" t="s">
        <v>345</v>
      </c>
      <c r="G5" s="373" t="s">
        <v>346</v>
      </c>
      <c r="H5" s="373" t="s">
        <v>347</v>
      </c>
      <c r="I5" s="373" t="s">
        <v>414</v>
      </c>
      <c r="J5" s="373" t="s">
        <v>413</v>
      </c>
      <c r="K5" s="378" t="s">
        <v>348</v>
      </c>
    </row>
    <row r="6" spans="1:11" ht="12.75">
      <c r="A6" s="382"/>
      <c r="B6" s="374"/>
      <c r="C6" s="374"/>
      <c r="D6" s="374"/>
      <c r="E6" s="374"/>
      <c r="F6" s="374"/>
      <c r="G6" s="374"/>
      <c r="H6" s="374"/>
      <c r="I6" s="374"/>
      <c r="J6" s="374"/>
      <c r="K6" s="379"/>
    </row>
    <row r="7" spans="1:11" ht="13.5" thickBot="1">
      <c r="A7" s="383"/>
      <c r="B7" s="375"/>
      <c r="C7" s="375"/>
      <c r="D7" s="375"/>
      <c r="E7" s="375"/>
      <c r="F7" s="375"/>
      <c r="G7" s="375"/>
      <c r="H7" s="375"/>
      <c r="I7" s="375"/>
      <c r="J7" s="375"/>
      <c r="K7" s="380"/>
    </row>
    <row r="8" spans="1:17" ht="12.75">
      <c r="A8" s="250"/>
      <c r="B8" s="327"/>
      <c r="C8" s="327"/>
      <c r="D8" s="327"/>
      <c r="E8" s="327"/>
      <c r="F8" s="327"/>
      <c r="G8" s="327"/>
      <c r="H8" s="327"/>
      <c r="I8" s="327"/>
      <c r="J8" s="327"/>
      <c r="K8" s="328"/>
      <c r="L8" s="253"/>
      <c r="M8" s="253"/>
      <c r="N8" s="253"/>
      <c r="O8" s="253"/>
      <c r="P8" s="253"/>
      <c r="Q8" s="253"/>
    </row>
    <row r="9" spans="1:17" ht="12.75">
      <c r="A9" s="251" t="s">
        <v>330</v>
      </c>
      <c r="B9" s="329" t="s">
        <v>371</v>
      </c>
      <c r="C9" s="329" t="s">
        <v>371</v>
      </c>
      <c r="D9" s="329" t="s">
        <v>371</v>
      </c>
      <c r="E9" s="329" t="s">
        <v>371</v>
      </c>
      <c r="F9" s="329" t="s">
        <v>371</v>
      </c>
      <c r="G9" s="329">
        <v>384.4</v>
      </c>
      <c r="H9" s="329" t="s">
        <v>371</v>
      </c>
      <c r="I9" s="329" t="s">
        <v>371</v>
      </c>
      <c r="J9" s="329" t="s">
        <v>371</v>
      </c>
      <c r="K9" s="330" t="s">
        <v>371</v>
      </c>
      <c r="L9" s="253"/>
      <c r="M9" s="253"/>
      <c r="N9" s="253"/>
      <c r="O9" s="253"/>
      <c r="P9" s="253"/>
      <c r="Q9" s="253"/>
    </row>
    <row r="10" spans="1:17" ht="12.75">
      <c r="A10" s="250"/>
      <c r="B10" s="331"/>
      <c r="C10" s="331"/>
      <c r="D10" s="331"/>
      <c r="E10" s="331"/>
      <c r="F10" s="331"/>
      <c r="G10" s="331"/>
      <c r="H10" s="331"/>
      <c r="I10" s="331"/>
      <c r="J10" s="331"/>
      <c r="K10" s="332"/>
      <c r="L10" s="253"/>
      <c r="M10" s="253"/>
      <c r="N10" s="253"/>
      <c r="O10" s="253"/>
      <c r="P10" s="253"/>
      <c r="Q10" s="253"/>
    </row>
    <row r="11" spans="1:17" ht="12.75">
      <c r="A11" s="251" t="s">
        <v>331</v>
      </c>
      <c r="B11" s="329" t="s">
        <v>371</v>
      </c>
      <c r="C11" s="329">
        <v>14386.2</v>
      </c>
      <c r="D11" s="329" t="s">
        <v>371</v>
      </c>
      <c r="E11" s="329">
        <v>18957.4</v>
      </c>
      <c r="F11" s="329" t="s">
        <v>371</v>
      </c>
      <c r="G11" s="329">
        <v>37643.8</v>
      </c>
      <c r="H11" s="329" t="s">
        <v>371</v>
      </c>
      <c r="I11" s="329" t="s">
        <v>371</v>
      </c>
      <c r="J11" s="329" t="s">
        <v>371</v>
      </c>
      <c r="K11" s="330" t="s">
        <v>371</v>
      </c>
      <c r="L11" s="253"/>
      <c r="M11" s="253"/>
      <c r="N11" s="253"/>
      <c r="O11" s="253"/>
      <c r="P11" s="253"/>
      <c r="Q11" s="253"/>
    </row>
    <row r="12" spans="1:17" ht="12.75">
      <c r="A12" s="250"/>
      <c r="B12" s="331"/>
      <c r="C12" s="331"/>
      <c r="D12" s="331"/>
      <c r="E12" s="331"/>
      <c r="F12" s="331"/>
      <c r="G12" s="331"/>
      <c r="H12" s="331"/>
      <c r="I12" s="331"/>
      <c r="J12" s="331"/>
      <c r="K12" s="332"/>
      <c r="L12" s="253"/>
      <c r="M12" s="253"/>
      <c r="N12" s="253"/>
      <c r="O12" s="253"/>
      <c r="P12" s="253"/>
      <c r="Q12" s="253"/>
    </row>
    <row r="13" spans="1:17" ht="12.75">
      <c r="A13" s="251" t="s">
        <v>332</v>
      </c>
      <c r="B13" s="329" t="s">
        <v>371</v>
      </c>
      <c r="C13" s="329" t="s">
        <v>371</v>
      </c>
      <c r="D13" s="329" t="s">
        <v>371</v>
      </c>
      <c r="E13" s="329">
        <v>70055.12</v>
      </c>
      <c r="F13" s="329" t="s">
        <v>371</v>
      </c>
      <c r="G13" s="329">
        <v>111507.69</v>
      </c>
      <c r="H13" s="329" t="s">
        <v>371</v>
      </c>
      <c r="I13" s="329">
        <v>2059.6</v>
      </c>
      <c r="J13" s="329">
        <v>12206.06</v>
      </c>
      <c r="K13" s="330" t="s">
        <v>371</v>
      </c>
      <c r="L13" s="253"/>
      <c r="M13" s="253"/>
      <c r="N13" s="253"/>
      <c r="O13" s="253"/>
      <c r="P13" s="253"/>
      <c r="Q13" s="253"/>
    </row>
    <row r="14" spans="1:17" ht="12.75">
      <c r="A14" s="250"/>
      <c r="B14" s="331"/>
      <c r="C14" s="331"/>
      <c r="D14" s="331"/>
      <c r="E14" s="331"/>
      <c r="F14" s="331"/>
      <c r="G14" s="331"/>
      <c r="H14" s="331"/>
      <c r="I14" s="331"/>
      <c r="J14" s="331"/>
      <c r="K14" s="332"/>
      <c r="L14" s="253"/>
      <c r="M14" s="253"/>
      <c r="N14" s="253"/>
      <c r="O14" s="253"/>
      <c r="P14" s="253"/>
      <c r="Q14" s="253"/>
    </row>
    <row r="15" spans="1:17" ht="12.75">
      <c r="A15" s="251" t="s">
        <v>333</v>
      </c>
      <c r="B15" s="329" t="s">
        <v>371</v>
      </c>
      <c r="C15" s="329" t="s">
        <v>371</v>
      </c>
      <c r="D15" s="329" t="s">
        <v>371</v>
      </c>
      <c r="E15" s="329">
        <v>4505.6</v>
      </c>
      <c r="F15" s="329" t="s">
        <v>371</v>
      </c>
      <c r="G15" s="329">
        <v>16678.2</v>
      </c>
      <c r="H15" s="329">
        <v>3695.6</v>
      </c>
      <c r="I15" s="329">
        <v>560</v>
      </c>
      <c r="J15" s="329" t="s">
        <v>371</v>
      </c>
      <c r="K15" s="330" t="s">
        <v>371</v>
      </c>
      <c r="L15" s="253"/>
      <c r="M15" s="253"/>
      <c r="N15" s="253"/>
      <c r="O15" s="253"/>
      <c r="P15" s="253"/>
      <c r="Q15" s="253"/>
    </row>
    <row r="16" spans="1:17" ht="12.75">
      <c r="A16" s="250"/>
      <c r="B16" s="331"/>
      <c r="C16" s="331"/>
      <c r="D16" s="331"/>
      <c r="E16" s="331"/>
      <c r="F16" s="331"/>
      <c r="G16" s="331"/>
      <c r="H16" s="331"/>
      <c r="I16" s="331"/>
      <c r="J16" s="331"/>
      <c r="K16" s="332"/>
      <c r="L16" s="253"/>
      <c r="M16" s="253"/>
      <c r="N16" s="253"/>
      <c r="O16" s="253"/>
      <c r="P16" s="253"/>
      <c r="Q16" s="253"/>
    </row>
    <row r="17" spans="1:17" ht="12.75">
      <c r="A17" s="251" t="s">
        <v>334</v>
      </c>
      <c r="B17" s="329">
        <v>7101.8</v>
      </c>
      <c r="C17" s="329">
        <v>6911.65</v>
      </c>
      <c r="D17" s="329">
        <v>1007.5</v>
      </c>
      <c r="E17" s="329">
        <v>185475.22</v>
      </c>
      <c r="F17" s="329" t="s">
        <v>371</v>
      </c>
      <c r="G17" s="329">
        <v>106670.6</v>
      </c>
      <c r="H17" s="329">
        <v>70127.45</v>
      </c>
      <c r="I17" s="329">
        <v>1242</v>
      </c>
      <c r="J17" s="329">
        <v>1785.2</v>
      </c>
      <c r="K17" s="330" t="s">
        <v>371</v>
      </c>
      <c r="L17" s="253"/>
      <c r="M17" s="253"/>
      <c r="N17" s="253"/>
      <c r="O17" s="253"/>
      <c r="P17" s="253"/>
      <c r="Q17" s="253"/>
    </row>
    <row r="18" spans="1:17" ht="12.75">
      <c r="A18" s="250"/>
      <c r="B18" s="331"/>
      <c r="C18" s="331"/>
      <c r="D18" s="331"/>
      <c r="E18" s="331"/>
      <c r="F18" s="331"/>
      <c r="G18" s="331"/>
      <c r="H18" s="331"/>
      <c r="I18" s="331"/>
      <c r="J18" s="331"/>
      <c r="K18" s="332"/>
      <c r="L18" s="253"/>
      <c r="M18" s="253"/>
      <c r="N18" s="253"/>
      <c r="O18" s="253"/>
      <c r="P18" s="253"/>
      <c r="Q18" s="253"/>
    </row>
    <row r="19" spans="1:17" ht="12.75">
      <c r="A19" s="251" t="s">
        <v>335</v>
      </c>
      <c r="B19" s="329">
        <v>30366.31</v>
      </c>
      <c r="C19" s="329">
        <v>14200.2</v>
      </c>
      <c r="D19" s="329">
        <v>100</v>
      </c>
      <c r="E19" s="329">
        <v>146098.79</v>
      </c>
      <c r="F19" s="329" t="s">
        <v>371</v>
      </c>
      <c r="G19" s="329">
        <v>98182.73</v>
      </c>
      <c r="H19" s="329">
        <v>19656.65</v>
      </c>
      <c r="I19" s="329">
        <v>30167.81</v>
      </c>
      <c r="J19" s="329">
        <v>1.25</v>
      </c>
      <c r="K19" s="330">
        <v>89.5</v>
      </c>
      <c r="L19" s="253"/>
      <c r="M19" s="253"/>
      <c r="N19" s="253"/>
      <c r="O19" s="253"/>
      <c r="P19" s="253"/>
      <c r="Q19" s="253"/>
    </row>
    <row r="20" spans="1:17" ht="12.75">
      <c r="A20" s="250"/>
      <c r="B20" s="331"/>
      <c r="C20" s="331"/>
      <c r="D20" s="331"/>
      <c r="E20" s="331"/>
      <c r="F20" s="331"/>
      <c r="G20" s="331"/>
      <c r="H20" s="331"/>
      <c r="I20" s="331"/>
      <c r="J20" s="331"/>
      <c r="K20" s="332" t="s">
        <v>371</v>
      </c>
      <c r="L20" s="253"/>
      <c r="M20" s="253"/>
      <c r="N20" s="253"/>
      <c r="O20" s="253"/>
      <c r="P20" s="253"/>
      <c r="Q20" s="253"/>
    </row>
    <row r="21" spans="1:17" ht="12.75">
      <c r="A21" s="251" t="s">
        <v>336</v>
      </c>
      <c r="B21" s="329" t="s">
        <v>371</v>
      </c>
      <c r="C21" s="329">
        <v>4577.05</v>
      </c>
      <c r="D21" s="329" t="s">
        <v>371</v>
      </c>
      <c r="E21" s="329">
        <v>71561.93</v>
      </c>
      <c r="F21" s="329">
        <v>20771.91</v>
      </c>
      <c r="G21" s="329">
        <v>112903.55</v>
      </c>
      <c r="H21" s="329">
        <v>974</v>
      </c>
      <c r="I21" s="329">
        <v>6566.55</v>
      </c>
      <c r="J21" s="329">
        <v>183.14</v>
      </c>
      <c r="K21" s="330" t="s">
        <v>371</v>
      </c>
      <c r="L21" s="253"/>
      <c r="M21" s="253"/>
      <c r="N21" s="253"/>
      <c r="O21" s="253"/>
      <c r="P21" s="253"/>
      <c r="Q21" s="253"/>
    </row>
    <row r="22" spans="1:17" ht="12.75">
      <c r="A22" s="250"/>
      <c r="B22" s="331"/>
      <c r="C22" s="331"/>
      <c r="D22" s="331"/>
      <c r="E22" s="331"/>
      <c r="F22" s="331"/>
      <c r="G22" s="331"/>
      <c r="H22" s="331"/>
      <c r="I22" s="331"/>
      <c r="J22" s="331"/>
      <c r="K22" s="332"/>
      <c r="L22" s="253"/>
      <c r="M22" s="253"/>
      <c r="N22" s="253"/>
      <c r="O22" s="253"/>
      <c r="P22" s="253"/>
      <c r="Q22" s="253"/>
    </row>
    <row r="23" spans="1:17" ht="12.75">
      <c r="A23" s="251" t="s">
        <v>337</v>
      </c>
      <c r="B23" s="329" t="s">
        <v>371</v>
      </c>
      <c r="C23" s="329" t="s">
        <v>371</v>
      </c>
      <c r="D23" s="329" t="s">
        <v>371</v>
      </c>
      <c r="E23" s="329">
        <v>8328</v>
      </c>
      <c r="F23" s="329" t="s">
        <v>371</v>
      </c>
      <c r="G23" s="329" t="s">
        <v>371</v>
      </c>
      <c r="H23" s="329" t="s">
        <v>371</v>
      </c>
      <c r="I23" s="329">
        <v>250</v>
      </c>
      <c r="J23" s="329" t="s">
        <v>371</v>
      </c>
      <c r="K23" s="330" t="s">
        <v>371</v>
      </c>
      <c r="L23" s="253"/>
      <c r="M23" s="253"/>
      <c r="N23" s="253"/>
      <c r="O23" s="253"/>
      <c r="P23" s="253"/>
      <c r="Q23" s="253"/>
    </row>
    <row r="24" spans="1:11" ht="12.75">
      <c r="A24" s="250"/>
      <c r="B24" s="331"/>
      <c r="C24" s="331"/>
      <c r="D24" s="331"/>
      <c r="E24" s="331"/>
      <c r="F24" s="331"/>
      <c r="G24" s="331"/>
      <c r="H24" s="331"/>
      <c r="I24" s="331"/>
      <c r="J24" s="331"/>
      <c r="K24" s="332"/>
    </row>
    <row r="25" spans="1:11" ht="12.75">
      <c r="A25" s="251" t="s">
        <v>338</v>
      </c>
      <c r="B25" s="329" t="s">
        <v>371</v>
      </c>
      <c r="C25" s="329">
        <v>19026.6</v>
      </c>
      <c r="D25" s="329" t="s">
        <v>371</v>
      </c>
      <c r="E25" s="329">
        <v>194515.65</v>
      </c>
      <c r="F25" s="329">
        <v>1974.5</v>
      </c>
      <c r="G25" s="329">
        <v>112043.85</v>
      </c>
      <c r="H25" s="329">
        <v>8798.6</v>
      </c>
      <c r="I25" s="329">
        <v>17412.05</v>
      </c>
      <c r="J25" s="329" t="s">
        <v>371</v>
      </c>
      <c r="K25" s="330" t="s">
        <v>371</v>
      </c>
    </row>
    <row r="26" spans="1:11" ht="12.75">
      <c r="A26" s="250"/>
      <c r="B26" s="331"/>
      <c r="C26" s="331"/>
      <c r="D26" s="331"/>
      <c r="E26" s="331"/>
      <c r="F26" s="331"/>
      <c r="G26" s="331"/>
      <c r="H26" s="331"/>
      <c r="I26" s="331"/>
      <c r="J26" s="331"/>
      <c r="K26" s="332"/>
    </row>
    <row r="27" spans="1:11" ht="12.75">
      <c r="A27" s="251" t="s">
        <v>339</v>
      </c>
      <c r="B27" s="329">
        <v>26525.25</v>
      </c>
      <c r="C27" s="329" t="s">
        <v>371</v>
      </c>
      <c r="D27" s="329" t="s">
        <v>371</v>
      </c>
      <c r="E27" s="329" t="s">
        <v>371</v>
      </c>
      <c r="F27" s="329" t="s">
        <v>371</v>
      </c>
      <c r="G27" s="329" t="s">
        <v>371</v>
      </c>
      <c r="H27" s="329" t="s">
        <v>371</v>
      </c>
      <c r="I27" s="329" t="s">
        <v>371</v>
      </c>
      <c r="J27" s="329" t="s">
        <v>371</v>
      </c>
      <c r="K27" s="330" t="s">
        <v>371</v>
      </c>
    </row>
    <row r="28" spans="1:11" ht="12.75">
      <c r="A28" s="250"/>
      <c r="B28" s="331"/>
      <c r="C28" s="331"/>
      <c r="D28" s="331"/>
      <c r="E28" s="331"/>
      <c r="F28" s="331"/>
      <c r="G28" s="331"/>
      <c r="H28" s="331"/>
      <c r="I28" s="331"/>
      <c r="J28" s="331"/>
      <c r="K28" s="332"/>
    </row>
    <row r="29" spans="1:11" ht="12.75">
      <c r="A29" s="251" t="s">
        <v>340</v>
      </c>
      <c r="B29" s="329">
        <v>2349</v>
      </c>
      <c r="C29" s="329">
        <v>127.5</v>
      </c>
      <c r="D29" s="329" t="s">
        <v>371</v>
      </c>
      <c r="E29" s="329">
        <v>4760.4</v>
      </c>
      <c r="F29" s="329" t="s">
        <v>371</v>
      </c>
      <c r="G29" s="329">
        <v>12667.6</v>
      </c>
      <c r="H29" s="329">
        <v>6914.8</v>
      </c>
      <c r="I29" s="329">
        <v>9212</v>
      </c>
      <c r="J29" s="329">
        <v>772</v>
      </c>
      <c r="K29" s="330" t="s">
        <v>371</v>
      </c>
    </row>
    <row r="30" spans="1:11" ht="12.75">
      <c r="A30" s="250"/>
      <c r="B30" s="331"/>
      <c r="C30" s="331"/>
      <c r="D30" s="331"/>
      <c r="E30" s="331"/>
      <c r="F30" s="331"/>
      <c r="G30" s="331"/>
      <c r="H30" s="331"/>
      <c r="I30" s="331"/>
      <c r="J30" s="331"/>
      <c r="K30" s="332"/>
    </row>
    <row r="31" spans="1:11" ht="12.75">
      <c r="A31" s="251" t="s">
        <v>341</v>
      </c>
      <c r="B31" s="329">
        <v>87324</v>
      </c>
      <c r="C31" s="329">
        <v>702.9</v>
      </c>
      <c r="D31" s="329" t="s">
        <v>371</v>
      </c>
      <c r="E31" s="329">
        <v>20134.45</v>
      </c>
      <c r="F31" s="329" t="s">
        <v>371</v>
      </c>
      <c r="G31" s="329">
        <v>112537.73</v>
      </c>
      <c r="H31" s="329">
        <v>404257.32</v>
      </c>
      <c r="I31" s="329">
        <v>13208.38</v>
      </c>
      <c r="J31" s="329" t="s">
        <v>371</v>
      </c>
      <c r="K31" s="330">
        <v>2459.5</v>
      </c>
    </row>
    <row r="32" spans="1:11" ht="12.75">
      <c r="A32" s="250"/>
      <c r="B32" s="331"/>
      <c r="C32" s="331"/>
      <c r="D32" s="331"/>
      <c r="E32" s="331"/>
      <c r="F32" s="331"/>
      <c r="G32" s="331"/>
      <c r="H32" s="331"/>
      <c r="I32" s="331"/>
      <c r="J32" s="331"/>
      <c r="K32" s="332"/>
    </row>
    <row r="33" spans="1:11" ht="13.5" thickBot="1">
      <c r="A33" s="252" t="s">
        <v>203</v>
      </c>
      <c r="B33" s="262">
        <v>153666.36</v>
      </c>
      <c r="C33" s="262">
        <v>59932.1</v>
      </c>
      <c r="D33" s="262">
        <v>1107.5</v>
      </c>
      <c r="E33" s="262">
        <v>724392.56</v>
      </c>
      <c r="F33" s="262">
        <v>22746.41</v>
      </c>
      <c r="G33" s="262">
        <v>721220.15</v>
      </c>
      <c r="H33" s="262">
        <v>514424.42</v>
      </c>
      <c r="I33" s="262">
        <v>80678.39</v>
      </c>
      <c r="J33" s="262">
        <v>14947.65</v>
      </c>
      <c r="K33" s="263">
        <v>2549</v>
      </c>
    </row>
    <row r="34" spans="2:11" ht="12.75">
      <c r="B34" s="255"/>
      <c r="C34" s="255"/>
      <c r="D34" s="255"/>
      <c r="E34" s="255"/>
      <c r="F34" s="255"/>
      <c r="G34" s="255"/>
      <c r="H34" s="255"/>
      <c r="I34" s="255"/>
      <c r="J34" s="255"/>
      <c r="K34" s="255"/>
    </row>
    <row r="38" spans="1:8" ht="12.75">
      <c r="A38" s="253"/>
      <c r="B38" s="253"/>
      <c r="C38" s="253"/>
      <c r="D38" s="253"/>
      <c r="E38" s="253"/>
      <c r="F38" s="253"/>
      <c r="G38" s="253"/>
      <c r="H38" s="253"/>
    </row>
    <row r="39" spans="1:8" ht="12.75">
      <c r="A39" s="80"/>
      <c r="B39" s="81"/>
      <c r="C39" s="81"/>
      <c r="D39" s="81"/>
      <c r="E39" s="81"/>
      <c r="F39" s="81"/>
      <c r="G39" s="81"/>
      <c r="H39" s="81"/>
    </row>
    <row r="40" spans="1:8" ht="12.75">
      <c r="A40" s="80"/>
      <c r="B40" s="81"/>
      <c r="C40" s="81"/>
      <c r="D40" s="81"/>
      <c r="E40" s="81"/>
      <c r="F40" s="81"/>
      <c r="G40" s="81"/>
      <c r="H40" s="81"/>
    </row>
    <row r="41" spans="1:8" ht="12.75">
      <c r="A41" s="80"/>
      <c r="B41" s="80"/>
      <c r="C41" s="80"/>
      <c r="D41" s="80"/>
      <c r="E41" s="80"/>
      <c r="F41" s="81"/>
      <c r="G41" s="81"/>
      <c r="H41" s="81"/>
    </row>
    <row r="42" spans="1:8" ht="12.75">
      <c r="A42" s="80"/>
      <c r="B42" s="81"/>
      <c r="C42" s="81"/>
      <c r="D42" s="81"/>
      <c r="E42" s="81"/>
      <c r="F42" s="81"/>
      <c r="G42" s="81"/>
      <c r="H42" s="81"/>
    </row>
    <row r="43" spans="1:8" ht="12.75">
      <c r="A43" s="80"/>
      <c r="B43" s="81"/>
      <c r="C43" s="81"/>
      <c r="D43" s="81"/>
      <c r="E43" s="81"/>
      <c r="F43" s="81"/>
      <c r="G43" s="81"/>
      <c r="H43" s="81"/>
    </row>
    <row r="44" spans="1:8" ht="12.75">
      <c r="A44" s="253"/>
      <c r="B44" s="253"/>
      <c r="C44" s="253"/>
      <c r="D44" s="253"/>
      <c r="E44" s="253"/>
      <c r="F44" s="253"/>
      <c r="G44" s="253"/>
      <c r="H44" s="253"/>
    </row>
    <row r="45" spans="1:8" ht="12.75">
      <c r="A45" s="253"/>
      <c r="B45" s="253"/>
      <c r="C45" s="253"/>
      <c r="D45" s="253"/>
      <c r="E45" s="253"/>
      <c r="F45" s="253"/>
      <c r="G45" s="253"/>
      <c r="H45" s="253"/>
    </row>
    <row r="46" spans="1:8" ht="12.75">
      <c r="A46" s="253"/>
      <c r="B46" s="253"/>
      <c r="C46" s="253"/>
      <c r="D46" s="253"/>
      <c r="E46" s="253"/>
      <c r="F46" s="253"/>
      <c r="G46" s="253"/>
      <c r="H46" s="253"/>
    </row>
  </sheetData>
  <mergeCells count="13">
    <mergeCell ref="E5:E7"/>
    <mergeCell ref="D5:D7"/>
    <mergeCell ref="I5:I7"/>
    <mergeCell ref="F5:F7"/>
    <mergeCell ref="G5:G7"/>
    <mergeCell ref="H5:H7"/>
    <mergeCell ref="A1:K1"/>
    <mergeCell ref="A3:K3"/>
    <mergeCell ref="K5:K7"/>
    <mergeCell ref="J5:J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zoomScaleSheetLayoutView="75" workbookViewId="0" topLeftCell="A1">
      <selection activeCell="A5" sqref="A5:H5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2" customFormat="1" ht="18">
      <c r="A1" s="414" t="s">
        <v>255</v>
      </c>
      <c r="B1" s="414"/>
      <c r="C1" s="414"/>
      <c r="D1" s="414"/>
      <c r="E1" s="414"/>
      <c r="F1" s="414"/>
      <c r="G1" s="414"/>
      <c r="H1" s="414"/>
      <c r="I1" s="38"/>
      <c r="J1" s="25"/>
      <c r="K1" s="25"/>
      <c r="L1" s="2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67" t="s">
        <v>382</v>
      </c>
      <c r="B3" s="367"/>
      <c r="C3" s="367"/>
      <c r="D3" s="367"/>
      <c r="E3" s="367"/>
      <c r="F3" s="367"/>
      <c r="G3" s="367"/>
      <c r="H3" s="367"/>
      <c r="I3" s="3"/>
      <c r="J3" s="3"/>
    </row>
    <row r="4" spans="1:10" ht="15" customHeight="1">
      <c r="A4" s="367" t="s">
        <v>300</v>
      </c>
      <c r="B4" s="367"/>
      <c r="C4" s="367"/>
      <c r="D4" s="367"/>
      <c r="E4" s="367"/>
      <c r="F4" s="367"/>
      <c r="G4" s="367"/>
      <c r="H4" s="367"/>
      <c r="I4" s="3"/>
      <c r="J4" s="3"/>
    </row>
    <row r="5" spans="1:10" ht="15" customHeight="1">
      <c r="A5" s="367" t="s">
        <v>221</v>
      </c>
      <c r="B5" s="367"/>
      <c r="C5" s="367"/>
      <c r="D5" s="367"/>
      <c r="E5" s="367"/>
      <c r="F5" s="367"/>
      <c r="G5" s="367"/>
      <c r="H5" s="367"/>
      <c r="I5" s="3"/>
      <c r="J5" s="3"/>
    </row>
    <row r="6" spans="1:10" ht="13.5" thickBot="1">
      <c r="A6" s="419"/>
      <c r="B6" s="419"/>
      <c r="C6" s="419"/>
      <c r="D6" s="419"/>
      <c r="E6" s="419"/>
      <c r="F6" s="419"/>
      <c r="G6" s="419"/>
      <c r="H6" s="419"/>
      <c r="I6" s="3"/>
      <c r="J6" s="3"/>
    </row>
    <row r="7" spans="1:10" ht="12.75">
      <c r="A7" s="389" t="s">
        <v>7</v>
      </c>
      <c r="B7" s="416" t="s">
        <v>179</v>
      </c>
      <c r="C7" s="417"/>
      <c r="D7" s="417"/>
      <c r="E7" s="418"/>
      <c r="F7" s="110" t="s">
        <v>57</v>
      </c>
      <c r="G7" s="391" t="s">
        <v>58</v>
      </c>
      <c r="H7" s="393" t="s">
        <v>12</v>
      </c>
      <c r="I7" s="3"/>
      <c r="J7" s="3"/>
    </row>
    <row r="8" spans="1:10" ht="13.5" thickBot="1">
      <c r="A8" s="390"/>
      <c r="B8" s="170" t="s">
        <v>32</v>
      </c>
      <c r="C8" s="170" t="s">
        <v>33</v>
      </c>
      <c r="D8" s="170" t="s">
        <v>34</v>
      </c>
      <c r="E8" s="170" t="s">
        <v>12</v>
      </c>
      <c r="F8" s="117" t="s">
        <v>59</v>
      </c>
      <c r="G8" s="392"/>
      <c r="H8" s="394"/>
      <c r="I8" s="3"/>
      <c r="J8" s="3"/>
    </row>
    <row r="9" spans="1:10" ht="12.75">
      <c r="A9" s="89">
        <v>2002</v>
      </c>
      <c r="B9" s="99">
        <v>396.198808</v>
      </c>
      <c r="C9" s="99">
        <v>31.217603</v>
      </c>
      <c r="D9" s="99">
        <v>50.778903</v>
      </c>
      <c r="E9" s="99">
        <v>478.195314</v>
      </c>
      <c r="F9" s="99">
        <v>528.85574</v>
      </c>
      <c r="G9" s="99">
        <v>102.193</v>
      </c>
      <c r="H9" s="100">
        <v>1109.244054</v>
      </c>
      <c r="I9" s="3"/>
      <c r="J9" s="3"/>
    </row>
    <row r="10" spans="1:10" ht="12.75">
      <c r="A10" s="101">
        <v>2003</v>
      </c>
      <c r="B10" s="99">
        <v>482.666224</v>
      </c>
      <c r="C10" s="99">
        <v>31.137521</v>
      </c>
      <c r="D10" s="99">
        <v>48.571827</v>
      </c>
      <c r="E10" s="99">
        <v>562.375572</v>
      </c>
      <c r="F10" s="99">
        <v>545.02339</v>
      </c>
      <c r="G10" s="99">
        <v>112.631</v>
      </c>
      <c r="H10" s="100">
        <v>1220.029962</v>
      </c>
      <c r="I10" s="3"/>
      <c r="J10" s="3"/>
    </row>
    <row r="11" spans="1:10" ht="12.75">
      <c r="A11" s="89">
        <v>2004</v>
      </c>
      <c r="B11" s="99">
        <v>466.191777</v>
      </c>
      <c r="C11" s="99">
        <v>33.295544</v>
      </c>
      <c r="D11" s="99">
        <v>64.67581</v>
      </c>
      <c r="E11" s="99">
        <v>564.163131</v>
      </c>
      <c r="F11" s="99">
        <v>528.22209</v>
      </c>
      <c r="G11" s="99">
        <v>111.075</v>
      </c>
      <c r="H11" s="100">
        <v>1203.460221</v>
      </c>
      <c r="I11" s="3"/>
      <c r="J11" s="3"/>
    </row>
    <row r="12" spans="1:10" ht="12.75">
      <c r="A12" s="101">
        <v>2005</v>
      </c>
      <c r="B12" s="99">
        <v>455.352547</v>
      </c>
      <c r="C12" s="99">
        <v>34.884683</v>
      </c>
      <c r="D12" s="99">
        <v>50.086475</v>
      </c>
      <c r="E12" s="99">
        <v>540.323705</v>
      </c>
      <c r="F12" s="99">
        <v>487.841135</v>
      </c>
      <c r="G12" s="99">
        <v>104.7</v>
      </c>
      <c r="H12" s="100">
        <v>1132.86484</v>
      </c>
      <c r="I12" s="3"/>
      <c r="J12" s="3"/>
    </row>
    <row r="13" spans="1:10" ht="12.75">
      <c r="A13" s="101">
        <v>2006</v>
      </c>
      <c r="B13" s="99">
        <v>535.666042</v>
      </c>
      <c r="C13" s="99">
        <v>30.439745</v>
      </c>
      <c r="D13" s="99">
        <v>57.84144</v>
      </c>
      <c r="E13" s="99">
        <v>623.947227</v>
      </c>
      <c r="F13" s="99">
        <v>446.759919</v>
      </c>
      <c r="G13" s="99">
        <v>109.46</v>
      </c>
      <c r="H13" s="100">
        <v>1180.167146</v>
      </c>
      <c r="I13" s="3"/>
      <c r="J13" s="3"/>
    </row>
    <row r="14" spans="1:10" ht="12.75">
      <c r="A14" s="89">
        <v>2007</v>
      </c>
      <c r="B14" s="99">
        <v>560.907062</v>
      </c>
      <c r="C14" s="99">
        <v>47.882385</v>
      </c>
      <c r="D14" s="99">
        <v>66.551377</v>
      </c>
      <c r="E14" s="99">
        <v>675.340824</v>
      </c>
      <c r="F14" s="99">
        <v>618.525632</v>
      </c>
      <c r="G14" s="99">
        <v>131.725</v>
      </c>
      <c r="H14" s="100">
        <v>1425.591456</v>
      </c>
      <c r="I14" s="3"/>
      <c r="J14" s="3"/>
    </row>
    <row r="15" spans="1:10" ht="12.75">
      <c r="A15" s="89">
        <v>2008</v>
      </c>
      <c r="B15" s="99">
        <v>646.369466</v>
      </c>
      <c r="C15" s="99">
        <v>40.083136</v>
      </c>
      <c r="D15" s="99">
        <v>90.080434</v>
      </c>
      <c r="E15" s="99">
        <v>776.5330359999999</v>
      </c>
      <c r="F15" s="99">
        <v>671.033202</v>
      </c>
      <c r="G15" s="99">
        <v>147.519</v>
      </c>
      <c r="H15" s="100">
        <v>1595.085238</v>
      </c>
      <c r="I15" s="3"/>
      <c r="J15" s="3"/>
    </row>
    <row r="16" spans="1:10" ht="12.75">
      <c r="A16" s="89">
        <v>2009</v>
      </c>
      <c r="B16" s="99">
        <v>551.662227</v>
      </c>
      <c r="C16" s="99">
        <v>23.538541</v>
      </c>
      <c r="D16" s="99">
        <v>42.725186</v>
      </c>
      <c r="E16" s="99">
        <v>617.925954</v>
      </c>
      <c r="F16" s="99">
        <v>464.475442</v>
      </c>
      <c r="G16" s="99">
        <v>110.568</v>
      </c>
      <c r="H16" s="100">
        <v>1192.969396</v>
      </c>
      <c r="I16" s="3"/>
      <c r="J16" s="3"/>
    </row>
    <row r="17" spans="1:10" ht="12.75">
      <c r="A17" s="89">
        <v>2010</v>
      </c>
      <c r="B17" s="99">
        <v>595.12937</v>
      </c>
      <c r="C17" s="99">
        <v>29.828696</v>
      </c>
      <c r="D17" s="99">
        <v>86.90546</v>
      </c>
      <c r="E17" s="99">
        <v>711.8635260000001</v>
      </c>
      <c r="F17" s="99">
        <v>580.24201</v>
      </c>
      <c r="G17" s="99">
        <v>135.989</v>
      </c>
      <c r="H17" s="100">
        <v>1428.094536</v>
      </c>
      <c r="I17" s="3"/>
      <c r="J17" s="3"/>
    </row>
    <row r="18" spans="1:10" ht="12.75">
      <c r="A18" s="168" t="s">
        <v>471</v>
      </c>
      <c r="B18" s="99">
        <v>672.4342822787919</v>
      </c>
      <c r="C18" s="99">
        <v>33.70332367577871</v>
      </c>
      <c r="D18" s="99">
        <v>98.19412982627334</v>
      </c>
      <c r="E18" s="99">
        <v>804.331735780844</v>
      </c>
      <c r="F18" s="99">
        <v>655.6131140735897</v>
      </c>
      <c r="G18" s="99">
        <v>153.65342431816234</v>
      </c>
      <c r="H18" s="100">
        <v>1613.598274172596</v>
      </c>
      <c r="I18" s="3"/>
      <c r="J18" s="3"/>
    </row>
    <row r="19" spans="1:10" ht="13.5" thickBot="1">
      <c r="A19" s="169" t="s">
        <v>470</v>
      </c>
      <c r="B19" s="104">
        <v>732.9275349648132</v>
      </c>
      <c r="C19" s="104">
        <v>36.735328035473664</v>
      </c>
      <c r="D19" s="104">
        <v>107.02782921431549</v>
      </c>
      <c r="E19" s="104">
        <v>876.6906922146023</v>
      </c>
      <c r="F19" s="104">
        <v>714.59310783524</v>
      </c>
      <c r="G19" s="104">
        <v>167.4763296463254</v>
      </c>
      <c r="H19" s="105">
        <v>1758.7601296961675</v>
      </c>
      <c r="I19" s="3"/>
      <c r="J19" s="3"/>
    </row>
    <row r="20" spans="1:10" ht="19.5" customHeight="1">
      <c r="A20" s="106" t="s">
        <v>435</v>
      </c>
      <c r="B20" s="106"/>
      <c r="C20" s="106"/>
      <c r="D20" s="106"/>
      <c r="E20" s="106"/>
      <c r="F20" s="106"/>
      <c r="G20" s="106"/>
      <c r="H20" s="106"/>
      <c r="I20" s="3"/>
      <c r="J20" s="3"/>
    </row>
    <row r="21" spans="1:10" ht="12.75">
      <c r="A21" s="305" t="s">
        <v>437</v>
      </c>
      <c r="B21" s="3"/>
      <c r="C21" s="3"/>
      <c r="D21" s="3"/>
      <c r="E21" s="3"/>
      <c r="F21" s="3"/>
      <c r="G21" s="3"/>
      <c r="H21" s="3"/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75" zoomScaleNormal="75" zoomScaleSheetLayoutView="75" workbookViewId="0" topLeftCell="A46">
      <selection activeCell="A5" sqref="A5:H5"/>
    </sheetView>
  </sheetViews>
  <sheetFormatPr defaultColWidth="12.57421875" defaultRowHeight="12.75"/>
  <cols>
    <col min="1" max="8" width="14.7109375" style="11" customWidth="1"/>
    <col min="9" max="9" width="5.0039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4" customFormat="1" ht="18">
      <c r="A1" s="420" t="s">
        <v>255</v>
      </c>
      <c r="B1" s="420"/>
      <c r="C1" s="420"/>
      <c r="D1" s="420"/>
      <c r="E1" s="420"/>
      <c r="F1" s="420"/>
      <c r="G1" s="420"/>
      <c r="H1" s="420"/>
    </row>
    <row r="2" spans="1:8" s="19" customFormat="1" ht="12.75" customHeight="1">
      <c r="A2" s="40"/>
      <c r="B2" s="40"/>
      <c r="C2" s="40"/>
      <c r="D2" s="40"/>
      <c r="E2" s="40"/>
      <c r="F2" s="40"/>
      <c r="G2" s="40"/>
      <c r="H2" s="40"/>
    </row>
    <row r="3" spans="1:12" s="19" customFormat="1" ht="15" customHeight="1">
      <c r="A3" s="421" t="s">
        <v>383</v>
      </c>
      <c r="B3" s="422"/>
      <c r="C3" s="422"/>
      <c r="D3" s="422"/>
      <c r="E3" s="422"/>
      <c r="F3" s="422"/>
      <c r="G3" s="422"/>
      <c r="H3" s="422"/>
      <c r="I3" s="20"/>
      <c r="J3" s="20"/>
      <c r="K3" s="20"/>
      <c r="L3" s="20"/>
    </row>
    <row r="4" spans="1:12" s="19" customFormat="1" ht="15" customHeight="1">
      <c r="A4" s="422" t="s">
        <v>301</v>
      </c>
      <c r="B4" s="421"/>
      <c r="C4" s="421"/>
      <c r="D4" s="421"/>
      <c r="E4" s="421"/>
      <c r="F4" s="421"/>
      <c r="G4" s="421"/>
      <c r="H4" s="421"/>
      <c r="I4" s="20"/>
      <c r="J4" s="20"/>
      <c r="K4" s="20"/>
      <c r="L4" s="20"/>
    </row>
    <row r="5" spans="1:12" s="19" customFormat="1" ht="15" customHeight="1">
      <c r="A5" s="422" t="s">
        <v>220</v>
      </c>
      <c r="B5" s="422"/>
      <c r="C5" s="422"/>
      <c r="D5" s="422"/>
      <c r="E5" s="422"/>
      <c r="F5" s="422"/>
      <c r="G5" s="422"/>
      <c r="H5" s="422"/>
      <c r="I5" s="20"/>
      <c r="J5" s="20"/>
      <c r="K5" s="20"/>
      <c r="L5" s="20"/>
    </row>
    <row r="6" spans="1:9" s="19" customFormat="1" ht="14.25" customHeight="1" thickBot="1">
      <c r="A6" s="171"/>
      <c r="B6" s="171"/>
      <c r="C6" s="171"/>
      <c r="D6" s="171"/>
      <c r="E6" s="171"/>
      <c r="F6" s="171"/>
      <c r="G6" s="171"/>
      <c r="H6" s="171"/>
      <c r="I6" s="77"/>
    </row>
    <row r="7" spans="1:9" ht="12.75">
      <c r="A7" s="172"/>
      <c r="B7" s="173"/>
      <c r="C7" s="173"/>
      <c r="D7" s="173"/>
      <c r="E7" s="174"/>
      <c r="F7" s="174"/>
      <c r="G7" s="174"/>
      <c r="H7" s="175"/>
      <c r="I7" s="41"/>
    </row>
    <row r="8" spans="1:9" ht="12.75">
      <c r="A8" s="176" t="s">
        <v>7</v>
      </c>
      <c r="B8" s="177" t="s">
        <v>60</v>
      </c>
      <c r="C8" s="177" t="s">
        <v>208</v>
      </c>
      <c r="D8" s="177" t="s">
        <v>244</v>
      </c>
      <c r="E8" s="177" t="s">
        <v>61</v>
      </c>
      <c r="F8" s="177" t="s">
        <v>62</v>
      </c>
      <c r="G8" s="177" t="s">
        <v>63</v>
      </c>
      <c r="H8" s="178" t="s">
        <v>12</v>
      </c>
      <c r="I8" s="41"/>
    </row>
    <row r="9" spans="1:9" ht="13.5" thickBot="1">
      <c r="A9" s="179"/>
      <c r="B9" s="180"/>
      <c r="C9" s="180"/>
      <c r="D9" s="180"/>
      <c r="E9" s="181"/>
      <c r="F9" s="181"/>
      <c r="G9" s="181"/>
      <c r="H9" s="182"/>
      <c r="I9" s="41"/>
    </row>
    <row r="10" spans="1:9" ht="12.75">
      <c r="A10" s="286">
        <v>2002</v>
      </c>
      <c r="B10" s="99">
        <v>230.438336</v>
      </c>
      <c r="C10" s="99">
        <v>28.524042</v>
      </c>
      <c r="D10" s="99">
        <v>40.172664</v>
      </c>
      <c r="E10" s="99">
        <v>229.941992</v>
      </c>
      <c r="F10" s="99">
        <v>330.110127</v>
      </c>
      <c r="G10" s="99">
        <v>99.798318</v>
      </c>
      <c r="H10" s="100">
        <v>958.985479</v>
      </c>
      <c r="I10" s="41"/>
    </row>
    <row r="11" spans="1:9" ht="12.75">
      <c r="A11" s="286">
        <v>2003</v>
      </c>
      <c r="B11" s="99">
        <v>219.324638</v>
      </c>
      <c r="C11" s="99">
        <v>24.462857</v>
      </c>
      <c r="D11" s="99">
        <v>30.217356</v>
      </c>
      <c r="E11" s="99">
        <v>206.753865</v>
      </c>
      <c r="F11" s="99">
        <v>286.647685</v>
      </c>
      <c r="G11" s="99">
        <v>91.374073</v>
      </c>
      <c r="H11" s="100">
        <v>858.780474</v>
      </c>
      <c r="I11" s="41"/>
    </row>
    <row r="12" spans="1:9" ht="12.75">
      <c r="A12" s="286">
        <v>2004</v>
      </c>
      <c r="B12" s="99">
        <v>206.817995</v>
      </c>
      <c r="C12" s="99">
        <v>22.224881</v>
      </c>
      <c r="D12" s="99">
        <v>30.988107</v>
      </c>
      <c r="E12" s="99">
        <v>217.980568</v>
      </c>
      <c r="F12" s="99">
        <v>295.420997</v>
      </c>
      <c r="G12" s="99">
        <v>86.977336</v>
      </c>
      <c r="H12" s="100">
        <v>860.409884</v>
      </c>
      <c r="I12" s="41"/>
    </row>
    <row r="13" spans="1:9" ht="12.75">
      <c r="A13" s="286">
        <v>2005</v>
      </c>
      <c r="B13" s="99">
        <v>183.447291</v>
      </c>
      <c r="C13" s="99">
        <v>21.424811</v>
      </c>
      <c r="D13" s="99">
        <v>34.66454</v>
      </c>
      <c r="E13" s="99">
        <v>165.894586</v>
      </c>
      <c r="F13" s="99">
        <v>231.316066</v>
      </c>
      <c r="G13" s="99">
        <v>79.417832</v>
      </c>
      <c r="H13" s="100">
        <v>716.165126</v>
      </c>
      <c r="I13" s="41"/>
    </row>
    <row r="14" spans="1:9" ht="12.75">
      <c r="A14" s="286">
        <v>2006</v>
      </c>
      <c r="B14" s="99">
        <v>164.670919</v>
      </c>
      <c r="C14" s="99">
        <v>14.738408</v>
      </c>
      <c r="D14" s="99">
        <v>29.63932</v>
      </c>
      <c r="E14" s="99">
        <v>171.335554</v>
      </c>
      <c r="F14" s="99">
        <v>246.830182</v>
      </c>
      <c r="G14" s="99">
        <v>68.962521</v>
      </c>
      <c r="H14" s="100">
        <v>696.176904</v>
      </c>
      <c r="I14" s="41"/>
    </row>
    <row r="15" spans="1:9" ht="12.75">
      <c r="A15" s="286">
        <v>2007</v>
      </c>
      <c r="B15" s="99">
        <v>175.870131</v>
      </c>
      <c r="C15" s="99">
        <v>13.612899</v>
      </c>
      <c r="D15" s="99">
        <v>26.828511</v>
      </c>
      <c r="E15" s="99">
        <v>172.671391</v>
      </c>
      <c r="F15" s="99">
        <v>245.573491</v>
      </c>
      <c r="G15" s="99">
        <v>59.046382</v>
      </c>
      <c r="H15" s="100">
        <v>693.602805</v>
      </c>
      <c r="I15" s="41"/>
    </row>
    <row r="16" spans="1:9" ht="12.75">
      <c r="A16" s="286">
        <v>2008</v>
      </c>
      <c r="B16" s="99">
        <v>167.994059</v>
      </c>
      <c r="C16" s="99">
        <v>15.54333</v>
      </c>
      <c r="D16" s="99">
        <v>25.318354</v>
      </c>
      <c r="E16" s="99">
        <v>190.006339</v>
      </c>
      <c r="F16" s="99">
        <v>298.81303</v>
      </c>
      <c r="G16" s="99">
        <v>62.490679</v>
      </c>
      <c r="H16" s="100">
        <v>760.165791</v>
      </c>
      <c r="I16" s="41"/>
    </row>
    <row r="17" spans="1:14" ht="12.75">
      <c r="A17" s="286">
        <v>2009</v>
      </c>
      <c r="B17" s="99">
        <v>167.61686</v>
      </c>
      <c r="C17" s="99">
        <v>15.397006</v>
      </c>
      <c r="D17" s="99">
        <v>25.063968</v>
      </c>
      <c r="E17" s="99">
        <v>166.690343</v>
      </c>
      <c r="F17" s="99">
        <v>253.005736</v>
      </c>
      <c r="G17" s="99">
        <v>55.068123</v>
      </c>
      <c r="H17" s="100">
        <v>682.842036</v>
      </c>
      <c r="I17" s="42"/>
      <c r="J17" s="42"/>
      <c r="K17" s="41"/>
      <c r="L17" s="41"/>
      <c r="M17" s="41"/>
      <c r="N17" s="41"/>
    </row>
    <row r="18" spans="1:14" ht="12.75">
      <c r="A18" s="286">
        <v>2010</v>
      </c>
      <c r="B18" s="99">
        <v>174.692686</v>
      </c>
      <c r="C18" s="99">
        <v>15.832088</v>
      </c>
      <c r="D18" s="99">
        <v>26.347757</v>
      </c>
      <c r="E18" s="99">
        <v>174.834933</v>
      </c>
      <c r="F18" s="99">
        <v>242.991516</v>
      </c>
      <c r="G18" s="99">
        <v>57.538726</v>
      </c>
      <c r="H18" s="100">
        <v>692.237706</v>
      </c>
      <c r="I18" s="42"/>
      <c r="J18" s="42"/>
      <c r="K18" s="41"/>
      <c r="L18" s="41"/>
      <c r="M18" s="41"/>
      <c r="N18" s="41"/>
    </row>
    <row r="19" spans="1:14" ht="12.75">
      <c r="A19" s="310" t="s">
        <v>471</v>
      </c>
      <c r="B19" s="99">
        <v>177.86248255362207</v>
      </c>
      <c r="C19" s="99">
        <v>16.119361034310327</v>
      </c>
      <c r="D19" s="99">
        <v>26.825836713848304</v>
      </c>
      <c r="E19" s="99">
        <v>178.0073106236181</v>
      </c>
      <c r="F19" s="99">
        <v>247.40059395061436</v>
      </c>
      <c r="G19" s="99">
        <v>58.58276544750499</v>
      </c>
      <c r="H19" s="100">
        <v>704.7983503235182</v>
      </c>
      <c r="I19" s="42"/>
      <c r="J19" s="42"/>
      <c r="K19" s="41"/>
      <c r="L19" s="41"/>
      <c r="M19" s="41"/>
      <c r="N19" s="41"/>
    </row>
    <row r="20" spans="1:14" ht="13.5" thickBot="1">
      <c r="A20" s="310" t="s">
        <v>470</v>
      </c>
      <c r="B20" s="104">
        <v>179.3869079975717</v>
      </c>
      <c r="C20" s="104">
        <v>16.25751700598077</v>
      </c>
      <c r="D20" s="104">
        <v>27.05575584830939</v>
      </c>
      <c r="E20" s="104">
        <v>179.5329773613568</v>
      </c>
      <c r="F20" s="104">
        <v>249.5210172959529</v>
      </c>
      <c r="G20" s="104">
        <v>59.084867166444994</v>
      </c>
      <c r="H20" s="105">
        <v>710.8390426756166</v>
      </c>
      <c r="I20" s="42"/>
      <c r="J20" s="42"/>
      <c r="K20" s="41"/>
      <c r="L20" s="41"/>
      <c r="M20" s="41"/>
      <c r="N20" s="41"/>
    </row>
    <row r="21" spans="1:10" s="1" customFormat="1" ht="21.75" customHeight="1">
      <c r="A21" s="106" t="s">
        <v>435</v>
      </c>
      <c r="B21" s="106"/>
      <c r="C21" s="106"/>
      <c r="D21" s="106"/>
      <c r="E21" s="106"/>
      <c r="F21" s="106"/>
      <c r="G21" s="106"/>
      <c r="H21" s="106"/>
      <c r="I21" s="3"/>
      <c r="J21" s="3"/>
    </row>
    <row r="22" spans="1:10" s="1" customFormat="1" ht="12.75">
      <c r="A22" s="305" t="s">
        <v>437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1"/>
    </row>
    <row r="24" spans="1:14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1"/>
    </row>
    <row r="25" spans="1:14" ht="12.75">
      <c r="A25" s="43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1"/>
    </row>
    <row r="26" spans="1:14" ht="12.75">
      <c r="A26" s="4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 ht="12.75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/>
    </row>
    <row r="28" spans="1:14" ht="12.7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1"/>
    </row>
    <row r="29" spans="1:14" ht="12.75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1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8"/>
  <sheetViews>
    <sheetView showGridLines="0" view="pageBreakPreview" zoomScale="75" zoomScaleNormal="75" zoomScaleSheetLayoutView="75" workbookViewId="0" topLeftCell="A4">
      <selection activeCell="L17" sqref="L17"/>
    </sheetView>
  </sheetViews>
  <sheetFormatPr defaultColWidth="11.421875" defaultRowHeight="12.75"/>
  <cols>
    <col min="1" max="1" width="36.7109375" style="1" customWidth="1"/>
    <col min="2" max="12" width="10.7109375" style="1" customWidth="1"/>
    <col min="13" max="16384" width="11.421875" style="1" customWidth="1"/>
  </cols>
  <sheetData>
    <row r="1" spans="1:12" s="22" customFormat="1" ht="18">
      <c r="A1" s="420" t="s">
        <v>255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6" ht="12.75">
      <c r="A2" s="10"/>
      <c r="B2" s="10"/>
      <c r="C2" s="10"/>
      <c r="D2" s="10"/>
      <c r="E2" s="10"/>
      <c r="F2" s="10"/>
    </row>
    <row r="3" spans="1:12" s="63" customFormat="1" ht="15">
      <c r="A3" s="423" t="s">
        <v>384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2" s="27" customFormat="1" ht="14.25" customHeight="1" thickBot="1">
      <c r="A4" s="183"/>
      <c r="B4" s="183"/>
      <c r="C4" s="183"/>
      <c r="D4" s="183"/>
      <c r="E4" s="183"/>
      <c r="F4" s="183"/>
      <c r="G4" s="87"/>
      <c r="H4" s="87"/>
      <c r="I4" s="87"/>
      <c r="J4" s="87"/>
      <c r="K4" s="87"/>
      <c r="L4" s="87"/>
    </row>
    <row r="5" spans="1:12" ht="36.75" customHeight="1" thickBot="1">
      <c r="A5" s="335" t="s">
        <v>64</v>
      </c>
      <c r="B5" s="336">
        <v>2002</v>
      </c>
      <c r="C5" s="336">
        <v>2003</v>
      </c>
      <c r="D5" s="336">
        <v>2004</v>
      </c>
      <c r="E5" s="336">
        <v>2005</v>
      </c>
      <c r="F5" s="336">
        <v>2006</v>
      </c>
      <c r="G5" s="336">
        <v>2007</v>
      </c>
      <c r="H5" s="336">
        <v>2008</v>
      </c>
      <c r="I5" s="337">
        <v>2009</v>
      </c>
      <c r="J5" s="337">
        <v>2010</v>
      </c>
      <c r="K5" s="337">
        <v>2011</v>
      </c>
      <c r="L5" s="337">
        <v>2012</v>
      </c>
    </row>
    <row r="6" spans="1:12" ht="12.75">
      <c r="A6" s="184" t="s">
        <v>227</v>
      </c>
      <c r="B6" s="97"/>
      <c r="C6" s="97"/>
      <c r="D6" s="97"/>
      <c r="E6" s="97"/>
      <c r="F6" s="97"/>
      <c r="G6" s="97"/>
      <c r="H6" s="97"/>
      <c r="I6" s="98"/>
      <c r="J6" s="98"/>
      <c r="K6" s="98"/>
      <c r="L6" s="98"/>
    </row>
    <row r="7" spans="1:12" ht="12.75">
      <c r="A7" s="185" t="s">
        <v>65</v>
      </c>
      <c r="B7" s="99">
        <v>15.48</v>
      </c>
      <c r="C7" s="99">
        <v>15.6</v>
      </c>
      <c r="D7" s="99">
        <v>16.78</v>
      </c>
      <c r="E7" s="99">
        <v>15.2</v>
      </c>
      <c r="F7" s="99">
        <v>15.78</v>
      </c>
      <c r="G7" s="99">
        <v>21.45</v>
      </c>
      <c r="H7" s="99">
        <v>23.57</v>
      </c>
      <c r="I7" s="100">
        <v>17.29</v>
      </c>
      <c r="J7" s="100">
        <v>18.5</v>
      </c>
      <c r="K7" s="100">
        <v>23.92</v>
      </c>
      <c r="L7" s="100">
        <v>25.29</v>
      </c>
    </row>
    <row r="8" spans="1:12" ht="12.75">
      <c r="A8" s="185" t="s">
        <v>66</v>
      </c>
      <c r="B8" s="99">
        <v>13.72</v>
      </c>
      <c r="C8" s="99">
        <v>13.64</v>
      </c>
      <c r="D8" s="99">
        <v>14.91</v>
      </c>
      <c r="E8" s="99">
        <v>14.1</v>
      </c>
      <c r="F8" s="99">
        <v>14.44</v>
      </c>
      <c r="G8" s="99">
        <v>19.21</v>
      </c>
      <c r="H8" s="99">
        <v>19.8</v>
      </c>
      <c r="I8" s="100">
        <v>14.28</v>
      </c>
      <c r="J8" s="100">
        <v>16.07</v>
      </c>
      <c r="K8" s="100">
        <v>22.25</v>
      </c>
      <c r="L8" s="100">
        <v>24.05</v>
      </c>
    </row>
    <row r="9" spans="1:12" ht="12.75">
      <c r="A9" s="185" t="s">
        <v>67</v>
      </c>
      <c r="B9" s="99">
        <v>17.11</v>
      </c>
      <c r="C9" s="99">
        <v>15.6</v>
      </c>
      <c r="D9" s="99">
        <v>15.81</v>
      </c>
      <c r="E9" s="99">
        <v>16.24</v>
      </c>
      <c r="F9" s="99">
        <v>16.52</v>
      </c>
      <c r="G9" s="99">
        <v>19.71</v>
      </c>
      <c r="H9" s="99">
        <v>22.27</v>
      </c>
      <c r="I9" s="100">
        <v>17.66</v>
      </c>
      <c r="J9" s="100">
        <v>18.08</v>
      </c>
      <c r="K9" s="100">
        <v>22.98</v>
      </c>
      <c r="L9" s="100">
        <v>25.48</v>
      </c>
    </row>
    <row r="10" spans="1:12" ht="12.75">
      <c r="A10" s="185" t="s">
        <v>68</v>
      </c>
      <c r="B10" s="99">
        <v>15.29</v>
      </c>
      <c r="C10" s="99">
        <v>15.46</v>
      </c>
      <c r="D10" s="99">
        <v>17.2</v>
      </c>
      <c r="E10" s="99">
        <v>15.39</v>
      </c>
      <c r="F10" s="99">
        <v>16.3</v>
      </c>
      <c r="G10" s="99">
        <v>20.85</v>
      </c>
      <c r="H10" s="99">
        <v>21.74</v>
      </c>
      <c r="I10" s="100">
        <v>16.02</v>
      </c>
      <c r="J10" s="100">
        <v>18.88</v>
      </c>
      <c r="K10" s="100">
        <v>25.15</v>
      </c>
      <c r="L10" s="100">
        <v>24.93</v>
      </c>
    </row>
    <row r="11" spans="1:12" ht="12.75">
      <c r="A11" s="185" t="s">
        <v>69</v>
      </c>
      <c r="B11" s="99">
        <v>17.61</v>
      </c>
      <c r="C11" s="99">
        <v>18.02</v>
      </c>
      <c r="D11" s="99">
        <v>18.7</v>
      </c>
      <c r="E11" s="99">
        <v>17.99</v>
      </c>
      <c r="F11" s="99">
        <v>18.7</v>
      </c>
      <c r="G11" s="99">
        <v>20.36</v>
      </c>
      <c r="H11" s="99">
        <v>23.47</v>
      </c>
      <c r="I11" s="91" t="s">
        <v>183</v>
      </c>
      <c r="J11" s="91" t="s">
        <v>183</v>
      </c>
      <c r="K11" s="91" t="s">
        <v>183</v>
      </c>
      <c r="L11" s="91" t="s">
        <v>183</v>
      </c>
    </row>
    <row r="12" spans="1:12" ht="12.75">
      <c r="A12" s="185" t="s">
        <v>70</v>
      </c>
      <c r="B12" s="99">
        <v>23.44</v>
      </c>
      <c r="C12" s="99">
        <v>22.96</v>
      </c>
      <c r="D12" s="99">
        <v>25.82</v>
      </c>
      <c r="E12" s="99">
        <v>22.53</v>
      </c>
      <c r="F12" s="99">
        <v>21.34</v>
      </c>
      <c r="G12" s="99">
        <v>25.18</v>
      </c>
      <c r="H12" s="99">
        <v>32.66</v>
      </c>
      <c r="I12" s="91" t="s">
        <v>183</v>
      </c>
      <c r="J12" s="91" t="s">
        <v>183</v>
      </c>
      <c r="K12" s="91" t="s">
        <v>183</v>
      </c>
      <c r="L12" s="91" t="s">
        <v>183</v>
      </c>
    </row>
    <row r="13" spans="1:12" ht="12.75">
      <c r="A13" s="185" t="s">
        <v>71</v>
      </c>
      <c r="B13" s="99">
        <v>17.57</v>
      </c>
      <c r="C13" s="99">
        <v>17.44</v>
      </c>
      <c r="D13" s="99">
        <v>17.77</v>
      </c>
      <c r="E13" s="99">
        <v>17.68</v>
      </c>
      <c r="F13" s="99">
        <v>17.56</v>
      </c>
      <c r="G13" s="99">
        <v>20.25</v>
      </c>
      <c r="H13" s="99">
        <v>26.07</v>
      </c>
      <c r="I13" s="100">
        <v>19.94</v>
      </c>
      <c r="J13" s="100">
        <v>18.56</v>
      </c>
      <c r="K13" s="100">
        <v>23.31</v>
      </c>
      <c r="L13" s="100">
        <v>23.56</v>
      </c>
    </row>
    <row r="14" spans="1:12" ht="12.75">
      <c r="A14" s="185" t="s">
        <v>226</v>
      </c>
      <c r="B14" s="99">
        <v>16.54</v>
      </c>
      <c r="C14" s="99">
        <v>15.58</v>
      </c>
      <c r="D14" s="99">
        <v>16.58</v>
      </c>
      <c r="E14" s="99">
        <v>17.48</v>
      </c>
      <c r="F14" s="99">
        <v>17.81</v>
      </c>
      <c r="G14" s="99">
        <v>18.26</v>
      </c>
      <c r="H14" s="99">
        <v>21.63</v>
      </c>
      <c r="I14" s="100">
        <v>20.55</v>
      </c>
      <c r="J14" s="100">
        <v>18.47</v>
      </c>
      <c r="K14" s="100">
        <v>19.94</v>
      </c>
      <c r="L14" s="100">
        <v>23.06</v>
      </c>
    </row>
    <row r="15" spans="1:12" ht="12.75">
      <c r="A15" s="185"/>
      <c r="B15" s="99"/>
      <c r="C15" s="99"/>
      <c r="D15" s="99"/>
      <c r="E15" s="99"/>
      <c r="F15" s="99"/>
      <c r="G15" s="99"/>
      <c r="H15" s="99"/>
      <c r="I15" s="100"/>
      <c r="J15" s="100"/>
      <c r="K15" s="100"/>
      <c r="L15" s="100"/>
    </row>
    <row r="16" spans="1:12" ht="12.75">
      <c r="A16" s="186" t="s">
        <v>228</v>
      </c>
      <c r="B16" s="99"/>
      <c r="C16" s="99"/>
      <c r="D16" s="99"/>
      <c r="E16" s="99"/>
      <c r="F16" s="99"/>
      <c r="G16" s="99"/>
      <c r="H16" s="99"/>
      <c r="I16" s="100"/>
      <c r="J16" s="100"/>
      <c r="K16" s="100"/>
      <c r="L16" s="100"/>
    </row>
    <row r="17" spans="1:12" ht="12.75">
      <c r="A17" s="186" t="s">
        <v>229</v>
      </c>
      <c r="B17" s="99"/>
      <c r="C17" s="99"/>
      <c r="D17" s="99"/>
      <c r="E17" s="99"/>
      <c r="F17" s="99"/>
      <c r="G17" s="99"/>
      <c r="H17" s="99"/>
      <c r="I17" s="100"/>
      <c r="J17" s="100"/>
      <c r="K17" s="100"/>
      <c r="L17" s="100"/>
    </row>
    <row r="18" spans="1:12" ht="12.75">
      <c r="A18" s="185" t="s">
        <v>72</v>
      </c>
      <c r="B18" s="99">
        <v>26.01</v>
      </c>
      <c r="C18" s="99">
        <v>26.12</v>
      </c>
      <c r="D18" s="99">
        <v>27.45</v>
      </c>
      <c r="E18" s="99">
        <v>26.18</v>
      </c>
      <c r="F18" s="99">
        <v>26.37</v>
      </c>
      <c r="G18" s="99">
        <v>29.65</v>
      </c>
      <c r="H18" s="99">
        <v>34.5</v>
      </c>
      <c r="I18" s="100">
        <v>31.23</v>
      </c>
      <c r="J18" s="100">
        <v>32.39</v>
      </c>
      <c r="K18" s="100">
        <v>36.91</v>
      </c>
      <c r="L18" s="100">
        <v>39.45</v>
      </c>
    </row>
    <row r="19" spans="1:12" ht="12.75">
      <c r="A19" s="185" t="s">
        <v>73</v>
      </c>
      <c r="B19" s="99">
        <v>25.79</v>
      </c>
      <c r="C19" s="99">
        <v>26.44</v>
      </c>
      <c r="D19" s="99">
        <v>27.64</v>
      </c>
      <c r="E19" s="99">
        <v>24.94</v>
      </c>
      <c r="F19" s="99">
        <v>25.26</v>
      </c>
      <c r="G19" s="99">
        <v>27.9</v>
      </c>
      <c r="H19" s="99">
        <v>32.58</v>
      </c>
      <c r="I19" s="100">
        <v>29.89</v>
      </c>
      <c r="J19" s="100">
        <v>30.86</v>
      </c>
      <c r="K19" s="100">
        <v>35.44</v>
      </c>
      <c r="L19" s="100">
        <v>37.36</v>
      </c>
    </row>
    <row r="20" spans="1:12" ht="12.75">
      <c r="A20" s="185" t="s">
        <v>74</v>
      </c>
      <c r="B20" s="99">
        <v>26.01</v>
      </c>
      <c r="C20" s="99">
        <v>26.62</v>
      </c>
      <c r="D20" s="99">
        <v>27.38</v>
      </c>
      <c r="E20" s="99">
        <v>25.68</v>
      </c>
      <c r="F20" s="99">
        <v>25.68</v>
      </c>
      <c r="G20" s="99">
        <v>29.18</v>
      </c>
      <c r="H20" s="99">
        <v>34.19</v>
      </c>
      <c r="I20" s="100">
        <v>31.02</v>
      </c>
      <c r="J20" s="100">
        <v>32.27</v>
      </c>
      <c r="K20" s="100">
        <v>36.64</v>
      </c>
      <c r="L20" s="100">
        <v>39.24</v>
      </c>
    </row>
    <row r="21" spans="1:12" ht="12.75">
      <c r="A21" s="185"/>
      <c r="B21" s="99"/>
      <c r="C21" s="99"/>
      <c r="D21" s="99"/>
      <c r="E21" s="99"/>
      <c r="F21" s="99"/>
      <c r="G21" s="99"/>
      <c r="H21" s="99"/>
      <c r="I21" s="100"/>
      <c r="J21" s="100"/>
      <c r="K21" s="100"/>
      <c r="L21" s="100"/>
    </row>
    <row r="22" spans="1:12" ht="12.75">
      <c r="A22" s="186" t="s">
        <v>230</v>
      </c>
      <c r="B22" s="99"/>
      <c r="C22" s="99"/>
      <c r="D22" s="99"/>
      <c r="E22" s="99"/>
      <c r="F22" s="99"/>
      <c r="G22" s="99"/>
      <c r="H22" s="99"/>
      <c r="I22" s="100"/>
      <c r="J22" s="100"/>
      <c r="K22" s="100"/>
      <c r="L22" s="100"/>
    </row>
    <row r="23" spans="1:12" ht="12.75">
      <c r="A23" s="185" t="s">
        <v>263</v>
      </c>
      <c r="B23" s="99">
        <v>140.62</v>
      </c>
      <c r="C23" s="99">
        <v>135.09</v>
      </c>
      <c r="D23" s="99">
        <v>138.46</v>
      </c>
      <c r="E23" s="99">
        <v>144.08</v>
      </c>
      <c r="F23" s="99">
        <v>146.88</v>
      </c>
      <c r="G23" s="99">
        <v>160.01</v>
      </c>
      <c r="H23" s="99">
        <v>172.31</v>
      </c>
      <c r="I23" s="100">
        <v>162.56</v>
      </c>
      <c r="J23" s="100">
        <v>163.99</v>
      </c>
      <c r="K23" s="100">
        <v>174.97</v>
      </c>
      <c r="L23" s="100">
        <v>188.2</v>
      </c>
    </row>
    <row r="24" spans="1:12" ht="12.75">
      <c r="A24" s="185" t="s">
        <v>75</v>
      </c>
      <c r="B24" s="99">
        <v>23.22</v>
      </c>
      <c r="C24" s="99">
        <v>23.12</v>
      </c>
      <c r="D24" s="99">
        <v>24.16</v>
      </c>
      <c r="E24" s="99">
        <v>23.68</v>
      </c>
      <c r="F24" s="99">
        <v>24.01</v>
      </c>
      <c r="G24" s="99">
        <v>27.18</v>
      </c>
      <c r="H24" s="99">
        <v>30.93</v>
      </c>
      <c r="I24" s="100">
        <v>25.85</v>
      </c>
      <c r="J24" s="100">
        <v>26.73</v>
      </c>
      <c r="K24" s="100">
        <v>31.6</v>
      </c>
      <c r="L24" s="100">
        <v>33.59</v>
      </c>
    </row>
    <row r="25" spans="1:12" ht="12.75">
      <c r="A25" s="185" t="s">
        <v>76</v>
      </c>
      <c r="B25" s="99">
        <v>20.58</v>
      </c>
      <c r="C25" s="99">
        <v>20.24</v>
      </c>
      <c r="D25" s="99">
        <v>21.17</v>
      </c>
      <c r="E25" s="99">
        <v>22.44</v>
      </c>
      <c r="F25" s="99">
        <v>22.94</v>
      </c>
      <c r="G25" s="99">
        <v>26.05</v>
      </c>
      <c r="H25" s="99">
        <v>29.52</v>
      </c>
      <c r="I25" s="100">
        <v>24.57</v>
      </c>
      <c r="J25" s="100">
        <v>25.47</v>
      </c>
      <c r="K25" s="100">
        <v>29.86</v>
      </c>
      <c r="L25" s="100">
        <v>31.36</v>
      </c>
    </row>
    <row r="26" spans="1:12" ht="12.75">
      <c r="A26" s="185" t="s">
        <v>77</v>
      </c>
      <c r="B26" s="99">
        <v>23.04</v>
      </c>
      <c r="C26" s="99">
        <v>23.45</v>
      </c>
      <c r="D26" s="99">
        <v>22.89</v>
      </c>
      <c r="E26" s="99">
        <v>21.94</v>
      </c>
      <c r="F26" s="99">
        <v>22.33</v>
      </c>
      <c r="G26" s="99">
        <v>25.45</v>
      </c>
      <c r="H26" s="99">
        <v>29.66</v>
      </c>
      <c r="I26" s="100">
        <v>25.69</v>
      </c>
      <c r="J26" s="100">
        <v>26.14</v>
      </c>
      <c r="K26" s="100">
        <v>30.14</v>
      </c>
      <c r="L26" s="100">
        <v>32.8</v>
      </c>
    </row>
    <row r="27" spans="1:12" ht="12.75">
      <c r="A27" s="185" t="s">
        <v>78</v>
      </c>
      <c r="B27" s="99">
        <v>23.03</v>
      </c>
      <c r="C27" s="99">
        <v>22.66</v>
      </c>
      <c r="D27" s="99">
        <v>22.64</v>
      </c>
      <c r="E27" s="99">
        <v>21.69</v>
      </c>
      <c r="F27" s="99">
        <v>22.25</v>
      </c>
      <c r="G27" s="99">
        <v>24.74</v>
      </c>
      <c r="H27" s="99">
        <v>28.32</v>
      </c>
      <c r="I27" s="100">
        <v>23.5</v>
      </c>
      <c r="J27" s="100">
        <v>23.93</v>
      </c>
      <c r="K27" s="100">
        <v>28.24</v>
      </c>
      <c r="L27" s="100">
        <v>30.13</v>
      </c>
    </row>
    <row r="28" spans="1:12" ht="12.75">
      <c r="A28" s="185"/>
      <c r="B28" s="99"/>
      <c r="C28" s="99"/>
      <c r="D28" s="99"/>
      <c r="E28" s="99"/>
      <c r="F28" s="99"/>
      <c r="G28" s="99"/>
      <c r="H28" s="99"/>
      <c r="I28" s="100"/>
      <c r="J28" s="100"/>
      <c r="K28" s="100"/>
      <c r="L28" s="100"/>
    </row>
    <row r="29" spans="1:12" ht="12.75">
      <c r="A29" s="186" t="s">
        <v>231</v>
      </c>
      <c r="B29" s="99"/>
      <c r="C29" s="99"/>
      <c r="D29" s="99"/>
      <c r="E29" s="99"/>
      <c r="F29" s="99"/>
      <c r="G29" s="99"/>
      <c r="H29" s="99"/>
      <c r="I29" s="100"/>
      <c r="J29" s="100"/>
      <c r="K29" s="100"/>
      <c r="L29" s="100"/>
    </row>
    <row r="30" spans="1:12" ht="12.75">
      <c r="A30" s="185" t="s">
        <v>79</v>
      </c>
      <c r="B30" s="99">
        <v>26.34</v>
      </c>
      <c r="C30" s="99">
        <v>26.05</v>
      </c>
      <c r="D30" s="99">
        <v>26.19</v>
      </c>
      <c r="E30" s="99">
        <v>25.03</v>
      </c>
      <c r="F30" s="99">
        <v>25.19</v>
      </c>
      <c r="G30" s="99">
        <v>29.49</v>
      </c>
      <c r="H30" s="99">
        <v>33.69</v>
      </c>
      <c r="I30" s="100">
        <v>28.88</v>
      </c>
      <c r="J30" s="100">
        <v>30.23</v>
      </c>
      <c r="K30" s="100">
        <v>34.16</v>
      </c>
      <c r="L30" s="100">
        <v>36.68</v>
      </c>
    </row>
    <row r="31" spans="1:12" ht="12.75">
      <c r="A31" s="185" t="s">
        <v>80</v>
      </c>
      <c r="B31" s="99">
        <v>23.14</v>
      </c>
      <c r="C31" s="99">
        <v>22.71</v>
      </c>
      <c r="D31" s="99">
        <v>23.34</v>
      </c>
      <c r="E31" s="99">
        <v>22.14</v>
      </c>
      <c r="F31" s="99">
        <v>22.47</v>
      </c>
      <c r="G31" s="99">
        <v>25.87</v>
      </c>
      <c r="H31" s="99">
        <v>30.17</v>
      </c>
      <c r="I31" s="100">
        <v>25.66</v>
      </c>
      <c r="J31" s="100">
        <v>26.76</v>
      </c>
      <c r="K31" s="100">
        <v>30.87</v>
      </c>
      <c r="L31" s="100">
        <v>33.37</v>
      </c>
    </row>
    <row r="32" spans="1:12" ht="12.75">
      <c r="A32" s="185" t="s">
        <v>81</v>
      </c>
      <c r="B32" s="99">
        <v>21.29</v>
      </c>
      <c r="C32" s="99">
        <v>20.92</v>
      </c>
      <c r="D32" s="99">
        <v>21.31</v>
      </c>
      <c r="E32" s="99">
        <v>20.65</v>
      </c>
      <c r="F32" s="99">
        <v>21.45</v>
      </c>
      <c r="G32" s="99">
        <v>24.97</v>
      </c>
      <c r="H32" s="99">
        <v>28.85</v>
      </c>
      <c r="I32" s="100">
        <v>23.94</v>
      </c>
      <c r="J32" s="100">
        <v>24.4</v>
      </c>
      <c r="K32" s="100">
        <v>28.63</v>
      </c>
      <c r="L32" s="100">
        <v>30.84</v>
      </c>
    </row>
    <row r="33" spans="1:12" ht="12.75">
      <c r="A33" s="185"/>
      <c r="B33" s="99"/>
      <c r="C33" s="99"/>
      <c r="D33" s="99"/>
      <c r="E33" s="99"/>
      <c r="F33" s="99"/>
      <c r="G33" s="99"/>
      <c r="H33" s="99"/>
      <c r="I33" s="100"/>
      <c r="J33" s="100"/>
      <c r="K33" s="100"/>
      <c r="L33" s="100"/>
    </row>
    <row r="34" spans="1:12" ht="12.75">
      <c r="A34" s="186" t="s">
        <v>232</v>
      </c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</row>
    <row r="35" spans="1:12" ht="12.75">
      <c r="A35" s="185" t="s">
        <v>82</v>
      </c>
      <c r="B35" s="99">
        <v>36.74</v>
      </c>
      <c r="C35" s="99">
        <v>37.17</v>
      </c>
      <c r="D35" s="99">
        <v>37.02</v>
      </c>
      <c r="E35" s="99">
        <v>35.27</v>
      </c>
      <c r="F35" s="99">
        <v>37</v>
      </c>
      <c r="G35" s="99">
        <v>42.07</v>
      </c>
      <c r="H35" s="99">
        <v>42.3</v>
      </c>
      <c r="I35" s="100">
        <v>34.44</v>
      </c>
      <c r="J35" s="100">
        <v>35.96</v>
      </c>
      <c r="K35" s="100">
        <v>40.11</v>
      </c>
      <c r="L35" s="100">
        <v>41.56</v>
      </c>
    </row>
    <row r="36" spans="1:12" ht="12.75">
      <c r="A36" s="185" t="s">
        <v>83</v>
      </c>
      <c r="B36" s="99">
        <v>21.53</v>
      </c>
      <c r="C36" s="99">
        <v>21.51</v>
      </c>
      <c r="D36" s="99">
        <v>22.95</v>
      </c>
      <c r="E36" s="99">
        <v>21.91</v>
      </c>
      <c r="F36" s="99">
        <v>22.17</v>
      </c>
      <c r="G36" s="99">
        <v>25.97</v>
      </c>
      <c r="H36" s="99">
        <v>30.57</v>
      </c>
      <c r="I36" s="100">
        <v>23.02</v>
      </c>
      <c r="J36" s="100">
        <v>24.32</v>
      </c>
      <c r="K36" s="100">
        <v>29.04</v>
      </c>
      <c r="L36" s="100">
        <v>30.83</v>
      </c>
    </row>
    <row r="37" spans="1:12" ht="13.5" thickBot="1">
      <c r="A37" s="187" t="s">
        <v>84</v>
      </c>
      <c r="B37" s="104">
        <v>21.07</v>
      </c>
      <c r="C37" s="104">
        <v>20.88</v>
      </c>
      <c r="D37" s="104">
        <v>21.66</v>
      </c>
      <c r="E37" s="104">
        <v>20.18</v>
      </c>
      <c r="F37" s="104">
        <v>20.64</v>
      </c>
      <c r="G37" s="104">
        <v>24.31</v>
      </c>
      <c r="H37" s="104">
        <v>28.52</v>
      </c>
      <c r="I37" s="105">
        <v>22.54</v>
      </c>
      <c r="J37" s="105">
        <v>23.8</v>
      </c>
      <c r="K37" s="105">
        <v>28.52</v>
      </c>
      <c r="L37" s="105">
        <v>30.26</v>
      </c>
    </row>
    <row r="38" ht="12.75">
      <c r="G38" s="3"/>
    </row>
  </sheetData>
  <mergeCells count="2"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zoomScaleSheetLayoutView="75" workbookViewId="0" topLeftCell="A4">
      <selection activeCell="C21" sqref="C21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2" customFormat="1" ht="18">
      <c r="A1" s="420" t="s">
        <v>255</v>
      </c>
      <c r="B1" s="420"/>
      <c r="C1" s="420"/>
      <c r="D1" s="420"/>
      <c r="E1" s="420"/>
      <c r="F1" s="420"/>
      <c r="G1" s="420"/>
      <c r="H1" s="420"/>
      <c r="I1" s="420"/>
      <c r="J1" s="420"/>
      <c r="K1" s="18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367" t="s">
        <v>385</v>
      </c>
      <c r="B3" s="367"/>
      <c r="C3" s="367"/>
      <c r="D3" s="367"/>
      <c r="E3" s="367"/>
      <c r="F3" s="367"/>
      <c r="G3" s="367"/>
      <c r="H3" s="367"/>
      <c r="I3" s="367"/>
      <c r="J3" s="367"/>
      <c r="K3" s="311"/>
      <c r="L3" s="311"/>
    </row>
    <row r="4" spans="1:11" ht="15" customHeight="1">
      <c r="A4" s="367" t="s">
        <v>221</v>
      </c>
      <c r="B4" s="367"/>
      <c r="C4" s="367"/>
      <c r="D4" s="367"/>
      <c r="E4" s="367"/>
      <c r="F4" s="367"/>
      <c r="G4" s="367"/>
      <c r="H4" s="367"/>
      <c r="I4" s="367"/>
      <c r="J4" s="367"/>
      <c r="K4" s="78"/>
    </row>
    <row r="5" spans="1:11" ht="13.5" thickBot="1">
      <c r="A5" s="96"/>
      <c r="B5" s="96"/>
      <c r="C5" s="96"/>
      <c r="D5" s="96"/>
      <c r="E5" s="96"/>
      <c r="F5" s="96"/>
      <c r="G5" s="96"/>
      <c r="H5" s="96"/>
      <c r="I5" s="96"/>
      <c r="J5" s="96"/>
      <c r="K5" s="2"/>
    </row>
    <row r="6" spans="1:11" ht="12.75">
      <c r="A6" s="190"/>
      <c r="B6" s="191"/>
      <c r="C6" s="425" t="s">
        <v>23</v>
      </c>
      <c r="D6" s="426"/>
      <c r="E6" s="426"/>
      <c r="F6" s="426"/>
      <c r="G6" s="426"/>
      <c r="H6" s="427"/>
      <c r="I6" s="109"/>
      <c r="J6" s="110"/>
      <c r="K6" s="3"/>
    </row>
    <row r="7" spans="1:11" ht="12.75">
      <c r="A7" s="192" t="s">
        <v>7</v>
      </c>
      <c r="B7" s="114" t="s">
        <v>85</v>
      </c>
      <c r="C7" s="424" t="s">
        <v>88</v>
      </c>
      <c r="D7" s="193" t="s">
        <v>87</v>
      </c>
      <c r="E7" s="424" t="s">
        <v>90</v>
      </c>
      <c r="F7" s="424" t="s">
        <v>91</v>
      </c>
      <c r="G7" s="424" t="s">
        <v>92</v>
      </c>
      <c r="H7" s="424" t="s">
        <v>12</v>
      </c>
      <c r="I7" s="113" t="s">
        <v>86</v>
      </c>
      <c r="J7" s="114" t="s">
        <v>12</v>
      </c>
      <c r="K7" s="3"/>
    </row>
    <row r="8" spans="1:11" ht="13.5" thickBot="1">
      <c r="A8" s="194"/>
      <c r="B8" s="117"/>
      <c r="C8" s="392"/>
      <c r="D8" s="117" t="s">
        <v>303</v>
      </c>
      <c r="E8" s="392"/>
      <c r="F8" s="392"/>
      <c r="G8" s="392"/>
      <c r="H8" s="392"/>
      <c r="I8" s="117"/>
      <c r="J8" s="118"/>
      <c r="K8" s="3"/>
    </row>
    <row r="9" spans="1:11" ht="12.75">
      <c r="A9" s="189">
        <v>2002</v>
      </c>
      <c r="B9" s="287">
        <v>1608.283204</v>
      </c>
      <c r="C9" s="287">
        <v>1196.02912</v>
      </c>
      <c r="D9" s="287">
        <v>220.23024</v>
      </c>
      <c r="E9" s="287">
        <v>2019.25677</v>
      </c>
      <c r="F9" s="287">
        <v>1377.6456</v>
      </c>
      <c r="G9" s="287">
        <v>190.58</v>
      </c>
      <c r="H9" s="287">
        <v>5003.74173</v>
      </c>
      <c r="I9" s="287">
        <v>35.8424</v>
      </c>
      <c r="J9" s="288">
        <v>6647.867334</v>
      </c>
      <c r="K9" s="3"/>
    </row>
    <row r="10" spans="1:11" ht="12.75">
      <c r="A10" s="189">
        <v>2003</v>
      </c>
      <c r="B10" s="287">
        <v>1539.584218</v>
      </c>
      <c r="C10" s="287">
        <v>1238.424658</v>
      </c>
      <c r="D10" s="287">
        <v>224.83548</v>
      </c>
      <c r="E10" s="287">
        <v>2116.372743</v>
      </c>
      <c r="F10" s="287">
        <v>1469.409443</v>
      </c>
      <c r="G10" s="287">
        <v>171.978468</v>
      </c>
      <c r="H10" s="287">
        <v>5221.020792</v>
      </c>
      <c r="I10" s="287">
        <v>35.904293</v>
      </c>
      <c r="J10" s="288">
        <v>6796.509303</v>
      </c>
      <c r="K10" s="3"/>
    </row>
    <row r="11" spans="1:11" ht="12.75">
      <c r="A11" s="189">
        <v>2004</v>
      </c>
      <c r="B11" s="287">
        <v>1357.037862</v>
      </c>
      <c r="C11" s="287">
        <v>1246.766145</v>
      </c>
      <c r="D11" s="287">
        <v>231.578462</v>
      </c>
      <c r="E11" s="287">
        <v>2285.660174</v>
      </c>
      <c r="F11" s="287">
        <v>1528.203698</v>
      </c>
      <c r="G11" s="287">
        <v>171.977811</v>
      </c>
      <c r="H11" s="287">
        <v>5464.18629</v>
      </c>
      <c r="I11" s="287">
        <v>35.904635</v>
      </c>
      <c r="J11" s="288">
        <v>6857.128787</v>
      </c>
      <c r="K11" s="3"/>
    </row>
    <row r="12" spans="1:11" ht="12.75">
      <c r="A12" s="189">
        <v>2005</v>
      </c>
      <c r="B12" s="287">
        <v>1131.904358</v>
      </c>
      <c r="C12" s="287">
        <v>1283.311393</v>
      </c>
      <c r="D12" s="287">
        <v>242.447034</v>
      </c>
      <c r="E12" s="287">
        <v>2418.467151</v>
      </c>
      <c r="F12" s="287">
        <v>1404.995802</v>
      </c>
      <c r="G12" s="287">
        <v>175.422104</v>
      </c>
      <c r="H12" s="287">
        <v>5524.643483999999</v>
      </c>
      <c r="I12" s="287">
        <v>36.622705</v>
      </c>
      <c r="J12" s="288">
        <v>6693.170547</v>
      </c>
      <c r="K12" s="3"/>
    </row>
    <row r="13" spans="1:11" ht="12.75">
      <c r="A13" s="189">
        <v>2006</v>
      </c>
      <c r="B13" s="287">
        <v>1182.537189</v>
      </c>
      <c r="C13" s="287">
        <v>1267.269457</v>
      </c>
      <c r="D13" s="287">
        <v>237.617471</v>
      </c>
      <c r="E13" s="287">
        <v>2565.92126</v>
      </c>
      <c r="F13" s="287">
        <v>1480.517741</v>
      </c>
      <c r="G13" s="287">
        <v>178.904269</v>
      </c>
      <c r="H13" s="287">
        <v>5730.230197999999</v>
      </c>
      <c r="I13" s="287">
        <v>37.98531</v>
      </c>
      <c r="J13" s="288">
        <v>6950.752697</v>
      </c>
      <c r="K13" s="3"/>
    </row>
    <row r="14" spans="1:11" ht="12.75">
      <c r="A14" s="189">
        <v>2007</v>
      </c>
      <c r="B14" s="287">
        <v>1710.876957</v>
      </c>
      <c r="C14" s="287">
        <v>1483.415125</v>
      </c>
      <c r="D14" s="287">
        <v>276.135</v>
      </c>
      <c r="E14" s="287">
        <v>3179.755858</v>
      </c>
      <c r="F14" s="287">
        <v>1675.474364</v>
      </c>
      <c r="G14" s="287">
        <v>125.832978</v>
      </c>
      <c r="H14" s="287">
        <v>6740.613325</v>
      </c>
      <c r="I14" s="287">
        <v>44.683304</v>
      </c>
      <c r="J14" s="288">
        <v>8496.173586</v>
      </c>
      <c r="K14" s="17"/>
    </row>
    <row r="15" spans="1:11" ht="12.75">
      <c r="A15" s="189">
        <v>2008</v>
      </c>
      <c r="B15" s="287">
        <v>1576.166985</v>
      </c>
      <c r="C15" s="287">
        <v>1579.048523</v>
      </c>
      <c r="D15" s="287">
        <v>300.044028</v>
      </c>
      <c r="E15" s="287">
        <v>3650.997267</v>
      </c>
      <c r="F15" s="287">
        <v>1946.523405</v>
      </c>
      <c r="G15" s="287">
        <v>117.802228</v>
      </c>
      <c r="H15" s="287">
        <v>7594.415451</v>
      </c>
      <c r="I15" s="287">
        <v>50.34275</v>
      </c>
      <c r="J15" s="288">
        <v>9220.925186</v>
      </c>
      <c r="K15" s="3"/>
    </row>
    <row r="16" spans="1:11" ht="12.75">
      <c r="A16" s="89">
        <v>2009</v>
      </c>
      <c r="B16" s="287">
        <v>2262.319883</v>
      </c>
      <c r="C16" s="287">
        <v>1361.858187</v>
      </c>
      <c r="D16" s="287">
        <v>209.410631</v>
      </c>
      <c r="E16" s="287">
        <v>2632.01051</v>
      </c>
      <c r="F16" s="287">
        <v>1781.558325</v>
      </c>
      <c r="G16" s="287">
        <v>100.646259</v>
      </c>
      <c r="H16" s="287">
        <v>6085.483912000001</v>
      </c>
      <c r="I16" s="287">
        <v>40.340102</v>
      </c>
      <c r="J16" s="288">
        <v>8388.143897</v>
      </c>
      <c r="K16" s="3"/>
    </row>
    <row r="17" spans="1:11" ht="12.75">
      <c r="A17" s="89">
        <v>2010</v>
      </c>
      <c r="B17" s="287">
        <v>2418.685326</v>
      </c>
      <c r="C17" s="287">
        <v>1419.49007</v>
      </c>
      <c r="D17" s="287">
        <v>230.830812</v>
      </c>
      <c r="E17" s="287">
        <v>2841.399059</v>
      </c>
      <c r="F17" s="287">
        <v>1883.691187</v>
      </c>
      <c r="G17" s="287">
        <v>106.563252</v>
      </c>
      <c r="H17" s="287">
        <v>6481.97438</v>
      </c>
      <c r="I17" s="287">
        <v>42.968837</v>
      </c>
      <c r="J17" s="288">
        <v>8943.628543</v>
      </c>
      <c r="K17" s="3"/>
    </row>
    <row r="18" spans="1:10" s="3" customFormat="1" ht="12.75">
      <c r="A18" s="89" t="s">
        <v>471</v>
      </c>
      <c r="B18" s="287">
        <v>2778.6877097106535</v>
      </c>
      <c r="C18" s="287">
        <v>1630.770058909811</v>
      </c>
      <c r="D18" s="287">
        <v>265.18817203380615</v>
      </c>
      <c r="E18" s="287">
        <v>3264.3190739838788</v>
      </c>
      <c r="F18" s="287">
        <v>2164.0638796380463</v>
      </c>
      <c r="G18" s="287">
        <v>122.42435816522551</v>
      </c>
      <c r="H18" s="287">
        <v>7446.765542730767</v>
      </c>
      <c r="I18" s="287">
        <v>49.36441214116846</v>
      </c>
      <c r="J18" s="288">
        <v>10274.817664582592</v>
      </c>
    </row>
    <row r="19" spans="1:11" ht="13.5" thickBot="1">
      <c r="A19" s="188" t="s">
        <v>470</v>
      </c>
      <c r="B19" s="289">
        <v>3000.4909830213956</v>
      </c>
      <c r="C19" s="289">
        <v>1760.9430667722213</v>
      </c>
      <c r="D19" s="289">
        <v>286.3562955313961</v>
      </c>
      <c r="E19" s="289">
        <v>3524.8869144108653</v>
      </c>
      <c r="F19" s="289">
        <v>2336.8060163235846</v>
      </c>
      <c r="G19" s="289">
        <v>132.19664141933802</v>
      </c>
      <c r="H19" s="289">
        <v>8041.188934457405</v>
      </c>
      <c r="I19" s="289">
        <v>53.30482910839643</v>
      </c>
      <c r="J19" s="290">
        <v>11094.984746587199</v>
      </c>
      <c r="K19" s="3"/>
    </row>
    <row r="20" spans="1:10" ht="24" customHeight="1">
      <c r="A20" s="106" t="s">
        <v>435</v>
      </c>
      <c r="B20" s="106"/>
      <c r="C20" s="106"/>
      <c r="D20" s="106"/>
      <c r="E20" s="106"/>
      <c r="F20" s="106"/>
      <c r="G20" s="106"/>
      <c r="H20" s="106"/>
      <c r="I20" s="3"/>
      <c r="J20" s="3"/>
    </row>
    <row r="21" spans="1:10" ht="12.75">
      <c r="A21" s="305" t="s">
        <v>437</v>
      </c>
      <c r="B21" s="3"/>
      <c r="C21" s="3"/>
      <c r="D21" s="3"/>
      <c r="E21" s="3"/>
      <c r="F21" s="3"/>
      <c r="G21" s="3"/>
      <c r="H21" s="3"/>
      <c r="I21" s="3"/>
      <c r="J21" s="3"/>
    </row>
    <row r="22" ht="12.75">
      <c r="K22" s="3"/>
    </row>
    <row r="23" ht="12.75">
      <c r="K23" s="3"/>
    </row>
  </sheetData>
  <mergeCells count="9">
    <mergeCell ref="C6:H6"/>
    <mergeCell ref="A1:J1"/>
    <mergeCell ref="A4:J4"/>
    <mergeCell ref="A3:J3"/>
    <mergeCell ref="H7:H8"/>
    <mergeCell ref="C7:C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2" customFormat="1" ht="18">
      <c r="A1" s="420" t="s">
        <v>255</v>
      </c>
      <c r="B1" s="420"/>
      <c r="C1" s="420"/>
      <c r="D1" s="420"/>
      <c r="E1" s="420"/>
      <c r="F1" s="18"/>
      <c r="G1" s="18"/>
      <c r="H1" s="18"/>
      <c r="I1" s="18"/>
      <c r="J1" s="18"/>
      <c r="K1" s="18"/>
    </row>
    <row r="2" spans="1:8" ht="12.75" customHeight="1">
      <c r="A2" s="367"/>
      <c r="B2" s="367"/>
      <c r="C2" s="367"/>
      <c r="D2" s="367"/>
      <c r="E2" s="367"/>
      <c r="F2" s="16"/>
      <c r="G2" s="16"/>
      <c r="H2" s="16"/>
    </row>
    <row r="3" spans="1:10" s="33" customFormat="1" ht="15" customHeight="1">
      <c r="A3" s="367" t="s">
        <v>386</v>
      </c>
      <c r="B3" s="367"/>
      <c r="C3" s="367"/>
      <c r="D3" s="367"/>
      <c r="E3" s="367"/>
      <c r="F3" s="311"/>
      <c r="G3" s="311"/>
      <c r="H3" s="31"/>
      <c r="I3" s="31"/>
      <c r="J3" s="31"/>
    </row>
    <row r="4" spans="1:10" s="33" customFormat="1" ht="15" customHeight="1">
      <c r="A4" s="367" t="s">
        <v>302</v>
      </c>
      <c r="B4" s="367"/>
      <c r="C4" s="367"/>
      <c r="D4" s="367"/>
      <c r="E4" s="367"/>
      <c r="F4" s="78"/>
      <c r="G4" s="31"/>
      <c r="H4" s="31"/>
      <c r="I4" s="31"/>
      <c r="J4" s="31"/>
    </row>
    <row r="5" spans="1:10" s="33" customFormat="1" ht="15" customHeight="1">
      <c r="A5" s="367" t="s">
        <v>220</v>
      </c>
      <c r="B5" s="367"/>
      <c r="C5" s="367"/>
      <c r="D5" s="367"/>
      <c r="E5" s="367"/>
      <c r="F5" s="78"/>
      <c r="G5" s="31"/>
      <c r="H5" s="31"/>
      <c r="I5" s="31"/>
      <c r="J5" s="31"/>
    </row>
    <row r="6" spans="1:6" s="27" customFormat="1" ht="14.25" customHeight="1" thickBot="1">
      <c r="A6" s="86"/>
      <c r="B6" s="86"/>
      <c r="C6" s="86"/>
      <c r="D6" s="86"/>
      <c r="E6" s="86"/>
      <c r="F6" s="30"/>
    </row>
    <row r="7" spans="1:6" ht="13.5" thickBot="1">
      <c r="A7" s="94" t="s">
        <v>7</v>
      </c>
      <c r="B7" s="195" t="s">
        <v>94</v>
      </c>
      <c r="C7" s="195" t="s">
        <v>93</v>
      </c>
      <c r="D7" s="195" t="s">
        <v>95</v>
      </c>
      <c r="E7" s="196" t="s">
        <v>12</v>
      </c>
      <c r="F7" s="4"/>
    </row>
    <row r="8" spans="1:6" ht="12.75">
      <c r="A8" s="189">
        <v>2002</v>
      </c>
      <c r="B8" s="99">
        <v>263.64572</v>
      </c>
      <c r="C8" s="99">
        <v>769.3366</v>
      </c>
      <c r="D8" s="99">
        <v>76.118304</v>
      </c>
      <c r="E8" s="100">
        <v>1109.100624</v>
      </c>
      <c r="F8" s="4"/>
    </row>
    <row r="9" spans="1:6" ht="12.75">
      <c r="A9" s="189">
        <v>2003</v>
      </c>
      <c r="B9" s="99">
        <v>273.09856</v>
      </c>
      <c r="C9" s="99">
        <v>796.9081</v>
      </c>
      <c r="D9" s="99">
        <v>75.49368</v>
      </c>
      <c r="E9" s="100">
        <v>1145.50034</v>
      </c>
      <c r="F9" s="4"/>
    </row>
    <row r="10" spans="1:6" ht="12.75">
      <c r="A10" s="189">
        <v>2004</v>
      </c>
      <c r="B10" s="99">
        <v>283.5765</v>
      </c>
      <c r="C10" s="99">
        <v>883.98183</v>
      </c>
      <c r="D10" s="99">
        <v>75.12903</v>
      </c>
      <c r="E10" s="100">
        <v>1242.68736</v>
      </c>
      <c r="F10" s="4"/>
    </row>
    <row r="11" spans="1:6" ht="12.75">
      <c r="A11" s="189">
        <v>2005</v>
      </c>
      <c r="B11" s="99">
        <v>295.78658</v>
      </c>
      <c r="C11" s="99">
        <v>1096.91904</v>
      </c>
      <c r="D11" s="99">
        <v>74.03735</v>
      </c>
      <c r="E11" s="100">
        <v>1466.74297</v>
      </c>
      <c r="F11" s="4"/>
    </row>
    <row r="12" spans="1:6" ht="12.75">
      <c r="A12" s="89">
        <v>2006</v>
      </c>
      <c r="B12" s="99">
        <v>325.850297</v>
      </c>
      <c r="C12" s="99">
        <v>1152.791344</v>
      </c>
      <c r="D12" s="99">
        <v>75.344112</v>
      </c>
      <c r="E12" s="100">
        <v>1553.985753</v>
      </c>
      <c r="F12" s="4"/>
    </row>
    <row r="13" spans="1:6" ht="12.75">
      <c r="A13" s="189">
        <v>2007</v>
      </c>
      <c r="B13" s="99">
        <v>379.292196</v>
      </c>
      <c r="C13" s="99">
        <v>951.282954</v>
      </c>
      <c r="D13" s="99">
        <v>67.536963</v>
      </c>
      <c r="E13" s="100">
        <v>1398.112113</v>
      </c>
      <c r="F13" s="3"/>
    </row>
    <row r="14" spans="1:6" ht="12.75">
      <c r="A14" s="189">
        <v>2008</v>
      </c>
      <c r="B14" s="99">
        <v>465.509242</v>
      </c>
      <c r="C14" s="99">
        <v>1089.77722</v>
      </c>
      <c r="D14" s="99">
        <v>66.17678</v>
      </c>
      <c r="E14" s="100">
        <v>1621.463242</v>
      </c>
      <c r="F14" s="3"/>
    </row>
    <row r="15" spans="1:6" ht="12.75">
      <c r="A15" s="189">
        <v>2009</v>
      </c>
      <c r="B15" s="99">
        <v>519.861249</v>
      </c>
      <c r="C15" s="99">
        <v>735.25355</v>
      </c>
      <c r="D15" s="99">
        <v>65.4636</v>
      </c>
      <c r="E15" s="100">
        <v>1320.578399</v>
      </c>
      <c r="F15" s="3"/>
    </row>
    <row r="16" spans="1:6" ht="12.75">
      <c r="A16" s="189">
        <v>2010</v>
      </c>
      <c r="B16" s="99">
        <v>492.736544</v>
      </c>
      <c r="C16" s="99">
        <v>892.821898</v>
      </c>
      <c r="D16" s="99">
        <v>66.956533</v>
      </c>
      <c r="E16" s="100">
        <v>1452.514975</v>
      </c>
      <c r="F16" s="3"/>
    </row>
    <row r="17" spans="1:6" ht="12.75">
      <c r="A17" s="189" t="s">
        <v>471</v>
      </c>
      <c r="B17" s="99">
        <v>575.4907147475448</v>
      </c>
      <c r="C17" s="99">
        <v>1042.7696473478522</v>
      </c>
      <c r="D17" s="99">
        <v>78.20175609541874</v>
      </c>
      <c r="E17" s="100">
        <v>1696.4621181908158</v>
      </c>
      <c r="F17" s="3"/>
    </row>
    <row r="18" spans="1:6" ht="13.5" thickBot="1">
      <c r="A18" s="103" t="s">
        <v>470</v>
      </c>
      <c r="B18" s="104">
        <v>621.9904013951407</v>
      </c>
      <c r="C18" s="104">
        <v>1127.0255017078484</v>
      </c>
      <c r="D18" s="104">
        <v>84.52046300161773</v>
      </c>
      <c r="E18" s="105">
        <v>1833.5363661046067</v>
      </c>
      <c r="F18" s="3"/>
    </row>
    <row r="19" spans="1:5" ht="19.5" customHeight="1">
      <c r="A19" s="106" t="s">
        <v>438</v>
      </c>
      <c r="B19" s="106"/>
      <c r="C19" s="106"/>
      <c r="D19" s="106"/>
      <c r="E19" s="106"/>
    </row>
    <row r="20" ht="12.75">
      <c r="A20" s="1" t="s">
        <v>437</v>
      </c>
    </row>
    <row r="22" ht="12.75">
      <c r="F22" s="3"/>
    </row>
  </sheetData>
  <mergeCells count="5">
    <mergeCell ref="A2:E2"/>
    <mergeCell ref="A1:E1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1" width="11.57421875" style="1" bestFit="1" customWidth="1"/>
    <col min="12" max="16384" width="11.421875" style="1" customWidth="1"/>
  </cols>
  <sheetData>
    <row r="1" spans="1:10" ht="18">
      <c r="A1" s="420" t="s">
        <v>255</v>
      </c>
      <c r="B1" s="420"/>
      <c r="C1" s="420"/>
      <c r="D1" s="420"/>
      <c r="E1" s="420"/>
      <c r="F1" s="420"/>
      <c r="G1" s="420"/>
      <c r="H1" s="420"/>
      <c r="I1" s="420"/>
      <c r="J1" s="428"/>
    </row>
    <row r="3" spans="1:12" ht="15">
      <c r="A3" s="368" t="s">
        <v>387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06"/>
    </row>
    <row r="4" spans="1:11" ht="13.5" thickBot="1">
      <c r="A4" s="96"/>
      <c r="B4" s="96"/>
      <c r="C4" s="96"/>
      <c r="D4" s="96"/>
      <c r="E4" s="96"/>
      <c r="F4" s="126"/>
      <c r="G4" s="96"/>
      <c r="H4" s="126"/>
      <c r="I4" s="126"/>
      <c r="J4" s="126"/>
      <c r="K4" s="126"/>
    </row>
    <row r="5" spans="1:11" ht="13.5" thickBot="1">
      <c r="A5" s="94" t="s">
        <v>167</v>
      </c>
      <c r="B5" s="95">
        <v>2003</v>
      </c>
      <c r="C5" s="95">
        <v>2004</v>
      </c>
      <c r="D5" s="95">
        <v>2005</v>
      </c>
      <c r="E5" s="95">
        <v>2006</v>
      </c>
      <c r="F5" s="95">
        <v>2007</v>
      </c>
      <c r="G5" s="95">
        <v>2008</v>
      </c>
      <c r="H5" s="95">
        <v>2009</v>
      </c>
      <c r="I5" s="200">
        <v>2010</v>
      </c>
      <c r="J5" s="200">
        <v>2011</v>
      </c>
      <c r="K5" s="200">
        <v>2012</v>
      </c>
    </row>
    <row r="6" spans="1:11" ht="12.75">
      <c r="A6" s="197" t="s">
        <v>190</v>
      </c>
      <c r="B6" s="119">
        <v>32377</v>
      </c>
      <c r="C6" s="119">
        <v>32671</v>
      </c>
      <c r="D6" s="119">
        <v>32997.5</v>
      </c>
      <c r="E6" s="119">
        <v>33324</v>
      </c>
      <c r="F6" s="119">
        <v>33719</v>
      </c>
      <c r="G6" s="119">
        <v>33876</v>
      </c>
      <c r="H6" s="119">
        <v>33915</v>
      </c>
      <c r="I6" s="120">
        <v>33927</v>
      </c>
      <c r="J6" s="120">
        <v>34151</v>
      </c>
      <c r="K6" s="120">
        <v>34264</v>
      </c>
    </row>
    <row r="7" spans="1:12" ht="12.75">
      <c r="A7" s="198" t="s">
        <v>191</v>
      </c>
      <c r="B7" s="90">
        <v>911276</v>
      </c>
      <c r="C7" s="90">
        <v>933927</v>
      </c>
      <c r="D7" s="90">
        <v>947809.5</v>
      </c>
      <c r="E7" s="90">
        <v>966898</v>
      </c>
      <c r="F7" s="90">
        <v>982324</v>
      </c>
      <c r="G7" s="90">
        <v>996564</v>
      </c>
      <c r="H7" s="90">
        <v>1004811</v>
      </c>
      <c r="I7" s="91">
        <v>1016023</v>
      </c>
      <c r="J7" s="91">
        <v>1024263</v>
      </c>
      <c r="K7" s="91">
        <v>1031208</v>
      </c>
      <c r="L7" s="242"/>
    </row>
    <row r="8" spans="1:11" ht="12.75">
      <c r="A8" s="198" t="s">
        <v>96</v>
      </c>
      <c r="B8" s="90">
        <v>281168</v>
      </c>
      <c r="C8" s="90">
        <v>280850</v>
      </c>
      <c r="D8" s="90">
        <v>280817</v>
      </c>
      <c r="E8" s="90">
        <v>281336</v>
      </c>
      <c r="F8" s="90">
        <v>281471</v>
      </c>
      <c r="G8" s="90">
        <v>282210</v>
      </c>
      <c r="H8" s="90">
        <v>281873</v>
      </c>
      <c r="I8" s="91">
        <v>280515</v>
      </c>
      <c r="J8" s="91">
        <v>279105</v>
      </c>
      <c r="K8" s="91">
        <v>279416</v>
      </c>
    </row>
    <row r="9" spans="1:11" ht="12.75">
      <c r="A9" s="198" t="s">
        <v>192</v>
      </c>
      <c r="B9" s="90">
        <v>50454</v>
      </c>
      <c r="C9" s="90">
        <v>51073</v>
      </c>
      <c r="D9" s="90">
        <v>51373</v>
      </c>
      <c r="E9" s="90">
        <v>51684</v>
      </c>
      <c r="F9" s="90">
        <v>52047</v>
      </c>
      <c r="G9" s="90">
        <v>52274</v>
      </c>
      <c r="H9" s="90">
        <v>52042</v>
      </c>
      <c r="I9" s="91">
        <v>52178</v>
      </c>
      <c r="J9" s="91">
        <v>52301</v>
      </c>
      <c r="K9" s="91">
        <v>52501</v>
      </c>
    </row>
    <row r="10" spans="1:11" ht="12.75">
      <c r="A10" s="198" t="s">
        <v>193</v>
      </c>
      <c r="B10" s="90">
        <v>889</v>
      </c>
      <c r="C10" s="90">
        <v>978</v>
      </c>
      <c r="D10" s="90">
        <v>1041</v>
      </c>
      <c r="E10" s="90">
        <v>1096</v>
      </c>
      <c r="F10" s="90">
        <v>1140</v>
      </c>
      <c r="G10" s="90">
        <v>1200</v>
      </c>
      <c r="H10" s="90">
        <v>1224</v>
      </c>
      <c r="I10" s="91">
        <v>1259</v>
      </c>
      <c r="J10" s="91">
        <v>1304</v>
      </c>
      <c r="K10" s="91">
        <v>1320</v>
      </c>
    </row>
    <row r="11" spans="1:11" ht="12.75">
      <c r="A11" s="198" t="s">
        <v>194</v>
      </c>
      <c r="B11" s="90">
        <v>989</v>
      </c>
      <c r="C11" s="90">
        <v>1010</v>
      </c>
      <c r="D11" s="90">
        <v>1009</v>
      </c>
      <c r="E11" s="90">
        <v>1002</v>
      </c>
      <c r="F11" s="90">
        <v>999</v>
      </c>
      <c r="G11" s="90">
        <v>996</v>
      </c>
      <c r="H11" s="90">
        <v>991</v>
      </c>
      <c r="I11" s="91">
        <v>1006</v>
      </c>
      <c r="J11" s="91">
        <v>1002</v>
      </c>
      <c r="K11" s="91">
        <v>995</v>
      </c>
    </row>
    <row r="12" spans="1:11" ht="12.75">
      <c r="A12" s="198" t="s">
        <v>195</v>
      </c>
      <c r="B12" s="90">
        <v>459</v>
      </c>
      <c r="C12" s="90">
        <v>531</v>
      </c>
      <c r="D12" s="90">
        <v>609</v>
      </c>
      <c r="E12" s="90">
        <v>643</v>
      </c>
      <c r="F12" s="90">
        <v>676</v>
      </c>
      <c r="G12" s="90">
        <v>724</v>
      </c>
      <c r="H12" s="90">
        <v>866</v>
      </c>
      <c r="I12" s="91">
        <v>866</v>
      </c>
      <c r="J12" s="91">
        <v>830</v>
      </c>
      <c r="K12" s="91">
        <v>864</v>
      </c>
    </row>
    <row r="13" spans="1:11" ht="12.75">
      <c r="A13" s="198" t="s">
        <v>196</v>
      </c>
      <c r="B13" s="90">
        <v>1122</v>
      </c>
      <c r="C13" s="90">
        <v>1150</v>
      </c>
      <c r="D13" s="90">
        <v>1159</v>
      </c>
      <c r="E13" s="90">
        <v>1163</v>
      </c>
      <c r="F13" s="90">
        <v>1183</v>
      </c>
      <c r="G13" s="90">
        <v>1164</v>
      </c>
      <c r="H13" s="90">
        <v>1160</v>
      </c>
      <c r="I13" s="91">
        <v>1151</v>
      </c>
      <c r="J13" s="91">
        <v>1150</v>
      </c>
      <c r="K13" s="91">
        <v>1152</v>
      </c>
    </row>
    <row r="14" spans="1:11" ht="12.75">
      <c r="A14" s="198" t="s">
        <v>197</v>
      </c>
      <c r="B14" s="90">
        <v>454</v>
      </c>
      <c r="C14" s="90">
        <v>598</v>
      </c>
      <c r="D14" s="90">
        <v>756</v>
      </c>
      <c r="E14" s="90">
        <v>919</v>
      </c>
      <c r="F14" s="90">
        <v>1024</v>
      </c>
      <c r="G14" s="90">
        <v>1156</v>
      </c>
      <c r="H14" s="90">
        <v>1289</v>
      </c>
      <c r="I14" s="91">
        <v>1425</v>
      </c>
      <c r="J14" s="91">
        <v>1554</v>
      </c>
      <c r="K14" s="91">
        <v>1699</v>
      </c>
    </row>
    <row r="15" spans="1:11" ht="12.75">
      <c r="A15" s="198" t="s">
        <v>198</v>
      </c>
      <c r="B15" s="90">
        <v>452</v>
      </c>
      <c r="C15" s="90">
        <v>674</v>
      </c>
      <c r="D15" s="90">
        <v>694</v>
      </c>
      <c r="E15" s="90">
        <v>792</v>
      </c>
      <c r="F15" s="90">
        <v>913</v>
      </c>
      <c r="G15" s="90">
        <v>1041</v>
      </c>
      <c r="H15" s="90">
        <v>1127</v>
      </c>
      <c r="I15" s="91">
        <v>1256</v>
      </c>
      <c r="J15" s="91">
        <v>1341</v>
      </c>
      <c r="K15" s="91">
        <v>1467</v>
      </c>
    </row>
    <row r="16" spans="1:11" ht="12.75">
      <c r="A16" s="198" t="s">
        <v>199</v>
      </c>
      <c r="B16" s="90">
        <v>1160</v>
      </c>
      <c r="C16" s="90">
        <v>1465</v>
      </c>
      <c r="D16" s="90">
        <v>1736</v>
      </c>
      <c r="E16" s="90">
        <v>2057</v>
      </c>
      <c r="F16" s="90">
        <v>2565</v>
      </c>
      <c r="G16" s="90">
        <v>2905</v>
      </c>
      <c r="H16" s="90">
        <v>3269</v>
      </c>
      <c r="I16" s="91">
        <v>3789</v>
      </c>
      <c r="J16" s="91">
        <v>4358</v>
      </c>
      <c r="K16" s="91">
        <v>4783</v>
      </c>
    </row>
    <row r="17" spans="1:11" ht="12.75">
      <c r="A17" s="198" t="s">
        <v>200</v>
      </c>
      <c r="B17" s="90">
        <v>2064</v>
      </c>
      <c r="C17" s="90">
        <v>2575</v>
      </c>
      <c r="D17" s="90">
        <v>2715</v>
      </c>
      <c r="E17" s="90">
        <v>2815</v>
      </c>
      <c r="F17" s="90">
        <v>2915</v>
      </c>
      <c r="G17" s="90">
        <v>3053</v>
      </c>
      <c r="H17" s="90">
        <v>3108</v>
      </c>
      <c r="I17" s="91">
        <v>3143</v>
      </c>
      <c r="J17" s="91">
        <v>3240</v>
      </c>
      <c r="K17" s="91">
        <v>3299</v>
      </c>
    </row>
    <row r="18" spans="1:11" ht="13.5" thickBot="1">
      <c r="A18" s="199" t="s">
        <v>201</v>
      </c>
      <c r="B18" s="92">
        <v>660</v>
      </c>
      <c r="C18" s="92">
        <v>565</v>
      </c>
      <c r="D18" s="92">
        <v>697</v>
      </c>
      <c r="E18" s="92">
        <v>856</v>
      </c>
      <c r="F18" s="92">
        <v>668</v>
      </c>
      <c r="G18" s="92">
        <v>725</v>
      </c>
      <c r="H18" s="92">
        <v>782</v>
      </c>
      <c r="I18" s="93">
        <v>917</v>
      </c>
      <c r="J18" s="93">
        <v>934</v>
      </c>
      <c r="K18" s="93">
        <v>1008</v>
      </c>
    </row>
    <row r="19" spans="1:11" ht="12.75">
      <c r="A19" s="3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5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54"/>
    </row>
    <row r="32" ht="12.75">
      <c r="E32" s="54"/>
    </row>
    <row r="33" ht="12.75">
      <c r="E33" s="54"/>
    </row>
    <row r="36" spans="1:7" ht="12.75">
      <c r="A36" s="3" t="s">
        <v>310</v>
      </c>
      <c r="B36" s="3"/>
      <c r="C36" s="3"/>
      <c r="D36" s="3"/>
      <c r="E36" s="3"/>
      <c r="F36" s="3"/>
      <c r="G36" s="3"/>
    </row>
    <row r="37" ht="12.75">
      <c r="A37" s="1" t="s">
        <v>311</v>
      </c>
    </row>
    <row r="38" ht="12.75">
      <c r="A38" s="1" t="s">
        <v>312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view="pageBreakPreview" zoomScale="75" zoomScaleNormal="75" zoomScaleSheetLayoutView="75" workbookViewId="0" topLeftCell="A1">
      <selection activeCell="A4" sqref="A4:G4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2" customFormat="1" ht="18">
      <c r="A1" s="420" t="s">
        <v>255</v>
      </c>
      <c r="B1" s="420"/>
      <c r="C1" s="420"/>
      <c r="D1" s="420"/>
      <c r="E1" s="420"/>
      <c r="F1" s="420"/>
      <c r="G1" s="420"/>
    </row>
    <row r="3" spans="1:10" s="33" customFormat="1" ht="15">
      <c r="A3" s="368" t="s">
        <v>388</v>
      </c>
      <c r="B3" s="368"/>
      <c r="C3" s="368"/>
      <c r="D3" s="368"/>
      <c r="E3" s="368"/>
      <c r="F3" s="368"/>
      <c r="G3" s="368"/>
      <c r="H3" s="306"/>
      <c r="I3" s="306"/>
      <c r="J3" s="306"/>
    </row>
    <row r="4" spans="1:7" s="27" customFormat="1" ht="15">
      <c r="A4" s="368" t="s">
        <v>308</v>
      </c>
      <c r="B4" s="368"/>
      <c r="C4" s="368"/>
      <c r="D4" s="368"/>
      <c r="E4" s="368"/>
      <c r="F4" s="368"/>
      <c r="G4" s="368"/>
    </row>
    <row r="5" spans="1:7" ht="13.5" thickBot="1">
      <c r="A5" s="96"/>
      <c r="B5" s="96"/>
      <c r="C5" s="96"/>
      <c r="D5" s="96"/>
      <c r="E5" s="96"/>
      <c r="F5" s="96"/>
      <c r="G5" s="96"/>
    </row>
    <row r="6" spans="1:7" ht="12.75">
      <c r="A6" s="190"/>
      <c r="B6" s="425" t="s">
        <v>162</v>
      </c>
      <c r="C6" s="426"/>
      <c r="D6" s="426"/>
      <c r="E6" s="426"/>
      <c r="F6" s="391" t="s">
        <v>96</v>
      </c>
      <c r="G6" s="385" t="s">
        <v>192</v>
      </c>
    </row>
    <row r="7" spans="1:8" ht="12.75">
      <c r="A7" s="192" t="s">
        <v>7</v>
      </c>
      <c r="B7" s="429" t="s">
        <v>168</v>
      </c>
      <c r="C7" s="430"/>
      <c r="D7" s="193" t="s">
        <v>264</v>
      </c>
      <c r="E7" s="424" t="s">
        <v>12</v>
      </c>
      <c r="F7" s="431"/>
      <c r="G7" s="432"/>
      <c r="H7" s="3"/>
    </row>
    <row r="8" spans="1:8" ht="13.5" thickBot="1">
      <c r="A8" s="194"/>
      <c r="B8" s="170" t="s">
        <v>97</v>
      </c>
      <c r="C8" s="170" t="s">
        <v>98</v>
      </c>
      <c r="D8" s="117" t="s">
        <v>265</v>
      </c>
      <c r="E8" s="392"/>
      <c r="F8" s="392"/>
      <c r="G8" s="433"/>
      <c r="H8" s="3"/>
    </row>
    <row r="9" spans="1:8" ht="12.75">
      <c r="A9" s="89">
        <v>1998</v>
      </c>
      <c r="B9" s="90">
        <v>1171</v>
      </c>
      <c r="C9" s="90">
        <v>22999</v>
      </c>
      <c r="D9" s="90">
        <v>866</v>
      </c>
      <c r="E9" s="90">
        <v>25036</v>
      </c>
      <c r="F9" s="90">
        <v>1358</v>
      </c>
      <c r="G9" s="91">
        <v>784</v>
      </c>
      <c r="H9" s="3"/>
    </row>
    <row r="10" spans="1:8" ht="12.75">
      <c r="A10" s="89">
        <v>1999</v>
      </c>
      <c r="B10" s="90">
        <v>1152</v>
      </c>
      <c r="C10" s="90">
        <v>20763</v>
      </c>
      <c r="D10" s="90">
        <v>620</v>
      </c>
      <c r="E10" s="90">
        <v>22535</v>
      </c>
      <c r="F10" s="90">
        <v>1305</v>
      </c>
      <c r="G10" s="91">
        <v>652</v>
      </c>
      <c r="H10" s="3"/>
    </row>
    <row r="11" spans="1:8" ht="12.75">
      <c r="A11" s="89">
        <v>2000</v>
      </c>
      <c r="B11" s="90">
        <v>999</v>
      </c>
      <c r="C11" s="90">
        <v>18551</v>
      </c>
      <c r="D11" s="90">
        <v>482</v>
      </c>
      <c r="E11" s="90">
        <v>20032</v>
      </c>
      <c r="F11" s="90">
        <v>1220</v>
      </c>
      <c r="G11" s="91">
        <v>633</v>
      </c>
      <c r="H11" s="3"/>
    </row>
    <row r="12" spans="1:8" ht="12.75">
      <c r="A12" s="89">
        <v>2001</v>
      </c>
      <c r="B12" s="90">
        <v>868</v>
      </c>
      <c r="C12" s="90">
        <v>17106</v>
      </c>
      <c r="D12" s="90">
        <v>340</v>
      </c>
      <c r="E12" s="90">
        <v>18314</v>
      </c>
      <c r="F12" s="90">
        <v>1057</v>
      </c>
      <c r="G12" s="91">
        <v>649</v>
      </c>
      <c r="H12" s="3"/>
    </row>
    <row r="13" spans="1:8" ht="12.75">
      <c r="A13" s="89">
        <v>2002</v>
      </c>
      <c r="B13" s="90">
        <v>728</v>
      </c>
      <c r="C13" s="90">
        <v>17071</v>
      </c>
      <c r="D13" s="90">
        <v>363</v>
      </c>
      <c r="E13" s="90">
        <v>18162</v>
      </c>
      <c r="F13" s="90">
        <v>830</v>
      </c>
      <c r="G13" s="91">
        <v>525</v>
      </c>
      <c r="H13" s="3"/>
    </row>
    <row r="14" spans="1:8" ht="12.75">
      <c r="A14" s="89">
        <v>2003</v>
      </c>
      <c r="B14" s="90">
        <v>646</v>
      </c>
      <c r="C14" s="90">
        <v>18101</v>
      </c>
      <c r="D14" s="90">
        <v>312</v>
      </c>
      <c r="E14" s="90">
        <v>19060</v>
      </c>
      <c r="F14" s="90">
        <v>766</v>
      </c>
      <c r="G14" s="91">
        <v>581</v>
      </c>
      <c r="H14" s="3"/>
    </row>
    <row r="15" spans="1:8" ht="12.75">
      <c r="A15" s="89">
        <v>2004</v>
      </c>
      <c r="B15" s="90">
        <v>570</v>
      </c>
      <c r="C15" s="90">
        <v>18941</v>
      </c>
      <c r="D15" s="90">
        <v>370</v>
      </c>
      <c r="E15" s="90">
        <v>19881</v>
      </c>
      <c r="F15" s="90">
        <v>769</v>
      </c>
      <c r="G15" s="91">
        <v>620</v>
      </c>
      <c r="H15" s="3"/>
    </row>
    <row r="16" spans="1:8" ht="12.75">
      <c r="A16" s="89">
        <v>2005</v>
      </c>
      <c r="B16" s="90">
        <v>301</v>
      </c>
      <c r="C16" s="90">
        <v>16153</v>
      </c>
      <c r="D16" s="90">
        <v>275</v>
      </c>
      <c r="E16" s="90">
        <v>16729</v>
      </c>
      <c r="F16" s="90">
        <v>800</v>
      </c>
      <c r="G16" s="91">
        <v>381</v>
      </c>
      <c r="H16" s="3"/>
    </row>
    <row r="17" spans="1:8" ht="12.75">
      <c r="A17" s="89">
        <v>2006</v>
      </c>
      <c r="B17" s="90">
        <v>281</v>
      </c>
      <c r="C17" s="90">
        <v>15946</v>
      </c>
      <c r="D17" s="90">
        <v>378</v>
      </c>
      <c r="E17" s="90">
        <v>16605</v>
      </c>
      <c r="F17" s="90">
        <v>570</v>
      </c>
      <c r="G17" s="91">
        <v>361</v>
      </c>
      <c r="H17" s="3"/>
    </row>
    <row r="18" spans="1:8" ht="12.75">
      <c r="A18" s="89">
        <v>2007</v>
      </c>
      <c r="B18" s="90">
        <v>211</v>
      </c>
      <c r="C18" s="90">
        <v>17030</v>
      </c>
      <c r="D18" s="90">
        <v>465</v>
      </c>
      <c r="E18" s="90">
        <v>17706</v>
      </c>
      <c r="F18" s="90">
        <v>525</v>
      </c>
      <c r="G18" s="91">
        <v>630</v>
      </c>
      <c r="H18" s="3"/>
    </row>
    <row r="19" spans="1:8" ht="12.75">
      <c r="A19" s="89">
        <v>2008</v>
      </c>
      <c r="B19" s="90">
        <v>178</v>
      </c>
      <c r="C19" s="90">
        <v>15621</v>
      </c>
      <c r="D19" s="90">
        <v>330</v>
      </c>
      <c r="E19" s="90">
        <v>16129</v>
      </c>
      <c r="F19" s="90">
        <v>525</v>
      </c>
      <c r="G19" s="91">
        <v>463</v>
      </c>
      <c r="H19" s="3"/>
    </row>
    <row r="20" spans="1:8" ht="12.75">
      <c r="A20" s="89">
        <v>2009</v>
      </c>
      <c r="B20" s="90">
        <v>153</v>
      </c>
      <c r="C20" s="90">
        <v>11631</v>
      </c>
      <c r="D20" s="90">
        <v>229</v>
      </c>
      <c r="E20" s="90">
        <v>12013</v>
      </c>
      <c r="F20" s="90">
        <v>603</v>
      </c>
      <c r="G20" s="91">
        <v>384</v>
      </c>
      <c r="H20" s="3"/>
    </row>
    <row r="21" spans="1:8" ht="12.75">
      <c r="A21" s="89">
        <v>2010</v>
      </c>
      <c r="B21" s="90">
        <v>121</v>
      </c>
      <c r="C21" s="90">
        <v>10217</v>
      </c>
      <c r="D21" s="90">
        <v>210</v>
      </c>
      <c r="E21" s="90">
        <v>10548</v>
      </c>
      <c r="F21" s="90">
        <v>463</v>
      </c>
      <c r="G21" s="91">
        <v>336</v>
      </c>
      <c r="H21" s="3"/>
    </row>
    <row r="22" spans="1:8" ht="12.75">
      <c r="A22" s="284">
        <v>2011</v>
      </c>
      <c r="B22" s="90">
        <v>91</v>
      </c>
      <c r="C22" s="90">
        <v>9759</v>
      </c>
      <c r="D22" s="90">
        <v>152</v>
      </c>
      <c r="E22" s="90">
        <v>10002</v>
      </c>
      <c r="F22" s="90">
        <v>366</v>
      </c>
      <c r="G22" s="243">
        <v>362</v>
      </c>
      <c r="H22" s="3"/>
    </row>
    <row r="23" spans="1:8" ht="13.5" thickBot="1">
      <c r="A23" s="125">
        <v>2012</v>
      </c>
      <c r="B23" s="92">
        <v>71</v>
      </c>
      <c r="C23" s="92">
        <v>8475</v>
      </c>
      <c r="D23" s="92">
        <v>109</v>
      </c>
      <c r="E23" s="92">
        <v>8655</v>
      </c>
      <c r="F23" s="92">
        <v>252</v>
      </c>
      <c r="G23" s="93">
        <v>380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39"/>
    </row>
    <row r="45" spans="1:7" ht="12.75">
      <c r="A45" s="3" t="s">
        <v>310</v>
      </c>
      <c r="B45" s="3"/>
      <c r="C45" s="3"/>
      <c r="D45" s="3"/>
      <c r="E45" s="3"/>
      <c r="F45" s="3"/>
      <c r="G45" s="3"/>
    </row>
    <row r="46" ht="12.75">
      <c r="A46" s="1" t="s">
        <v>311</v>
      </c>
    </row>
    <row r="47" ht="12.75">
      <c r="A47" s="1" t="s">
        <v>312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view="pageBreakPreview" zoomScale="75" zoomScaleNormal="75" zoomScaleSheetLayoutView="75" workbookViewId="0" topLeftCell="A1">
      <selection activeCell="D37" sqref="D37"/>
    </sheetView>
  </sheetViews>
  <sheetFormatPr defaultColWidth="11.421875" defaultRowHeight="12.75"/>
  <cols>
    <col min="1" max="1" width="15.7109375" style="1" customWidth="1"/>
    <col min="2" max="2" width="26.00390625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125" style="1" customWidth="1"/>
    <col min="7" max="7" width="27.421875" style="1" customWidth="1"/>
    <col min="8" max="16384" width="11.421875" style="1" customWidth="1"/>
  </cols>
  <sheetData>
    <row r="1" spans="1:7" s="22" customFormat="1" ht="18">
      <c r="A1" s="420" t="s">
        <v>255</v>
      </c>
      <c r="B1" s="420"/>
      <c r="C1" s="420"/>
      <c r="D1" s="420"/>
      <c r="E1" s="420"/>
      <c r="F1" s="420"/>
      <c r="G1" s="420"/>
    </row>
    <row r="3" spans="1:10" s="33" customFormat="1" ht="15">
      <c r="A3" s="368" t="s">
        <v>389</v>
      </c>
      <c r="B3" s="368"/>
      <c r="C3" s="368"/>
      <c r="D3" s="368"/>
      <c r="E3" s="368"/>
      <c r="F3" s="368"/>
      <c r="G3" s="368"/>
      <c r="H3" s="306"/>
      <c r="I3" s="306"/>
      <c r="J3" s="306"/>
    </row>
    <row r="4" spans="1:8" s="27" customFormat="1" ht="15" customHeight="1">
      <c r="A4" s="436" t="s">
        <v>309</v>
      </c>
      <c r="B4" s="436"/>
      <c r="C4" s="436"/>
      <c r="D4" s="436"/>
      <c r="E4" s="436"/>
      <c r="F4" s="436"/>
      <c r="G4" s="436"/>
      <c r="H4" s="30"/>
    </row>
    <row r="5" spans="1:8" ht="13.5" thickBot="1">
      <c r="A5" s="96"/>
      <c r="B5" s="96"/>
      <c r="C5" s="96"/>
      <c r="D5" s="96"/>
      <c r="E5" s="96"/>
      <c r="F5" s="96"/>
      <c r="G5" s="96"/>
      <c r="H5" s="3"/>
    </row>
    <row r="6" spans="1:8" ht="12.75" customHeight="1">
      <c r="A6" s="389" t="s">
        <v>7</v>
      </c>
      <c r="B6" s="393" t="s">
        <v>162</v>
      </c>
      <c r="C6" s="389"/>
      <c r="D6" s="393" t="s">
        <v>96</v>
      </c>
      <c r="E6" s="389"/>
      <c r="F6" s="442" t="s">
        <v>192</v>
      </c>
      <c r="G6" s="443"/>
      <c r="H6" s="3"/>
    </row>
    <row r="7" spans="1:8" ht="12.75" customHeight="1">
      <c r="A7" s="439"/>
      <c r="B7" s="440"/>
      <c r="C7" s="441"/>
      <c r="D7" s="440"/>
      <c r="E7" s="441"/>
      <c r="F7" s="437" t="s">
        <v>266</v>
      </c>
      <c r="G7" s="438"/>
      <c r="H7" s="3"/>
    </row>
    <row r="8" spans="1:8" ht="13.5" thickBot="1">
      <c r="A8" s="390"/>
      <c r="B8" s="170" t="s">
        <v>99</v>
      </c>
      <c r="C8" s="170" t="s">
        <v>100</v>
      </c>
      <c r="D8" s="170" t="s">
        <v>99</v>
      </c>
      <c r="E8" s="170" t="s">
        <v>100</v>
      </c>
      <c r="F8" s="170" t="s">
        <v>99</v>
      </c>
      <c r="G8" s="201" t="s">
        <v>100</v>
      </c>
      <c r="H8" s="3"/>
    </row>
    <row r="9" spans="1:8" ht="12.75">
      <c r="A9" s="89">
        <v>1998</v>
      </c>
      <c r="B9" s="90">
        <v>862140</v>
      </c>
      <c r="C9" s="90">
        <v>51833776</v>
      </c>
      <c r="D9" s="90">
        <v>282759</v>
      </c>
      <c r="E9" s="90">
        <v>3681159</v>
      </c>
      <c r="F9" s="90">
        <v>50087</v>
      </c>
      <c r="G9" s="91">
        <v>5136098</v>
      </c>
      <c r="H9" s="3"/>
    </row>
    <row r="10" spans="1:8" ht="12.75">
      <c r="A10" s="89">
        <v>1999</v>
      </c>
      <c r="B10" s="90">
        <v>881977</v>
      </c>
      <c r="C10" s="90">
        <v>53413298</v>
      </c>
      <c r="D10" s="90">
        <v>284001</v>
      </c>
      <c r="E10" s="90">
        <v>3691641</v>
      </c>
      <c r="F10" s="90">
        <v>50485</v>
      </c>
      <c r="G10" s="91">
        <v>5262544</v>
      </c>
      <c r="H10" s="3"/>
    </row>
    <row r="11" spans="1:8" ht="12.75">
      <c r="A11" s="89">
        <v>2000</v>
      </c>
      <c r="B11" s="90">
        <v>899700</v>
      </c>
      <c r="C11" s="90">
        <v>54854877</v>
      </c>
      <c r="D11" s="90">
        <v>284944</v>
      </c>
      <c r="E11" s="90">
        <v>3702533</v>
      </c>
      <c r="F11" s="90">
        <v>51130</v>
      </c>
      <c r="G11" s="91">
        <v>5422548</v>
      </c>
      <c r="H11" s="3"/>
    </row>
    <row r="12" spans="1:8" ht="12.75">
      <c r="A12" s="89">
        <v>2001</v>
      </c>
      <c r="B12" s="90">
        <v>925688</v>
      </c>
      <c r="C12" s="90">
        <v>56941776</v>
      </c>
      <c r="D12" s="90">
        <v>279920</v>
      </c>
      <c r="E12" s="90">
        <v>3623708</v>
      </c>
      <c r="F12" s="90">
        <v>50591</v>
      </c>
      <c r="G12" s="91">
        <v>5415265</v>
      </c>
      <c r="H12" s="3"/>
    </row>
    <row r="13" spans="1:8" ht="12.75">
      <c r="A13" s="89">
        <v>2002</v>
      </c>
      <c r="B13" s="90">
        <v>946053</v>
      </c>
      <c r="C13" s="90">
        <v>58464717</v>
      </c>
      <c r="D13" s="90">
        <v>280509</v>
      </c>
      <c r="E13" s="90">
        <v>3628915</v>
      </c>
      <c r="F13" s="90">
        <v>51501</v>
      </c>
      <c r="G13" s="91">
        <v>5583482</v>
      </c>
      <c r="H13" s="3"/>
    </row>
    <row r="14" spans="1:8" ht="12.75">
      <c r="A14" s="89">
        <v>2003</v>
      </c>
      <c r="B14" s="90">
        <v>943653</v>
      </c>
      <c r="C14" s="90">
        <v>58442502</v>
      </c>
      <c r="D14" s="90">
        <v>281168</v>
      </c>
      <c r="E14" s="90">
        <v>3634900</v>
      </c>
      <c r="F14" s="90">
        <v>50454</v>
      </c>
      <c r="G14" s="91">
        <v>5541829</v>
      </c>
      <c r="H14" s="3"/>
    </row>
    <row r="15" spans="1:8" ht="12.75">
      <c r="A15" s="89">
        <v>2004</v>
      </c>
      <c r="B15" s="90">
        <v>966598</v>
      </c>
      <c r="C15" s="90">
        <v>60230020</v>
      </c>
      <c r="D15" s="90">
        <v>280580</v>
      </c>
      <c r="E15" s="90">
        <v>3592767</v>
      </c>
      <c r="F15" s="90">
        <v>51073</v>
      </c>
      <c r="G15" s="91">
        <v>5714204</v>
      </c>
      <c r="H15" s="3"/>
    </row>
    <row r="16" spans="1:8" ht="12.75">
      <c r="A16" s="89">
        <v>2005</v>
      </c>
      <c r="B16" s="90">
        <v>980807</v>
      </c>
      <c r="C16" s="90">
        <v>61202356.8</v>
      </c>
      <c r="D16" s="90">
        <v>280817</v>
      </c>
      <c r="E16" s="90">
        <v>3632899.5631334465</v>
      </c>
      <c r="F16" s="90">
        <v>51373</v>
      </c>
      <c r="G16" s="91">
        <v>5753776</v>
      </c>
      <c r="H16" s="3"/>
    </row>
    <row r="17" spans="1:8" ht="12.75">
      <c r="A17" s="89">
        <v>2006</v>
      </c>
      <c r="B17" s="90">
        <v>1000222</v>
      </c>
      <c r="C17" s="90">
        <v>62913963.8</v>
      </c>
      <c r="D17" s="90">
        <v>281336</v>
      </c>
      <c r="E17" s="90">
        <v>3639613.81075117</v>
      </c>
      <c r="F17" s="90">
        <v>51684</v>
      </c>
      <c r="G17" s="91">
        <v>5788608</v>
      </c>
      <c r="H17" s="3"/>
    </row>
    <row r="18" spans="1:8" ht="12.75">
      <c r="A18" s="89">
        <v>2007</v>
      </c>
      <c r="B18" s="90">
        <v>1016043</v>
      </c>
      <c r="C18" s="90">
        <v>64027918</v>
      </c>
      <c r="D18" s="90">
        <v>281471</v>
      </c>
      <c r="E18" s="90">
        <v>3589729</v>
      </c>
      <c r="F18" s="90">
        <v>52047</v>
      </c>
      <c r="G18" s="91">
        <v>5988312</v>
      </c>
      <c r="H18" s="3"/>
    </row>
    <row r="19" spans="1:8" ht="12.75">
      <c r="A19" s="89">
        <v>2008</v>
      </c>
      <c r="B19" s="90">
        <v>1030440</v>
      </c>
      <c r="C19" s="90">
        <v>65466311</v>
      </c>
      <c r="D19" s="90">
        <v>282210</v>
      </c>
      <c r="E19" s="90">
        <v>3600965</v>
      </c>
      <c r="F19" s="90">
        <v>52274</v>
      </c>
      <c r="G19" s="91">
        <v>5727512</v>
      </c>
      <c r="H19" s="3"/>
    </row>
    <row r="20" spans="1:8" ht="12.75">
      <c r="A20" s="89">
        <v>2009</v>
      </c>
      <c r="B20" s="90">
        <v>1038726</v>
      </c>
      <c r="C20" s="90">
        <v>66977545</v>
      </c>
      <c r="D20" s="90">
        <v>281873</v>
      </c>
      <c r="E20" s="90">
        <v>3589056</v>
      </c>
      <c r="F20" s="90">
        <v>52042</v>
      </c>
      <c r="G20" s="91">
        <v>5834690</v>
      </c>
      <c r="H20" s="3"/>
    </row>
    <row r="21" spans="1:8" ht="12.75">
      <c r="A21" s="89">
        <v>2010</v>
      </c>
      <c r="B21" s="90">
        <v>1049950</v>
      </c>
      <c r="C21" s="90">
        <v>67913256</v>
      </c>
      <c r="D21" s="90">
        <v>280515</v>
      </c>
      <c r="E21" s="90">
        <v>3564803</v>
      </c>
      <c r="F21" s="90">
        <v>52178</v>
      </c>
      <c r="G21" s="91">
        <v>5929351</v>
      </c>
      <c r="H21" s="3"/>
    </row>
    <row r="22" spans="1:8" ht="12.75">
      <c r="A22" s="89">
        <v>2011</v>
      </c>
      <c r="B22" s="90">
        <v>1058414</v>
      </c>
      <c r="C22" s="90">
        <v>68448849</v>
      </c>
      <c r="D22" s="90">
        <v>279105</v>
      </c>
      <c r="E22" s="90">
        <v>3538303</v>
      </c>
      <c r="F22" s="90">
        <v>52301</v>
      </c>
      <c r="G22" s="91">
        <v>6056073</v>
      </c>
      <c r="H22" s="3"/>
    </row>
    <row r="23" spans="1:8" ht="13.5" thickBot="1">
      <c r="A23" s="125">
        <v>2012</v>
      </c>
      <c r="B23" s="92">
        <v>1065508</v>
      </c>
      <c r="C23" s="92">
        <v>69368047</v>
      </c>
      <c r="D23" s="92">
        <v>279416</v>
      </c>
      <c r="E23" s="92">
        <v>3542932</v>
      </c>
      <c r="F23" s="92">
        <v>52501</v>
      </c>
      <c r="G23" s="93">
        <v>6161237</v>
      </c>
      <c r="H23" s="3"/>
    </row>
    <row r="24" spans="1:8" ht="12.75">
      <c r="A24" s="434" t="s">
        <v>310</v>
      </c>
      <c r="B24" s="434"/>
      <c r="C24" s="434"/>
      <c r="D24" s="434"/>
      <c r="E24" s="434"/>
      <c r="F24" s="434"/>
      <c r="G24" s="434"/>
      <c r="H24" s="3"/>
    </row>
    <row r="25" spans="1:8" ht="12.75">
      <c r="A25" s="435" t="s">
        <v>311</v>
      </c>
      <c r="B25" s="435"/>
      <c r="C25" s="435"/>
      <c r="D25" s="435"/>
      <c r="E25" s="435"/>
      <c r="F25" s="435"/>
      <c r="G25" s="435"/>
      <c r="H25" s="3"/>
    </row>
    <row r="26" spans="1:8" ht="12.75">
      <c r="A26" s="435" t="s">
        <v>312</v>
      </c>
      <c r="B26" s="435"/>
      <c r="C26" s="435"/>
      <c r="D26" s="435"/>
      <c r="E26" s="435"/>
      <c r="F26" s="435"/>
      <c r="G26" s="435"/>
      <c r="H26" s="3"/>
    </row>
    <row r="27" ht="12.75">
      <c r="H27" s="3"/>
    </row>
    <row r="28" ht="12.75">
      <c r="H28" s="3"/>
    </row>
    <row r="29" ht="12.75">
      <c r="H29" s="3"/>
    </row>
    <row r="37" ht="12.75">
      <c r="B37" s="54"/>
    </row>
    <row r="38" spans="2:4" ht="12.75">
      <c r="B38" s="54"/>
      <c r="D38" s="54"/>
    </row>
  </sheetData>
  <mergeCells count="11"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  <mergeCell ref="A26:G2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9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75" zoomScaleNormal="75" zoomScaleSheetLayoutView="75" workbookViewId="0" topLeftCell="A37">
      <selection activeCell="C23" sqref="C23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2" customFormat="1" ht="18">
      <c r="A1" s="420" t="s">
        <v>255</v>
      </c>
      <c r="B1" s="420"/>
      <c r="C1" s="420"/>
      <c r="D1" s="420"/>
      <c r="E1" s="420"/>
      <c r="F1" s="420"/>
      <c r="G1" s="18"/>
    </row>
    <row r="3" spans="1:10" s="33" customFormat="1" ht="15" customHeight="1">
      <c r="A3" s="446" t="s">
        <v>390</v>
      </c>
      <c r="B3" s="446"/>
      <c r="C3" s="446"/>
      <c r="D3" s="446"/>
      <c r="E3" s="446"/>
      <c r="F3" s="446"/>
      <c r="G3" s="29"/>
      <c r="H3" s="29"/>
      <c r="I3" s="29"/>
      <c r="J3" s="29"/>
    </row>
    <row r="4" spans="1:10" s="33" customFormat="1" ht="15" customHeight="1">
      <c r="A4" s="446" t="s">
        <v>301</v>
      </c>
      <c r="B4" s="446"/>
      <c r="C4" s="446"/>
      <c r="D4" s="446"/>
      <c r="E4" s="446"/>
      <c r="F4" s="446"/>
      <c r="G4" s="29"/>
      <c r="H4" s="29"/>
      <c r="I4" s="29"/>
      <c r="J4" s="29"/>
    </row>
    <row r="5" spans="1:10" s="33" customFormat="1" ht="15" customHeight="1">
      <c r="A5" s="446" t="s">
        <v>221</v>
      </c>
      <c r="B5" s="446"/>
      <c r="C5" s="446"/>
      <c r="D5" s="446"/>
      <c r="E5" s="446"/>
      <c r="F5" s="446"/>
      <c r="G5" s="29"/>
      <c r="H5" s="29"/>
      <c r="I5" s="29"/>
      <c r="J5" s="29"/>
    </row>
    <row r="6" spans="1:7" s="27" customFormat="1" ht="14.25" customHeight="1" thickBot="1">
      <c r="A6" s="86"/>
      <c r="B6" s="86"/>
      <c r="C6" s="86"/>
      <c r="D6" s="86"/>
      <c r="E6" s="86"/>
      <c r="F6" s="86"/>
      <c r="G6" s="30"/>
    </row>
    <row r="7" spans="1:7" ht="12.75">
      <c r="A7" s="190"/>
      <c r="B7" s="202" t="s">
        <v>180</v>
      </c>
      <c r="C7" s="447" t="s">
        <v>182</v>
      </c>
      <c r="D7" s="448"/>
      <c r="E7" s="449"/>
      <c r="F7" s="203"/>
      <c r="G7" s="4"/>
    </row>
    <row r="8" spans="1:7" ht="12.75">
      <c r="A8" s="192" t="s">
        <v>7</v>
      </c>
      <c r="B8" s="204" t="s">
        <v>181</v>
      </c>
      <c r="C8" s="444" t="s">
        <v>102</v>
      </c>
      <c r="D8" s="444" t="s">
        <v>103</v>
      </c>
      <c r="E8" s="444" t="s">
        <v>12</v>
      </c>
      <c r="F8" s="204" t="s">
        <v>12</v>
      </c>
      <c r="G8" s="4"/>
    </row>
    <row r="9" spans="1:7" ht="13.5" thickBot="1">
      <c r="A9" s="194"/>
      <c r="B9" s="205" t="s">
        <v>101</v>
      </c>
      <c r="C9" s="445"/>
      <c r="D9" s="445"/>
      <c r="E9" s="445"/>
      <c r="F9" s="206"/>
      <c r="G9" s="4"/>
    </row>
    <row r="10" spans="1:7" ht="12.75">
      <c r="A10" s="189">
        <v>2002</v>
      </c>
      <c r="B10" s="99">
        <v>333.67</v>
      </c>
      <c r="C10" s="99">
        <v>169.05</v>
      </c>
      <c r="D10" s="99">
        <v>604.71</v>
      </c>
      <c r="E10" s="99">
        <v>773.76</v>
      </c>
      <c r="F10" s="100">
        <v>1107.43</v>
      </c>
      <c r="G10" s="4"/>
    </row>
    <row r="11" spans="1:7" ht="12.75">
      <c r="A11" s="189">
        <v>2003</v>
      </c>
      <c r="B11" s="99">
        <v>357.5</v>
      </c>
      <c r="C11" s="99">
        <v>184.989</v>
      </c>
      <c r="D11" s="99">
        <v>615.626</v>
      </c>
      <c r="E11" s="99">
        <v>800.615</v>
      </c>
      <c r="F11" s="100">
        <v>1158.115</v>
      </c>
      <c r="G11" s="4"/>
    </row>
    <row r="12" spans="1:7" ht="12.75">
      <c r="A12" s="189">
        <v>2004</v>
      </c>
      <c r="B12" s="99">
        <v>314.789</v>
      </c>
      <c r="C12" s="99">
        <v>198.926</v>
      </c>
      <c r="D12" s="99">
        <v>650.944</v>
      </c>
      <c r="E12" s="99">
        <v>849.87</v>
      </c>
      <c r="F12" s="100">
        <v>1164.6589999999999</v>
      </c>
      <c r="G12" s="4"/>
    </row>
    <row r="13" spans="1:7" ht="12.75">
      <c r="A13" s="189">
        <v>2005</v>
      </c>
      <c r="B13" s="99">
        <v>321.24</v>
      </c>
      <c r="C13" s="99">
        <v>173.46</v>
      </c>
      <c r="D13" s="99">
        <v>681.03</v>
      </c>
      <c r="E13" s="99">
        <v>854.49</v>
      </c>
      <c r="F13" s="100">
        <v>1175.74</v>
      </c>
      <c r="G13" s="4"/>
    </row>
    <row r="14" spans="1:7" ht="12.75">
      <c r="A14" s="89">
        <v>2006</v>
      </c>
      <c r="B14" s="99">
        <v>316.620238</v>
      </c>
      <c r="C14" s="99">
        <v>226.254132</v>
      </c>
      <c r="D14" s="99">
        <v>703.182891</v>
      </c>
      <c r="E14" s="99">
        <v>929.437023</v>
      </c>
      <c r="F14" s="100">
        <v>1246.057261</v>
      </c>
      <c r="G14" s="4"/>
    </row>
    <row r="15" spans="1:7" ht="12.75">
      <c r="A15" s="189">
        <v>2007</v>
      </c>
      <c r="B15" s="99">
        <v>338.21</v>
      </c>
      <c r="C15" s="99">
        <v>237.72</v>
      </c>
      <c r="D15" s="99">
        <v>741.31</v>
      </c>
      <c r="E15" s="99">
        <v>979.04</v>
      </c>
      <c r="F15" s="100">
        <v>1317.25</v>
      </c>
      <c r="G15" s="3"/>
    </row>
    <row r="16" spans="1:7" ht="12.75">
      <c r="A16" s="189">
        <v>2008</v>
      </c>
      <c r="B16" s="99">
        <v>336.391249</v>
      </c>
      <c r="C16" s="99">
        <v>273.058536</v>
      </c>
      <c r="D16" s="99">
        <v>792.578016</v>
      </c>
      <c r="E16" s="99">
        <v>1065.636552</v>
      </c>
      <c r="F16" s="100">
        <v>1402.027801</v>
      </c>
      <c r="G16" s="3"/>
    </row>
    <row r="17" spans="1:7" ht="12.75">
      <c r="A17" s="189">
        <v>2009</v>
      </c>
      <c r="B17" s="99">
        <v>328.887129</v>
      </c>
      <c r="C17" s="99">
        <v>310.486599</v>
      </c>
      <c r="D17" s="99">
        <v>793.183346</v>
      </c>
      <c r="E17" s="99">
        <v>1103.669945</v>
      </c>
      <c r="F17" s="100">
        <v>1432.557074</v>
      </c>
      <c r="G17" s="3"/>
    </row>
    <row r="18" spans="1:7" ht="12.75">
      <c r="A18" s="291">
        <v>2010</v>
      </c>
      <c r="B18" s="99">
        <v>336.868779</v>
      </c>
      <c r="C18" s="99">
        <v>316.379407</v>
      </c>
      <c r="D18" s="99">
        <v>789.94564</v>
      </c>
      <c r="E18" s="99">
        <v>1106.325047</v>
      </c>
      <c r="F18" s="100">
        <v>1443.1938260000002</v>
      </c>
      <c r="G18" s="3"/>
    </row>
    <row r="19" spans="1:7" ht="12.75">
      <c r="A19" s="291" t="s">
        <v>471</v>
      </c>
      <c r="B19" s="99">
        <v>338.19308430402407</v>
      </c>
      <c r="C19" s="99">
        <v>317.623164073653</v>
      </c>
      <c r="D19" s="99">
        <v>793.0510901519795</v>
      </c>
      <c r="E19" s="99">
        <v>1110.6742542256325</v>
      </c>
      <c r="F19" s="100">
        <v>1448.8673385296568</v>
      </c>
      <c r="G19" s="3"/>
    </row>
    <row r="20" spans="1:7" ht="13.5" thickBot="1">
      <c r="A20" s="292" t="s">
        <v>470</v>
      </c>
      <c r="B20" s="104">
        <v>344.64778381249334</v>
      </c>
      <c r="C20" s="104">
        <v>323.68526935071316</v>
      </c>
      <c r="D20" s="104">
        <v>808.1871373373598</v>
      </c>
      <c r="E20" s="104">
        <v>1131.872406688073</v>
      </c>
      <c r="F20" s="105">
        <v>1476.5201905005663</v>
      </c>
      <c r="G20" s="3"/>
    </row>
    <row r="21" spans="1:7" ht="18.75" customHeight="1">
      <c r="A21" s="106" t="s">
        <v>438</v>
      </c>
      <c r="B21" s="106"/>
      <c r="C21" s="106"/>
      <c r="D21" s="106"/>
      <c r="E21" s="106"/>
      <c r="F21" s="106"/>
      <c r="G21" s="3"/>
    </row>
    <row r="22" spans="1:7" ht="12.75">
      <c r="A22" s="1" t="s">
        <v>437</v>
      </c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75" zoomScaleNormal="75" zoomScaleSheetLayoutView="75" workbookViewId="0" topLeftCell="A30">
      <selection activeCell="B9" sqref="B9:E19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11.7109375" style="1" customWidth="1"/>
    <col min="7" max="7" width="15.7109375" style="1" customWidth="1"/>
    <col min="8" max="16384" width="11.421875" style="1" customWidth="1"/>
  </cols>
  <sheetData>
    <row r="1" spans="1:8" s="22" customFormat="1" ht="18">
      <c r="A1" s="420" t="s">
        <v>255</v>
      </c>
      <c r="B1" s="420"/>
      <c r="C1" s="420"/>
      <c r="D1" s="420"/>
      <c r="E1" s="420"/>
      <c r="F1" s="18"/>
      <c r="G1" s="18"/>
      <c r="H1" s="18"/>
    </row>
    <row r="3" spans="1:6" ht="15">
      <c r="A3" s="446" t="s">
        <v>391</v>
      </c>
      <c r="B3" s="446"/>
      <c r="C3" s="446"/>
      <c r="D3" s="446"/>
      <c r="E3" s="446"/>
      <c r="F3" s="29"/>
    </row>
    <row r="4" spans="1:6" ht="15">
      <c r="A4" s="446" t="s">
        <v>267</v>
      </c>
      <c r="B4" s="446"/>
      <c r="C4" s="446"/>
      <c r="D4" s="446"/>
      <c r="E4" s="446"/>
      <c r="F4" s="29"/>
    </row>
    <row r="5" spans="1:6" ht="15">
      <c r="A5" s="446" t="s">
        <v>301</v>
      </c>
      <c r="B5" s="446"/>
      <c r="C5" s="446"/>
      <c r="D5" s="446"/>
      <c r="E5" s="446"/>
      <c r="F5" s="79"/>
    </row>
    <row r="6" spans="1:6" ht="15">
      <c r="A6" s="446" t="s">
        <v>221</v>
      </c>
      <c r="B6" s="446"/>
      <c r="C6" s="446"/>
      <c r="D6" s="446"/>
      <c r="E6" s="446"/>
      <c r="F6" s="79"/>
    </row>
    <row r="7" spans="1:6" ht="13.5" thickBot="1">
      <c r="A7" s="207"/>
      <c r="B7" s="207"/>
      <c r="C7" s="207"/>
      <c r="D7" s="207"/>
      <c r="E7" s="208"/>
      <c r="F7" s="36"/>
    </row>
    <row r="8" spans="1:6" ht="13.5" thickBot="1">
      <c r="A8" s="94" t="s">
        <v>7</v>
      </c>
      <c r="B8" s="195" t="s">
        <v>104</v>
      </c>
      <c r="C8" s="195" t="s">
        <v>105</v>
      </c>
      <c r="D8" s="195" t="s">
        <v>214</v>
      </c>
      <c r="E8" s="196" t="s">
        <v>12</v>
      </c>
      <c r="F8" s="55"/>
    </row>
    <row r="9" spans="1:6" ht="12.75">
      <c r="A9" s="189">
        <v>2002</v>
      </c>
      <c r="B9" s="99">
        <v>2395.17</v>
      </c>
      <c r="C9" s="99">
        <v>320.89</v>
      </c>
      <c r="D9" s="99">
        <v>540.84</v>
      </c>
      <c r="E9" s="100">
        <v>3256.9</v>
      </c>
      <c r="F9" s="56"/>
    </row>
    <row r="10" spans="1:6" ht="12.75">
      <c r="A10" s="189">
        <v>2003</v>
      </c>
      <c r="B10" s="99">
        <v>2434.358</v>
      </c>
      <c r="C10" s="99">
        <v>332.496</v>
      </c>
      <c r="D10" s="99">
        <v>591.756</v>
      </c>
      <c r="E10" s="100">
        <v>3358.61</v>
      </c>
      <c r="F10" s="56"/>
    </row>
    <row r="11" spans="1:6" ht="12.75">
      <c r="A11" s="189">
        <v>2004</v>
      </c>
      <c r="B11" s="99">
        <v>2564.943</v>
      </c>
      <c r="C11" s="99">
        <v>345.306</v>
      </c>
      <c r="D11" s="99">
        <v>600.99</v>
      </c>
      <c r="E11" s="100">
        <v>3511.2390000000005</v>
      </c>
      <c r="F11" s="56"/>
    </row>
    <row r="12" spans="1:6" ht="12.75">
      <c r="A12" s="189">
        <v>2005</v>
      </c>
      <c r="B12" s="99">
        <v>2665.291984</v>
      </c>
      <c r="C12" s="99">
        <v>369.027492</v>
      </c>
      <c r="D12" s="99">
        <v>615.672498</v>
      </c>
      <c r="E12" s="100">
        <v>3649.991974</v>
      </c>
      <c r="F12" s="56"/>
    </row>
    <row r="13" spans="1:6" ht="12.75">
      <c r="A13" s="189">
        <v>2006</v>
      </c>
      <c r="B13" s="99">
        <v>2711.509502</v>
      </c>
      <c r="C13" s="99">
        <v>436.625414</v>
      </c>
      <c r="D13" s="99">
        <v>616.749913</v>
      </c>
      <c r="E13" s="100">
        <v>3764.884829</v>
      </c>
      <c r="F13" s="56"/>
    </row>
    <row r="14" spans="1:6" ht="12.75">
      <c r="A14" s="189">
        <v>2007</v>
      </c>
      <c r="B14" s="99">
        <v>2866.84</v>
      </c>
      <c r="C14" s="99">
        <v>437.64</v>
      </c>
      <c r="D14" s="99">
        <v>1329.91</v>
      </c>
      <c r="E14" s="100">
        <v>4634.4</v>
      </c>
      <c r="F14" s="57"/>
    </row>
    <row r="15" spans="1:6" ht="12.75">
      <c r="A15" s="189">
        <v>2008</v>
      </c>
      <c r="B15" s="99">
        <v>3068.598552</v>
      </c>
      <c r="C15" s="99">
        <v>438.612352</v>
      </c>
      <c r="D15" s="99">
        <v>1312.872294</v>
      </c>
      <c r="E15" s="100">
        <v>4820.083198</v>
      </c>
      <c r="F15" s="56"/>
    </row>
    <row r="16" spans="1:8" ht="12.75">
      <c r="A16" s="189">
        <v>2009</v>
      </c>
      <c r="B16" s="99">
        <v>3068.706531</v>
      </c>
      <c r="C16" s="99">
        <v>444.274597</v>
      </c>
      <c r="D16" s="99">
        <v>1281.080654</v>
      </c>
      <c r="E16" s="100">
        <v>4794.061782</v>
      </c>
      <c r="F16" s="57"/>
      <c r="H16" s="82"/>
    </row>
    <row r="17" spans="1:8" ht="12.75">
      <c r="A17" s="189">
        <v>2010</v>
      </c>
      <c r="B17" s="99">
        <v>3067.369918</v>
      </c>
      <c r="C17" s="99">
        <v>455.466707</v>
      </c>
      <c r="D17" s="99">
        <v>1235.418558</v>
      </c>
      <c r="E17" s="100">
        <v>4758.255183</v>
      </c>
      <c r="F17" s="57"/>
      <c r="H17" s="82"/>
    </row>
    <row r="18" spans="1:8" ht="12.75">
      <c r="A18" s="189" t="s">
        <v>471</v>
      </c>
      <c r="B18" s="99">
        <v>3016.1091170154937</v>
      </c>
      <c r="C18" s="99">
        <v>470.93751828735526</v>
      </c>
      <c r="D18" s="99">
        <v>1265.0244934787897</v>
      </c>
      <c r="E18" s="100">
        <v>4752.071128781638</v>
      </c>
      <c r="F18" s="57"/>
      <c r="H18" s="82"/>
    </row>
    <row r="19" spans="1:8" ht="13.5" thickBot="1">
      <c r="A19" s="209" t="s">
        <v>470</v>
      </c>
      <c r="B19" s="99">
        <v>3100.3536703988775</v>
      </c>
      <c r="C19" s="104">
        <v>474.14651272673075</v>
      </c>
      <c r="D19" s="104">
        <v>1337.4965536909617</v>
      </c>
      <c r="E19" s="105">
        <v>4911.99673681657</v>
      </c>
      <c r="F19" s="57"/>
      <c r="H19" s="82"/>
    </row>
    <row r="20" spans="1:6" ht="14.25" customHeight="1">
      <c r="A20" s="106" t="s">
        <v>438</v>
      </c>
      <c r="B20" s="106"/>
      <c r="C20" s="106"/>
      <c r="D20" s="106"/>
      <c r="E20" s="106"/>
      <c r="F20" s="3"/>
    </row>
    <row r="21" spans="1:6" ht="12.75">
      <c r="A21" s="1" t="s">
        <v>437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 topLeftCell="A1">
      <selection activeCell="B19" sqref="B19"/>
    </sheetView>
  </sheetViews>
  <sheetFormatPr defaultColWidth="11.421875" defaultRowHeight="12.75"/>
  <cols>
    <col min="1" max="1" width="29.28125" style="249" customWidth="1"/>
    <col min="2" max="2" width="20.28125" style="249" customWidth="1"/>
    <col min="3" max="3" width="18.8515625" style="249" customWidth="1"/>
    <col min="4" max="4" width="20.7109375" style="249" customWidth="1"/>
    <col min="5" max="5" width="20.28125" style="249" customWidth="1"/>
    <col min="6" max="6" width="25.00390625" style="249" customWidth="1"/>
    <col min="7" max="7" width="19.7109375" style="249" customWidth="1"/>
    <col min="8" max="8" width="21.28125" style="249" customWidth="1"/>
    <col min="9" max="9" width="5.140625" style="249" customWidth="1"/>
    <col min="10" max="16384" width="11.421875" style="249" customWidth="1"/>
  </cols>
  <sheetData>
    <row r="1" spans="1:8" s="245" customFormat="1" ht="18">
      <c r="A1" s="376" t="s">
        <v>255</v>
      </c>
      <c r="B1" s="376"/>
      <c r="C1" s="376"/>
      <c r="D1" s="376"/>
      <c r="E1" s="376"/>
      <c r="F1" s="376"/>
      <c r="G1" s="376"/>
      <c r="H1" s="376"/>
    </row>
    <row r="2" s="247" customFormat="1" ht="15" customHeight="1">
      <c r="A2" s="246"/>
    </row>
    <row r="3" spans="1:8" s="247" customFormat="1" ht="15" customHeight="1">
      <c r="A3" s="377" t="s">
        <v>476</v>
      </c>
      <c r="B3" s="377"/>
      <c r="C3" s="377"/>
      <c r="D3" s="377"/>
      <c r="E3" s="377"/>
      <c r="F3" s="377"/>
      <c r="G3" s="377"/>
      <c r="H3" s="377"/>
    </row>
    <row r="4" spans="1:8" s="247" customFormat="1" ht="15.75" thickBot="1">
      <c r="A4" s="248"/>
      <c r="B4" s="254"/>
      <c r="C4" s="254"/>
      <c r="D4" s="254"/>
      <c r="E4" s="254"/>
      <c r="F4" s="254"/>
      <c r="G4" s="254"/>
      <c r="H4" s="254"/>
    </row>
    <row r="5" spans="1:8" ht="12.75" customHeight="1">
      <c r="A5" s="381" t="s">
        <v>236</v>
      </c>
      <c r="B5" s="373" t="s">
        <v>317</v>
      </c>
      <c r="C5" s="373" t="s">
        <v>318</v>
      </c>
      <c r="D5" s="373" t="s">
        <v>319</v>
      </c>
      <c r="E5" s="373" t="s">
        <v>320</v>
      </c>
      <c r="F5" s="373" t="s">
        <v>321</v>
      </c>
      <c r="G5" s="373" t="s">
        <v>322</v>
      </c>
      <c r="H5" s="378" t="s">
        <v>323</v>
      </c>
    </row>
    <row r="6" spans="1:8" ht="12.75">
      <c r="A6" s="382"/>
      <c r="B6" s="374"/>
      <c r="C6" s="374"/>
      <c r="D6" s="374"/>
      <c r="E6" s="374"/>
      <c r="F6" s="374"/>
      <c r="G6" s="374"/>
      <c r="H6" s="379"/>
    </row>
    <row r="7" spans="1:16" ht="13.5" thickBot="1">
      <c r="A7" s="383"/>
      <c r="B7" s="375"/>
      <c r="C7" s="375"/>
      <c r="D7" s="375"/>
      <c r="E7" s="375"/>
      <c r="F7" s="375"/>
      <c r="G7" s="375"/>
      <c r="H7" s="380"/>
      <c r="J7" s="253"/>
      <c r="K7" s="253"/>
      <c r="L7" s="253"/>
      <c r="M7" s="253"/>
      <c r="N7" s="253"/>
      <c r="O7" s="253"/>
      <c r="P7" s="253"/>
    </row>
    <row r="8" spans="1:16" ht="12.75">
      <c r="A8" s="250"/>
      <c r="B8" s="256"/>
      <c r="C8" s="256"/>
      <c r="D8" s="256"/>
      <c r="E8" s="256"/>
      <c r="F8" s="256"/>
      <c r="G8" s="256"/>
      <c r="H8" s="261"/>
      <c r="I8" s="253"/>
      <c r="J8" s="80"/>
      <c r="K8" s="81"/>
      <c r="L8" s="81"/>
      <c r="M8" s="81"/>
      <c r="N8" s="81"/>
      <c r="O8" s="81"/>
      <c r="P8" s="81"/>
    </row>
    <row r="9" spans="1:16" ht="12.75">
      <c r="A9" s="251" t="s">
        <v>332</v>
      </c>
      <c r="B9" s="272" t="s">
        <v>371</v>
      </c>
      <c r="C9" s="272" t="s">
        <v>371</v>
      </c>
      <c r="D9" s="272" t="s">
        <v>371</v>
      </c>
      <c r="E9" s="272" t="s">
        <v>371</v>
      </c>
      <c r="F9" s="272" t="s">
        <v>371</v>
      </c>
      <c r="G9" s="272" t="s">
        <v>371</v>
      </c>
      <c r="H9" s="260">
        <v>2218.55</v>
      </c>
      <c r="I9" s="253"/>
      <c r="J9" s="80"/>
      <c r="K9" s="81"/>
      <c r="L9" s="81"/>
      <c r="M9" s="81"/>
      <c r="N9" s="81"/>
      <c r="O9" s="81"/>
      <c r="P9" s="81"/>
    </row>
    <row r="10" spans="1:16" ht="12.75">
      <c r="A10" s="250"/>
      <c r="B10" s="256"/>
      <c r="C10" s="256"/>
      <c r="D10" s="256"/>
      <c r="E10" s="256"/>
      <c r="F10" s="256"/>
      <c r="G10" s="256"/>
      <c r="H10" s="261"/>
      <c r="I10" s="253"/>
      <c r="J10" s="253"/>
      <c r="K10" s="253"/>
      <c r="L10" s="253"/>
      <c r="M10" s="253"/>
      <c r="N10" s="253"/>
      <c r="O10" s="253"/>
      <c r="P10" s="253"/>
    </row>
    <row r="11" spans="1:14" ht="12.75">
      <c r="A11" s="251" t="s">
        <v>334</v>
      </c>
      <c r="B11" s="259">
        <v>273</v>
      </c>
      <c r="C11" s="272" t="s">
        <v>371</v>
      </c>
      <c r="D11" s="272" t="s">
        <v>371</v>
      </c>
      <c r="E11" s="272" t="s">
        <v>371</v>
      </c>
      <c r="F11" s="272" t="s">
        <v>371</v>
      </c>
      <c r="G11" s="272" t="s">
        <v>371</v>
      </c>
      <c r="H11" s="260">
        <v>5122.65</v>
      </c>
      <c r="I11" s="253"/>
      <c r="J11" s="253"/>
      <c r="K11" s="253"/>
      <c r="L11" s="253"/>
      <c r="M11" s="253"/>
      <c r="N11" s="253"/>
    </row>
    <row r="12" spans="1:14" ht="12.75">
      <c r="A12" s="250"/>
      <c r="B12" s="256"/>
      <c r="C12" s="256"/>
      <c r="D12" s="256"/>
      <c r="E12" s="256"/>
      <c r="F12" s="256"/>
      <c r="G12" s="256"/>
      <c r="H12" s="261"/>
      <c r="I12" s="253"/>
      <c r="J12" s="253"/>
      <c r="K12" s="253"/>
      <c r="L12" s="253"/>
      <c r="M12" s="253"/>
      <c r="N12" s="253"/>
    </row>
    <row r="13" spans="1:14" ht="12.75">
      <c r="A13" s="251" t="s">
        <v>335</v>
      </c>
      <c r="B13" s="259">
        <v>6574.3</v>
      </c>
      <c r="C13" s="272" t="s">
        <v>371</v>
      </c>
      <c r="D13" s="272" t="s">
        <v>371</v>
      </c>
      <c r="E13" s="272" t="s">
        <v>371</v>
      </c>
      <c r="F13" s="272" t="s">
        <v>371</v>
      </c>
      <c r="G13" s="272">
        <v>1</v>
      </c>
      <c r="H13" s="260">
        <v>20629.82</v>
      </c>
      <c r="I13" s="253"/>
      <c r="J13" s="253"/>
      <c r="K13" s="253"/>
      <c r="L13" s="253"/>
      <c r="M13" s="253"/>
      <c r="N13" s="253"/>
    </row>
    <row r="14" spans="1:14" ht="12.75">
      <c r="A14" s="250"/>
      <c r="B14" s="256"/>
      <c r="C14" s="256"/>
      <c r="D14" s="256"/>
      <c r="E14" s="256"/>
      <c r="F14" s="256"/>
      <c r="G14" s="256"/>
      <c r="H14" s="261"/>
      <c r="I14" s="253"/>
      <c r="J14" s="253"/>
      <c r="K14" s="253"/>
      <c r="L14" s="253"/>
      <c r="M14" s="253"/>
      <c r="N14" s="253"/>
    </row>
    <row r="15" spans="1:8" ht="12.75">
      <c r="A15" s="251" t="s">
        <v>340</v>
      </c>
      <c r="B15" s="272">
        <v>4.2</v>
      </c>
      <c r="C15" s="272" t="s">
        <v>371</v>
      </c>
      <c r="D15" s="272" t="s">
        <v>371</v>
      </c>
      <c r="E15" s="272" t="s">
        <v>371</v>
      </c>
      <c r="F15" s="272" t="s">
        <v>371</v>
      </c>
      <c r="G15" s="272" t="s">
        <v>371</v>
      </c>
      <c r="H15" s="271" t="s">
        <v>371</v>
      </c>
    </row>
    <row r="16" spans="1:8" ht="12.75">
      <c r="A16" s="250"/>
      <c r="B16" s="256"/>
      <c r="C16" s="256"/>
      <c r="D16" s="274"/>
      <c r="E16" s="256"/>
      <c r="F16" s="256"/>
      <c r="G16" s="256"/>
      <c r="H16" s="261"/>
    </row>
    <row r="17" spans="1:8" ht="12.75">
      <c r="A17" s="251" t="s">
        <v>341</v>
      </c>
      <c r="B17" s="272" t="s">
        <v>371</v>
      </c>
      <c r="C17" s="272" t="s">
        <v>371</v>
      </c>
      <c r="D17" s="272" t="s">
        <v>371</v>
      </c>
      <c r="E17" s="272" t="s">
        <v>371</v>
      </c>
      <c r="F17" s="272" t="s">
        <v>371</v>
      </c>
      <c r="G17" s="272" t="s">
        <v>371</v>
      </c>
      <c r="H17" s="271" t="s">
        <v>371</v>
      </c>
    </row>
    <row r="18" spans="1:8" ht="12.75">
      <c r="A18" s="250"/>
      <c r="B18" s="256"/>
      <c r="C18" s="256"/>
      <c r="D18" s="256"/>
      <c r="E18" s="256"/>
      <c r="F18" s="256"/>
      <c r="G18" s="256"/>
      <c r="H18" s="261"/>
    </row>
    <row r="19" spans="1:8" ht="13.5" thickBot="1">
      <c r="A19" s="252" t="s">
        <v>203</v>
      </c>
      <c r="B19" s="262">
        <v>6851.5</v>
      </c>
      <c r="C19" s="273" t="s">
        <v>371</v>
      </c>
      <c r="D19" s="273" t="s">
        <v>371</v>
      </c>
      <c r="E19" s="273" t="s">
        <v>371</v>
      </c>
      <c r="F19" s="273" t="s">
        <v>371</v>
      </c>
      <c r="G19" s="273">
        <v>1</v>
      </c>
      <c r="H19" s="263">
        <v>27971.02</v>
      </c>
    </row>
    <row r="20" spans="2:8" ht="12.75">
      <c r="B20" s="255"/>
      <c r="C20" s="255"/>
      <c r="D20" s="255"/>
      <c r="E20" s="255"/>
      <c r="F20" s="255"/>
      <c r="G20" s="255"/>
      <c r="H20" s="255"/>
    </row>
    <row r="24" spans="1:7" ht="12.75">
      <c r="A24" s="253"/>
      <c r="B24" s="253"/>
      <c r="C24" s="253"/>
      <c r="D24" s="253"/>
      <c r="E24" s="253"/>
      <c r="F24" s="253"/>
      <c r="G24" s="253"/>
    </row>
    <row r="25" spans="1:7" ht="12.75">
      <c r="A25" s="80"/>
      <c r="B25" s="81"/>
      <c r="C25" s="81"/>
      <c r="D25" s="81"/>
      <c r="E25" s="81"/>
      <c r="F25" s="81"/>
      <c r="G25" s="81"/>
    </row>
    <row r="26" spans="1:7" ht="12.75">
      <c r="A26" s="80"/>
      <c r="B26" s="81"/>
      <c r="C26" s="81"/>
      <c r="D26" s="81"/>
      <c r="E26" s="81"/>
      <c r="F26" s="81"/>
      <c r="G26" s="81"/>
    </row>
    <row r="27" spans="1:7" ht="12.75">
      <c r="A27" s="80"/>
      <c r="B27" s="80"/>
      <c r="C27" s="80"/>
      <c r="D27" s="80"/>
      <c r="E27" s="81"/>
      <c r="F27" s="81"/>
      <c r="G27" s="81"/>
    </row>
    <row r="28" spans="1:7" ht="12.75">
      <c r="A28" s="80"/>
      <c r="B28" s="81"/>
      <c r="C28" s="81"/>
      <c r="D28" s="81"/>
      <c r="E28" s="81"/>
      <c r="F28" s="81"/>
      <c r="G28" s="81"/>
    </row>
    <row r="29" spans="1:7" ht="12.75">
      <c r="A29" s="80"/>
      <c r="B29" s="81"/>
      <c r="C29" s="81"/>
      <c r="D29" s="81"/>
      <c r="E29" s="81"/>
      <c r="F29" s="81"/>
      <c r="G29" s="81"/>
    </row>
    <row r="30" spans="1:7" ht="12.75">
      <c r="A30" s="253"/>
      <c r="B30" s="253"/>
      <c r="C30" s="253"/>
      <c r="D30" s="253"/>
      <c r="E30" s="253"/>
      <c r="F30" s="253"/>
      <c r="G30" s="253"/>
    </row>
    <row r="31" spans="1:7" ht="12.75">
      <c r="A31" s="253"/>
      <c r="B31" s="253"/>
      <c r="C31" s="253"/>
      <c r="D31" s="253"/>
      <c r="E31" s="253"/>
      <c r="F31" s="253"/>
      <c r="G31" s="253"/>
    </row>
    <row r="32" spans="1:7" ht="12.75">
      <c r="A32" s="253"/>
      <c r="B32" s="253"/>
      <c r="C32" s="253"/>
      <c r="D32" s="253"/>
      <c r="E32" s="253"/>
      <c r="F32" s="253"/>
      <c r="G32" s="253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75" zoomScaleNormal="75" zoomScaleSheetLayoutView="75" workbookViewId="0" topLeftCell="A1">
      <selection activeCell="H62" sqref="H62"/>
    </sheetView>
  </sheetViews>
  <sheetFormatPr defaultColWidth="11.421875" defaultRowHeight="12.75"/>
  <cols>
    <col min="1" max="7" width="15.7109375" style="1" customWidth="1"/>
    <col min="8" max="8" width="7.7109375" style="1" customWidth="1"/>
    <col min="9" max="16384" width="11.421875" style="1" customWidth="1"/>
  </cols>
  <sheetData>
    <row r="1" spans="1:9" s="22" customFormat="1" ht="18">
      <c r="A1" s="420" t="s">
        <v>255</v>
      </c>
      <c r="B1" s="420"/>
      <c r="C1" s="420"/>
      <c r="D1" s="420"/>
      <c r="E1" s="420"/>
      <c r="F1" s="420"/>
      <c r="G1" s="420"/>
      <c r="H1" s="18"/>
      <c r="I1" s="18"/>
    </row>
    <row r="3" spans="1:7" ht="15" customHeight="1">
      <c r="A3" s="446" t="s">
        <v>392</v>
      </c>
      <c r="B3" s="446"/>
      <c r="C3" s="446"/>
      <c r="D3" s="446"/>
      <c r="E3" s="446"/>
      <c r="F3" s="446"/>
      <c r="G3" s="446"/>
    </row>
    <row r="4" spans="1:7" ht="15" customHeight="1">
      <c r="A4" s="446" t="s">
        <v>304</v>
      </c>
      <c r="B4" s="446"/>
      <c r="C4" s="446"/>
      <c r="D4" s="446"/>
      <c r="E4" s="446"/>
      <c r="F4" s="446"/>
      <c r="G4" s="446"/>
    </row>
    <row r="5" spans="1:8" ht="15" customHeight="1">
      <c r="A5" s="446" t="s">
        <v>221</v>
      </c>
      <c r="B5" s="446"/>
      <c r="C5" s="446"/>
      <c r="D5" s="446"/>
      <c r="E5" s="446"/>
      <c r="F5" s="446"/>
      <c r="G5" s="446"/>
      <c r="H5" s="3"/>
    </row>
    <row r="6" spans="1:8" ht="14.25" customHeight="1" thickBot="1">
      <c r="A6" s="207"/>
      <c r="B6" s="207"/>
      <c r="C6" s="207"/>
      <c r="D6" s="207"/>
      <c r="E6" s="207"/>
      <c r="F6" s="207"/>
      <c r="G6" s="208"/>
      <c r="H6" s="3"/>
    </row>
    <row r="7" spans="1:8" ht="12.75">
      <c r="A7" s="389" t="s">
        <v>7</v>
      </c>
      <c r="B7" s="452" t="s">
        <v>211</v>
      </c>
      <c r="C7" s="452" t="s">
        <v>212</v>
      </c>
      <c r="D7" s="202" t="s">
        <v>105</v>
      </c>
      <c r="E7" s="203" t="s">
        <v>268</v>
      </c>
      <c r="F7" s="452" t="s">
        <v>92</v>
      </c>
      <c r="G7" s="450" t="s">
        <v>12</v>
      </c>
      <c r="H7" s="3"/>
    </row>
    <row r="8" spans="1:8" ht="13.5" thickBot="1">
      <c r="A8" s="390"/>
      <c r="B8" s="445"/>
      <c r="C8" s="445"/>
      <c r="D8" s="205" t="s">
        <v>213</v>
      </c>
      <c r="E8" s="205" t="s">
        <v>269</v>
      </c>
      <c r="F8" s="445"/>
      <c r="G8" s="451"/>
      <c r="H8" s="3"/>
    </row>
    <row r="9" spans="1:8" ht="12.75">
      <c r="A9" s="210">
        <v>2002</v>
      </c>
      <c r="B9" s="99">
        <v>49.38</v>
      </c>
      <c r="C9" s="99">
        <v>7.98</v>
      </c>
      <c r="D9" s="99">
        <v>170.22</v>
      </c>
      <c r="E9" s="99">
        <v>50.93</v>
      </c>
      <c r="F9" s="99">
        <v>69.06</v>
      </c>
      <c r="G9" s="100">
        <v>347.57</v>
      </c>
      <c r="H9" s="3"/>
    </row>
    <row r="10" spans="1:8" ht="12.75">
      <c r="A10" s="189">
        <v>2003</v>
      </c>
      <c r="B10" s="99">
        <v>50.125</v>
      </c>
      <c r="C10" s="99">
        <v>8.3</v>
      </c>
      <c r="D10" s="99">
        <v>176.957</v>
      </c>
      <c r="E10" s="99">
        <v>52.723</v>
      </c>
      <c r="F10" s="99">
        <v>71.783</v>
      </c>
      <c r="G10" s="100">
        <v>359.88800000000003</v>
      </c>
      <c r="H10" s="3"/>
    </row>
    <row r="11" spans="1:8" ht="12.75">
      <c r="A11" s="189">
        <v>2004</v>
      </c>
      <c r="B11" s="99">
        <v>53.027</v>
      </c>
      <c r="C11" s="99">
        <v>8.623</v>
      </c>
      <c r="D11" s="99">
        <v>183.443</v>
      </c>
      <c r="E11" s="99">
        <v>55.065</v>
      </c>
      <c r="F11" s="99">
        <v>73.84</v>
      </c>
      <c r="G11" s="100">
        <v>373.99800000000005</v>
      </c>
      <c r="H11" s="3"/>
    </row>
    <row r="12" spans="1:8" ht="12.75">
      <c r="A12" s="189">
        <v>2005</v>
      </c>
      <c r="B12" s="99">
        <v>56.513</v>
      </c>
      <c r="C12" s="99">
        <v>9.21</v>
      </c>
      <c r="D12" s="99">
        <v>196.144</v>
      </c>
      <c r="E12" s="99">
        <v>58.527</v>
      </c>
      <c r="F12" s="99">
        <v>79.254</v>
      </c>
      <c r="G12" s="100">
        <v>399.648</v>
      </c>
      <c r="H12" s="3"/>
    </row>
    <row r="13" spans="1:8" ht="12.75">
      <c r="A13" s="210">
        <v>2006</v>
      </c>
      <c r="B13" s="99">
        <v>66.522034</v>
      </c>
      <c r="C13" s="99">
        <v>10.909579</v>
      </c>
      <c r="D13" s="99">
        <v>232.315664</v>
      </c>
      <c r="E13" s="99">
        <v>69.158961</v>
      </c>
      <c r="F13" s="99">
        <v>93.870364</v>
      </c>
      <c r="G13" s="100">
        <v>472.776602</v>
      </c>
      <c r="H13" s="3"/>
    </row>
    <row r="14" spans="1:8" ht="12.75">
      <c r="A14" s="189">
        <v>2007</v>
      </c>
      <c r="B14" s="99">
        <v>66.68</v>
      </c>
      <c r="C14" s="99">
        <v>10.91</v>
      </c>
      <c r="D14" s="99">
        <v>232.87</v>
      </c>
      <c r="E14" s="99">
        <v>69.32</v>
      </c>
      <c r="F14" s="99">
        <v>94.09</v>
      </c>
      <c r="G14" s="100">
        <v>473.87</v>
      </c>
      <c r="H14" s="3"/>
    </row>
    <row r="15" spans="1:8" ht="12.75">
      <c r="A15" s="189">
        <v>2008</v>
      </c>
      <c r="B15" s="99">
        <v>66.831134</v>
      </c>
      <c r="C15" s="99">
        <v>10.902285</v>
      </c>
      <c r="D15" s="99">
        <v>233.395138</v>
      </c>
      <c r="E15" s="99">
        <v>69.480314</v>
      </c>
      <c r="F15" s="99">
        <v>94.306541</v>
      </c>
      <c r="G15" s="100">
        <v>474.915412</v>
      </c>
      <c r="H15" s="3"/>
    </row>
    <row r="16" spans="1:8" ht="12.75">
      <c r="A16" s="189">
        <v>2009</v>
      </c>
      <c r="B16" s="99">
        <v>68.26621</v>
      </c>
      <c r="C16" s="99">
        <v>11.029766</v>
      </c>
      <c r="D16" s="99">
        <v>236.52316</v>
      </c>
      <c r="E16" s="99">
        <v>70.087852</v>
      </c>
      <c r="F16" s="99">
        <v>95.279087</v>
      </c>
      <c r="G16" s="100">
        <v>481.186075</v>
      </c>
      <c r="H16" s="3"/>
    </row>
    <row r="17" spans="1:8" ht="12.75">
      <c r="A17" s="210">
        <v>2010</v>
      </c>
      <c r="B17" s="99">
        <v>69.691404</v>
      </c>
      <c r="C17" s="99">
        <v>11.300704</v>
      </c>
      <c r="D17" s="99">
        <v>242.500335</v>
      </c>
      <c r="E17" s="99">
        <v>71.754619</v>
      </c>
      <c r="F17" s="99">
        <v>97.985624</v>
      </c>
      <c r="G17" s="100">
        <v>493.232686</v>
      </c>
      <c r="H17" s="3"/>
    </row>
    <row r="18" spans="1:8" ht="12.75">
      <c r="A18" s="210" t="s">
        <v>471</v>
      </c>
      <c r="B18" s="99">
        <v>72.28448227161242</v>
      </c>
      <c r="C18" s="99">
        <v>11.721180677386545</v>
      </c>
      <c r="D18" s="99">
        <v>251.5232892447908</v>
      </c>
      <c r="E18" s="99">
        <v>74.42446539047775</v>
      </c>
      <c r="F18" s="99">
        <v>101.63147381707046</v>
      </c>
      <c r="G18" s="100">
        <v>511.5848914013379</v>
      </c>
      <c r="H18" s="3"/>
    </row>
    <row r="19" spans="1:8" ht="13.5" thickBot="1">
      <c r="A19" s="211" t="s">
        <v>470</v>
      </c>
      <c r="B19" s="104">
        <v>72.54779986577202</v>
      </c>
      <c r="C19" s="104">
        <v>11.763878542816116</v>
      </c>
      <c r="D19" s="104">
        <v>252.4395371768184</v>
      </c>
      <c r="E19" s="104">
        <v>74.69557850573253</v>
      </c>
      <c r="F19" s="104">
        <v>102.00169650298317</v>
      </c>
      <c r="G19" s="105">
        <v>513.4484905941222</v>
      </c>
      <c r="H19" s="3"/>
    </row>
    <row r="20" spans="1:8" ht="18" customHeight="1">
      <c r="A20" s="106" t="s">
        <v>438</v>
      </c>
      <c r="B20" s="106"/>
      <c r="C20" s="106"/>
      <c r="D20" s="106"/>
      <c r="E20" s="106"/>
      <c r="F20" s="106"/>
      <c r="G20" s="106"/>
      <c r="H20" s="3"/>
    </row>
    <row r="21" spans="1:8" ht="12.75">
      <c r="A21" s="1" t="s">
        <v>437</v>
      </c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2.57421875" defaultRowHeight="12.75"/>
  <cols>
    <col min="1" max="1" width="26.7109375" style="6" customWidth="1"/>
    <col min="2" max="2" width="13.8515625" style="6" customWidth="1"/>
    <col min="3" max="3" width="16.140625" style="49" bestFit="1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0" width="9.421875" style="6" customWidth="1"/>
    <col min="11" max="16384" width="19.140625" style="6" customWidth="1"/>
  </cols>
  <sheetData>
    <row r="1" spans="1:10" s="23" customFormat="1" ht="18">
      <c r="A1" s="420" t="s">
        <v>255</v>
      </c>
      <c r="B1" s="420"/>
      <c r="C1" s="420"/>
      <c r="D1" s="420"/>
      <c r="E1" s="420"/>
      <c r="F1" s="420"/>
      <c r="G1" s="420"/>
      <c r="H1" s="420"/>
      <c r="I1" s="420"/>
      <c r="J1" s="18"/>
    </row>
    <row r="3" spans="1:11" s="34" customFormat="1" ht="15">
      <c r="A3" s="463" t="s">
        <v>393</v>
      </c>
      <c r="B3" s="463"/>
      <c r="C3" s="463"/>
      <c r="D3" s="463"/>
      <c r="E3" s="463"/>
      <c r="F3" s="463"/>
      <c r="G3" s="463"/>
      <c r="H3" s="463"/>
      <c r="I3" s="463"/>
      <c r="J3" s="303"/>
      <c r="K3" s="303"/>
    </row>
    <row r="4" spans="1:9" s="28" customFormat="1" ht="14.25" customHeight="1" thickBot="1">
      <c r="A4" s="212"/>
      <c r="B4" s="212"/>
      <c r="C4" s="213"/>
      <c r="D4" s="212"/>
      <c r="E4" s="212"/>
      <c r="F4" s="212"/>
      <c r="G4" s="212"/>
      <c r="H4" s="212"/>
      <c r="I4" s="212"/>
    </row>
    <row r="5" spans="1:9" ht="12.75" customHeight="1">
      <c r="A5" s="458" t="s">
        <v>236</v>
      </c>
      <c r="B5" s="453" t="s">
        <v>106</v>
      </c>
      <c r="C5" s="387"/>
      <c r="D5" s="453" t="s">
        <v>107</v>
      </c>
      <c r="E5" s="387"/>
      <c r="F5" s="453" t="s">
        <v>108</v>
      </c>
      <c r="G5" s="387"/>
      <c r="H5" s="453" t="s">
        <v>109</v>
      </c>
      <c r="I5" s="456"/>
    </row>
    <row r="6" spans="1:9" ht="12.75">
      <c r="A6" s="459"/>
      <c r="B6" s="454"/>
      <c r="C6" s="455"/>
      <c r="D6" s="454"/>
      <c r="E6" s="455"/>
      <c r="F6" s="454"/>
      <c r="G6" s="455"/>
      <c r="H6" s="454"/>
      <c r="I6" s="457"/>
    </row>
    <row r="7" spans="1:10" ht="12.75">
      <c r="A7" s="459"/>
      <c r="B7" s="461" t="s">
        <v>431</v>
      </c>
      <c r="C7" s="461" t="s">
        <v>469</v>
      </c>
      <c r="D7" s="461" t="s">
        <v>431</v>
      </c>
      <c r="E7" s="461" t="s">
        <v>469</v>
      </c>
      <c r="F7" s="461" t="s">
        <v>431</v>
      </c>
      <c r="G7" s="461" t="s">
        <v>469</v>
      </c>
      <c r="H7" s="464" t="s">
        <v>431</v>
      </c>
      <c r="I7" s="464" t="s">
        <v>469</v>
      </c>
      <c r="J7" s="7"/>
    </row>
    <row r="8" spans="1:10" ht="13.5" thickBot="1">
      <c r="A8" s="460"/>
      <c r="B8" s="462"/>
      <c r="C8" s="462"/>
      <c r="D8" s="462"/>
      <c r="E8" s="462"/>
      <c r="F8" s="462"/>
      <c r="G8" s="462"/>
      <c r="H8" s="465"/>
      <c r="I8" s="465"/>
      <c r="J8" s="7"/>
    </row>
    <row r="9" spans="1:24" ht="12.75">
      <c r="A9" s="214" t="s">
        <v>204</v>
      </c>
      <c r="B9" s="215">
        <v>1800</v>
      </c>
      <c r="C9" s="215">
        <v>1350</v>
      </c>
      <c r="D9" s="215" t="s">
        <v>183</v>
      </c>
      <c r="E9" s="215" t="s">
        <v>183</v>
      </c>
      <c r="F9" s="215">
        <v>8</v>
      </c>
      <c r="G9" s="215">
        <v>6</v>
      </c>
      <c r="H9" s="215">
        <v>1970</v>
      </c>
      <c r="I9" s="216">
        <v>1478</v>
      </c>
      <c r="J9" s="7"/>
      <c r="K9" s="64"/>
      <c r="L9" s="64"/>
      <c r="O9" s="64"/>
      <c r="P9" s="64"/>
      <c r="S9" s="64"/>
      <c r="T9" s="64"/>
      <c r="W9" s="64"/>
      <c r="X9" s="64"/>
    </row>
    <row r="10" spans="1:24" ht="12.75">
      <c r="A10" s="217" t="s">
        <v>111</v>
      </c>
      <c r="B10" s="218">
        <v>95</v>
      </c>
      <c r="C10" s="218">
        <v>71</v>
      </c>
      <c r="D10" s="218" t="s">
        <v>183</v>
      </c>
      <c r="E10" s="218" t="s">
        <v>183</v>
      </c>
      <c r="F10" s="218">
        <v>60</v>
      </c>
      <c r="G10" s="218">
        <v>45</v>
      </c>
      <c r="H10" s="218">
        <v>225</v>
      </c>
      <c r="I10" s="219">
        <v>169</v>
      </c>
      <c r="J10" s="7"/>
      <c r="K10" s="64"/>
      <c r="L10" s="64"/>
      <c r="O10" s="64"/>
      <c r="P10" s="64"/>
      <c r="S10" s="64"/>
      <c r="T10" s="64"/>
      <c r="W10" s="64"/>
      <c r="X10" s="64"/>
    </row>
    <row r="11" spans="1:24" ht="12.75">
      <c r="A11" s="220" t="s">
        <v>205</v>
      </c>
      <c r="B11" s="218">
        <v>326</v>
      </c>
      <c r="C11" s="218">
        <v>245</v>
      </c>
      <c r="D11" s="218" t="s">
        <v>183</v>
      </c>
      <c r="E11" s="218" t="s">
        <v>183</v>
      </c>
      <c r="F11" s="218">
        <v>6</v>
      </c>
      <c r="G11" s="218">
        <v>5</v>
      </c>
      <c r="H11" s="218">
        <v>497</v>
      </c>
      <c r="I11" s="219">
        <v>373</v>
      </c>
      <c r="K11" s="64"/>
      <c r="L11" s="64"/>
      <c r="O11" s="64"/>
      <c r="P11" s="64"/>
      <c r="S11" s="64"/>
      <c r="T11" s="64"/>
      <c r="W11" s="64"/>
      <c r="X11" s="64"/>
    </row>
    <row r="12" spans="1:24" ht="12.75">
      <c r="A12" s="217" t="s">
        <v>112</v>
      </c>
      <c r="B12" s="218">
        <v>1581</v>
      </c>
      <c r="C12" s="218">
        <v>1186</v>
      </c>
      <c r="D12" s="218" t="s">
        <v>183</v>
      </c>
      <c r="E12" s="218" t="s">
        <v>183</v>
      </c>
      <c r="F12" s="218">
        <v>83</v>
      </c>
      <c r="G12" s="218">
        <v>62</v>
      </c>
      <c r="H12" s="218">
        <v>1942</v>
      </c>
      <c r="I12" s="219">
        <v>1457</v>
      </c>
      <c r="K12" s="64"/>
      <c r="L12" s="64"/>
      <c r="O12" s="64"/>
      <c r="P12" s="64"/>
      <c r="S12" s="64"/>
      <c r="T12" s="64"/>
      <c r="W12" s="64"/>
      <c r="X12" s="64"/>
    </row>
    <row r="13" spans="1:24" ht="12.75">
      <c r="A13" s="298" t="s">
        <v>113</v>
      </c>
      <c r="B13" s="299">
        <v>3802</v>
      </c>
      <c r="C13" s="299">
        <v>2852</v>
      </c>
      <c r="D13" s="300" t="s">
        <v>183</v>
      </c>
      <c r="E13" s="300" t="s">
        <v>183</v>
      </c>
      <c r="F13" s="299">
        <f>SUM(F9:F12)</f>
        <v>157</v>
      </c>
      <c r="G13" s="299">
        <v>118</v>
      </c>
      <c r="H13" s="299">
        <v>4634</v>
      </c>
      <c r="I13" s="299">
        <v>3477</v>
      </c>
      <c r="K13" s="64"/>
      <c r="L13" s="64"/>
      <c r="O13" s="64"/>
      <c r="P13" s="64"/>
      <c r="S13" s="64"/>
      <c r="T13" s="64"/>
      <c r="W13" s="64"/>
      <c r="X13" s="64"/>
    </row>
    <row r="14" spans="1:24" ht="12.75">
      <c r="A14" s="217"/>
      <c r="B14" s="218"/>
      <c r="C14" s="218"/>
      <c r="D14" s="218"/>
      <c r="E14" s="218"/>
      <c r="F14" s="218"/>
      <c r="G14" s="218"/>
      <c r="H14" s="218"/>
      <c r="I14" s="219"/>
      <c r="L14" s="64"/>
      <c r="O14" s="64"/>
      <c r="P14" s="64"/>
      <c r="S14" s="64"/>
      <c r="T14" s="64"/>
      <c r="W14" s="64"/>
      <c r="X14" s="64"/>
    </row>
    <row r="15" spans="1:24" ht="12.75">
      <c r="A15" s="298" t="s">
        <v>114</v>
      </c>
      <c r="B15" s="299">
        <v>280</v>
      </c>
      <c r="C15" s="299">
        <v>250</v>
      </c>
      <c r="D15" s="300" t="s">
        <v>183</v>
      </c>
      <c r="E15" s="300" t="s">
        <v>183</v>
      </c>
      <c r="F15" s="299" t="s">
        <v>183</v>
      </c>
      <c r="G15" s="299" t="s">
        <v>183</v>
      </c>
      <c r="H15" s="299">
        <v>840</v>
      </c>
      <c r="I15" s="299">
        <v>880</v>
      </c>
      <c r="K15" s="64"/>
      <c r="L15" s="64"/>
      <c r="O15" s="64"/>
      <c r="P15" s="64"/>
      <c r="S15" s="64"/>
      <c r="T15" s="64"/>
      <c r="W15" s="64"/>
      <c r="X15" s="64"/>
    </row>
    <row r="16" spans="1:24" ht="12.75">
      <c r="A16" s="217"/>
      <c r="B16" s="218"/>
      <c r="C16" s="218"/>
      <c r="D16" s="218"/>
      <c r="E16" s="218"/>
      <c r="F16" s="218"/>
      <c r="G16" s="218"/>
      <c r="H16" s="218"/>
      <c r="I16" s="219"/>
      <c r="L16" s="64"/>
      <c r="O16" s="64"/>
      <c r="P16" s="64"/>
      <c r="S16" s="64"/>
      <c r="T16" s="64"/>
      <c r="W16" s="64"/>
      <c r="X16" s="64"/>
    </row>
    <row r="17" spans="1:24" ht="12.75">
      <c r="A17" s="298" t="s">
        <v>115</v>
      </c>
      <c r="B17" s="299" t="s">
        <v>183</v>
      </c>
      <c r="C17" s="299" t="s">
        <v>183</v>
      </c>
      <c r="D17" s="300" t="s">
        <v>183</v>
      </c>
      <c r="E17" s="300" t="s">
        <v>183</v>
      </c>
      <c r="F17" s="299" t="s">
        <v>183</v>
      </c>
      <c r="G17" s="299" t="s">
        <v>183</v>
      </c>
      <c r="H17" s="299" t="s">
        <v>183</v>
      </c>
      <c r="I17" s="299" t="s">
        <v>183</v>
      </c>
      <c r="K17" s="64"/>
      <c r="L17" s="64"/>
      <c r="O17" s="64"/>
      <c r="P17" s="64"/>
      <c r="S17" s="64"/>
      <c r="T17" s="64"/>
      <c r="W17" s="64"/>
      <c r="X17" s="64"/>
    </row>
    <row r="18" spans="1:24" ht="12.75">
      <c r="A18" s="217"/>
      <c r="B18" s="218"/>
      <c r="C18" s="218"/>
      <c r="D18" s="218"/>
      <c r="E18" s="218"/>
      <c r="F18" s="218"/>
      <c r="G18" s="218"/>
      <c r="H18" s="218"/>
      <c r="I18" s="219"/>
      <c r="L18" s="64"/>
      <c r="O18" s="64"/>
      <c r="P18" s="64"/>
      <c r="S18" s="64"/>
      <c r="T18" s="64"/>
      <c r="W18" s="64"/>
      <c r="X18" s="64"/>
    </row>
    <row r="19" spans="1:24" ht="12.75">
      <c r="A19" s="217" t="s">
        <v>271</v>
      </c>
      <c r="B19" s="218">
        <v>2.5</v>
      </c>
      <c r="C19" s="218">
        <v>2.5</v>
      </c>
      <c r="D19" s="218" t="s">
        <v>183</v>
      </c>
      <c r="E19" s="218" t="s">
        <v>183</v>
      </c>
      <c r="F19" s="218">
        <v>120</v>
      </c>
      <c r="G19" s="218">
        <v>75</v>
      </c>
      <c r="H19" s="218">
        <v>135</v>
      </c>
      <c r="I19" s="219">
        <v>135</v>
      </c>
      <c r="K19" s="64"/>
      <c r="L19" s="64"/>
      <c r="O19" s="64"/>
      <c r="P19" s="64"/>
      <c r="S19" s="64"/>
      <c r="T19" s="64"/>
      <c r="W19" s="64"/>
      <c r="X19" s="64"/>
    </row>
    <row r="20" spans="1:24" ht="12.75">
      <c r="A20" s="217" t="s">
        <v>116</v>
      </c>
      <c r="B20" s="218">
        <v>160</v>
      </c>
      <c r="C20" s="218">
        <v>120</v>
      </c>
      <c r="D20" s="218" t="s">
        <v>183</v>
      </c>
      <c r="E20" s="218" t="s">
        <v>183</v>
      </c>
      <c r="F20" s="218">
        <v>285</v>
      </c>
      <c r="G20" s="218">
        <v>15</v>
      </c>
      <c r="H20" s="218">
        <v>309.646</v>
      </c>
      <c r="I20" s="219">
        <v>310</v>
      </c>
      <c r="K20" s="64"/>
      <c r="L20" s="64"/>
      <c r="O20" s="64"/>
      <c r="P20" s="64"/>
      <c r="S20" s="64"/>
      <c r="T20" s="64"/>
      <c r="W20" s="64"/>
      <c r="X20" s="64"/>
    </row>
    <row r="21" spans="1:24" ht="12.75">
      <c r="A21" s="217" t="s">
        <v>117</v>
      </c>
      <c r="B21" s="218">
        <v>110</v>
      </c>
      <c r="C21" s="218">
        <v>110</v>
      </c>
      <c r="D21" s="218" t="s">
        <v>183</v>
      </c>
      <c r="E21" s="218" t="s">
        <v>183</v>
      </c>
      <c r="F21" s="218">
        <v>440</v>
      </c>
      <c r="G21" s="218">
        <v>500</v>
      </c>
      <c r="H21" s="218">
        <v>577.5</v>
      </c>
      <c r="I21" s="219">
        <v>772</v>
      </c>
      <c r="K21" s="64"/>
      <c r="L21" s="64"/>
      <c r="O21" s="64"/>
      <c r="P21" s="64"/>
      <c r="S21" s="64"/>
      <c r="T21" s="64"/>
      <c r="W21" s="64"/>
      <c r="X21" s="64"/>
    </row>
    <row r="22" spans="1:24" ht="12.75">
      <c r="A22" s="298" t="s">
        <v>272</v>
      </c>
      <c r="B22" s="299">
        <v>272.5</v>
      </c>
      <c r="C22" s="299">
        <v>232.5</v>
      </c>
      <c r="D22" s="300" t="s">
        <v>183</v>
      </c>
      <c r="E22" s="300" t="s">
        <v>183</v>
      </c>
      <c r="F22" s="299">
        <f>SUM(F19:F21)</f>
        <v>845</v>
      </c>
      <c r="G22" s="299">
        <v>590</v>
      </c>
      <c r="H22" s="299">
        <v>1022.146</v>
      </c>
      <c r="I22" s="299">
        <v>1217</v>
      </c>
      <c r="K22" s="64"/>
      <c r="L22" s="64"/>
      <c r="O22" s="64"/>
      <c r="P22" s="64"/>
      <c r="S22" s="64"/>
      <c r="T22" s="64"/>
      <c r="W22" s="64"/>
      <c r="X22" s="64"/>
    </row>
    <row r="23" spans="1:24" ht="12.75">
      <c r="A23" s="217"/>
      <c r="B23" s="218"/>
      <c r="C23" s="218"/>
      <c r="D23" s="218"/>
      <c r="E23" s="218"/>
      <c r="F23" s="218"/>
      <c r="G23" s="218"/>
      <c r="H23" s="218"/>
      <c r="I23" s="219"/>
      <c r="L23" s="64"/>
      <c r="O23" s="64"/>
      <c r="P23" s="64"/>
      <c r="S23" s="64"/>
      <c r="T23" s="64"/>
      <c r="W23" s="64"/>
      <c r="X23" s="64"/>
    </row>
    <row r="24" spans="1:24" ht="12.75">
      <c r="A24" s="298" t="s">
        <v>118</v>
      </c>
      <c r="B24" s="299">
        <v>46000</v>
      </c>
      <c r="C24" s="299">
        <v>41000</v>
      </c>
      <c r="D24" s="300" t="s">
        <v>183</v>
      </c>
      <c r="E24" s="300" t="s">
        <v>183</v>
      </c>
      <c r="F24" s="299">
        <v>710</v>
      </c>
      <c r="G24" s="299">
        <v>1015</v>
      </c>
      <c r="H24" s="299">
        <v>2248.173</v>
      </c>
      <c r="I24" s="299">
        <v>2818.358</v>
      </c>
      <c r="K24" s="64"/>
      <c r="L24" s="64"/>
      <c r="O24" s="64"/>
      <c r="P24" s="64"/>
      <c r="S24" s="64"/>
      <c r="T24" s="64"/>
      <c r="W24" s="64"/>
      <c r="X24" s="64"/>
    </row>
    <row r="25" spans="1:24" ht="12.75">
      <c r="A25" s="217"/>
      <c r="B25" s="218"/>
      <c r="C25" s="218"/>
      <c r="D25" s="218"/>
      <c r="E25" s="218"/>
      <c r="F25" s="218"/>
      <c r="G25" s="218"/>
      <c r="H25" s="218"/>
      <c r="I25" s="219"/>
      <c r="L25" s="64"/>
      <c r="O25" s="64"/>
      <c r="P25" s="64"/>
      <c r="S25" s="64"/>
      <c r="T25" s="64"/>
      <c r="W25" s="64"/>
      <c r="X25" s="64"/>
    </row>
    <row r="26" spans="1:24" ht="12.75">
      <c r="A26" s="298" t="s">
        <v>119</v>
      </c>
      <c r="B26" s="299" t="s">
        <v>183</v>
      </c>
      <c r="C26" s="299">
        <v>1900</v>
      </c>
      <c r="D26" s="300" t="s">
        <v>183</v>
      </c>
      <c r="E26" s="300" t="s">
        <v>183</v>
      </c>
      <c r="F26" s="299">
        <v>240</v>
      </c>
      <c r="G26" s="299">
        <v>290</v>
      </c>
      <c r="H26" s="299">
        <v>410</v>
      </c>
      <c r="I26" s="299">
        <v>400</v>
      </c>
      <c r="K26" s="64"/>
      <c r="L26" s="64"/>
      <c r="O26" s="64"/>
      <c r="P26" s="64"/>
      <c r="S26" s="64"/>
      <c r="T26" s="64"/>
      <c r="W26" s="64"/>
      <c r="X26" s="64"/>
    </row>
    <row r="27" spans="1:24" ht="12.75">
      <c r="A27" s="217"/>
      <c r="B27" s="218"/>
      <c r="C27" s="218"/>
      <c r="D27" s="218"/>
      <c r="E27" s="218"/>
      <c r="F27" s="218"/>
      <c r="G27" s="218"/>
      <c r="H27" s="218"/>
      <c r="I27" s="219"/>
      <c r="L27" s="64"/>
      <c r="O27" s="64"/>
      <c r="P27" s="64"/>
      <c r="S27" s="64"/>
      <c r="T27" s="64"/>
      <c r="W27" s="64"/>
      <c r="X27" s="64"/>
    </row>
    <row r="28" spans="1:24" ht="12.75">
      <c r="A28" s="217" t="s">
        <v>120</v>
      </c>
      <c r="B28" s="218">
        <v>41.1</v>
      </c>
      <c r="C28" s="218">
        <v>45</v>
      </c>
      <c r="D28" s="218" t="s">
        <v>183</v>
      </c>
      <c r="E28" s="218" t="s">
        <v>183</v>
      </c>
      <c r="F28" s="218">
        <v>30.23</v>
      </c>
      <c r="G28" s="218">
        <v>78.23</v>
      </c>
      <c r="H28" s="218">
        <v>92.921</v>
      </c>
      <c r="I28" s="219">
        <v>102.021</v>
      </c>
      <c r="K28" s="64"/>
      <c r="L28" s="64"/>
      <c r="O28" s="64"/>
      <c r="P28" s="64"/>
      <c r="S28" s="64"/>
      <c r="T28" s="64"/>
      <c r="W28" s="64"/>
      <c r="X28" s="64"/>
    </row>
    <row r="29" spans="1:24" ht="12.75">
      <c r="A29" s="217" t="s">
        <v>121</v>
      </c>
      <c r="B29" s="218">
        <v>968</v>
      </c>
      <c r="C29" s="218">
        <v>354</v>
      </c>
      <c r="D29" s="218" t="s">
        <v>183</v>
      </c>
      <c r="E29" s="218" t="s">
        <v>183</v>
      </c>
      <c r="F29" s="218">
        <v>11</v>
      </c>
      <c r="G29" s="218">
        <v>8</v>
      </c>
      <c r="H29" s="218">
        <v>54.78</v>
      </c>
      <c r="I29" s="219">
        <v>54</v>
      </c>
      <c r="K29" s="64"/>
      <c r="L29" s="64"/>
      <c r="O29" s="64"/>
      <c r="P29" s="64"/>
      <c r="S29" s="64"/>
      <c r="T29" s="64"/>
      <c r="W29" s="64"/>
      <c r="X29" s="64"/>
    </row>
    <row r="30" spans="1:24" ht="12.75">
      <c r="A30" s="217" t="s">
        <v>122</v>
      </c>
      <c r="B30" s="218">
        <v>5353</v>
      </c>
      <c r="C30" s="218">
        <v>5353</v>
      </c>
      <c r="D30" s="218" t="s">
        <v>183</v>
      </c>
      <c r="E30" s="218" t="s">
        <v>183</v>
      </c>
      <c r="F30" s="218" t="s">
        <v>183</v>
      </c>
      <c r="G30" s="218" t="s">
        <v>183</v>
      </c>
      <c r="H30" s="218">
        <v>882.8</v>
      </c>
      <c r="I30" s="219">
        <v>882.8</v>
      </c>
      <c r="K30" s="64"/>
      <c r="L30" s="64"/>
      <c r="O30" s="64"/>
      <c r="P30" s="64"/>
      <c r="S30" s="64"/>
      <c r="T30" s="64"/>
      <c r="W30" s="64"/>
      <c r="X30" s="64"/>
    </row>
    <row r="31" spans="1:24" ht="12.75">
      <c r="A31" s="298" t="s">
        <v>273</v>
      </c>
      <c r="B31" s="299">
        <v>6362.1</v>
      </c>
      <c r="C31" s="299">
        <v>5752</v>
      </c>
      <c r="D31" s="300" t="s">
        <v>183</v>
      </c>
      <c r="E31" s="300" t="s">
        <v>183</v>
      </c>
      <c r="F31" s="299">
        <f>SUM(F28:F30)</f>
        <v>41.230000000000004</v>
      </c>
      <c r="G31" s="299">
        <v>86.23</v>
      </c>
      <c r="H31" s="299">
        <v>1030.501</v>
      </c>
      <c r="I31" s="299">
        <v>1038.821</v>
      </c>
      <c r="K31" s="64"/>
      <c r="L31" s="64"/>
      <c r="O31" s="64"/>
      <c r="P31" s="64"/>
      <c r="S31" s="64"/>
      <c r="T31" s="64"/>
      <c r="W31" s="64"/>
      <c r="X31" s="64"/>
    </row>
    <row r="32" spans="1:24" ht="12.75">
      <c r="A32" s="217"/>
      <c r="B32" s="218"/>
      <c r="C32" s="218"/>
      <c r="D32" s="218"/>
      <c r="E32" s="218"/>
      <c r="F32" s="218"/>
      <c r="G32" s="218"/>
      <c r="H32" s="218"/>
      <c r="I32" s="219"/>
      <c r="L32" s="64"/>
      <c r="O32" s="64"/>
      <c r="P32" s="64"/>
      <c r="S32" s="64"/>
      <c r="T32" s="64"/>
      <c r="W32" s="64"/>
      <c r="X32" s="64"/>
    </row>
    <row r="33" spans="1:24" ht="12.75">
      <c r="A33" s="217" t="s">
        <v>123</v>
      </c>
      <c r="B33" s="218">
        <v>1420</v>
      </c>
      <c r="C33" s="218">
        <v>1281</v>
      </c>
      <c r="D33" s="218" t="s">
        <v>183</v>
      </c>
      <c r="E33" s="218" t="s">
        <v>183</v>
      </c>
      <c r="F33" s="218">
        <v>731</v>
      </c>
      <c r="G33" s="218">
        <v>754.252</v>
      </c>
      <c r="H33" s="218">
        <v>3089.6</v>
      </c>
      <c r="I33" s="219">
        <v>3744.748</v>
      </c>
      <c r="K33" s="64"/>
      <c r="L33" s="64"/>
      <c r="O33" s="64"/>
      <c r="P33" s="64"/>
      <c r="S33" s="64"/>
      <c r="T33" s="64"/>
      <c r="W33" s="64"/>
      <c r="X33" s="64"/>
    </row>
    <row r="34" spans="1:24" ht="12.75">
      <c r="A34" s="217" t="s">
        <v>124</v>
      </c>
      <c r="B34" s="218" t="s">
        <v>183</v>
      </c>
      <c r="C34" s="218" t="s">
        <v>183</v>
      </c>
      <c r="D34" s="218" t="s">
        <v>183</v>
      </c>
      <c r="E34" s="218" t="s">
        <v>183</v>
      </c>
      <c r="F34" s="218">
        <v>92.73</v>
      </c>
      <c r="G34" s="218">
        <v>42.059</v>
      </c>
      <c r="H34" s="218">
        <v>13</v>
      </c>
      <c r="I34" s="219">
        <v>148.58</v>
      </c>
      <c r="K34" s="64"/>
      <c r="L34" s="64"/>
      <c r="O34" s="64"/>
      <c r="P34" s="64"/>
      <c r="S34" s="64"/>
      <c r="T34" s="64"/>
      <c r="W34" s="64"/>
      <c r="X34" s="64"/>
    </row>
    <row r="35" spans="1:24" ht="12.75">
      <c r="A35" s="217" t="s">
        <v>125</v>
      </c>
      <c r="B35" s="218">
        <v>205</v>
      </c>
      <c r="C35" s="218">
        <v>220</v>
      </c>
      <c r="D35" s="218" t="s">
        <v>183</v>
      </c>
      <c r="E35" s="218" t="s">
        <v>183</v>
      </c>
      <c r="F35" s="218">
        <v>12.4</v>
      </c>
      <c r="G35" s="218">
        <v>7.5</v>
      </c>
      <c r="H35" s="218">
        <v>184.1</v>
      </c>
      <c r="I35" s="219">
        <v>92.25</v>
      </c>
      <c r="K35" s="64"/>
      <c r="L35" s="64"/>
      <c r="O35" s="64"/>
      <c r="P35" s="64"/>
      <c r="S35" s="64"/>
      <c r="T35" s="64"/>
      <c r="W35" s="64"/>
      <c r="X35" s="64"/>
    </row>
    <row r="36" spans="1:24" ht="12.75">
      <c r="A36" s="217" t="s">
        <v>126</v>
      </c>
      <c r="B36" s="218">
        <v>3325</v>
      </c>
      <c r="C36" s="218">
        <v>3451</v>
      </c>
      <c r="D36" s="218" t="s">
        <v>183</v>
      </c>
      <c r="E36" s="218" t="s">
        <v>183</v>
      </c>
      <c r="F36" s="218">
        <v>617.595</v>
      </c>
      <c r="G36" s="218">
        <v>714.6</v>
      </c>
      <c r="H36" s="218">
        <v>380</v>
      </c>
      <c r="I36" s="219">
        <v>476.4</v>
      </c>
      <c r="K36" s="64"/>
      <c r="L36" s="64"/>
      <c r="O36" s="64"/>
      <c r="P36" s="64"/>
      <c r="S36" s="64"/>
      <c r="T36" s="64"/>
      <c r="W36" s="64"/>
      <c r="X36" s="64"/>
    </row>
    <row r="37" spans="1:24" ht="12.75">
      <c r="A37" s="298" t="s">
        <v>127</v>
      </c>
      <c r="B37" s="299">
        <v>4950</v>
      </c>
      <c r="C37" s="299">
        <v>4952</v>
      </c>
      <c r="D37" s="300" t="s">
        <v>183</v>
      </c>
      <c r="E37" s="300" t="s">
        <v>183</v>
      </c>
      <c r="F37" s="299">
        <f>SUM(F33:F36)</f>
        <v>1453.725</v>
      </c>
      <c r="G37" s="299">
        <v>1518.411</v>
      </c>
      <c r="H37" s="299">
        <v>3666.7</v>
      </c>
      <c r="I37" s="299">
        <v>4461.978</v>
      </c>
      <c r="K37" s="64"/>
      <c r="L37" s="64"/>
      <c r="O37" s="64"/>
      <c r="P37" s="64"/>
      <c r="S37" s="64"/>
      <c r="T37" s="64"/>
      <c r="W37" s="64"/>
      <c r="X37" s="64"/>
    </row>
    <row r="38" spans="1:24" ht="12.75">
      <c r="A38" s="217"/>
      <c r="B38" s="218"/>
      <c r="C38" s="218"/>
      <c r="D38" s="218"/>
      <c r="E38" s="218"/>
      <c r="F38" s="218"/>
      <c r="G38" s="218"/>
      <c r="H38" s="218"/>
      <c r="I38" s="219"/>
      <c r="L38" s="64"/>
      <c r="O38" s="64"/>
      <c r="P38" s="64"/>
      <c r="S38" s="64"/>
      <c r="T38" s="64"/>
      <c r="W38" s="64"/>
      <c r="X38" s="64"/>
    </row>
    <row r="39" spans="1:24" s="47" customFormat="1" ht="12.75">
      <c r="A39" s="298" t="s">
        <v>128</v>
      </c>
      <c r="B39" s="299">
        <v>490</v>
      </c>
      <c r="C39" s="299">
        <v>370</v>
      </c>
      <c r="D39" s="300" t="s">
        <v>183</v>
      </c>
      <c r="E39" s="300" t="s">
        <v>183</v>
      </c>
      <c r="F39" s="299">
        <v>350</v>
      </c>
      <c r="G39" s="299">
        <v>180</v>
      </c>
      <c r="H39" s="299">
        <v>1550</v>
      </c>
      <c r="I39" s="299">
        <v>1550</v>
      </c>
      <c r="K39" s="65"/>
      <c r="L39" s="65"/>
      <c r="O39" s="65"/>
      <c r="P39" s="65"/>
      <c r="S39" s="65"/>
      <c r="T39" s="65"/>
      <c r="W39" s="65"/>
      <c r="X39" s="65"/>
    </row>
    <row r="40" spans="1:24" ht="12.75">
      <c r="A40" s="217"/>
      <c r="B40" s="218"/>
      <c r="C40" s="218"/>
      <c r="D40" s="218"/>
      <c r="E40" s="218"/>
      <c r="F40" s="218"/>
      <c r="G40" s="218"/>
      <c r="H40" s="218"/>
      <c r="I40" s="219"/>
      <c r="L40" s="64"/>
      <c r="P40" s="64"/>
      <c r="S40" s="64"/>
      <c r="T40" s="64"/>
      <c r="W40" s="64"/>
      <c r="X40" s="64"/>
    </row>
    <row r="41" spans="1:24" ht="12.75">
      <c r="A41" s="217" t="s">
        <v>274</v>
      </c>
      <c r="B41" s="218" t="s">
        <v>183</v>
      </c>
      <c r="C41" s="218" t="s">
        <v>183</v>
      </c>
      <c r="D41" s="218" t="s">
        <v>183</v>
      </c>
      <c r="E41" s="218" t="s">
        <v>183</v>
      </c>
      <c r="F41" s="218">
        <v>13.76</v>
      </c>
      <c r="G41" s="218">
        <v>13.76</v>
      </c>
      <c r="H41" s="218">
        <v>203.682</v>
      </c>
      <c r="I41" s="219">
        <v>189.742</v>
      </c>
      <c r="K41" s="64"/>
      <c r="L41" s="64"/>
      <c r="O41" s="64"/>
      <c r="P41" s="64"/>
      <c r="S41" s="64"/>
      <c r="T41" s="64"/>
      <c r="W41" s="64"/>
      <c r="X41" s="64"/>
    </row>
    <row r="42" spans="1:24" ht="12.75">
      <c r="A42" s="217" t="s">
        <v>129</v>
      </c>
      <c r="B42" s="218" t="s">
        <v>183</v>
      </c>
      <c r="C42" s="218" t="s">
        <v>183</v>
      </c>
      <c r="D42" s="218" t="s">
        <v>183</v>
      </c>
      <c r="E42" s="218" t="s">
        <v>183</v>
      </c>
      <c r="F42" s="218" t="s">
        <v>183</v>
      </c>
      <c r="G42" s="218" t="s">
        <v>183</v>
      </c>
      <c r="H42" s="218">
        <v>228.5</v>
      </c>
      <c r="I42" s="219">
        <v>231.65</v>
      </c>
      <c r="K42" s="64"/>
      <c r="L42" s="64"/>
      <c r="O42" s="64"/>
      <c r="P42" s="64"/>
      <c r="S42" s="64"/>
      <c r="T42" s="64"/>
      <c r="W42" s="64"/>
      <c r="X42" s="64"/>
    </row>
    <row r="43" spans="1:24" ht="12.75">
      <c r="A43" s="217" t="s">
        <v>130</v>
      </c>
      <c r="B43" s="218">
        <v>104.08</v>
      </c>
      <c r="C43" s="218">
        <v>113.58</v>
      </c>
      <c r="D43" s="218" t="s">
        <v>183</v>
      </c>
      <c r="E43" s="218" t="s">
        <v>183</v>
      </c>
      <c r="F43" s="218">
        <v>25.5</v>
      </c>
      <c r="G43" s="218">
        <v>25.5</v>
      </c>
      <c r="H43" s="218">
        <v>261.9</v>
      </c>
      <c r="I43" s="219">
        <v>275.05</v>
      </c>
      <c r="K43" s="64"/>
      <c r="L43" s="64"/>
      <c r="O43" s="64"/>
      <c r="P43" s="64"/>
      <c r="S43" s="64"/>
      <c r="T43" s="64"/>
      <c r="W43" s="64"/>
      <c r="X43" s="64"/>
    </row>
    <row r="44" spans="1:24" ht="12.75">
      <c r="A44" s="217" t="s">
        <v>131</v>
      </c>
      <c r="B44" s="218" t="s">
        <v>183</v>
      </c>
      <c r="C44" s="218" t="s">
        <v>183</v>
      </c>
      <c r="D44" s="218" t="s">
        <v>183</v>
      </c>
      <c r="E44" s="218" t="s">
        <v>183</v>
      </c>
      <c r="F44" s="218" t="s">
        <v>183</v>
      </c>
      <c r="G44" s="218" t="s">
        <v>183</v>
      </c>
      <c r="H44" s="218">
        <v>77</v>
      </c>
      <c r="I44" s="219">
        <v>76.4</v>
      </c>
      <c r="K44" s="64"/>
      <c r="L44" s="64"/>
      <c r="O44" s="64"/>
      <c r="P44" s="64"/>
      <c r="S44" s="64"/>
      <c r="T44" s="64"/>
      <c r="W44" s="64"/>
      <c r="X44" s="64"/>
    </row>
    <row r="45" spans="1:24" ht="12.75">
      <c r="A45" s="217" t="s">
        <v>132</v>
      </c>
      <c r="B45" s="218">
        <v>23.6</v>
      </c>
      <c r="C45" s="218">
        <v>22.5</v>
      </c>
      <c r="D45" s="218" t="s">
        <v>183</v>
      </c>
      <c r="E45" s="218" t="s">
        <v>183</v>
      </c>
      <c r="F45" s="218" t="s">
        <v>183</v>
      </c>
      <c r="G45" s="218" t="s">
        <v>183</v>
      </c>
      <c r="H45" s="218">
        <v>101.214</v>
      </c>
      <c r="I45" s="219">
        <v>98</v>
      </c>
      <c r="K45" s="64"/>
      <c r="L45" s="64"/>
      <c r="O45" s="64"/>
      <c r="P45" s="64"/>
      <c r="S45" s="64"/>
      <c r="T45" s="64"/>
      <c r="W45" s="64"/>
      <c r="X45" s="64"/>
    </row>
    <row r="46" spans="1:24" ht="12.75">
      <c r="A46" s="217" t="s">
        <v>133</v>
      </c>
      <c r="B46" s="218" t="s">
        <v>183</v>
      </c>
      <c r="C46" s="218" t="s">
        <v>183</v>
      </c>
      <c r="D46" s="218" t="s">
        <v>183</v>
      </c>
      <c r="E46" s="218" t="s">
        <v>183</v>
      </c>
      <c r="F46" s="218">
        <v>28.454</v>
      </c>
      <c r="G46" s="218">
        <v>28.454</v>
      </c>
      <c r="H46" s="218">
        <v>35.034</v>
      </c>
      <c r="I46" s="219">
        <v>54.546</v>
      </c>
      <c r="K46" s="64"/>
      <c r="L46" s="64"/>
      <c r="O46" s="64"/>
      <c r="P46" s="64"/>
      <c r="S46" s="64"/>
      <c r="T46" s="64"/>
      <c r="W46" s="64"/>
      <c r="X46" s="64"/>
    </row>
    <row r="47" spans="1:24" ht="12.75">
      <c r="A47" s="217" t="s">
        <v>134</v>
      </c>
      <c r="B47" s="218">
        <v>1125</v>
      </c>
      <c r="C47" s="218">
        <v>1500</v>
      </c>
      <c r="D47" s="218" t="s">
        <v>183</v>
      </c>
      <c r="E47" s="218" t="s">
        <v>183</v>
      </c>
      <c r="F47" s="218" t="s">
        <v>183</v>
      </c>
      <c r="G47" s="218" t="s">
        <v>183</v>
      </c>
      <c r="H47" s="218">
        <v>3.924</v>
      </c>
      <c r="I47" s="219">
        <v>3.924</v>
      </c>
      <c r="K47" s="64"/>
      <c r="L47" s="64"/>
      <c r="O47" s="64"/>
      <c r="P47" s="64"/>
      <c r="S47" s="64"/>
      <c r="T47" s="64"/>
      <c r="W47" s="64"/>
      <c r="X47" s="64"/>
    </row>
    <row r="48" spans="1:24" ht="12.75">
      <c r="A48" s="217" t="s">
        <v>135</v>
      </c>
      <c r="B48" s="218" t="s">
        <v>183</v>
      </c>
      <c r="C48" s="218" t="s">
        <v>183</v>
      </c>
      <c r="D48" s="218" t="s">
        <v>183</v>
      </c>
      <c r="E48" s="218" t="s">
        <v>183</v>
      </c>
      <c r="F48" s="218" t="s">
        <v>183</v>
      </c>
      <c r="G48" s="218" t="s">
        <v>183</v>
      </c>
      <c r="H48" s="218">
        <v>316.4</v>
      </c>
      <c r="I48" s="219">
        <v>316.4</v>
      </c>
      <c r="K48" s="64"/>
      <c r="L48" s="64"/>
      <c r="O48" s="64"/>
      <c r="P48" s="64"/>
      <c r="S48" s="64"/>
      <c r="T48" s="64"/>
      <c r="W48" s="64"/>
      <c r="X48" s="64"/>
    </row>
    <row r="49" spans="1:24" ht="12.75">
      <c r="A49" s="217" t="s">
        <v>136</v>
      </c>
      <c r="B49" s="218">
        <v>115</v>
      </c>
      <c r="C49" s="218">
        <v>115</v>
      </c>
      <c r="D49" s="218" t="s">
        <v>183</v>
      </c>
      <c r="E49" s="218" t="s">
        <v>183</v>
      </c>
      <c r="F49" s="218">
        <v>3.5</v>
      </c>
      <c r="G49" s="218">
        <v>3.5</v>
      </c>
      <c r="H49" s="218">
        <v>196.26</v>
      </c>
      <c r="I49" s="219">
        <v>196.26</v>
      </c>
      <c r="K49" s="64"/>
      <c r="L49" s="64"/>
      <c r="O49" s="64"/>
      <c r="P49" s="64"/>
      <c r="S49" s="64"/>
      <c r="T49" s="64"/>
      <c r="W49" s="64"/>
      <c r="X49" s="64"/>
    </row>
    <row r="50" spans="1:24" ht="12.75">
      <c r="A50" s="298" t="s">
        <v>256</v>
      </c>
      <c r="B50" s="299">
        <v>1367.68</v>
      </c>
      <c r="C50" s="299">
        <v>1751.08</v>
      </c>
      <c r="D50" s="300" t="s">
        <v>183</v>
      </c>
      <c r="E50" s="300" t="s">
        <v>183</v>
      </c>
      <c r="F50" s="299">
        <f>SUM(F41:F49)</f>
        <v>71.214</v>
      </c>
      <c r="G50" s="299">
        <v>71.214</v>
      </c>
      <c r="H50" s="299">
        <v>1423.914</v>
      </c>
      <c r="I50" s="299">
        <v>1441.972</v>
      </c>
      <c r="K50" s="64"/>
      <c r="L50" s="64"/>
      <c r="O50" s="64"/>
      <c r="P50" s="64"/>
      <c r="S50" s="64"/>
      <c r="T50" s="64"/>
      <c r="W50" s="64"/>
      <c r="X50" s="64"/>
    </row>
    <row r="51" spans="1:24" ht="12.75">
      <c r="A51" s="217"/>
      <c r="B51" s="218"/>
      <c r="C51" s="218"/>
      <c r="D51" s="218"/>
      <c r="E51" s="218"/>
      <c r="F51" s="218"/>
      <c r="G51" s="218"/>
      <c r="H51" s="218"/>
      <c r="I51" s="219"/>
      <c r="L51" s="64"/>
      <c r="O51" s="64"/>
      <c r="P51" s="64"/>
      <c r="S51" s="64"/>
      <c r="T51" s="64"/>
      <c r="W51" s="64"/>
      <c r="X51" s="64"/>
    </row>
    <row r="52" spans="1:24" s="47" customFormat="1" ht="12.75">
      <c r="A52" s="298" t="s">
        <v>137</v>
      </c>
      <c r="B52" s="300">
        <v>3510</v>
      </c>
      <c r="C52" s="300">
        <v>2600</v>
      </c>
      <c r="D52" s="300" t="s">
        <v>183</v>
      </c>
      <c r="E52" s="300" t="s">
        <v>183</v>
      </c>
      <c r="F52" s="300">
        <v>112.7</v>
      </c>
      <c r="G52" s="300">
        <v>106.3</v>
      </c>
      <c r="H52" s="300">
        <v>917.3</v>
      </c>
      <c r="I52" s="299">
        <v>923.7</v>
      </c>
      <c r="K52" s="65"/>
      <c r="L52" s="65"/>
      <c r="O52" s="65"/>
      <c r="P52" s="65"/>
      <c r="S52" s="65"/>
      <c r="T52" s="65"/>
      <c r="W52" s="65"/>
      <c r="X52" s="65"/>
    </row>
    <row r="53" spans="1:24" ht="12.75">
      <c r="A53" s="217"/>
      <c r="B53" s="218"/>
      <c r="C53" s="218"/>
      <c r="D53" s="218"/>
      <c r="E53" s="218"/>
      <c r="F53" s="218"/>
      <c r="G53" s="218"/>
      <c r="H53" s="218"/>
      <c r="I53" s="219"/>
      <c r="L53" s="64"/>
      <c r="O53" s="64"/>
      <c r="P53" s="64"/>
      <c r="S53" s="64"/>
      <c r="T53" s="64"/>
      <c r="W53" s="64"/>
      <c r="X53" s="64"/>
    </row>
    <row r="54" spans="1:24" ht="12.75">
      <c r="A54" s="217" t="s">
        <v>138</v>
      </c>
      <c r="B54" s="218">
        <v>1100</v>
      </c>
      <c r="C54" s="218">
        <v>1500</v>
      </c>
      <c r="D54" s="218" t="s">
        <v>183</v>
      </c>
      <c r="E54" s="218" t="s">
        <v>183</v>
      </c>
      <c r="F54" s="218">
        <v>40</v>
      </c>
      <c r="G54" s="218">
        <v>60</v>
      </c>
      <c r="H54" s="218">
        <v>620</v>
      </c>
      <c r="I54" s="219">
        <v>650</v>
      </c>
      <c r="K54" s="64"/>
      <c r="L54" s="64"/>
      <c r="O54" s="64"/>
      <c r="P54" s="64"/>
      <c r="S54" s="64"/>
      <c r="T54" s="64"/>
      <c r="W54" s="64"/>
      <c r="X54" s="64"/>
    </row>
    <row r="55" spans="1:24" ht="12.75">
      <c r="A55" s="217" t="s">
        <v>139</v>
      </c>
      <c r="B55" s="218">
        <v>101424</v>
      </c>
      <c r="C55" s="218">
        <v>93600</v>
      </c>
      <c r="D55" s="218" t="s">
        <v>183</v>
      </c>
      <c r="E55" s="218" t="s">
        <v>183</v>
      </c>
      <c r="F55" s="218">
        <v>88.25</v>
      </c>
      <c r="G55" s="218">
        <v>88.25</v>
      </c>
      <c r="H55" s="218">
        <v>220</v>
      </c>
      <c r="I55" s="219">
        <v>220</v>
      </c>
      <c r="K55" s="64"/>
      <c r="L55" s="64"/>
      <c r="O55" s="64"/>
      <c r="P55" s="64"/>
      <c r="S55" s="64"/>
      <c r="T55" s="64"/>
      <c r="W55" s="64"/>
      <c r="X55" s="64"/>
    </row>
    <row r="56" spans="1:24" ht="12.75">
      <c r="A56" s="217" t="s">
        <v>140</v>
      </c>
      <c r="B56" s="218" t="s">
        <v>183</v>
      </c>
      <c r="C56" s="218" t="s">
        <v>183</v>
      </c>
      <c r="D56" s="218" t="s">
        <v>183</v>
      </c>
      <c r="E56" s="218" t="s">
        <v>183</v>
      </c>
      <c r="F56" s="218">
        <v>0.5</v>
      </c>
      <c r="G56" s="218">
        <v>80</v>
      </c>
      <c r="H56" s="218">
        <v>18.5</v>
      </c>
      <c r="I56" s="219">
        <v>18.5</v>
      </c>
      <c r="K56" s="64"/>
      <c r="L56" s="64"/>
      <c r="O56" s="64"/>
      <c r="P56" s="64"/>
      <c r="S56" s="64"/>
      <c r="T56" s="64"/>
      <c r="W56" s="64"/>
      <c r="X56" s="64"/>
    </row>
    <row r="57" spans="1:24" ht="12.75">
      <c r="A57" s="217" t="s">
        <v>141</v>
      </c>
      <c r="B57" s="218">
        <v>9</v>
      </c>
      <c r="C57" s="218">
        <v>9</v>
      </c>
      <c r="D57" s="218" t="s">
        <v>183</v>
      </c>
      <c r="E57" s="218" t="s">
        <v>183</v>
      </c>
      <c r="F57" s="218">
        <v>10</v>
      </c>
      <c r="G57" s="218">
        <v>10</v>
      </c>
      <c r="H57" s="218">
        <v>40</v>
      </c>
      <c r="I57" s="219">
        <v>40</v>
      </c>
      <c r="K57" s="64"/>
      <c r="L57" s="64"/>
      <c r="O57" s="64"/>
      <c r="P57" s="64"/>
      <c r="S57" s="64"/>
      <c r="T57" s="64"/>
      <c r="W57" s="64"/>
      <c r="X57" s="64"/>
    </row>
    <row r="58" spans="1:24" ht="12.75">
      <c r="A58" s="217" t="s">
        <v>142</v>
      </c>
      <c r="B58" s="218">
        <v>3526</v>
      </c>
      <c r="C58" s="218">
        <v>4285</v>
      </c>
      <c r="D58" s="218" t="s">
        <v>183</v>
      </c>
      <c r="E58" s="218" t="s">
        <v>183</v>
      </c>
      <c r="F58" s="218">
        <v>21.115</v>
      </c>
      <c r="G58" s="218">
        <v>11.616</v>
      </c>
      <c r="H58" s="218">
        <v>161.67</v>
      </c>
      <c r="I58" s="219">
        <v>207.262</v>
      </c>
      <c r="K58" s="64"/>
      <c r="L58" s="64"/>
      <c r="O58" s="64"/>
      <c r="P58" s="64"/>
      <c r="S58" s="64"/>
      <c r="T58" s="64"/>
      <c r="W58" s="64"/>
      <c r="X58" s="64"/>
    </row>
    <row r="59" spans="1:24" ht="12.75">
      <c r="A59" s="298" t="s">
        <v>143</v>
      </c>
      <c r="B59" s="300">
        <v>106059</v>
      </c>
      <c r="C59" s="300">
        <v>99394</v>
      </c>
      <c r="D59" s="300" t="s">
        <v>183</v>
      </c>
      <c r="E59" s="300" t="s">
        <v>183</v>
      </c>
      <c r="F59" s="300">
        <f>SUM(F54:F58)</f>
        <v>159.865</v>
      </c>
      <c r="G59" s="300">
        <v>249.866</v>
      </c>
      <c r="H59" s="300">
        <v>1060.17</v>
      </c>
      <c r="I59" s="299">
        <v>1135.762</v>
      </c>
      <c r="K59" s="64"/>
      <c r="L59" s="64"/>
      <c r="O59" s="64"/>
      <c r="P59" s="64"/>
      <c r="S59" s="64"/>
      <c r="T59" s="64"/>
      <c r="W59" s="64"/>
      <c r="X59" s="64"/>
    </row>
    <row r="60" spans="1:24" ht="12.75">
      <c r="A60" s="217"/>
      <c r="B60" s="218"/>
      <c r="C60" s="218"/>
      <c r="D60" s="218"/>
      <c r="E60" s="218"/>
      <c r="F60" s="218"/>
      <c r="G60" s="218"/>
      <c r="H60" s="218"/>
      <c r="I60" s="219"/>
      <c r="L60" s="64"/>
      <c r="O60" s="64"/>
      <c r="P60" s="64"/>
      <c r="S60" s="64"/>
      <c r="T60" s="64"/>
      <c r="W60" s="64"/>
      <c r="X60" s="64"/>
    </row>
    <row r="61" spans="1:24" ht="12.75">
      <c r="A61" s="217" t="s">
        <v>144</v>
      </c>
      <c r="B61" s="218">
        <v>7276</v>
      </c>
      <c r="C61" s="218">
        <v>9045</v>
      </c>
      <c r="D61" s="218">
        <v>60</v>
      </c>
      <c r="E61" s="218">
        <v>10</v>
      </c>
      <c r="F61" s="218">
        <v>7200</v>
      </c>
      <c r="G61" s="218">
        <v>9385</v>
      </c>
      <c r="H61" s="218">
        <v>13785</v>
      </c>
      <c r="I61" s="219">
        <v>13531.4</v>
      </c>
      <c r="K61" s="64"/>
      <c r="L61" s="64"/>
      <c r="O61" s="64"/>
      <c r="P61" s="64"/>
      <c r="S61" s="64"/>
      <c r="T61" s="64"/>
      <c r="W61" s="64"/>
      <c r="X61" s="64"/>
    </row>
    <row r="62" spans="1:24" ht="12.75">
      <c r="A62" s="217" t="s">
        <v>145</v>
      </c>
      <c r="B62" s="218">
        <v>2630</v>
      </c>
      <c r="C62" s="218">
        <v>2140</v>
      </c>
      <c r="D62" s="218" t="s">
        <v>183</v>
      </c>
      <c r="E62" s="218" t="s">
        <v>183</v>
      </c>
      <c r="F62" s="218">
        <v>2040</v>
      </c>
      <c r="G62" s="218">
        <v>1700</v>
      </c>
      <c r="H62" s="218">
        <v>1040</v>
      </c>
      <c r="I62" s="219">
        <v>1060</v>
      </c>
      <c r="K62" s="64"/>
      <c r="L62" s="64"/>
      <c r="O62" s="64"/>
      <c r="P62" s="64"/>
      <c r="S62" s="64"/>
      <c r="T62" s="64"/>
      <c r="W62" s="64"/>
      <c r="X62" s="64"/>
    </row>
    <row r="63" spans="1:24" ht="12.75">
      <c r="A63" s="217" t="s">
        <v>146</v>
      </c>
      <c r="B63" s="218">
        <v>15781.1</v>
      </c>
      <c r="C63" s="218">
        <v>14864.1</v>
      </c>
      <c r="D63" s="218" t="s">
        <v>183</v>
      </c>
      <c r="E63" s="218" t="s">
        <v>183</v>
      </c>
      <c r="F63" s="218">
        <v>4124.5</v>
      </c>
      <c r="G63" s="218">
        <v>4208.5</v>
      </c>
      <c r="H63" s="218">
        <v>4328</v>
      </c>
      <c r="I63" s="219">
        <v>4310.7</v>
      </c>
      <c r="K63" s="64"/>
      <c r="L63" s="64"/>
      <c r="O63" s="64"/>
      <c r="P63" s="64"/>
      <c r="S63" s="64"/>
      <c r="T63" s="64"/>
      <c r="W63" s="64"/>
      <c r="X63" s="64"/>
    </row>
    <row r="64" spans="1:24" ht="12.75">
      <c r="A64" s="298" t="s">
        <v>147</v>
      </c>
      <c r="B64" s="300">
        <v>25687.1</v>
      </c>
      <c r="C64" s="300">
        <v>26049.1</v>
      </c>
      <c r="D64" s="300">
        <v>60</v>
      </c>
      <c r="E64" s="300">
        <v>10</v>
      </c>
      <c r="F64" s="300">
        <f>SUM(F61:F63)</f>
        <v>13364.5</v>
      </c>
      <c r="G64" s="300">
        <v>15293.5</v>
      </c>
      <c r="H64" s="300">
        <v>19153</v>
      </c>
      <c r="I64" s="299">
        <v>18902.1</v>
      </c>
      <c r="K64" s="64"/>
      <c r="L64" s="64"/>
      <c r="O64" s="64"/>
      <c r="P64" s="64"/>
      <c r="S64" s="64"/>
      <c r="T64" s="64"/>
      <c r="W64" s="64"/>
      <c r="X64" s="64"/>
    </row>
    <row r="65" spans="1:24" ht="12.75">
      <c r="A65" s="217"/>
      <c r="B65" s="218"/>
      <c r="C65" s="218"/>
      <c r="D65" s="218"/>
      <c r="E65" s="218"/>
      <c r="F65" s="218"/>
      <c r="G65" s="218"/>
      <c r="H65" s="218"/>
      <c r="I65" s="219"/>
      <c r="L65" s="64"/>
      <c r="O65" s="64"/>
      <c r="P65" s="64"/>
      <c r="S65" s="64"/>
      <c r="T65" s="64"/>
      <c r="W65" s="64"/>
      <c r="X65" s="64"/>
    </row>
    <row r="66" spans="1:24" s="50" customFormat="1" ht="12.75">
      <c r="A66" s="298" t="s">
        <v>148</v>
      </c>
      <c r="B66" s="300">
        <v>130470</v>
      </c>
      <c r="C66" s="300">
        <v>96700</v>
      </c>
      <c r="D66" s="300" t="s">
        <v>183</v>
      </c>
      <c r="E66" s="300" t="s">
        <v>183</v>
      </c>
      <c r="F66" s="300" t="s">
        <v>183</v>
      </c>
      <c r="G66" s="300" t="s">
        <v>183</v>
      </c>
      <c r="H66" s="300">
        <v>49690</v>
      </c>
      <c r="I66" s="299">
        <v>46230</v>
      </c>
      <c r="K66" s="66"/>
      <c r="L66" s="66"/>
      <c r="O66" s="66"/>
      <c r="P66" s="66"/>
      <c r="S66" s="66"/>
      <c r="T66" s="66"/>
      <c r="W66" s="66"/>
      <c r="X66" s="66"/>
    </row>
    <row r="67" spans="1:24" ht="12.75">
      <c r="A67" s="217"/>
      <c r="B67" s="218"/>
      <c r="C67" s="218"/>
      <c r="D67" s="218"/>
      <c r="E67" s="218"/>
      <c r="F67" s="218"/>
      <c r="G67" s="218"/>
      <c r="H67" s="218"/>
      <c r="I67" s="219"/>
      <c r="L67" s="64"/>
      <c r="O67" s="64"/>
      <c r="P67" s="64"/>
      <c r="S67" s="64"/>
      <c r="T67" s="64"/>
      <c r="W67" s="64"/>
      <c r="X67" s="64"/>
    </row>
    <row r="68" spans="1:24" ht="12.75">
      <c r="A68" s="217" t="s">
        <v>149</v>
      </c>
      <c r="B68" s="218">
        <v>21780</v>
      </c>
      <c r="C68" s="218">
        <v>20240</v>
      </c>
      <c r="D68" s="218" t="s">
        <v>183</v>
      </c>
      <c r="E68" s="218" t="s">
        <v>183</v>
      </c>
      <c r="F68" s="218">
        <v>25</v>
      </c>
      <c r="G68" s="218">
        <v>23</v>
      </c>
      <c r="H68" s="218">
        <v>670</v>
      </c>
      <c r="I68" s="219">
        <v>737</v>
      </c>
      <c r="K68" s="64"/>
      <c r="L68" s="64"/>
      <c r="O68" s="64"/>
      <c r="P68" s="64"/>
      <c r="S68" s="64"/>
      <c r="T68" s="64"/>
      <c r="W68" s="64"/>
      <c r="X68" s="64"/>
    </row>
    <row r="69" spans="1:24" ht="12.75">
      <c r="A69" s="217" t="s">
        <v>150</v>
      </c>
      <c r="B69" s="218">
        <v>4680</v>
      </c>
      <c r="C69" s="218">
        <v>4670</v>
      </c>
      <c r="D69" s="218" t="s">
        <v>183</v>
      </c>
      <c r="E69" s="218" t="s">
        <v>183</v>
      </c>
      <c r="F69" s="218">
        <v>10</v>
      </c>
      <c r="G69" s="218">
        <v>10</v>
      </c>
      <c r="H69" s="218">
        <v>550</v>
      </c>
      <c r="I69" s="219">
        <v>751</v>
      </c>
      <c r="K69" s="64"/>
      <c r="L69" s="64"/>
      <c r="O69" s="64"/>
      <c r="P69" s="64"/>
      <c r="S69" s="64"/>
      <c r="T69" s="64"/>
      <c r="W69" s="64"/>
      <c r="X69" s="64"/>
    </row>
    <row r="70" spans="1:24" ht="12.75">
      <c r="A70" s="298" t="s">
        <v>151</v>
      </c>
      <c r="B70" s="300">
        <v>26460</v>
      </c>
      <c r="C70" s="300">
        <v>24910</v>
      </c>
      <c r="D70" s="300" t="s">
        <v>183</v>
      </c>
      <c r="E70" s="300" t="s">
        <v>183</v>
      </c>
      <c r="F70" s="300">
        <f>SUM(F68:F69)</f>
        <v>35</v>
      </c>
      <c r="G70" s="300">
        <v>33</v>
      </c>
      <c r="H70" s="300">
        <v>1220</v>
      </c>
      <c r="I70" s="299">
        <v>1488</v>
      </c>
      <c r="K70" s="64"/>
      <c r="L70" s="64"/>
      <c r="O70" s="64"/>
      <c r="P70" s="64"/>
      <c r="S70" s="64"/>
      <c r="T70" s="64"/>
      <c r="W70" s="64"/>
      <c r="X70" s="64"/>
    </row>
    <row r="71" spans="1:24" ht="12.75">
      <c r="A71" s="217"/>
      <c r="B71" s="218"/>
      <c r="C71" s="218"/>
      <c r="D71" s="218"/>
      <c r="E71" s="218"/>
      <c r="F71" s="218"/>
      <c r="G71" s="218"/>
      <c r="H71" s="218"/>
      <c r="I71" s="219"/>
      <c r="L71" s="64"/>
      <c r="O71" s="64"/>
      <c r="P71" s="64"/>
      <c r="S71" s="64"/>
      <c r="T71" s="64"/>
      <c r="W71" s="64"/>
      <c r="X71" s="64"/>
    </row>
    <row r="72" spans="1:24" ht="12.75">
      <c r="A72" s="217" t="s">
        <v>152</v>
      </c>
      <c r="B72" s="218" t="s">
        <v>183</v>
      </c>
      <c r="C72" s="218" t="s">
        <v>183</v>
      </c>
      <c r="D72" s="218">
        <v>50230</v>
      </c>
      <c r="E72" s="218">
        <v>50230</v>
      </c>
      <c r="F72" s="218">
        <v>18540</v>
      </c>
      <c r="G72" s="218">
        <v>18540</v>
      </c>
      <c r="H72" s="218">
        <v>266950</v>
      </c>
      <c r="I72" s="219">
        <v>266950</v>
      </c>
      <c r="K72" s="64"/>
      <c r="L72" s="64"/>
      <c r="O72" s="64"/>
      <c r="P72" s="64"/>
      <c r="S72" s="64"/>
      <c r="T72" s="64"/>
      <c r="W72" s="64"/>
      <c r="X72" s="64"/>
    </row>
    <row r="73" spans="1:24" ht="12.75">
      <c r="A73" s="217" t="s">
        <v>153</v>
      </c>
      <c r="B73" s="218">
        <v>600</v>
      </c>
      <c r="C73" s="218">
        <v>600</v>
      </c>
      <c r="D73" s="218">
        <v>296.5</v>
      </c>
      <c r="E73" s="218">
        <v>296.5</v>
      </c>
      <c r="F73" s="218">
        <v>245</v>
      </c>
      <c r="G73" s="218">
        <v>245</v>
      </c>
      <c r="H73" s="218">
        <v>3500</v>
      </c>
      <c r="I73" s="219">
        <v>3500</v>
      </c>
      <c r="K73" s="64"/>
      <c r="L73" s="64"/>
      <c r="O73" s="64"/>
      <c r="P73" s="64"/>
      <c r="S73" s="64"/>
      <c r="T73" s="64"/>
      <c r="W73" s="64"/>
      <c r="X73" s="64"/>
    </row>
    <row r="74" spans="1:24" ht="12.75">
      <c r="A74" s="217" t="s">
        <v>154</v>
      </c>
      <c r="B74" s="218">
        <v>12200</v>
      </c>
      <c r="C74" s="218">
        <v>12200</v>
      </c>
      <c r="D74" s="218" t="s">
        <v>183</v>
      </c>
      <c r="E74" s="218" t="s">
        <v>183</v>
      </c>
      <c r="F74" s="218" t="s">
        <v>183</v>
      </c>
      <c r="G74" s="218" t="s">
        <v>183</v>
      </c>
      <c r="H74" s="218">
        <v>950</v>
      </c>
      <c r="I74" s="219">
        <v>950</v>
      </c>
      <c r="K74" s="64"/>
      <c r="L74" s="64"/>
      <c r="O74" s="64"/>
      <c r="P74" s="64"/>
      <c r="S74" s="64"/>
      <c r="T74" s="64"/>
      <c r="W74" s="64"/>
      <c r="X74" s="64"/>
    </row>
    <row r="75" spans="1:24" ht="12.75">
      <c r="A75" s="217" t="s">
        <v>155</v>
      </c>
      <c r="B75" s="218">
        <v>250</v>
      </c>
      <c r="C75" s="218">
        <v>250</v>
      </c>
      <c r="D75" s="218" t="s">
        <v>183</v>
      </c>
      <c r="E75" s="218" t="s">
        <v>183</v>
      </c>
      <c r="F75" s="218">
        <v>200</v>
      </c>
      <c r="G75" s="218">
        <v>200</v>
      </c>
      <c r="H75" s="218">
        <v>37040</v>
      </c>
      <c r="I75" s="219">
        <v>37040</v>
      </c>
      <c r="K75" s="64"/>
      <c r="L75" s="64"/>
      <c r="O75" s="64"/>
      <c r="P75" s="64"/>
      <c r="S75" s="64"/>
      <c r="T75" s="64"/>
      <c r="W75" s="64"/>
      <c r="X75" s="64"/>
    </row>
    <row r="76" spans="1:24" ht="12.75">
      <c r="A76" s="217" t="s">
        <v>156</v>
      </c>
      <c r="B76" s="218">
        <v>77000</v>
      </c>
      <c r="C76" s="218">
        <v>77000</v>
      </c>
      <c r="D76" s="218" t="s">
        <v>183</v>
      </c>
      <c r="E76" s="218" t="s">
        <v>183</v>
      </c>
      <c r="F76" s="218">
        <v>89000</v>
      </c>
      <c r="G76" s="218">
        <v>89000</v>
      </c>
      <c r="H76" s="218">
        <v>6200</v>
      </c>
      <c r="I76" s="219">
        <v>6200</v>
      </c>
      <c r="K76" s="64"/>
      <c r="L76" s="64"/>
      <c r="O76" s="64"/>
      <c r="P76" s="64"/>
      <c r="S76" s="64"/>
      <c r="T76" s="64"/>
      <c r="W76" s="64"/>
      <c r="X76" s="64"/>
    </row>
    <row r="77" spans="1:24" ht="12.75">
      <c r="A77" s="217" t="s">
        <v>157</v>
      </c>
      <c r="B77" s="218">
        <v>3409</v>
      </c>
      <c r="C77" s="218">
        <v>3409</v>
      </c>
      <c r="D77" s="218" t="s">
        <v>183</v>
      </c>
      <c r="E77" s="218" t="s">
        <v>183</v>
      </c>
      <c r="F77" s="218">
        <v>54.544</v>
      </c>
      <c r="G77" s="218">
        <v>54.544</v>
      </c>
      <c r="H77" s="218">
        <v>549.348</v>
      </c>
      <c r="I77" s="219">
        <v>549.348</v>
      </c>
      <c r="K77" s="64"/>
      <c r="L77" s="64"/>
      <c r="O77" s="64"/>
      <c r="P77" s="64"/>
      <c r="S77" s="64"/>
      <c r="T77" s="64"/>
      <c r="W77" s="64"/>
      <c r="X77" s="64"/>
    </row>
    <row r="78" spans="1:24" ht="12.75">
      <c r="A78" s="217" t="s">
        <v>158</v>
      </c>
      <c r="B78" s="218">
        <v>11510</v>
      </c>
      <c r="C78" s="218">
        <v>11510</v>
      </c>
      <c r="D78" s="218">
        <v>425</v>
      </c>
      <c r="E78" s="218">
        <v>425</v>
      </c>
      <c r="F78" s="218">
        <v>1707.66</v>
      </c>
      <c r="G78" s="218">
        <v>1707.66</v>
      </c>
      <c r="H78" s="218">
        <v>7407.7</v>
      </c>
      <c r="I78" s="219">
        <v>7407.7</v>
      </c>
      <c r="K78" s="64"/>
      <c r="L78" s="64"/>
      <c r="O78" s="64"/>
      <c r="P78" s="64"/>
      <c r="S78" s="64"/>
      <c r="T78" s="64"/>
      <c r="W78" s="64"/>
      <c r="X78" s="64"/>
    </row>
    <row r="79" spans="1:24" ht="12.75">
      <c r="A79" s="217" t="s">
        <v>159</v>
      </c>
      <c r="B79" s="218">
        <v>14300</v>
      </c>
      <c r="C79" s="218">
        <v>14300</v>
      </c>
      <c r="D79" s="218">
        <v>1200</v>
      </c>
      <c r="E79" s="218">
        <v>1200</v>
      </c>
      <c r="F79" s="218">
        <v>1630</v>
      </c>
      <c r="G79" s="218">
        <v>1630</v>
      </c>
      <c r="H79" s="218">
        <v>3210</v>
      </c>
      <c r="I79" s="219">
        <v>3210</v>
      </c>
      <c r="K79" s="64"/>
      <c r="L79" s="64"/>
      <c r="O79" s="64"/>
      <c r="P79" s="64"/>
      <c r="S79" s="64"/>
      <c r="T79" s="64"/>
      <c r="W79" s="64"/>
      <c r="X79" s="64"/>
    </row>
    <row r="80" spans="1:24" ht="12.75">
      <c r="A80" s="298" t="s">
        <v>248</v>
      </c>
      <c r="B80" s="300">
        <v>119269</v>
      </c>
      <c r="C80" s="300">
        <v>119269</v>
      </c>
      <c r="D80" s="300">
        <v>52151.5</v>
      </c>
      <c r="E80" s="300">
        <v>52151.5</v>
      </c>
      <c r="F80" s="300">
        <f>SUM(F72:F79)</f>
        <v>111377.204</v>
      </c>
      <c r="G80" s="300">
        <v>111377.204</v>
      </c>
      <c r="H80" s="300">
        <v>325807.048</v>
      </c>
      <c r="I80" s="299">
        <v>325807.048</v>
      </c>
      <c r="K80" s="64"/>
      <c r="L80" s="64"/>
      <c r="O80" s="64"/>
      <c r="P80" s="64"/>
      <c r="S80" s="64"/>
      <c r="T80" s="64"/>
      <c r="W80" s="64"/>
      <c r="X80" s="64"/>
    </row>
    <row r="81" spans="1:24" ht="12.75">
      <c r="A81" s="217"/>
      <c r="B81" s="218"/>
      <c r="C81" s="218"/>
      <c r="D81" s="218"/>
      <c r="E81" s="218"/>
      <c r="F81" s="218"/>
      <c r="G81" s="218"/>
      <c r="H81" s="218"/>
      <c r="I81" s="219"/>
      <c r="L81" s="64"/>
      <c r="O81" s="64"/>
      <c r="P81" s="64"/>
      <c r="S81" s="64"/>
      <c r="T81" s="64"/>
      <c r="W81" s="64"/>
      <c r="X81" s="64"/>
    </row>
    <row r="82" spans="1:24" ht="12.75">
      <c r="A82" s="220" t="s">
        <v>202</v>
      </c>
      <c r="B82" s="218">
        <v>180</v>
      </c>
      <c r="C82" s="218">
        <v>180</v>
      </c>
      <c r="D82" s="218">
        <v>35480</v>
      </c>
      <c r="E82" s="218">
        <v>35480</v>
      </c>
      <c r="F82" s="218" t="s">
        <v>183</v>
      </c>
      <c r="G82" s="218" t="s">
        <v>183</v>
      </c>
      <c r="H82" s="218">
        <v>26770</v>
      </c>
      <c r="I82" s="219">
        <v>26770</v>
      </c>
      <c r="K82" s="64"/>
      <c r="L82" s="64"/>
      <c r="O82" s="64"/>
      <c r="P82" s="64"/>
      <c r="S82" s="64"/>
      <c r="T82" s="64"/>
      <c r="W82" s="64"/>
      <c r="X82" s="64"/>
    </row>
    <row r="83" spans="1:24" ht="12.75">
      <c r="A83" s="217" t="s">
        <v>160</v>
      </c>
      <c r="B83" s="218">
        <v>1391</v>
      </c>
      <c r="C83" s="218">
        <v>1547</v>
      </c>
      <c r="D83" s="218">
        <v>14901.9</v>
      </c>
      <c r="E83" s="218">
        <v>15081.9</v>
      </c>
      <c r="F83" s="218" t="s">
        <v>183</v>
      </c>
      <c r="G83" s="218" t="s">
        <v>183</v>
      </c>
      <c r="H83" s="218">
        <v>35160</v>
      </c>
      <c r="I83" s="219">
        <v>34678</v>
      </c>
      <c r="K83" s="64"/>
      <c r="L83" s="64"/>
      <c r="O83" s="64"/>
      <c r="P83" s="64"/>
      <c r="S83" s="64"/>
      <c r="T83" s="64"/>
      <c r="W83" s="64"/>
      <c r="X83" s="64"/>
    </row>
    <row r="84" spans="1:24" ht="12.75">
      <c r="A84" s="298" t="s">
        <v>161</v>
      </c>
      <c r="B84" s="300">
        <v>1571</v>
      </c>
      <c r="C84" s="300">
        <v>1727</v>
      </c>
      <c r="D84" s="300">
        <v>50381.9</v>
      </c>
      <c r="E84" s="300">
        <v>50561.9</v>
      </c>
      <c r="F84" s="300" t="s">
        <v>183</v>
      </c>
      <c r="G84" s="300" t="s">
        <v>183</v>
      </c>
      <c r="H84" s="300">
        <v>61930</v>
      </c>
      <c r="I84" s="299">
        <v>61448</v>
      </c>
      <c r="K84" s="64"/>
      <c r="L84" s="64"/>
      <c r="O84" s="64"/>
      <c r="P84" s="64"/>
      <c r="S84" s="64"/>
      <c r="T84" s="64"/>
      <c r="W84" s="64"/>
      <c r="X84" s="64"/>
    </row>
    <row r="85" spans="1:24" ht="12.75">
      <c r="A85" s="217"/>
      <c r="B85" s="218"/>
      <c r="C85" s="218"/>
      <c r="D85" s="218"/>
      <c r="E85" s="218"/>
      <c r="F85" s="218"/>
      <c r="G85" s="218"/>
      <c r="H85" s="218"/>
      <c r="I85" s="219"/>
      <c r="K85" s="64"/>
      <c r="L85" s="64"/>
      <c r="O85" s="64"/>
      <c r="P85" s="64"/>
      <c r="S85" s="64"/>
      <c r="T85" s="64"/>
      <c r="W85" s="64"/>
      <c r="X85" s="64"/>
    </row>
    <row r="86" spans="1:24" s="51" customFormat="1" ht="13.5" thickBot="1">
      <c r="A86" s="295" t="s">
        <v>203</v>
      </c>
      <c r="B86" s="301">
        <v>476550.38</v>
      </c>
      <c r="C86" s="301">
        <v>429708.68</v>
      </c>
      <c r="D86" s="301">
        <v>102593.4</v>
      </c>
      <c r="E86" s="301">
        <v>102723.4</v>
      </c>
      <c r="F86" s="301">
        <f>SUM(F84,F80,F70,F66,F64,F59,F52,F50,F39,F37,F31,F26,F24,F22,F17,F15,F13)</f>
        <v>128917.43800000001</v>
      </c>
      <c r="G86" s="301">
        <v>130928.725</v>
      </c>
      <c r="H86" s="301">
        <v>476192.952</v>
      </c>
      <c r="I86" s="302">
        <v>473219.739</v>
      </c>
      <c r="K86" s="67"/>
      <c r="L86" s="67"/>
      <c r="O86" s="67"/>
      <c r="P86" s="67"/>
      <c r="S86" s="67"/>
      <c r="T86" s="67"/>
      <c r="W86" s="67"/>
      <c r="X86" s="67"/>
    </row>
    <row r="87" spans="1:9" ht="12.75">
      <c r="A87" s="221" t="s">
        <v>270</v>
      </c>
      <c r="B87" s="221"/>
      <c r="C87" s="222"/>
      <c r="D87" s="223"/>
      <c r="E87" s="223"/>
      <c r="F87" s="221"/>
      <c r="G87" s="223"/>
      <c r="H87" s="223"/>
      <c r="I87" s="223"/>
    </row>
    <row r="88" spans="1:9" ht="12.75">
      <c r="A88" s="68" t="s">
        <v>374</v>
      </c>
      <c r="B88" s="8"/>
      <c r="C88" s="48"/>
      <c r="D88" s="9"/>
      <c r="E88" s="9"/>
      <c r="F88" s="8"/>
      <c r="G88" s="8"/>
      <c r="H88" s="8"/>
      <c r="I88" s="8"/>
    </row>
    <row r="89" spans="4:5" ht="12.75">
      <c r="D89" s="64"/>
      <c r="E89" s="64"/>
    </row>
    <row r="91" ht="12.75">
      <c r="C91"/>
    </row>
  </sheetData>
  <mergeCells count="15">
    <mergeCell ref="H7:H8"/>
    <mergeCell ref="I7:I8"/>
    <mergeCell ref="E7:E8"/>
    <mergeCell ref="F7:F8"/>
    <mergeCell ref="G7:G8"/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Normal="75" zoomScaleSheetLayoutView="100" workbookViewId="0" topLeftCell="A1">
      <selection activeCell="A18" sqref="A18:C18"/>
    </sheetView>
  </sheetViews>
  <sheetFormatPr defaultColWidth="11.421875" defaultRowHeight="12.75"/>
  <cols>
    <col min="1" max="3" width="28.7109375" style="0" customWidth="1"/>
  </cols>
  <sheetData>
    <row r="1" spans="1:3" ht="18">
      <c r="A1" s="372" t="s">
        <v>255</v>
      </c>
      <c r="B1" s="372"/>
      <c r="C1" s="372"/>
    </row>
    <row r="3" spans="1:3" ht="15">
      <c r="A3" s="368" t="s">
        <v>394</v>
      </c>
      <c r="B3" s="466"/>
      <c r="C3" s="466"/>
    </row>
    <row r="4" spans="1:3" ht="15">
      <c r="A4" s="467" t="s">
        <v>278</v>
      </c>
      <c r="B4" s="466"/>
      <c r="C4" s="466"/>
    </row>
    <row r="5" spans="1:3" ht="13.5" thickBot="1">
      <c r="A5" s="224"/>
      <c r="B5" s="224"/>
      <c r="C5" s="224"/>
    </row>
    <row r="6" spans="1:3" ht="27" customHeight="1" thickBot="1">
      <c r="A6" s="338" t="s">
        <v>275</v>
      </c>
      <c r="B6" s="339" t="s">
        <v>276</v>
      </c>
      <c r="C6" s="340" t="s">
        <v>420</v>
      </c>
    </row>
    <row r="7" spans="1:3" ht="12.75">
      <c r="A7" s="225">
        <v>2002</v>
      </c>
      <c r="B7" s="90">
        <v>665055</v>
      </c>
      <c r="C7" s="91">
        <v>17751</v>
      </c>
    </row>
    <row r="8" spans="1:3" ht="12.75">
      <c r="A8" s="225">
        <v>2003</v>
      </c>
      <c r="B8" s="90">
        <v>725254</v>
      </c>
      <c r="C8" s="91">
        <v>18505</v>
      </c>
    </row>
    <row r="9" spans="1:3" ht="12.75">
      <c r="A9" s="225">
        <v>2004</v>
      </c>
      <c r="B9" s="90">
        <v>733182</v>
      </c>
      <c r="C9" s="91">
        <v>17688</v>
      </c>
    </row>
    <row r="10" spans="1:3" ht="12.75">
      <c r="A10" s="225">
        <v>2005</v>
      </c>
      <c r="B10" s="90">
        <v>807569</v>
      </c>
      <c r="C10" s="91">
        <v>17509</v>
      </c>
    </row>
    <row r="11" spans="1:3" ht="12.75">
      <c r="A11" s="225">
        <v>2006</v>
      </c>
      <c r="B11" s="90">
        <v>926390</v>
      </c>
      <c r="C11" s="91">
        <v>19211</v>
      </c>
    </row>
    <row r="12" spans="1:3" ht="12.75">
      <c r="A12" s="225">
        <v>2007</v>
      </c>
      <c r="B12" s="90">
        <v>988323</v>
      </c>
      <c r="C12" s="91">
        <v>20171</v>
      </c>
    </row>
    <row r="13" spans="1:3" ht="12.75">
      <c r="A13" s="225">
        <v>2008</v>
      </c>
      <c r="B13" s="90">
        <v>1317752</v>
      </c>
      <c r="C13" s="91">
        <v>23473</v>
      </c>
    </row>
    <row r="14" spans="1:3" ht="12.75">
      <c r="A14" s="225">
        <v>2009</v>
      </c>
      <c r="B14" s="90">
        <v>1602868</v>
      </c>
      <c r="C14" s="91">
        <v>27627</v>
      </c>
    </row>
    <row r="15" spans="1:3" ht="12.75">
      <c r="A15" s="225">
        <v>2010</v>
      </c>
      <c r="B15" s="90">
        <v>1650866</v>
      </c>
      <c r="C15" s="91">
        <v>27767</v>
      </c>
    </row>
    <row r="16" spans="1:3" ht="12.75">
      <c r="A16" s="225">
        <v>2011</v>
      </c>
      <c r="B16" s="90">
        <v>1845039</v>
      </c>
      <c r="C16" s="91">
        <v>32837</v>
      </c>
    </row>
    <row r="17" spans="1:3" ht="13.5" thickBot="1">
      <c r="A17" s="226">
        <v>2012</v>
      </c>
      <c r="B17" s="92">
        <v>1593197</v>
      </c>
      <c r="C17" s="93">
        <v>32724</v>
      </c>
    </row>
    <row r="18" spans="1:3" ht="12.75">
      <c r="A18" s="468" t="s">
        <v>468</v>
      </c>
      <c r="B18" s="468"/>
      <c r="C18" s="468"/>
    </row>
    <row r="19" spans="1:3" ht="12.75">
      <c r="A19" s="294" t="s">
        <v>421</v>
      </c>
      <c r="B19" s="243"/>
      <c r="C19" s="243"/>
    </row>
    <row r="20" ht="12.75">
      <c r="B20" s="59"/>
    </row>
    <row r="21" ht="12.75">
      <c r="B21" s="85"/>
    </row>
    <row r="22" ht="12.75">
      <c r="B22" s="85"/>
    </row>
    <row r="23" ht="12.75">
      <c r="B23" s="85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Normal="75" zoomScaleSheetLayoutView="100" workbookViewId="0" topLeftCell="A13">
      <selection activeCell="A18" sqref="A18:C18"/>
    </sheetView>
  </sheetViews>
  <sheetFormatPr defaultColWidth="11.421875" defaultRowHeight="12.75"/>
  <cols>
    <col min="1" max="3" width="28.7109375" style="0" customWidth="1"/>
  </cols>
  <sheetData>
    <row r="1" spans="1:3" ht="18">
      <c r="A1" s="372" t="s">
        <v>255</v>
      </c>
      <c r="B1" s="372"/>
      <c r="C1" s="372"/>
    </row>
    <row r="3" spans="1:3" ht="15">
      <c r="A3" s="368" t="s">
        <v>487</v>
      </c>
      <c r="B3" s="466"/>
      <c r="C3" s="466"/>
    </row>
    <row r="4" spans="1:3" ht="15">
      <c r="A4" s="368" t="s">
        <v>488</v>
      </c>
      <c r="B4" s="466"/>
      <c r="C4" s="466"/>
    </row>
    <row r="5" spans="1:3" ht="13.5" thickBot="1">
      <c r="A5" s="224"/>
      <c r="B5" s="224"/>
      <c r="C5" s="224"/>
    </row>
    <row r="6" spans="1:3" ht="13.5" thickBot="1">
      <c r="A6" s="227" t="s">
        <v>275</v>
      </c>
      <c r="B6" s="228" t="s">
        <v>277</v>
      </c>
      <c r="C6" s="229" t="s">
        <v>422</v>
      </c>
    </row>
    <row r="7" spans="1:3" ht="12.75">
      <c r="A7" s="225">
        <v>2002</v>
      </c>
      <c r="B7" s="90">
        <v>16521</v>
      </c>
      <c r="C7" s="91">
        <v>1204</v>
      </c>
    </row>
    <row r="8" spans="1:3" ht="12.75">
      <c r="A8" s="225">
        <v>2003</v>
      </c>
      <c r="B8" s="90">
        <v>17028</v>
      </c>
      <c r="C8" s="91">
        <v>1439</v>
      </c>
    </row>
    <row r="9" spans="1:3" ht="12.75">
      <c r="A9" s="225">
        <v>2004</v>
      </c>
      <c r="B9" s="90">
        <v>16013</v>
      </c>
      <c r="C9" s="91">
        <v>1635</v>
      </c>
    </row>
    <row r="10" spans="1:3" ht="12.75">
      <c r="A10" s="225">
        <v>2005</v>
      </c>
      <c r="B10" s="90">
        <v>15693</v>
      </c>
      <c r="C10" s="91">
        <v>1764</v>
      </c>
    </row>
    <row r="11" spans="1:3" ht="12.75">
      <c r="A11" s="225">
        <v>2006</v>
      </c>
      <c r="B11" s="90">
        <v>17214</v>
      </c>
      <c r="C11" s="91">
        <v>1942</v>
      </c>
    </row>
    <row r="12" spans="1:3" ht="12.75">
      <c r="A12" s="225">
        <v>2007</v>
      </c>
      <c r="B12" s="90">
        <v>18226</v>
      </c>
      <c r="C12" s="91">
        <v>2061</v>
      </c>
    </row>
    <row r="13" spans="1:3" ht="12.75">
      <c r="A13" s="225">
        <v>2008</v>
      </c>
      <c r="B13" s="90">
        <v>21291</v>
      </c>
      <c r="C13" s="91">
        <v>2168</v>
      </c>
    </row>
    <row r="14" spans="1:3" ht="12.75">
      <c r="A14" s="225">
        <v>2009</v>
      </c>
      <c r="B14" s="90">
        <v>25291</v>
      </c>
      <c r="C14" s="91">
        <v>2465</v>
      </c>
    </row>
    <row r="15" spans="1:3" ht="12.75">
      <c r="A15" s="225">
        <v>2010</v>
      </c>
      <c r="B15" s="90">
        <v>27877</v>
      </c>
      <c r="C15" s="91">
        <v>2747</v>
      </c>
    </row>
    <row r="16" spans="1:3" ht="12.75">
      <c r="A16" s="225">
        <v>2011</v>
      </c>
      <c r="B16" s="90">
        <v>32206</v>
      </c>
      <c r="C16" s="91">
        <v>2729</v>
      </c>
    </row>
    <row r="17" spans="1:3" ht="13.5" thickBot="1">
      <c r="A17" s="226">
        <v>2012</v>
      </c>
      <c r="B17" s="92">
        <v>30462</v>
      </c>
      <c r="C17" s="93">
        <v>2790</v>
      </c>
    </row>
    <row r="18" spans="1:3" ht="12.75">
      <c r="A18" s="468" t="s">
        <v>468</v>
      </c>
      <c r="B18" s="468"/>
      <c r="C18" s="468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5" zoomScaleNormal="75" zoomScaleSheetLayoutView="75" workbookViewId="0" topLeftCell="A52">
      <selection activeCell="B60" sqref="B60"/>
    </sheetView>
  </sheetViews>
  <sheetFormatPr defaultColWidth="11.421875" defaultRowHeight="12.75"/>
  <cols>
    <col min="1" max="1" width="26.7109375" style="59" customWidth="1"/>
    <col min="2" max="2" width="21.8515625" style="59" customWidth="1"/>
    <col min="3" max="3" width="23.8515625" style="59" customWidth="1"/>
    <col min="4" max="4" width="17.421875" style="59" bestFit="1" customWidth="1"/>
    <col min="5" max="5" width="17.7109375" style="59" bestFit="1" customWidth="1"/>
    <col min="6" max="6" width="20.421875" style="59" customWidth="1"/>
    <col min="7" max="10" width="13.7109375" style="59" customWidth="1"/>
    <col min="11" max="11" width="15.28125" style="59" customWidth="1"/>
    <col min="12" max="12" width="21.28125" style="59" customWidth="1"/>
    <col min="13" max="13" width="13.7109375" style="59" customWidth="1"/>
    <col min="14" max="14" width="11.57421875" style="59" customWidth="1"/>
    <col min="15" max="16" width="16.28125" style="59" customWidth="1"/>
    <col min="17" max="17" width="14.7109375" style="59" customWidth="1"/>
    <col min="18" max="18" width="15.57421875" style="59" customWidth="1"/>
    <col min="19" max="43" width="11.57421875" style="59" customWidth="1"/>
    <col min="44" max="16384" width="11.421875" style="59" customWidth="1"/>
  </cols>
  <sheetData>
    <row r="1" spans="1:10" ht="18">
      <c r="A1" s="358" t="s">
        <v>255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15">
      <c r="A3" s="478" t="s">
        <v>493</v>
      </c>
      <c r="B3" s="478"/>
      <c r="C3" s="478"/>
      <c r="D3" s="478"/>
      <c r="E3" s="478"/>
      <c r="F3" s="478"/>
      <c r="G3" s="478"/>
      <c r="H3" s="478"/>
      <c r="I3" s="478"/>
      <c r="J3" s="478"/>
      <c r="K3" s="307"/>
    </row>
    <row r="4" spans="1:11" ht="14.2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80"/>
    </row>
    <row r="5" spans="1:11" ht="12.75" customHeight="1">
      <c r="A5" s="458" t="s">
        <v>236</v>
      </c>
      <c r="B5" s="472" t="s">
        <v>490</v>
      </c>
      <c r="C5" s="472" t="s">
        <v>491</v>
      </c>
      <c r="D5" s="475" t="s">
        <v>492</v>
      </c>
      <c r="E5" s="475" t="s">
        <v>259</v>
      </c>
      <c r="F5" s="472" t="s">
        <v>175</v>
      </c>
      <c r="G5" s="475" t="s">
        <v>176</v>
      </c>
      <c r="H5" s="475" t="s">
        <v>210</v>
      </c>
      <c r="I5" s="453" t="s">
        <v>174</v>
      </c>
      <c r="J5" s="453" t="s">
        <v>305</v>
      </c>
      <c r="K5" s="80"/>
    </row>
    <row r="6" spans="1:11" ht="12.75">
      <c r="A6" s="459"/>
      <c r="B6" s="473"/>
      <c r="C6" s="473"/>
      <c r="D6" s="476"/>
      <c r="E6" s="476"/>
      <c r="F6" s="473"/>
      <c r="G6" s="476"/>
      <c r="H6" s="476"/>
      <c r="I6" s="470"/>
      <c r="J6" s="470"/>
      <c r="K6" s="80"/>
    </row>
    <row r="7" spans="1:11" ht="13.5" thickBot="1">
      <c r="A7" s="460"/>
      <c r="B7" s="474"/>
      <c r="C7" s="474"/>
      <c r="D7" s="477"/>
      <c r="E7" s="477"/>
      <c r="F7" s="474"/>
      <c r="G7" s="477"/>
      <c r="H7" s="477"/>
      <c r="I7" s="471"/>
      <c r="J7" s="471"/>
      <c r="K7" s="80"/>
    </row>
    <row r="8" spans="1:11" ht="12.75">
      <c r="A8" s="214" t="s">
        <v>204</v>
      </c>
      <c r="B8" s="343">
        <v>11.4773</v>
      </c>
      <c r="C8" s="344" t="s">
        <v>423</v>
      </c>
      <c r="D8" s="344" t="s">
        <v>423</v>
      </c>
      <c r="E8" s="344" t="s">
        <v>423</v>
      </c>
      <c r="F8" s="344" t="s">
        <v>423</v>
      </c>
      <c r="G8" s="343">
        <v>13.6053</v>
      </c>
      <c r="H8" s="343">
        <v>0.5004</v>
      </c>
      <c r="I8" s="344" t="s">
        <v>423</v>
      </c>
      <c r="J8" s="353">
        <v>10.86</v>
      </c>
      <c r="K8" s="80"/>
    </row>
    <row r="9" spans="1:11" ht="12.75">
      <c r="A9" s="123" t="s">
        <v>111</v>
      </c>
      <c r="B9" s="343">
        <v>28.362</v>
      </c>
      <c r="C9" s="343">
        <v>1.0384</v>
      </c>
      <c r="D9" s="344" t="s">
        <v>423</v>
      </c>
      <c r="E9" s="345">
        <v>10.5231</v>
      </c>
      <c r="F9" s="344" t="s">
        <v>423</v>
      </c>
      <c r="G9" s="343">
        <v>145.9244</v>
      </c>
      <c r="H9" s="343">
        <v>8.6259</v>
      </c>
      <c r="I9" s="343">
        <v>0.204</v>
      </c>
      <c r="J9" s="353">
        <v>1450.8644</v>
      </c>
      <c r="K9" s="80"/>
    </row>
    <row r="10" spans="1:11" ht="12.75">
      <c r="A10" s="220" t="s">
        <v>205</v>
      </c>
      <c r="B10" s="343">
        <v>67.3758</v>
      </c>
      <c r="C10" s="345">
        <v>0.7022</v>
      </c>
      <c r="D10" s="344" t="s">
        <v>423</v>
      </c>
      <c r="E10" s="345">
        <v>0.1037</v>
      </c>
      <c r="F10" s="344" t="s">
        <v>423</v>
      </c>
      <c r="G10" s="343">
        <v>15.7019</v>
      </c>
      <c r="H10" s="343">
        <v>39.4579</v>
      </c>
      <c r="I10" s="343">
        <v>8.8066</v>
      </c>
      <c r="J10" s="353">
        <v>45.0152</v>
      </c>
      <c r="K10" s="80"/>
    </row>
    <row r="11" spans="1:11" ht="12.75">
      <c r="A11" s="123" t="s">
        <v>112</v>
      </c>
      <c r="B11" s="343">
        <v>4.7581</v>
      </c>
      <c r="C11" s="344" t="s">
        <v>423</v>
      </c>
      <c r="D11" s="344" t="s">
        <v>423</v>
      </c>
      <c r="E11" s="345">
        <v>1.2083</v>
      </c>
      <c r="F11" s="344" t="s">
        <v>423</v>
      </c>
      <c r="G11" s="343">
        <v>50.6513</v>
      </c>
      <c r="H11" s="343">
        <v>20.765</v>
      </c>
      <c r="I11" s="343">
        <v>1.2546</v>
      </c>
      <c r="J11" s="353">
        <v>435.2454</v>
      </c>
      <c r="K11" s="80"/>
    </row>
    <row r="12" spans="1:11" ht="12.75">
      <c r="A12" s="298" t="s">
        <v>113</v>
      </c>
      <c r="B12" s="346">
        <f aca="true" t="shared" si="0" ref="B12:J12">SUM(B8:B11)</f>
        <v>111.97319999999999</v>
      </c>
      <c r="C12" s="346">
        <f t="shared" si="0"/>
        <v>1.7406000000000001</v>
      </c>
      <c r="D12" s="346">
        <f t="shared" si="0"/>
        <v>0</v>
      </c>
      <c r="E12" s="346">
        <f t="shared" si="0"/>
        <v>11.835099999999999</v>
      </c>
      <c r="F12" s="346">
        <f t="shared" si="0"/>
        <v>0</v>
      </c>
      <c r="G12" s="346">
        <f t="shared" si="0"/>
        <v>225.88289999999998</v>
      </c>
      <c r="H12" s="346">
        <f t="shared" si="0"/>
        <v>69.3492</v>
      </c>
      <c r="I12" s="346">
        <f t="shared" si="0"/>
        <v>10.2652</v>
      </c>
      <c r="J12" s="354">
        <f t="shared" si="0"/>
        <v>1941.985</v>
      </c>
      <c r="K12" s="80"/>
    </row>
    <row r="13" spans="1:11" ht="12.75">
      <c r="A13" s="231"/>
      <c r="B13" s="90"/>
      <c r="C13" s="90"/>
      <c r="D13" s="90"/>
      <c r="E13" s="90"/>
      <c r="F13" s="90"/>
      <c r="G13" s="90"/>
      <c r="H13" s="90"/>
      <c r="I13" s="91"/>
      <c r="J13" s="91"/>
      <c r="K13" s="80"/>
    </row>
    <row r="14" spans="1:11" ht="12.75">
      <c r="A14" s="298" t="s">
        <v>114</v>
      </c>
      <c r="B14" s="346">
        <v>43.1853</v>
      </c>
      <c r="C14" s="346">
        <v>20.1652</v>
      </c>
      <c r="D14" s="346">
        <v>1.707</v>
      </c>
      <c r="E14" s="346">
        <v>0.0308</v>
      </c>
      <c r="F14" s="351">
        <v>0.7692</v>
      </c>
      <c r="G14" s="351">
        <v>138.0496</v>
      </c>
      <c r="H14" s="351">
        <v>0</v>
      </c>
      <c r="I14" s="351">
        <v>0</v>
      </c>
      <c r="J14" s="352">
        <v>25.0103</v>
      </c>
      <c r="K14" s="80"/>
    </row>
    <row r="15" spans="1:11" ht="12.75">
      <c r="A15" s="123"/>
      <c r="B15" s="90"/>
      <c r="C15" s="90"/>
      <c r="D15" s="90"/>
      <c r="E15" s="90"/>
      <c r="F15" s="90"/>
      <c r="G15" s="90"/>
      <c r="H15" s="90"/>
      <c r="I15" s="91"/>
      <c r="J15" s="91"/>
      <c r="K15" s="80"/>
    </row>
    <row r="16" spans="1:11" ht="12.75">
      <c r="A16" s="298" t="s">
        <v>115</v>
      </c>
      <c r="B16" s="346">
        <v>0.303</v>
      </c>
      <c r="C16" s="346">
        <v>0</v>
      </c>
      <c r="D16" s="346">
        <v>0.2234</v>
      </c>
      <c r="E16" s="346">
        <v>0.007</v>
      </c>
      <c r="F16" s="351">
        <v>0.0264</v>
      </c>
      <c r="G16" s="351">
        <v>2.0111</v>
      </c>
      <c r="H16" s="351">
        <v>0</v>
      </c>
      <c r="I16" s="351">
        <v>0</v>
      </c>
      <c r="J16" s="352">
        <v>3.979</v>
      </c>
      <c r="K16" s="80"/>
    </row>
    <row r="17" spans="1:11" ht="12.75">
      <c r="A17" s="123"/>
      <c r="B17" s="90"/>
      <c r="C17" s="90"/>
      <c r="D17" s="90"/>
      <c r="E17" s="90"/>
      <c r="F17" s="90"/>
      <c r="G17" s="90"/>
      <c r="H17" s="90"/>
      <c r="I17" s="91"/>
      <c r="J17" s="91"/>
      <c r="K17" s="80"/>
    </row>
    <row r="18" spans="1:11" ht="12.75">
      <c r="A18" s="123" t="s">
        <v>271</v>
      </c>
      <c r="B18" s="343">
        <v>143.3253</v>
      </c>
      <c r="C18" s="343">
        <v>37.41</v>
      </c>
      <c r="D18" s="343">
        <v>16.43</v>
      </c>
      <c r="E18" s="343">
        <v>3.73</v>
      </c>
      <c r="F18" s="348" t="s">
        <v>423</v>
      </c>
      <c r="G18" s="349">
        <v>22.47</v>
      </c>
      <c r="H18" s="349">
        <v>580.544</v>
      </c>
      <c r="I18" s="350">
        <v>4.5836</v>
      </c>
      <c r="J18" s="350">
        <v>2.33</v>
      </c>
      <c r="K18" s="80"/>
    </row>
    <row r="19" spans="1:11" ht="12.75">
      <c r="A19" s="123" t="s">
        <v>116</v>
      </c>
      <c r="B19" s="343">
        <v>0.07</v>
      </c>
      <c r="C19" s="343">
        <v>1.31</v>
      </c>
      <c r="D19" s="343">
        <v>1.34</v>
      </c>
      <c r="E19" s="343">
        <v>0.91</v>
      </c>
      <c r="F19" s="348" t="s">
        <v>423</v>
      </c>
      <c r="G19" s="349">
        <v>77.01</v>
      </c>
      <c r="H19" s="349">
        <v>9.45</v>
      </c>
      <c r="I19" s="350">
        <v>2.18</v>
      </c>
      <c r="J19" s="350">
        <v>5.65</v>
      </c>
      <c r="K19" s="80"/>
    </row>
    <row r="20" spans="1:11" ht="12.75">
      <c r="A20" s="123" t="s">
        <v>117</v>
      </c>
      <c r="B20" s="343" t="s">
        <v>423</v>
      </c>
      <c r="C20" s="343" t="s">
        <v>423</v>
      </c>
      <c r="D20" s="343" t="s">
        <v>423</v>
      </c>
      <c r="E20" s="343">
        <v>0.0735</v>
      </c>
      <c r="F20" s="348" t="s">
        <v>423</v>
      </c>
      <c r="G20" s="349">
        <v>40.1919</v>
      </c>
      <c r="H20" s="348">
        <v>7.0737</v>
      </c>
      <c r="I20" s="350" t="s">
        <v>423</v>
      </c>
      <c r="J20" s="350">
        <v>1.1355</v>
      </c>
      <c r="K20" s="80"/>
    </row>
    <row r="21" spans="1:11" ht="12.75">
      <c r="A21" s="298" t="s">
        <v>272</v>
      </c>
      <c r="B21" s="346">
        <f aca="true" t="shared" si="1" ref="B21:J21">SUM(B18:B20)</f>
        <v>143.3953</v>
      </c>
      <c r="C21" s="346">
        <f t="shared" si="1"/>
        <v>38.72</v>
      </c>
      <c r="D21" s="346">
        <f t="shared" si="1"/>
        <v>17.77</v>
      </c>
      <c r="E21" s="346">
        <f t="shared" si="1"/>
        <v>4.7135</v>
      </c>
      <c r="F21" s="346">
        <f t="shared" si="1"/>
        <v>0</v>
      </c>
      <c r="G21" s="346">
        <f t="shared" si="1"/>
        <v>139.6719</v>
      </c>
      <c r="H21" s="346">
        <f t="shared" si="1"/>
        <v>597.0677000000001</v>
      </c>
      <c r="I21" s="346">
        <f t="shared" si="1"/>
        <v>6.7636</v>
      </c>
      <c r="J21" s="354">
        <f t="shared" si="1"/>
        <v>9.1155</v>
      </c>
      <c r="K21" s="80"/>
    </row>
    <row r="22" spans="1:11" ht="12.75">
      <c r="A22" s="123"/>
      <c r="B22" s="90"/>
      <c r="C22" s="90"/>
      <c r="D22" s="90"/>
      <c r="E22" s="90"/>
      <c r="F22" s="90"/>
      <c r="G22" s="90"/>
      <c r="H22" s="90"/>
      <c r="I22" s="91"/>
      <c r="J22" s="91"/>
      <c r="K22" s="80"/>
    </row>
    <row r="23" spans="1:11" ht="12.75">
      <c r="A23" s="298" t="s">
        <v>118</v>
      </c>
      <c r="B23" s="346">
        <v>7209.18</v>
      </c>
      <c r="C23" s="346">
        <v>1118.56</v>
      </c>
      <c r="D23" s="346">
        <v>2.63</v>
      </c>
      <c r="E23" s="346">
        <v>163.32</v>
      </c>
      <c r="F23" s="346">
        <f>SUM(F20:F22)</f>
        <v>0</v>
      </c>
      <c r="G23" s="351">
        <v>90.17</v>
      </c>
      <c r="H23" s="351">
        <v>970.52</v>
      </c>
      <c r="I23" s="352">
        <v>408.38</v>
      </c>
      <c r="J23" s="352">
        <v>241.3</v>
      </c>
      <c r="K23" s="80"/>
    </row>
    <row r="24" spans="1:11" ht="12.75">
      <c r="A24" s="123"/>
      <c r="B24" s="90"/>
      <c r="C24" s="90"/>
      <c r="D24" s="90"/>
      <c r="E24" s="90"/>
      <c r="F24" s="90"/>
      <c r="G24" s="90"/>
      <c r="H24" s="90"/>
      <c r="I24" s="91"/>
      <c r="J24" s="91"/>
      <c r="K24" s="80"/>
    </row>
    <row r="25" spans="1:11" ht="12.75">
      <c r="A25" s="298" t="s">
        <v>119</v>
      </c>
      <c r="B25" s="346">
        <v>157.6878</v>
      </c>
      <c r="C25" s="346">
        <v>0</v>
      </c>
      <c r="D25" s="346">
        <v>2.1256</v>
      </c>
      <c r="E25" s="346">
        <v>5.3437</v>
      </c>
      <c r="F25" s="346">
        <v>0</v>
      </c>
      <c r="G25" s="351">
        <v>66.9495</v>
      </c>
      <c r="H25" s="351">
        <v>646.0005</v>
      </c>
      <c r="I25" s="352">
        <v>632.9786</v>
      </c>
      <c r="J25" s="352">
        <v>791.1473</v>
      </c>
      <c r="K25" s="80"/>
    </row>
    <row r="26" spans="1:11" ht="12.75">
      <c r="A26" s="123"/>
      <c r="B26" s="90"/>
      <c r="C26" s="90"/>
      <c r="D26" s="90"/>
      <c r="E26" s="90"/>
      <c r="F26" s="90"/>
      <c r="G26" s="90"/>
      <c r="H26" s="90"/>
      <c r="I26" s="91"/>
      <c r="J26" s="91"/>
      <c r="K26" s="80"/>
    </row>
    <row r="27" spans="1:11" ht="12.75">
      <c r="A27" s="123" t="s">
        <v>120</v>
      </c>
      <c r="B27" s="343">
        <v>932.58</v>
      </c>
      <c r="C27" s="343">
        <v>208.66</v>
      </c>
      <c r="D27" s="343">
        <v>2.35</v>
      </c>
      <c r="E27" s="343">
        <v>36.12</v>
      </c>
      <c r="F27" s="344" t="s">
        <v>423</v>
      </c>
      <c r="G27" s="349">
        <v>81.08</v>
      </c>
      <c r="H27" s="349">
        <v>300.32</v>
      </c>
      <c r="I27" s="350">
        <v>211.64</v>
      </c>
      <c r="J27" s="350">
        <v>147.491</v>
      </c>
      <c r="K27" s="80"/>
    </row>
    <row r="28" spans="1:11" ht="12.75">
      <c r="A28" s="123" t="s">
        <v>121</v>
      </c>
      <c r="B28" s="343">
        <v>3033.85</v>
      </c>
      <c r="C28" s="343">
        <v>790</v>
      </c>
      <c r="D28" s="343">
        <v>1.71</v>
      </c>
      <c r="E28" s="343">
        <v>314.82</v>
      </c>
      <c r="F28" s="344" t="s">
        <v>423</v>
      </c>
      <c r="G28" s="349">
        <v>4.76</v>
      </c>
      <c r="H28" s="349">
        <v>90.29</v>
      </c>
      <c r="I28" s="350">
        <v>1761.76</v>
      </c>
      <c r="J28" s="350">
        <v>1021.41</v>
      </c>
      <c r="K28" s="80"/>
    </row>
    <row r="29" spans="1:11" ht="12.75">
      <c r="A29" s="123" t="s">
        <v>122</v>
      </c>
      <c r="B29" s="343">
        <v>17865.82</v>
      </c>
      <c r="C29" s="343">
        <v>5330.25</v>
      </c>
      <c r="D29" s="343">
        <v>2.21</v>
      </c>
      <c r="E29" s="343">
        <v>44.42</v>
      </c>
      <c r="F29" s="344" t="s">
        <v>423</v>
      </c>
      <c r="G29" s="349">
        <v>196.87</v>
      </c>
      <c r="H29" s="349">
        <v>635.28</v>
      </c>
      <c r="I29" s="350">
        <v>434.22</v>
      </c>
      <c r="J29" s="350">
        <v>585.58</v>
      </c>
      <c r="K29" s="80"/>
    </row>
    <row r="30" spans="1:11" ht="12.75">
      <c r="A30" s="298" t="s">
        <v>273</v>
      </c>
      <c r="B30" s="346">
        <f>SUM(B27:B29)</f>
        <v>21832.25</v>
      </c>
      <c r="C30" s="346">
        <f aca="true" t="shared" si="2" ref="C30:J30">SUM(C27:C29)</f>
        <v>6328.91</v>
      </c>
      <c r="D30" s="346">
        <f t="shared" si="2"/>
        <v>6.2700000000000005</v>
      </c>
      <c r="E30" s="346">
        <f t="shared" si="2"/>
        <v>395.36</v>
      </c>
      <c r="F30" s="346">
        <f t="shared" si="2"/>
        <v>0</v>
      </c>
      <c r="G30" s="346">
        <f t="shared" si="2"/>
        <v>282.71000000000004</v>
      </c>
      <c r="H30" s="346">
        <f t="shared" si="2"/>
        <v>1025.8899999999999</v>
      </c>
      <c r="I30" s="346">
        <f t="shared" si="2"/>
        <v>2407.62</v>
      </c>
      <c r="J30" s="354">
        <f t="shared" si="2"/>
        <v>1754.4810000000002</v>
      </c>
      <c r="K30" s="80"/>
    </row>
    <row r="31" spans="1:11" ht="12.75">
      <c r="A31" s="123"/>
      <c r="B31" s="90"/>
      <c r="C31" s="90"/>
      <c r="D31" s="90"/>
      <c r="E31" s="90"/>
      <c r="F31" s="90"/>
      <c r="G31" s="90"/>
      <c r="H31" s="90"/>
      <c r="I31" s="91"/>
      <c r="J31" s="91"/>
      <c r="K31" s="80"/>
    </row>
    <row r="32" spans="1:11" ht="12.75">
      <c r="A32" s="123" t="s">
        <v>123</v>
      </c>
      <c r="B32" s="343">
        <v>1222.33</v>
      </c>
      <c r="C32" s="343">
        <v>56.25</v>
      </c>
      <c r="D32" s="343">
        <v>5.76</v>
      </c>
      <c r="E32" s="343">
        <v>23.19</v>
      </c>
      <c r="F32" s="343">
        <v>1.41</v>
      </c>
      <c r="G32" s="343">
        <v>117.7</v>
      </c>
      <c r="H32" s="343">
        <v>3057.57</v>
      </c>
      <c r="I32" s="343">
        <v>155</v>
      </c>
      <c r="J32" s="353">
        <v>122.38</v>
      </c>
      <c r="K32" s="80"/>
    </row>
    <row r="33" spans="1:11" ht="12.75">
      <c r="A33" s="123" t="s">
        <v>124</v>
      </c>
      <c r="B33" s="343">
        <v>645.66</v>
      </c>
      <c r="C33" s="343">
        <v>21.93</v>
      </c>
      <c r="D33" s="343">
        <v>9.92</v>
      </c>
      <c r="E33" s="343">
        <v>20.61</v>
      </c>
      <c r="F33" s="343" t="s">
        <v>423</v>
      </c>
      <c r="G33" s="343">
        <v>8.15</v>
      </c>
      <c r="H33" s="343">
        <v>126</v>
      </c>
      <c r="I33" s="343">
        <v>70</v>
      </c>
      <c r="J33" s="353">
        <v>209.71</v>
      </c>
      <c r="K33" s="80"/>
    </row>
    <row r="34" spans="1:11" ht="12.75">
      <c r="A34" s="123" t="s">
        <v>125</v>
      </c>
      <c r="B34" s="343">
        <v>1353.79</v>
      </c>
      <c r="C34" s="343">
        <v>26.85</v>
      </c>
      <c r="D34" s="343">
        <v>9.61</v>
      </c>
      <c r="E34" s="343">
        <v>18.2</v>
      </c>
      <c r="F34" s="343" t="s">
        <v>423</v>
      </c>
      <c r="G34" s="343">
        <v>156.92</v>
      </c>
      <c r="H34" s="343">
        <v>343</v>
      </c>
      <c r="I34" s="343">
        <v>3102</v>
      </c>
      <c r="J34" s="353">
        <v>501.68</v>
      </c>
      <c r="K34" s="80"/>
    </row>
    <row r="35" spans="1:11" ht="12.75">
      <c r="A35" s="123" t="s">
        <v>126</v>
      </c>
      <c r="B35" s="343">
        <v>369.28</v>
      </c>
      <c r="C35" s="343">
        <v>9.4</v>
      </c>
      <c r="D35" s="343">
        <v>0.11</v>
      </c>
      <c r="E35" s="343">
        <v>1.28</v>
      </c>
      <c r="F35" s="343">
        <v>114.72</v>
      </c>
      <c r="G35" s="343">
        <v>65.06</v>
      </c>
      <c r="H35" s="343">
        <v>2099</v>
      </c>
      <c r="I35" s="343">
        <v>1311</v>
      </c>
      <c r="J35" s="353">
        <v>969.59</v>
      </c>
      <c r="K35" s="80"/>
    </row>
    <row r="36" spans="1:11" ht="12.75">
      <c r="A36" s="298" t="s">
        <v>127</v>
      </c>
      <c r="B36" s="346">
        <f>SUM(B32:B35)</f>
        <v>3591.0599999999995</v>
      </c>
      <c r="C36" s="346">
        <f aca="true" t="shared" si="3" ref="C36:J36">SUM(C32:C35)</f>
        <v>114.43</v>
      </c>
      <c r="D36" s="346">
        <f t="shared" si="3"/>
        <v>25.4</v>
      </c>
      <c r="E36" s="346">
        <f t="shared" si="3"/>
        <v>63.28</v>
      </c>
      <c r="F36" s="346">
        <f t="shared" si="3"/>
        <v>116.13</v>
      </c>
      <c r="G36" s="346">
        <f t="shared" si="3"/>
        <v>347.83</v>
      </c>
      <c r="H36" s="346">
        <f t="shared" si="3"/>
        <v>5625.57</v>
      </c>
      <c r="I36" s="346">
        <f t="shared" si="3"/>
        <v>4638</v>
      </c>
      <c r="J36" s="354">
        <f t="shared" si="3"/>
        <v>1803.3600000000001</v>
      </c>
      <c r="K36" s="80"/>
    </row>
    <row r="37" spans="1:11" ht="12.75">
      <c r="A37" s="123"/>
      <c r="B37" s="343"/>
      <c r="C37" s="343"/>
      <c r="D37" s="343"/>
      <c r="E37" s="343"/>
      <c r="F37" s="343"/>
      <c r="G37" s="343"/>
      <c r="H37" s="343"/>
      <c r="I37" s="343"/>
      <c r="J37" s="353"/>
      <c r="K37" s="80"/>
    </row>
    <row r="38" spans="1:11" ht="12.75">
      <c r="A38" s="298" t="s">
        <v>128</v>
      </c>
      <c r="B38" s="346">
        <v>3758.4423</v>
      </c>
      <c r="C38" s="346">
        <v>774.4508</v>
      </c>
      <c r="D38" s="346">
        <v>4.96</v>
      </c>
      <c r="E38" s="346">
        <v>2.4812</v>
      </c>
      <c r="F38" s="346">
        <v>71.5057</v>
      </c>
      <c r="G38" s="346">
        <v>112.3765</v>
      </c>
      <c r="H38" s="346">
        <v>390.5821</v>
      </c>
      <c r="I38" s="346">
        <v>572.2802</v>
      </c>
      <c r="J38" s="354">
        <v>3299.8777</v>
      </c>
      <c r="K38" s="80"/>
    </row>
    <row r="39" spans="1:11" ht="12.75">
      <c r="A39" s="123"/>
      <c r="B39" s="343"/>
      <c r="C39" s="343"/>
      <c r="D39" s="343"/>
      <c r="E39" s="343"/>
      <c r="F39" s="343"/>
      <c r="G39" s="343"/>
      <c r="H39" s="343"/>
      <c r="I39" s="343"/>
      <c r="J39" s="353"/>
      <c r="K39" s="80"/>
    </row>
    <row r="40" spans="1:11" ht="12.75">
      <c r="A40" s="123" t="s">
        <v>274</v>
      </c>
      <c r="B40" s="343">
        <v>211.66</v>
      </c>
      <c r="C40" s="343">
        <v>203.48</v>
      </c>
      <c r="D40" s="343">
        <v>0.038</v>
      </c>
      <c r="E40" s="343">
        <v>101.08</v>
      </c>
      <c r="F40" s="343">
        <v>0.003</v>
      </c>
      <c r="G40" s="343">
        <v>0.9455</v>
      </c>
      <c r="H40" s="343">
        <v>1.22</v>
      </c>
      <c r="I40" s="343">
        <v>0.4</v>
      </c>
      <c r="J40" s="353">
        <v>0.8</v>
      </c>
      <c r="K40" s="80"/>
    </row>
    <row r="41" spans="1:11" ht="12.75">
      <c r="A41" s="123" t="s">
        <v>129</v>
      </c>
      <c r="B41" s="343">
        <v>547.99</v>
      </c>
      <c r="C41" s="343">
        <v>146.403</v>
      </c>
      <c r="D41" s="343">
        <v>1.57</v>
      </c>
      <c r="E41" s="343">
        <v>168.142</v>
      </c>
      <c r="F41" s="343" t="s">
        <v>423</v>
      </c>
      <c r="G41" s="343">
        <v>1.71</v>
      </c>
      <c r="H41" s="343">
        <v>608.87</v>
      </c>
      <c r="I41" s="343" t="s">
        <v>423</v>
      </c>
      <c r="J41" s="353">
        <v>1.44</v>
      </c>
      <c r="K41" s="80"/>
    </row>
    <row r="42" spans="1:11" ht="12.75">
      <c r="A42" s="123" t="s">
        <v>130</v>
      </c>
      <c r="B42" s="343">
        <v>388.64</v>
      </c>
      <c r="C42" s="343">
        <v>293.66</v>
      </c>
      <c r="D42" s="343">
        <v>2.4445</v>
      </c>
      <c r="E42" s="343">
        <v>4.73</v>
      </c>
      <c r="F42" s="343" t="s">
        <v>423</v>
      </c>
      <c r="G42" s="343">
        <v>3.866</v>
      </c>
      <c r="H42" s="343">
        <v>84.08</v>
      </c>
      <c r="I42" s="343">
        <v>1.36</v>
      </c>
      <c r="J42" s="353">
        <v>1.69</v>
      </c>
      <c r="K42" s="80"/>
    </row>
    <row r="43" spans="1:11" ht="12.75">
      <c r="A43" s="123" t="s">
        <v>131</v>
      </c>
      <c r="B43" s="343">
        <v>1087</v>
      </c>
      <c r="C43" s="343">
        <v>373.17</v>
      </c>
      <c r="D43" s="343">
        <v>3.1</v>
      </c>
      <c r="E43" s="343">
        <v>517.25</v>
      </c>
      <c r="F43" s="343" t="s">
        <v>423</v>
      </c>
      <c r="G43" s="343" t="s">
        <v>423</v>
      </c>
      <c r="H43" s="343">
        <v>7.32</v>
      </c>
      <c r="I43" s="343" t="s">
        <v>423</v>
      </c>
      <c r="J43" s="353" t="s">
        <v>423</v>
      </c>
      <c r="K43" s="80"/>
    </row>
    <row r="44" spans="1:11" ht="12.75">
      <c r="A44" s="123" t="s">
        <v>132</v>
      </c>
      <c r="B44" s="343">
        <v>169.84</v>
      </c>
      <c r="C44" s="343">
        <v>41.11</v>
      </c>
      <c r="D44" s="343">
        <v>0.28</v>
      </c>
      <c r="E44" s="343">
        <v>28.03</v>
      </c>
      <c r="F44" s="343" t="s">
        <v>423</v>
      </c>
      <c r="G44" s="343">
        <v>11.87</v>
      </c>
      <c r="H44" s="343">
        <v>16.78</v>
      </c>
      <c r="I44" s="343">
        <v>84.38</v>
      </c>
      <c r="J44" s="353">
        <v>12.66</v>
      </c>
      <c r="K44" s="80"/>
    </row>
    <row r="45" spans="1:11" ht="12.75">
      <c r="A45" s="123" t="s">
        <v>133</v>
      </c>
      <c r="B45" s="343">
        <v>852.55</v>
      </c>
      <c r="C45" s="343">
        <v>326.23</v>
      </c>
      <c r="D45" s="343">
        <v>16.11</v>
      </c>
      <c r="E45" s="343">
        <v>538.558</v>
      </c>
      <c r="F45" s="343" t="s">
        <v>423</v>
      </c>
      <c r="G45" s="343">
        <v>0.06</v>
      </c>
      <c r="H45" s="343">
        <v>161.661</v>
      </c>
      <c r="I45" s="343" t="s">
        <v>423</v>
      </c>
      <c r="J45" s="353">
        <v>0.03</v>
      </c>
      <c r="K45" s="80"/>
    </row>
    <row r="46" spans="1:11" ht="12.75">
      <c r="A46" s="123" t="s">
        <v>134</v>
      </c>
      <c r="B46" s="343">
        <v>330.82</v>
      </c>
      <c r="C46" s="343">
        <v>136.58</v>
      </c>
      <c r="D46" s="343">
        <v>23.76</v>
      </c>
      <c r="E46" s="343">
        <v>111.24</v>
      </c>
      <c r="F46" s="343" t="s">
        <v>423</v>
      </c>
      <c r="G46" s="343">
        <v>1.17</v>
      </c>
      <c r="H46" s="343">
        <v>2.64</v>
      </c>
      <c r="I46" s="343" t="s">
        <v>423</v>
      </c>
      <c r="J46" s="353">
        <v>11.48</v>
      </c>
      <c r="K46" s="80"/>
    </row>
    <row r="47" spans="1:11" ht="12.75">
      <c r="A47" s="123" t="s">
        <v>135</v>
      </c>
      <c r="B47" s="343">
        <v>1477.92</v>
      </c>
      <c r="C47" s="343">
        <v>703.03</v>
      </c>
      <c r="D47" s="343">
        <v>1.205</v>
      </c>
      <c r="E47" s="343">
        <v>666.03</v>
      </c>
      <c r="F47" s="343" t="s">
        <v>423</v>
      </c>
      <c r="G47" s="343">
        <v>1.849</v>
      </c>
      <c r="H47" s="343">
        <v>889.869</v>
      </c>
      <c r="I47" s="343">
        <v>102.7</v>
      </c>
      <c r="J47" s="353">
        <v>60.06</v>
      </c>
      <c r="K47" s="80"/>
    </row>
    <row r="48" spans="1:11" ht="12.75">
      <c r="A48" s="123" t="s">
        <v>136</v>
      </c>
      <c r="B48" s="343">
        <v>3021.29</v>
      </c>
      <c r="C48" s="343">
        <v>1863.35</v>
      </c>
      <c r="D48" s="343">
        <v>0.33</v>
      </c>
      <c r="E48" s="343">
        <v>1356.11</v>
      </c>
      <c r="F48" s="343" t="s">
        <v>423</v>
      </c>
      <c r="G48" s="343">
        <v>2.95</v>
      </c>
      <c r="H48" s="343">
        <v>449.52</v>
      </c>
      <c r="I48" s="343">
        <v>14.365</v>
      </c>
      <c r="J48" s="353">
        <v>20.67</v>
      </c>
      <c r="K48" s="80"/>
    </row>
    <row r="49" spans="1:11" ht="12.75">
      <c r="A49" s="298" t="s">
        <v>256</v>
      </c>
      <c r="B49" s="346">
        <f aca="true" t="shared" si="4" ref="B49:J49">SUM(B40:B48)</f>
        <v>8087.71</v>
      </c>
      <c r="C49" s="346">
        <f t="shared" si="4"/>
        <v>4087.0129999999995</v>
      </c>
      <c r="D49" s="346">
        <f t="shared" si="4"/>
        <v>48.8375</v>
      </c>
      <c r="E49" s="346">
        <f t="shared" si="4"/>
        <v>3491.17</v>
      </c>
      <c r="F49" s="346">
        <f t="shared" si="4"/>
        <v>0.003</v>
      </c>
      <c r="G49" s="346">
        <f t="shared" si="4"/>
        <v>24.420499999999997</v>
      </c>
      <c r="H49" s="346">
        <f t="shared" si="4"/>
        <v>2221.96</v>
      </c>
      <c r="I49" s="346">
        <f t="shared" si="4"/>
        <v>203.205</v>
      </c>
      <c r="J49" s="354">
        <f t="shared" si="4"/>
        <v>108.83</v>
      </c>
      <c r="K49" s="80"/>
    </row>
    <row r="50" spans="1:11" ht="12.75">
      <c r="A50" s="123"/>
      <c r="B50" s="343"/>
      <c r="C50" s="343"/>
      <c r="D50" s="343"/>
      <c r="E50" s="343"/>
      <c r="F50" s="343"/>
      <c r="G50" s="343"/>
      <c r="H50" s="343"/>
      <c r="I50" s="343"/>
      <c r="J50" s="353"/>
      <c r="K50" s="80"/>
    </row>
    <row r="51" spans="1:11" ht="12.75">
      <c r="A51" s="298" t="s">
        <v>137</v>
      </c>
      <c r="B51" s="346">
        <v>276.1062</v>
      </c>
      <c r="C51" s="346">
        <v>10.7903</v>
      </c>
      <c r="D51" s="346">
        <v>0.7314</v>
      </c>
      <c r="E51" s="346">
        <v>5.4807</v>
      </c>
      <c r="F51" s="346">
        <v>0.003</v>
      </c>
      <c r="G51" s="346">
        <v>4.6074</v>
      </c>
      <c r="H51" s="346">
        <v>411.6752</v>
      </c>
      <c r="I51" s="346">
        <v>3136.6564</v>
      </c>
      <c r="J51" s="354">
        <v>34.0428</v>
      </c>
      <c r="K51" s="80"/>
    </row>
    <row r="52" spans="1:11" ht="12.75">
      <c r="A52" s="123"/>
      <c r="B52" s="343"/>
      <c r="C52" s="343"/>
      <c r="D52" s="343"/>
      <c r="E52" s="343"/>
      <c r="F52" s="343"/>
      <c r="G52" s="343"/>
      <c r="H52" s="343"/>
      <c r="I52" s="343"/>
      <c r="J52" s="353"/>
      <c r="K52" s="80"/>
    </row>
    <row r="53" spans="1:11" ht="12.75">
      <c r="A53" s="123" t="s">
        <v>138</v>
      </c>
      <c r="B53" s="343">
        <v>16723.33</v>
      </c>
      <c r="C53" s="343">
        <v>6189.02</v>
      </c>
      <c r="D53" s="343">
        <v>0.11</v>
      </c>
      <c r="E53" s="343">
        <v>577.45</v>
      </c>
      <c r="F53" s="343" t="s">
        <v>423</v>
      </c>
      <c r="G53" s="343">
        <v>206.07</v>
      </c>
      <c r="H53" s="343">
        <v>14166.33</v>
      </c>
      <c r="I53" s="343">
        <v>5542.27</v>
      </c>
      <c r="J53" s="353">
        <v>10690.57</v>
      </c>
      <c r="K53" s="80"/>
    </row>
    <row r="54" spans="1:11" ht="12.75">
      <c r="A54" s="123" t="s">
        <v>139</v>
      </c>
      <c r="B54" s="343">
        <v>17431.03</v>
      </c>
      <c r="C54" s="343">
        <v>6403.52</v>
      </c>
      <c r="D54" s="343">
        <v>13.46</v>
      </c>
      <c r="E54" s="343">
        <v>179.03</v>
      </c>
      <c r="F54" s="343" t="s">
        <v>423</v>
      </c>
      <c r="G54" s="343">
        <v>8.9</v>
      </c>
      <c r="H54" s="343">
        <v>15448.15</v>
      </c>
      <c r="I54" s="343">
        <v>22811.61</v>
      </c>
      <c r="J54" s="353">
        <v>1296.8</v>
      </c>
      <c r="K54" s="80"/>
    </row>
    <row r="55" spans="1:11" ht="12.75">
      <c r="A55" s="123" t="s">
        <v>140</v>
      </c>
      <c r="B55" s="343">
        <v>6368.37</v>
      </c>
      <c r="C55" s="343">
        <v>2660.18</v>
      </c>
      <c r="D55" s="343">
        <v>1.09</v>
      </c>
      <c r="E55" s="343">
        <v>1838.63</v>
      </c>
      <c r="F55" s="343" t="s">
        <v>423</v>
      </c>
      <c r="G55" s="343">
        <v>4.55</v>
      </c>
      <c r="H55" s="343">
        <v>10280.01</v>
      </c>
      <c r="I55" s="343">
        <v>6903.58</v>
      </c>
      <c r="J55" s="353">
        <v>1498.5</v>
      </c>
      <c r="K55" s="80"/>
    </row>
    <row r="56" spans="1:11" ht="12.75">
      <c r="A56" s="123" t="s">
        <v>141</v>
      </c>
      <c r="B56" s="343">
        <v>2323.05</v>
      </c>
      <c r="C56" s="343">
        <v>751.77</v>
      </c>
      <c r="D56" s="343">
        <v>0.32</v>
      </c>
      <c r="E56" s="343">
        <v>1275.26</v>
      </c>
      <c r="F56" s="343" t="s">
        <v>423</v>
      </c>
      <c r="G56" s="343" t="s">
        <v>423</v>
      </c>
      <c r="H56" s="343">
        <v>51.25</v>
      </c>
      <c r="I56" s="343">
        <v>3634.5</v>
      </c>
      <c r="J56" s="353">
        <v>21.37</v>
      </c>
      <c r="K56" s="80"/>
    </row>
    <row r="57" spans="1:11" ht="12.75">
      <c r="A57" s="123" t="s">
        <v>142</v>
      </c>
      <c r="B57" s="343">
        <v>22988.98</v>
      </c>
      <c r="C57" s="343">
        <v>8186.23</v>
      </c>
      <c r="D57" s="343">
        <v>5.02</v>
      </c>
      <c r="E57" s="343">
        <v>478.44</v>
      </c>
      <c r="F57" s="343" t="s">
        <v>423</v>
      </c>
      <c r="G57" s="343">
        <v>1.69</v>
      </c>
      <c r="H57" s="343">
        <v>7959.09</v>
      </c>
      <c r="I57" s="343">
        <v>24285.06</v>
      </c>
      <c r="J57" s="353">
        <v>3695.12</v>
      </c>
      <c r="K57" s="80"/>
    </row>
    <row r="58" spans="1:11" ht="12.75">
      <c r="A58" s="298" t="s">
        <v>143</v>
      </c>
      <c r="B58" s="346">
        <f aca="true" t="shared" si="5" ref="B58:J58">SUM(B53:B57)</f>
        <v>65834.76000000001</v>
      </c>
      <c r="C58" s="346">
        <f t="shared" si="5"/>
        <v>24190.72</v>
      </c>
      <c r="D58" s="346">
        <f t="shared" si="5"/>
        <v>20</v>
      </c>
      <c r="E58" s="346">
        <f t="shared" si="5"/>
        <v>4348.8099999999995</v>
      </c>
      <c r="F58" s="346">
        <f t="shared" si="5"/>
        <v>0</v>
      </c>
      <c r="G58" s="346">
        <f t="shared" si="5"/>
        <v>221.21</v>
      </c>
      <c r="H58" s="346">
        <f t="shared" si="5"/>
        <v>47904.83</v>
      </c>
      <c r="I58" s="346">
        <f t="shared" si="5"/>
        <v>63177.020000000004</v>
      </c>
      <c r="J58" s="354">
        <f t="shared" si="5"/>
        <v>17202.36</v>
      </c>
      <c r="K58" s="80"/>
    </row>
    <row r="59" spans="1:11" ht="12.75">
      <c r="A59" s="123"/>
      <c r="B59" s="343"/>
      <c r="C59" s="343"/>
      <c r="D59" s="343"/>
      <c r="E59" s="343"/>
      <c r="F59" s="343"/>
      <c r="G59" s="343"/>
      <c r="H59" s="343"/>
      <c r="I59" s="343"/>
      <c r="J59" s="353"/>
      <c r="K59" s="80"/>
    </row>
    <row r="60" spans="1:11" ht="12.75">
      <c r="A60" s="123" t="s">
        <v>144</v>
      </c>
      <c r="B60" s="343">
        <v>2186.9907</v>
      </c>
      <c r="C60" s="343">
        <v>0.53</v>
      </c>
      <c r="D60" s="343">
        <v>10.2015</v>
      </c>
      <c r="E60" s="343">
        <v>123.8695</v>
      </c>
      <c r="F60" s="343">
        <v>323.5989</v>
      </c>
      <c r="G60" s="343">
        <v>284.4257</v>
      </c>
      <c r="H60" s="343">
        <v>1987.4556</v>
      </c>
      <c r="I60" s="343">
        <v>2077.5241</v>
      </c>
      <c r="J60" s="353">
        <v>3770.1241</v>
      </c>
      <c r="K60" s="80"/>
    </row>
    <row r="61" spans="1:11" ht="12.75">
      <c r="A61" s="123" t="s">
        <v>145</v>
      </c>
      <c r="B61" s="343">
        <v>322.4411</v>
      </c>
      <c r="C61" s="343" t="s">
        <v>423</v>
      </c>
      <c r="D61" s="343">
        <v>0.3797</v>
      </c>
      <c r="E61" s="343">
        <v>3.3221</v>
      </c>
      <c r="F61" s="343">
        <v>65.659</v>
      </c>
      <c r="G61" s="343">
        <v>13.4575</v>
      </c>
      <c r="H61" s="343">
        <v>4.3437</v>
      </c>
      <c r="I61" s="343">
        <v>207.185</v>
      </c>
      <c r="J61" s="353">
        <v>298.4436</v>
      </c>
      <c r="K61" s="80"/>
    </row>
    <row r="62" spans="1:11" ht="12.75">
      <c r="A62" s="123" t="s">
        <v>146</v>
      </c>
      <c r="B62" s="343">
        <v>1307.2133</v>
      </c>
      <c r="C62" s="343">
        <v>13.9456</v>
      </c>
      <c r="D62" s="343">
        <v>6.8769</v>
      </c>
      <c r="E62" s="343">
        <v>169.0414</v>
      </c>
      <c r="F62" s="343">
        <v>800.4947</v>
      </c>
      <c r="G62" s="343">
        <v>359.1202</v>
      </c>
      <c r="H62" s="343">
        <v>5290.6464</v>
      </c>
      <c r="I62" s="343">
        <v>1227.3875</v>
      </c>
      <c r="J62" s="353">
        <v>2633.6308</v>
      </c>
      <c r="K62" s="80"/>
    </row>
    <row r="63" spans="1:11" ht="12.75">
      <c r="A63" s="298" t="s">
        <v>147</v>
      </c>
      <c r="B63" s="346">
        <f>SUM(B60:B62)</f>
        <v>3816.6450999999997</v>
      </c>
      <c r="C63" s="346">
        <f aca="true" t="shared" si="6" ref="C63:J63">SUM(C60:C62)</f>
        <v>14.4756</v>
      </c>
      <c r="D63" s="346">
        <f t="shared" si="6"/>
        <v>17.458099999999998</v>
      </c>
      <c r="E63" s="346">
        <f t="shared" si="6"/>
        <v>296.233</v>
      </c>
      <c r="F63" s="346">
        <f t="shared" si="6"/>
        <v>1189.7526</v>
      </c>
      <c r="G63" s="346">
        <f t="shared" si="6"/>
        <v>657.0034</v>
      </c>
      <c r="H63" s="346">
        <f t="shared" si="6"/>
        <v>7282.445699999999</v>
      </c>
      <c r="I63" s="346">
        <f t="shared" si="6"/>
        <v>3512.0966</v>
      </c>
      <c r="J63" s="354">
        <f t="shared" si="6"/>
        <v>6702.1985</v>
      </c>
      <c r="K63" s="80"/>
    </row>
    <row r="64" spans="1:11" ht="12.75">
      <c r="A64" s="123"/>
      <c r="B64" s="343"/>
      <c r="C64" s="343"/>
      <c r="D64" s="343"/>
      <c r="E64" s="343"/>
      <c r="F64" s="343"/>
      <c r="G64" s="343"/>
      <c r="H64" s="343"/>
      <c r="I64" s="343"/>
      <c r="J64" s="353"/>
      <c r="K64" s="80"/>
    </row>
    <row r="65" spans="1:11" ht="12.75">
      <c r="A65" s="298" t="s">
        <v>148</v>
      </c>
      <c r="B65" s="346">
        <v>7920.02</v>
      </c>
      <c r="C65" s="346">
        <v>730.17</v>
      </c>
      <c r="D65" s="346">
        <v>3</v>
      </c>
      <c r="E65" s="346">
        <v>469.77</v>
      </c>
      <c r="F65" s="346">
        <v>905.03</v>
      </c>
      <c r="G65" s="346">
        <v>491.51</v>
      </c>
      <c r="H65" s="346">
        <v>10438.51</v>
      </c>
      <c r="I65" s="346">
        <v>3036.57</v>
      </c>
      <c r="J65" s="354">
        <v>24827.75</v>
      </c>
      <c r="K65" s="80"/>
    </row>
    <row r="66" spans="1:11" ht="12.75">
      <c r="A66" s="123"/>
      <c r="B66" s="343"/>
      <c r="C66" s="343"/>
      <c r="D66" s="343"/>
      <c r="E66" s="343"/>
      <c r="F66" s="343"/>
      <c r="G66" s="343"/>
      <c r="H66" s="343"/>
      <c r="I66" s="343"/>
      <c r="J66" s="353"/>
      <c r="K66" s="80"/>
    </row>
    <row r="67" spans="1:11" ht="12.75">
      <c r="A67" s="123" t="s">
        <v>149</v>
      </c>
      <c r="B67" s="343">
        <v>2185.54</v>
      </c>
      <c r="C67" s="343" t="s">
        <v>423</v>
      </c>
      <c r="D67" s="343" t="s">
        <v>423</v>
      </c>
      <c r="E67" s="343">
        <v>24.38</v>
      </c>
      <c r="F67" s="343">
        <v>1.94</v>
      </c>
      <c r="G67" s="343">
        <v>694.31</v>
      </c>
      <c r="H67" s="343">
        <v>2190.28</v>
      </c>
      <c r="I67" s="343">
        <v>25928.73</v>
      </c>
      <c r="J67" s="353">
        <v>1121.88</v>
      </c>
      <c r="K67" s="80"/>
    </row>
    <row r="68" spans="1:11" ht="12.75">
      <c r="A68" s="123" t="s">
        <v>150</v>
      </c>
      <c r="B68" s="343">
        <v>208.5</v>
      </c>
      <c r="C68" s="343" t="s">
        <v>423</v>
      </c>
      <c r="D68" s="343">
        <v>0.6</v>
      </c>
      <c r="E68" s="343">
        <v>0.93</v>
      </c>
      <c r="F68" s="343">
        <v>0.7</v>
      </c>
      <c r="G68" s="343">
        <v>35.27</v>
      </c>
      <c r="H68" s="343">
        <v>258.805</v>
      </c>
      <c r="I68" s="343">
        <v>5549.47</v>
      </c>
      <c r="J68" s="353">
        <v>526.89</v>
      </c>
      <c r="K68" s="80"/>
    </row>
    <row r="69" spans="1:11" ht="12.75">
      <c r="A69" s="298" t="s">
        <v>151</v>
      </c>
      <c r="B69" s="346">
        <f aca="true" t="shared" si="7" ref="B69:J69">SUM(B67:B68)</f>
        <v>2394.04</v>
      </c>
      <c r="C69" s="346">
        <f t="shared" si="7"/>
        <v>0</v>
      </c>
      <c r="D69" s="346">
        <f t="shared" si="7"/>
        <v>0.6</v>
      </c>
      <c r="E69" s="346">
        <f t="shared" si="7"/>
        <v>25.31</v>
      </c>
      <c r="F69" s="346">
        <f t="shared" si="7"/>
        <v>2.6399999999999997</v>
      </c>
      <c r="G69" s="346">
        <f t="shared" si="7"/>
        <v>729.5799999999999</v>
      </c>
      <c r="H69" s="346">
        <f t="shared" si="7"/>
        <v>2449.085</v>
      </c>
      <c r="I69" s="346">
        <f t="shared" si="7"/>
        <v>31478.2</v>
      </c>
      <c r="J69" s="354">
        <f t="shared" si="7"/>
        <v>1648.77</v>
      </c>
      <c r="K69" s="80"/>
    </row>
    <row r="70" spans="1:11" ht="12.75">
      <c r="A70" s="123"/>
      <c r="B70" s="343"/>
      <c r="C70" s="343"/>
      <c r="D70" s="343"/>
      <c r="E70" s="343"/>
      <c r="F70" s="343"/>
      <c r="G70" s="343"/>
      <c r="H70" s="343"/>
      <c r="I70" s="343"/>
      <c r="J70" s="353"/>
      <c r="K70" s="80"/>
    </row>
    <row r="71" spans="1:11" ht="12.75">
      <c r="A71" s="123" t="s">
        <v>152</v>
      </c>
      <c r="B71" s="343">
        <v>4917.7077</v>
      </c>
      <c r="C71" s="343">
        <v>1196.6429</v>
      </c>
      <c r="D71" s="343">
        <v>1.95</v>
      </c>
      <c r="E71" s="343">
        <v>133.972</v>
      </c>
      <c r="F71" s="343">
        <v>1190.955</v>
      </c>
      <c r="G71" s="343">
        <v>70.6237</v>
      </c>
      <c r="H71" s="343">
        <v>250.458</v>
      </c>
      <c r="I71" s="343">
        <v>1198.2099</v>
      </c>
      <c r="J71" s="353">
        <v>15456.5164</v>
      </c>
      <c r="K71" s="80"/>
    </row>
    <row r="72" spans="1:11" ht="12.75">
      <c r="A72" s="123" t="s">
        <v>153</v>
      </c>
      <c r="B72" s="343">
        <v>10663.9992</v>
      </c>
      <c r="C72" s="343">
        <v>925.8434</v>
      </c>
      <c r="D72" s="343">
        <v>3.66</v>
      </c>
      <c r="E72" s="343">
        <v>1571.8533</v>
      </c>
      <c r="F72" s="343">
        <v>206.0113</v>
      </c>
      <c r="G72" s="343">
        <v>24.9006</v>
      </c>
      <c r="H72" s="343">
        <v>72.5694</v>
      </c>
      <c r="I72" s="343">
        <v>2720.8468</v>
      </c>
      <c r="J72" s="353">
        <v>56.9715</v>
      </c>
      <c r="K72" s="80"/>
    </row>
    <row r="73" spans="1:11" ht="12.75">
      <c r="A73" s="123" t="s">
        <v>154</v>
      </c>
      <c r="B73" s="343">
        <v>7874.2068</v>
      </c>
      <c r="C73" s="343">
        <v>962.9176</v>
      </c>
      <c r="D73" s="343" t="s">
        <v>423</v>
      </c>
      <c r="E73" s="343">
        <v>422.747</v>
      </c>
      <c r="F73" s="343">
        <v>165.5251</v>
      </c>
      <c r="G73" s="343">
        <v>47.6245</v>
      </c>
      <c r="H73" s="343">
        <v>64.8321</v>
      </c>
      <c r="I73" s="343">
        <v>21847.3166</v>
      </c>
      <c r="J73" s="353">
        <v>219.0315</v>
      </c>
      <c r="K73" s="80"/>
    </row>
    <row r="74" spans="1:11" ht="12.75">
      <c r="A74" s="123" t="s">
        <v>155</v>
      </c>
      <c r="B74" s="343">
        <v>17144.4617</v>
      </c>
      <c r="C74" s="343">
        <v>4046.4808</v>
      </c>
      <c r="D74" s="343">
        <v>2</v>
      </c>
      <c r="E74" s="343">
        <v>356.426</v>
      </c>
      <c r="F74" s="343">
        <v>24.8064</v>
      </c>
      <c r="G74" s="343">
        <v>135.3847</v>
      </c>
      <c r="H74" s="343">
        <v>251.9381</v>
      </c>
      <c r="I74" s="343">
        <v>4255.7989</v>
      </c>
      <c r="J74" s="353">
        <v>18941.1745</v>
      </c>
      <c r="K74" s="80"/>
    </row>
    <row r="75" spans="1:11" ht="12.75">
      <c r="A75" s="123" t="s">
        <v>156</v>
      </c>
      <c r="B75" s="343">
        <v>1107.8939</v>
      </c>
      <c r="C75" s="343">
        <v>34.2316</v>
      </c>
      <c r="D75" s="343" t="s">
        <v>423</v>
      </c>
      <c r="E75" s="343">
        <v>91.1786</v>
      </c>
      <c r="F75" s="343">
        <v>621.3248</v>
      </c>
      <c r="G75" s="343">
        <v>266.9472</v>
      </c>
      <c r="H75" s="343">
        <v>15.648</v>
      </c>
      <c r="I75" s="343">
        <v>4210.3109</v>
      </c>
      <c r="J75" s="353">
        <v>1210.7984</v>
      </c>
      <c r="K75" s="80"/>
    </row>
    <row r="76" spans="1:11" ht="12.75">
      <c r="A76" s="123" t="s">
        <v>157</v>
      </c>
      <c r="B76" s="343">
        <v>1105.7973</v>
      </c>
      <c r="C76" s="343">
        <v>150.2349</v>
      </c>
      <c r="D76" s="343" t="s">
        <v>423</v>
      </c>
      <c r="E76" s="343">
        <v>1.1875</v>
      </c>
      <c r="F76" s="343" t="s">
        <v>423</v>
      </c>
      <c r="G76" s="343">
        <v>353.7761</v>
      </c>
      <c r="H76" s="343">
        <v>5.2444</v>
      </c>
      <c r="I76" s="343">
        <v>5645.9674</v>
      </c>
      <c r="J76" s="353">
        <v>277.0641</v>
      </c>
      <c r="K76" s="80"/>
    </row>
    <row r="77" spans="1:11" ht="12.75">
      <c r="A77" s="123" t="s">
        <v>158</v>
      </c>
      <c r="B77" s="343">
        <v>682.2023</v>
      </c>
      <c r="C77" s="343">
        <v>193.1632</v>
      </c>
      <c r="D77" s="343">
        <v>7.0618</v>
      </c>
      <c r="E77" s="343">
        <v>119.2848</v>
      </c>
      <c r="F77" s="343">
        <v>1229.0785</v>
      </c>
      <c r="G77" s="343">
        <v>319.6393</v>
      </c>
      <c r="H77" s="343">
        <v>93.104</v>
      </c>
      <c r="I77" s="343">
        <v>2596.3702</v>
      </c>
      <c r="J77" s="353">
        <v>1579.8519</v>
      </c>
      <c r="K77" s="80"/>
    </row>
    <row r="78" spans="1:11" ht="12.75">
      <c r="A78" s="123" t="s">
        <v>159</v>
      </c>
      <c r="B78" s="343">
        <v>5281.3644</v>
      </c>
      <c r="C78" s="343">
        <v>251.4713</v>
      </c>
      <c r="D78" s="343">
        <v>12</v>
      </c>
      <c r="E78" s="343">
        <v>468.0321</v>
      </c>
      <c r="F78" s="343">
        <v>523.7966</v>
      </c>
      <c r="G78" s="343">
        <v>56.8297</v>
      </c>
      <c r="H78" s="343">
        <v>3.5776</v>
      </c>
      <c r="I78" s="343">
        <v>12325.8644</v>
      </c>
      <c r="J78" s="353">
        <v>102.2715</v>
      </c>
      <c r="K78" s="80"/>
    </row>
    <row r="79" spans="1:11" ht="12.75">
      <c r="A79" s="298" t="s">
        <v>248</v>
      </c>
      <c r="B79" s="346">
        <f>SUM(B71:B78)</f>
        <v>48777.6333</v>
      </c>
      <c r="C79" s="346">
        <f aca="true" t="shared" si="8" ref="C79:J79">SUM(C71:C78)</f>
        <v>7760.985700000001</v>
      </c>
      <c r="D79" s="346">
        <f t="shared" si="8"/>
        <v>26.6718</v>
      </c>
      <c r="E79" s="346">
        <f t="shared" si="8"/>
        <v>3164.6812999999997</v>
      </c>
      <c r="F79" s="346">
        <f t="shared" si="8"/>
        <v>3961.4977000000003</v>
      </c>
      <c r="G79" s="346">
        <f t="shared" si="8"/>
        <v>1275.7258000000002</v>
      </c>
      <c r="H79" s="346">
        <f t="shared" si="8"/>
        <v>757.3716000000001</v>
      </c>
      <c r="I79" s="346">
        <f t="shared" si="8"/>
        <v>54800.685099999995</v>
      </c>
      <c r="J79" s="354">
        <f t="shared" si="8"/>
        <v>37843.679800000005</v>
      </c>
      <c r="K79" s="80"/>
    </row>
    <row r="80" spans="1:11" ht="12.75">
      <c r="A80" s="123"/>
      <c r="B80" s="343"/>
      <c r="C80" s="343"/>
      <c r="D80" s="343"/>
      <c r="E80" s="343"/>
      <c r="F80" s="343"/>
      <c r="G80" s="343"/>
      <c r="H80" s="343"/>
      <c r="I80" s="343"/>
      <c r="J80" s="353"/>
      <c r="K80" s="80"/>
    </row>
    <row r="81" spans="1:11" ht="12.75">
      <c r="A81" s="220" t="s">
        <v>202</v>
      </c>
      <c r="B81" s="343">
        <v>35.5076</v>
      </c>
      <c r="C81" s="343">
        <v>2.374</v>
      </c>
      <c r="D81" s="343">
        <v>2.4462</v>
      </c>
      <c r="E81" s="343">
        <v>1.4408</v>
      </c>
      <c r="F81" s="343">
        <v>11.2399</v>
      </c>
      <c r="G81" s="343">
        <v>11.5634</v>
      </c>
      <c r="H81" s="343">
        <v>120.4313</v>
      </c>
      <c r="I81" s="343">
        <v>18.1556</v>
      </c>
      <c r="J81" s="353">
        <v>18.4917</v>
      </c>
      <c r="K81" s="80"/>
    </row>
    <row r="82" spans="1:11" ht="12.75">
      <c r="A82" s="123" t="s">
        <v>160</v>
      </c>
      <c r="B82" s="343">
        <v>15.3491</v>
      </c>
      <c r="C82" s="343">
        <v>0.832</v>
      </c>
      <c r="D82" s="343">
        <v>7.4526</v>
      </c>
      <c r="E82" s="343">
        <v>4.6134</v>
      </c>
      <c r="F82" s="343">
        <v>16.8664</v>
      </c>
      <c r="G82" s="343">
        <v>47.7584</v>
      </c>
      <c r="H82" s="343">
        <v>350.9762</v>
      </c>
      <c r="I82" s="343">
        <v>0.3697</v>
      </c>
      <c r="J82" s="353">
        <v>16.0347</v>
      </c>
      <c r="K82" s="80"/>
    </row>
    <row r="83" spans="1:11" ht="12.75">
      <c r="A83" s="298" t="s">
        <v>161</v>
      </c>
      <c r="B83" s="346">
        <f aca="true" t="shared" si="9" ref="B83:J83">SUM(B81:B82)</f>
        <v>50.8567</v>
      </c>
      <c r="C83" s="346">
        <f t="shared" si="9"/>
        <v>3.206</v>
      </c>
      <c r="D83" s="346">
        <f t="shared" si="9"/>
        <v>9.898800000000001</v>
      </c>
      <c r="E83" s="346">
        <f t="shared" si="9"/>
        <v>6.054200000000001</v>
      </c>
      <c r="F83" s="346">
        <f t="shared" si="9"/>
        <v>28.106299999999997</v>
      </c>
      <c r="G83" s="346">
        <f t="shared" si="9"/>
        <v>59.3218</v>
      </c>
      <c r="H83" s="346">
        <f t="shared" si="9"/>
        <v>471.4075</v>
      </c>
      <c r="I83" s="346">
        <f t="shared" si="9"/>
        <v>18.5253</v>
      </c>
      <c r="J83" s="354">
        <f t="shared" si="9"/>
        <v>34.5264</v>
      </c>
      <c r="K83" s="80"/>
    </row>
    <row r="84" spans="1:11" ht="12.75">
      <c r="A84" s="123"/>
      <c r="B84" s="343"/>
      <c r="C84" s="343"/>
      <c r="D84" s="343"/>
      <c r="E84" s="343"/>
      <c r="F84" s="343"/>
      <c r="G84" s="343"/>
      <c r="H84" s="343"/>
      <c r="I84" s="343"/>
      <c r="J84" s="353"/>
      <c r="K84" s="80"/>
    </row>
    <row r="85" spans="1:11" ht="13.5" thickBot="1">
      <c r="A85" s="298" t="s">
        <v>203</v>
      </c>
      <c r="B85" s="347">
        <f>B83+B79+B69+B65+B63+B58+B51+B49+B38+B36+B30+B25+B23+B21+B16+B14+B12</f>
        <v>174005.24820000006</v>
      </c>
      <c r="C85" s="347">
        <f>C83+C79+C69+C65+C63+C58+C51+C49+C38+C36+C30+C25+C23+C21+C16+C14+C12</f>
        <v>45194.3372</v>
      </c>
      <c r="D85" s="347">
        <f aca="true" t="shared" si="10" ref="D85:J85">D83+D79+D69+D65+D63+D58+D51+D49+D38+D36+D30+D25+D23+D21+D16+D14+D12</f>
        <v>188.2836</v>
      </c>
      <c r="E85" s="347">
        <f t="shared" si="10"/>
        <v>12453.8805</v>
      </c>
      <c r="F85" s="347">
        <f t="shared" si="10"/>
        <v>6275.463899999999</v>
      </c>
      <c r="G85" s="347">
        <f t="shared" si="10"/>
        <v>4869.0304</v>
      </c>
      <c r="H85" s="347">
        <f t="shared" si="10"/>
        <v>81262.2645</v>
      </c>
      <c r="I85" s="347">
        <f t="shared" si="10"/>
        <v>168039.246</v>
      </c>
      <c r="J85" s="355">
        <f t="shared" si="10"/>
        <v>98272.4133</v>
      </c>
      <c r="K85" s="80"/>
    </row>
    <row r="86" spans="1:11" ht="12.75">
      <c r="A86" s="468" t="s">
        <v>468</v>
      </c>
      <c r="B86" s="469"/>
      <c r="C86" s="469"/>
      <c r="D86" s="469"/>
      <c r="E86" s="61"/>
      <c r="F86" s="58"/>
      <c r="G86" s="61"/>
      <c r="H86" s="61"/>
      <c r="I86" s="61"/>
      <c r="J86" s="61"/>
      <c r="K86" s="80"/>
    </row>
    <row r="87" spans="1:11" ht="12.75">
      <c r="A87" s="58"/>
      <c r="B87" s="61"/>
      <c r="C87" s="61"/>
      <c r="D87" s="61"/>
      <c r="E87" s="62"/>
      <c r="F87" s="61"/>
      <c r="G87" s="61"/>
      <c r="H87" s="61"/>
      <c r="I87" s="61"/>
      <c r="J87" s="61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  <row r="97" ht="12.75">
      <c r="K97" s="80"/>
    </row>
  </sheetData>
  <mergeCells count="13">
    <mergeCell ref="G5:G7"/>
    <mergeCell ref="I5:I7"/>
    <mergeCell ref="H5:H7"/>
    <mergeCell ref="A5:A7"/>
    <mergeCell ref="A86:D86"/>
    <mergeCell ref="J5:J7"/>
    <mergeCell ref="A1:J1"/>
    <mergeCell ref="B5:B7"/>
    <mergeCell ref="C5:C7"/>
    <mergeCell ref="D5:D7"/>
    <mergeCell ref="E5:E7"/>
    <mergeCell ref="F5:F7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view="pageBreakPreview" zoomScale="75" zoomScaleNormal="75" zoomScaleSheetLayoutView="75" workbookViewId="0" topLeftCell="A1">
      <selection activeCell="C11" sqref="C11"/>
    </sheetView>
  </sheetViews>
  <sheetFormatPr defaultColWidth="11.421875" defaultRowHeight="12.75"/>
  <cols>
    <col min="1" max="1" width="27.7109375" style="59" customWidth="1"/>
    <col min="2" max="2" width="15.421875" style="59" customWidth="1"/>
    <col min="3" max="3" width="14.7109375" style="59" customWidth="1"/>
    <col min="4" max="4" width="16.421875" style="59" customWidth="1"/>
    <col min="5" max="5" width="17.421875" style="59" customWidth="1"/>
    <col min="6" max="6" width="17.57421875" style="59" customWidth="1"/>
    <col min="7" max="7" width="22.8515625" style="59" customWidth="1"/>
    <col min="8" max="8" width="17.140625" style="59" customWidth="1"/>
    <col min="9" max="9" width="22.57421875" style="59" customWidth="1"/>
    <col min="10" max="10" width="6.57421875" style="59" customWidth="1"/>
    <col min="11" max="11" width="3.421875" style="59" customWidth="1"/>
    <col min="12" max="12" width="3.140625" style="59" customWidth="1"/>
    <col min="13" max="13" width="3.57421875" style="59" customWidth="1"/>
    <col min="14" max="26" width="11.57421875" style="59" customWidth="1"/>
    <col min="27" max="16384" width="11.421875" style="59" customWidth="1"/>
  </cols>
  <sheetData>
    <row r="1" spans="1:9" ht="18">
      <c r="A1" s="358" t="s">
        <v>255</v>
      </c>
      <c r="B1" s="358"/>
      <c r="C1" s="358"/>
      <c r="D1" s="358"/>
      <c r="E1" s="358"/>
      <c r="F1" s="358"/>
      <c r="G1" s="358"/>
      <c r="H1" s="358"/>
      <c r="I1" s="358"/>
    </row>
    <row r="2" spans="1:9" ht="12.75">
      <c r="A2" s="58"/>
      <c r="B2" s="58"/>
      <c r="C2" s="58"/>
      <c r="D2" s="58"/>
      <c r="E2" s="58"/>
      <c r="F2" s="58"/>
      <c r="G2" s="58"/>
      <c r="H2" s="58"/>
      <c r="I2" s="58"/>
    </row>
    <row r="3" spans="1:9" ht="15">
      <c r="A3" s="478" t="s">
        <v>494</v>
      </c>
      <c r="B3" s="478"/>
      <c r="C3" s="478"/>
      <c r="D3" s="478"/>
      <c r="E3" s="478"/>
      <c r="F3" s="478"/>
      <c r="G3" s="478"/>
      <c r="H3" s="478"/>
      <c r="I3" s="478"/>
    </row>
    <row r="4" spans="1:10" ht="15">
      <c r="A4" s="481" t="s">
        <v>306</v>
      </c>
      <c r="B4" s="478"/>
      <c r="C4" s="478"/>
      <c r="D4" s="478"/>
      <c r="E4" s="478"/>
      <c r="F4" s="478"/>
      <c r="G4" s="478"/>
      <c r="H4" s="478"/>
      <c r="I4" s="478"/>
      <c r="J4" s="80"/>
    </row>
    <row r="5" spans="1:10" ht="13.5" thickBot="1">
      <c r="A5" s="232"/>
      <c r="B5" s="232"/>
      <c r="C5" s="232"/>
      <c r="D5" s="232"/>
      <c r="E5" s="232"/>
      <c r="F5" s="232"/>
      <c r="G5" s="232"/>
      <c r="H5" s="232"/>
      <c r="I5" s="232"/>
      <c r="J5" s="80"/>
    </row>
    <row r="6" spans="1:10" ht="12.75" customHeight="1">
      <c r="A6" s="458" t="s">
        <v>236</v>
      </c>
      <c r="B6" s="472" t="s">
        <v>501</v>
      </c>
      <c r="C6" s="472" t="s">
        <v>495</v>
      </c>
      <c r="D6" s="472" t="s">
        <v>496</v>
      </c>
      <c r="E6" s="472" t="s">
        <v>372</v>
      </c>
      <c r="F6" s="472" t="s">
        <v>497</v>
      </c>
      <c r="G6" s="472" t="s">
        <v>498</v>
      </c>
      <c r="H6" s="472" t="s">
        <v>499</v>
      </c>
      <c r="I6" s="482" t="s">
        <v>500</v>
      </c>
      <c r="J6" s="80"/>
    </row>
    <row r="7" spans="1:9" ht="12.75">
      <c r="A7" s="459"/>
      <c r="B7" s="479"/>
      <c r="C7" s="479"/>
      <c r="D7" s="479"/>
      <c r="E7" s="479"/>
      <c r="F7" s="479"/>
      <c r="G7" s="479"/>
      <c r="H7" s="479"/>
      <c r="I7" s="483"/>
    </row>
    <row r="8" spans="1:9" ht="13.5" thickBot="1">
      <c r="A8" s="460"/>
      <c r="B8" s="480"/>
      <c r="C8" s="480"/>
      <c r="D8" s="480"/>
      <c r="E8" s="480"/>
      <c r="F8" s="480"/>
      <c r="G8" s="480"/>
      <c r="H8" s="480"/>
      <c r="I8" s="484"/>
    </row>
    <row r="9" spans="1:10" ht="12.75">
      <c r="A9" s="214" t="s">
        <v>204</v>
      </c>
      <c r="B9" s="343">
        <v>25.6</v>
      </c>
      <c r="C9" s="345" t="s">
        <v>423</v>
      </c>
      <c r="D9" s="345" t="s">
        <v>423</v>
      </c>
      <c r="E9" s="343" t="s">
        <v>423</v>
      </c>
      <c r="F9" s="345" t="s">
        <v>423</v>
      </c>
      <c r="G9" s="345">
        <v>9.4998</v>
      </c>
      <c r="H9" s="345">
        <v>0.288</v>
      </c>
      <c r="I9" s="356">
        <v>9.9129</v>
      </c>
      <c r="J9" s="84"/>
    </row>
    <row r="10" spans="1:10" ht="12.75">
      <c r="A10" s="123" t="s">
        <v>111</v>
      </c>
      <c r="B10" s="343">
        <v>16.5</v>
      </c>
      <c r="C10" s="345" t="s">
        <v>423</v>
      </c>
      <c r="D10" s="345" t="s">
        <v>423</v>
      </c>
      <c r="E10" s="343">
        <v>0.9589</v>
      </c>
      <c r="F10" s="343" t="s">
        <v>423</v>
      </c>
      <c r="G10" s="345">
        <v>1424.1644</v>
      </c>
      <c r="H10" s="345">
        <v>3.6394</v>
      </c>
      <c r="I10" s="357">
        <v>48.6556</v>
      </c>
      <c r="J10" s="84"/>
    </row>
    <row r="11" spans="1:9" ht="12.75">
      <c r="A11" s="220" t="s">
        <v>205</v>
      </c>
      <c r="B11" s="345">
        <v>17.82</v>
      </c>
      <c r="C11" s="345" t="s">
        <v>423</v>
      </c>
      <c r="D11" s="345" t="s">
        <v>423</v>
      </c>
      <c r="E11" s="343" t="s">
        <v>423</v>
      </c>
      <c r="F11" s="343" t="s">
        <v>423</v>
      </c>
      <c r="G11" s="345">
        <v>618.2917</v>
      </c>
      <c r="H11" s="345">
        <v>13.6412</v>
      </c>
      <c r="I11" s="353">
        <v>10.6861</v>
      </c>
    </row>
    <row r="12" spans="1:9" ht="12.75">
      <c r="A12" s="123" t="s">
        <v>112</v>
      </c>
      <c r="B12" s="343">
        <v>10.69</v>
      </c>
      <c r="C12" s="343" t="s">
        <v>423</v>
      </c>
      <c r="D12" s="345" t="s">
        <v>423</v>
      </c>
      <c r="E12" s="343">
        <v>3.7702</v>
      </c>
      <c r="F12" s="345" t="s">
        <v>423</v>
      </c>
      <c r="G12" s="345">
        <v>172.6492</v>
      </c>
      <c r="H12" s="345">
        <v>0.1107</v>
      </c>
      <c r="I12" s="353">
        <v>3.2467</v>
      </c>
    </row>
    <row r="13" spans="1:9" ht="12.75">
      <c r="A13" s="298" t="s">
        <v>113</v>
      </c>
      <c r="B13" s="346">
        <f aca="true" t="shared" si="0" ref="B13:I13">SUM(B9:B12)</f>
        <v>70.61</v>
      </c>
      <c r="C13" s="346">
        <f t="shared" si="0"/>
        <v>0</v>
      </c>
      <c r="D13" s="346">
        <f t="shared" si="0"/>
        <v>0</v>
      </c>
      <c r="E13" s="346">
        <f t="shared" si="0"/>
        <v>4.7291</v>
      </c>
      <c r="F13" s="346">
        <f t="shared" si="0"/>
        <v>0</v>
      </c>
      <c r="G13" s="346">
        <f t="shared" si="0"/>
        <v>2224.6050999999998</v>
      </c>
      <c r="H13" s="346">
        <f t="shared" si="0"/>
        <v>17.6793</v>
      </c>
      <c r="I13" s="354">
        <f t="shared" si="0"/>
        <v>72.5013</v>
      </c>
    </row>
    <row r="14" spans="1:9" ht="12.75">
      <c r="A14" s="231"/>
      <c r="B14" s="343"/>
      <c r="C14" s="343"/>
      <c r="D14" s="343"/>
      <c r="E14" s="343" t="s">
        <v>424</v>
      </c>
      <c r="F14" s="343"/>
      <c r="G14" s="343"/>
      <c r="H14" s="343"/>
      <c r="I14" s="353"/>
    </row>
    <row r="15" spans="1:9" ht="12.75">
      <c r="A15" s="298" t="s">
        <v>114</v>
      </c>
      <c r="B15" s="346">
        <v>6.8836</v>
      </c>
      <c r="C15" s="346">
        <v>0.6415</v>
      </c>
      <c r="D15" s="346">
        <v>0</v>
      </c>
      <c r="E15" s="346">
        <v>3.2727</v>
      </c>
      <c r="F15" s="346">
        <v>11.2852</v>
      </c>
      <c r="G15" s="346">
        <v>22277.3103</v>
      </c>
      <c r="H15" s="346">
        <v>0</v>
      </c>
      <c r="I15" s="354">
        <v>0</v>
      </c>
    </row>
    <row r="16" spans="1:9" ht="12.75">
      <c r="A16" s="123"/>
      <c r="B16" s="343"/>
      <c r="C16" s="343"/>
      <c r="D16" s="343"/>
      <c r="E16" s="343"/>
      <c r="F16" s="343"/>
      <c r="G16" s="343"/>
      <c r="H16" s="343"/>
      <c r="I16" s="353"/>
    </row>
    <row r="17" spans="1:9" ht="12.75">
      <c r="A17" s="298" t="s">
        <v>115</v>
      </c>
      <c r="B17" s="346">
        <v>2.5114</v>
      </c>
      <c r="C17" s="346">
        <v>0.8305</v>
      </c>
      <c r="D17" s="346">
        <v>0</v>
      </c>
      <c r="E17" s="346">
        <v>0.005</v>
      </c>
      <c r="F17" s="346">
        <v>17.6872</v>
      </c>
      <c r="G17" s="346">
        <v>6687.12</v>
      </c>
      <c r="H17" s="346">
        <v>0</v>
      </c>
      <c r="I17" s="354">
        <v>0</v>
      </c>
    </row>
    <row r="18" spans="1:9" ht="12.75">
      <c r="A18" s="123"/>
      <c r="B18" s="343"/>
      <c r="C18" s="343"/>
      <c r="D18" s="343"/>
      <c r="E18" s="343"/>
      <c r="F18" s="343"/>
      <c r="G18" s="343"/>
      <c r="H18" s="343"/>
      <c r="I18" s="353"/>
    </row>
    <row r="19" spans="1:9" ht="12.75">
      <c r="A19" s="123" t="s">
        <v>271</v>
      </c>
      <c r="B19" s="345">
        <v>18.35</v>
      </c>
      <c r="C19" s="345" t="s">
        <v>423</v>
      </c>
      <c r="D19" s="345" t="s">
        <v>423</v>
      </c>
      <c r="E19" s="345" t="s">
        <v>423</v>
      </c>
      <c r="F19" s="343">
        <v>0.48</v>
      </c>
      <c r="G19" s="343">
        <v>375.6223</v>
      </c>
      <c r="H19" s="343">
        <v>10.16</v>
      </c>
      <c r="I19" s="353" t="s">
        <v>423</v>
      </c>
    </row>
    <row r="20" spans="1:9" ht="12.75">
      <c r="A20" s="123" t="s">
        <v>116</v>
      </c>
      <c r="B20" s="343">
        <v>22.4573</v>
      </c>
      <c r="C20" s="345" t="s">
        <v>423</v>
      </c>
      <c r="D20" s="345" t="s">
        <v>423</v>
      </c>
      <c r="E20" s="343">
        <v>1.2</v>
      </c>
      <c r="F20" s="345">
        <v>0.34</v>
      </c>
      <c r="G20" s="343">
        <v>341.6657</v>
      </c>
      <c r="H20" s="345" t="s">
        <v>423</v>
      </c>
      <c r="I20" s="353" t="s">
        <v>423</v>
      </c>
    </row>
    <row r="21" spans="1:9" ht="12.75">
      <c r="A21" s="123" t="s">
        <v>117</v>
      </c>
      <c r="B21" s="343">
        <v>31.715</v>
      </c>
      <c r="C21" s="343" t="s">
        <v>423</v>
      </c>
      <c r="D21" s="345" t="s">
        <v>423</v>
      </c>
      <c r="E21" s="343">
        <v>5.21</v>
      </c>
      <c r="F21" s="345">
        <v>1.6656</v>
      </c>
      <c r="G21" s="345">
        <v>522.6365</v>
      </c>
      <c r="H21" s="345" t="s">
        <v>423</v>
      </c>
      <c r="I21" s="357" t="s">
        <v>423</v>
      </c>
    </row>
    <row r="22" spans="1:9" ht="12.75">
      <c r="A22" s="298" t="s">
        <v>272</v>
      </c>
      <c r="B22" s="346">
        <f aca="true" t="shared" si="1" ref="B22:I22">SUM(B19:B21)</f>
        <v>72.5223</v>
      </c>
      <c r="C22" s="346">
        <f t="shared" si="1"/>
        <v>0</v>
      </c>
      <c r="D22" s="346">
        <f t="shared" si="1"/>
        <v>0</v>
      </c>
      <c r="E22" s="346">
        <f t="shared" si="1"/>
        <v>6.41</v>
      </c>
      <c r="F22" s="346">
        <f t="shared" si="1"/>
        <v>2.4856</v>
      </c>
      <c r="G22" s="346">
        <f t="shared" si="1"/>
        <v>1239.9245</v>
      </c>
      <c r="H22" s="346">
        <f t="shared" si="1"/>
        <v>10.16</v>
      </c>
      <c r="I22" s="354">
        <f t="shared" si="1"/>
        <v>0</v>
      </c>
    </row>
    <row r="23" spans="1:10" ht="12.75">
      <c r="A23" s="123"/>
      <c r="B23" s="343"/>
      <c r="C23" s="343"/>
      <c r="D23" s="343"/>
      <c r="E23" s="343"/>
      <c r="F23" s="343"/>
      <c r="G23" s="343"/>
      <c r="H23" s="343"/>
      <c r="I23" s="353"/>
      <c r="J23" s="80"/>
    </row>
    <row r="24" spans="1:10" ht="12.75">
      <c r="A24" s="298" t="s">
        <v>118</v>
      </c>
      <c r="B24" s="346">
        <v>127.26</v>
      </c>
      <c r="C24" s="346">
        <v>0</v>
      </c>
      <c r="D24" s="346">
        <v>0</v>
      </c>
      <c r="E24" s="346">
        <v>18.12</v>
      </c>
      <c r="F24" s="346">
        <v>1.26</v>
      </c>
      <c r="G24" s="346">
        <v>56505.17</v>
      </c>
      <c r="H24" s="346">
        <v>5896.97</v>
      </c>
      <c r="I24" s="354">
        <v>0</v>
      </c>
      <c r="J24" s="80"/>
    </row>
    <row r="25" spans="1:10" ht="12.75">
      <c r="A25" s="123"/>
      <c r="B25" s="343"/>
      <c r="C25" s="343"/>
      <c r="D25" s="343"/>
      <c r="E25" s="343"/>
      <c r="F25" s="343"/>
      <c r="G25" s="343"/>
      <c r="H25" s="343"/>
      <c r="I25" s="353"/>
      <c r="J25" s="80"/>
    </row>
    <row r="26" spans="1:10" ht="12.75">
      <c r="A26" s="298" t="s">
        <v>119</v>
      </c>
      <c r="B26" s="346">
        <v>25.3822</v>
      </c>
      <c r="C26" s="346">
        <v>0</v>
      </c>
      <c r="D26" s="346">
        <v>0.6598</v>
      </c>
      <c r="E26" s="346">
        <v>0.9268</v>
      </c>
      <c r="F26" s="346">
        <v>0</v>
      </c>
      <c r="G26" s="346">
        <v>1820.7928</v>
      </c>
      <c r="H26" s="346">
        <v>86.7606</v>
      </c>
      <c r="I26" s="354">
        <v>0.041</v>
      </c>
      <c r="J26" s="80"/>
    </row>
    <row r="27" spans="1:10" ht="12.75">
      <c r="A27" s="123"/>
      <c r="B27" s="343"/>
      <c r="C27" s="343"/>
      <c r="D27" s="343"/>
      <c r="E27" s="343"/>
      <c r="F27" s="343"/>
      <c r="G27" s="343"/>
      <c r="H27" s="343"/>
      <c r="I27" s="353"/>
      <c r="J27" s="80"/>
    </row>
    <row r="28" spans="1:10" ht="12.75">
      <c r="A28" s="123" t="s">
        <v>120</v>
      </c>
      <c r="B28" s="343">
        <v>20.3178</v>
      </c>
      <c r="C28" s="343" t="s">
        <v>423</v>
      </c>
      <c r="D28" s="343" t="s">
        <v>423</v>
      </c>
      <c r="E28" s="343">
        <v>1.12</v>
      </c>
      <c r="F28" s="343" t="s">
        <v>423</v>
      </c>
      <c r="G28" s="345">
        <v>1856.8312</v>
      </c>
      <c r="H28" s="343">
        <v>449.71</v>
      </c>
      <c r="I28" s="357" t="s">
        <v>423</v>
      </c>
      <c r="J28" s="80"/>
    </row>
    <row r="29" spans="1:10" ht="12.75">
      <c r="A29" s="123" t="s">
        <v>121</v>
      </c>
      <c r="B29" s="343">
        <v>7.1975</v>
      </c>
      <c r="C29" s="343">
        <v>0.01</v>
      </c>
      <c r="D29" s="343" t="s">
        <v>423</v>
      </c>
      <c r="E29" s="343">
        <v>0.07</v>
      </c>
      <c r="F29" s="343">
        <v>0.0025</v>
      </c>
      <c r="G29" s="345">
        <v>2272.05</v>
      </c>
      <c r="H29" s="345">
        <v>1946.53</v>
      </c>
      <c r="I29" s="357" t="s">
        <v>423</v>
      </c>
      <c r="J29" s="80"/>
    </row>
    <row r="30" spans="1:10" ht="12.75">
      <c r="A30" s="123" t="s">
        <v>122</v>
      </c>
      <c r="B30" s="343">
        <v>166.22</v>
      </c>
      <c r="C30" s="343">
        <v>0.04</v>
      </c>
      <c r="D30" s="343" t="s">
        <v>423</v>
      </c>
      <c r="E30" s="343">
        <v>0.85</v>
      </c>
      <c r="F30" s="343" t="s">
        <v>423</v>
      </c>
      <c r="G30" s="345">
        <v>3350.81</v>
      </c>
      <c r="H30" s="343">
        <v>12544.56</v>
      </c>
      <c r="I30" s="357" t="s">
        <v>423</v>
      </c>
      <c r="J30" s="80"/>
    </row>
    <row r="31" spans="1:10" ht="12.75">
      <c r="A31" s="298" t="s">
        <v>273</v>
      </c>
      <c r="B31" s="346">
        <f aca="true" t="shared" si="2" ref="B31:I31">SUM(B28:B30)</f>
        <v>193.7353</v>
      </c>
      <c r="C31" s="346">
        <f t="shared" si="2"/>
        <v>0.05</v>
      </c>
      <c r="D31" s="346">
        <f t="shared" si="2"/>
        <v>0</v>
      </c>
      <c r="E31" s="346">
        <f t="shared" si="2"/>
        <v>2.04</v>
      </c>
      <c r="F31" s="346">
        <f t="shared" si="2"/>
        <v>0.0025</v>
      </c>
      <c r="G31" s="346">
        <f t="shared" si="2"/>
        <v>7479.691199999999</v>
      </c>
      <c r="H31" s="346">
        <f t="shared" si="2"/>
        <v>14940.8</v>
      </c>
      <c r="I31" s="354">
        <f t="shared" si="2"/>
        <v>0</v>
      </c>
      <c r="J31" s="80"/>
    </row>
    <row r="32" spans="1:10" ht="12.75">
      <c r="A32" s="123"/>
      <c r="B32" s="343"/>
      <c r="C32" s="343"/>
      <c r="D32" s="343"/>
      <c r="E32" s="343"/>
      <c r="F32" s="343"/>
      <c r="G32" s="343"/>
      <c r="H32" s="343"/>
      <c r="I32" s="353"/>
      <c r="J32" s="80"/>
    </row>
    <row r="33" spans="1:10" ht="12.75">
      <c r="A33" s="123" t="s">
        <v>123</v>
      </c>
      <c r="B33" s="343">
        <v>243.43</v>
      </c>
      <c r="C33" s="343" t="s">
        <v>423</v>
      </c>
      <c r="D33" s="343">
        <v>0.81</v>
      </c>
      <c r="E33" s="343">
        <v>3.57</v>
      </c>
      <c r="F33" s="343" t="s">
        <v>423</v>
      </c>
      <c r="G33" s="343">
        <v>4626.92</v>
      </c>
      <c r="H33" s="343">
        <v>359.44</v>
      </c>
      <c r="I33" s="357">
        <v>169.45</v>
      </c>
      <c r="J33" s="80"/>
    </row>
    <row r="34" spans="1:10" ht="12.75">
      <c r="A34" s="123" t="s">
        <v>124</v>
      </c>
      <c r="B34" s="343">
        <v>97.46</v>
      </c>
      <c r="C34" s="343" t="s">
        <v>423</v>
      </c>
      <c r="D34" s="343">
        <v>0.02</v>
      </c>
      <c r="E34" s="343">
        <v>0.1</v>
      </c>
      <c r="F34" s="343" t="s">
        <v>423</v>
      </c>
      <c r="G34" s="343">
        <v>14032.59</v>
      </c>
      <c r="H34" s="343" t="s">
        <v>423</v>
      </c>
      <c r="I34" s="353">
        <v>95.71</v>
      </c>
      <c r="J34" s="80"/>
    </row>
    <row r="35" spans="1:10" ht="12.75">
      <c r="A35" s="123" t="s">
        <v>125</v>
      </c>
      <c r="B35" s="343">
        <v>106.09</v>
      </c>
      <c r="C35" s="343" t="s">
        <v>423</v>
      </c>
      <c r="D35" s="343">
        <v>0.9</v>
      </c>
      <c r="E35" s="343">
        <v>28.06</v>
      </c>
      <c r="F35" s="343" t="s">
        <v>423</v>
      </c>
      <c r="G35" s="343">
        <v>34392.56</v>
      </c>
      <c r="H35" s="343">
        <v>1551.26</v>
      </c>
      <c r="I35" s="357">
        <v>189.02</v>
      </c>
      <c r="J35" s="80"/>
    </row>
    <row r="36" spans="1:10" ht="12.75">
      <c r="A36" s="123" t="s">
        <v>126</v>
      </c>
      <c r="B36" s="343">
        <v>136.16</v>
      </c>
      <c r="C36" s="343">
        <v>0.01</v>
      </c>
      <c r="D36" s="343">
        <v>0.65</v>
      </c>
      <c r="E36" s="343">
        <v>1.78</v>
      </c>
      <c r="F36" s="343" t="s">
        <v>423</v>
      </c>
      <c r="G36" s="343">
        <v>1190.69</v>
      </c>
      <c r="H36" s="345">
        <v>240.66</v>
      </c>
      <c r="I36" s="357">
        <v>104.23</v>
      </c>
      <c r="J36" s="80"/>
    </row>
    <row r="37" spans="1:10" ht="12.75">
      <c r="A37" s="298" t="s">
        <v>127</v>
      </c>
      <c r="B37" s="346">
        <f>SUM(B33:B36)</f>
        <v>583.14</v>
      </c>
      <c r="C37" s="346">
        <f>SUM(C33:C36)</f>
        <v>0.01</v>
      </c>
      <c r="D37" s="346">
        <f>SUM(D33:D36)</f>
        <v>2.38</v>
      </c>
      <c r="E37" s="346">
        <f>SUM(E33:E36)</f>
        <v>33.51</v>
      </c>
      <c r="F37" s="346">
        <v>0</v>
      </c>
      <c r="G37" s="346">
        <f>SUM(G33:G36)</f>
        <v>54242.76</v>
      </c>
      <c r="H37" s="346">
        <f>SUM(H33:H36)</f>
        <v>2151.36</v>
      </c>
      <c r="I37" s="354">
        <f>SUM(I33:I36)</f>
        <v>558.41</v>
      </c>
      <c r="J37" s="80"/>
    </row>
    <row r="38" spans="1:10" ht="12.75">
      <c r="A38" s="123"/>
      <c r="B38" s="343"/>
      <c r="C38" s="343"/>
      <c r="D38" s="343"/>
      <c r="E38" s="343"/>
      <c r="F38" s="343"/>
      <c r="G38" s="343"/>
      <c r="H38" s="343"/>
      <c r="I38" s="353"/>
      <c r="J38" s="80"/>
    </row>
    <row r="39" spans="1:10" ht="12.75">
      <c r="A39" s="298" t="s">
        <v>128</v>
      </c>
      <c r="B39" s="346">
        <v>121.3275</v>
      </c>
      <c r="C39" s="346">
        <v>0.15</v>
      </c>
      <c r="D39" s="346">
        <v>0.0175</v>
      </c>
      <c r="E39" s="346">
        <v>40.29</v>
      </c>
      <c r="F39" s="346">
        <v>0.12</v>
      </c>
      <c r="G39" s="346">
        <v>11801.8652</v>
      </c>
      <c r="H39" s="346">
        <v>814.2298</v>
      </c>
      <c r="I39" s="354">
        <v>0</v>
      </c>
      <c r="J39" s="80"/>
    </row>
    <row r="40" spans="1:10" ht="12.75">
      <c r="A40" s="123"/>
      <c r="B40" s="343"/>
      <c r="C40" s="343"/>
      <c r="D40" s="343"/>
      <c r="E40" s="343"/>
      <c r="F40" s="343"/>
      <c r="G40" s="343"/>
      <c r="H40" s="343"/>
      <c r="I40" s="353"/>
      <c r="J40" s="80"/>
    </row>
    <row r="41" spans="1:10" ht="12.75">
      <c r="A41" s="123" t="s">
        <v>274</v>
      </c>
      <c r="B41" s="343">
        <v>0.045</v>
      </c>
      <c r="C41" s="345" t="s">
        <v>503</v>
      </c>
      <c r="D41" s="343" t="s">
        <v>503</v>
      </c>
      <c r="E41" s="343">
        <v>0.7</v>
      </c>
      <c r="F41" s="343">
        <v>0.0015</v>
      </c>
      <c r="G41" s="345">
        <v>2666.95</v>
      </c>
      <c r="H41" s="343">
        <v>70.327</v>
      </c>
      <c r="I41" s="357" t="s">
        <v>423</v>
      </c>
      <c r="J41" s="80"/>
    </row>
    <row r="42" spans="1:10" ht="12.75">
      <c r="A42" s="123" t="s">
        <v>129</v>
      </c>
      <c r="B42" s="343">
        <v>4.1806</v>
      </c>
      <c r="C42" s="345">
        <v>0.0645</v>
      </c>
      <c r="D42" s="343" t="s">
        <v>423</v>
      </c>
      <c r="E42" s="343">
        <v>0.04</v>
      </c>
      <c r="F42" s="343" t="s">
        <v>423</v>
      </c>
      <c r="G42" s="345">
        <v>842.77</v>
      </c>
      <c r="H42" s="343">
        <v>88.4399</v>
      </c>
      <c r="I42" s="357" t="s">
        <v>423</v>
      </c>
      <c r="J42" s="80"/>
    </row>
    <row r="43" spans="1:10" ht="12.75">
      <c r="A43" s="123" t="s">
        <v>130</v>
      </c>
      <c r="B43" s="343">
        <v>5.9091</v>
      </c>
      <c r="C43" s="343">
        <v>0.002</v>
      </c>
      <c r="D43" s="343" t="s">
        <v>423</v>
      </c>
      <c r="E43" s="343">
        <v>0.0686</v>
      </c>
      <c r="F43" s="343">
        <v>1.47</v>
      </c>
      <c r="G43" s="345">
        <v>64.85</v>
      </c>
      <c r="H43" s="343">
        <v>390.5099</v>
      </c>
      <c r="I43" s="353" t="s">
        <v>423</v>
      </c>
      <c r="J43" s="80"/>
    </row>
    <row r="44" spans="1:10" ht="12.75">
      <c r="A44" s="123" t="s">
        <v>131</v>
      </c>
      <c r="B44" s="345">
        <v>0.09</v>
      </c>
      <c r="C44" s="345" t="s">
        <v>423</v>
      </c>
      <c r="D44" s="343" t="s">
        <v>423</v>
      </c>
      <c r="E44" s="343" t="s">
        <v>423</v>
      </c>
      <c r="F44" s="343" t="s">
        <v>423</v>
      </c>
      <c r="G44" s="345">
        <v>55.76</v>
      </c>
      <c r="H44" s="343">
        <v>118.18</v>
      </c>
      <c r="I44" s="357" t="s">
        <v>423</v>
      </c>
      <c r="J44" s="80"/>
    </row>
    <row r="45" spans="1:10" ht="12.75">
      <c r="A45" s="123" t="s">
        <v>132</v>
      </c>
      <c r="B45" s="345">
        <v>0.19</v>
      </c>
      <c r="C45" s="345" t="s">
        <v>423</v>
      </c>
      <c r="D45" s="343" t="s">
        <v>423</v>
      </c>
      <c r="E45" s="343" t="s">
        <v>423</v>
      </c>
      <c r="F45" s="343" t="s">
        <v>423</v>
      </c>
      <c r="G45" s="345">
        <v>294.59</v>
      </c>
      <c r="H45" s="345">
        <v>85.74</v>
      </c>
      <c r="I45" s="357" t="s">
        <v>423</v>
      </c>
      <c r="J45" s="80"/>
    </row>
    <row r="46" spans="1:10" ht="12.75">
      <c r="A46" s="123" t="s">
        <v>133</v>
      </c>
      <c r="B46" s="345">
        <v>30.681</v>
      </c>
      <c r="C46" s="343" t="s">
        <v>423</v>
      </c>
      <c r="D46" s="343" t="s">
        <v>423</v>
      </c>
      <c r="E46" s="343" t="s">
        <v>423</v>
      </c>
      <c r="F46" s="343" t="s">
        <v>423</v>
      </c>
      <c r="G46" s="343">
        <v>583.5662</v>
      </c>
      <c r="H46" s="343">
        <v>136.18</v>
      </c>
      <c r="I46" s="357" t="s">
        <v>423</v>
      </c>
      <c r="J46" s="80"/>
    </row>
    <row r="47" spans="1:10" ht="12.75">
      <c r="A47" s="123" t="s">
        <v>134</v>
      </c>
      <c r="B47" s="345">
        <v>10.55</v>
      </c>
      <c r="C47" s="343" t="s">
        <v>423</v>
      </c>
      <c r="D47" s="345" t="s">
        <v>423</v>
      </c>
      <c r="E47" s="343" t="s">
        <v>423</v>
      </c>
      <c r="F47" s="343">
        <v>1.71</v>
      </c>
      <c r="G47" s="345">
        <v>2.81</v>
      </c>
      <c r="H47" s="345">
        <v>146.14</v>
      </c>
      <c r="I47" s="353" t="s">
        <v>423</v>
      </c>
      <c r="J47" s="80"/>
    </row>
    <row r="48" spans="1:10" ht="12.75">
      <c r="A48" s="123" t="s">
        <v>135</v>
      </c>
      <c r="B48" s="345">
        <v>47.5077</v>
      </c>
      <c r="C48" s="343">
        <v>0.35</v>
      </c>
      <c r="D48" s="343" t="s">
        <v>423</v>
      </c>
      <c r="E48" s="343">
        <v>0.07</v>
      </c>
      <c r="F48" s="343">
        <v>0.081</v>
      </c>
      <c r="G48" s="345">
        <v>53.03</v>
      </c>
      <c r="H48" s="343">
        <v>225.0073</v>
      </c>
      <c r="I48" s="357" t="s">
        <v>423</v>
      </c>
      <c r="J48" s="80"/>
    </row>
    <row r="49" spans="1:10" ht="12.75">
      <c r="A49" s="123" t="s">
        <v>136</v>
      </c>
      <c r="B49" s="345">
        <v>6.0057</v>
      </c>
      <c r="C49" s="345" t="s">
        <v>423</v>
      </c>
      <c r="D49" s="343" t="s">
        <v>423</v>
      </c>
      <c r="E49" s="343">
        <v>0.025</v>
      </c>
      <c r="F49" s="343">
        <v>0.07</v>
      </c>
      <c r="G49" s="345">
        <v>654.61</v>
      </c>
      <c r="H49" s="343">
        <v>998.3073</v>
      </c>
      <c r="I49" s="357" t="s">
        <v>423</v>
      </c>
      <c r="J49" s="80"/>
    </row>
    <row r="50" spans="1:10" ht="12.75">
      <c r="A50" s="298" t="s">
        <v>256</v>
      </c>
      <c r="B50" s="346">
        <f aca="true" t="shared" si="3" ref="B50:I50">SUM(B41:B49)</f>
        <v>105.15910000000001</v>
      </c>
      <c r="C50" s="346">
        <f t="shared" si="3"/>
        <v>0.4165</v>
      </c>
      <c r="D50" s="346">
        <f t="shared" si="3"/>
        <v>0</v>
      </c>
      <c r="E50" s="346">
        <f t="shared" si="3"/>
        <v>0.9036000000000001</v>
      </c>
      <c r="F50" s="346">
        <f t="shared" si="3"/>
        <v>3.3324999999999996</v>
      </c>
      <c r="G50" s="346">
        <f t="shared" si="3"/>
        <v>5218.9362</v>
      </c>
      <c r="H50" s="346">
        <f t="shared" si="3"/>
        <v>2258.8314</v>
      </c>
      <c r="I50" s="354">
        <f t="shared" si="3"/>
        <v>0</v>
      </c>
      <c r="J50" s="80"/>
    </row>
    <row r="51" spans="1:10" ht="12.75">
      <c r="A51" s="123"/>
      <c r="B51" s="343"/>
      <c r="C51" s="343"/>
      <c r="D51" s="343"/>
      <c r="E51" s="343"/>
      <c r="F51" s="343"/>
      <c r="G51" s="343"/>
      <c r="H51" s="343"/>
      <c r="I51" s="353"/>
      <c r="J51" s="80"/>
    </row>
    <row r="52" spans="1:10" ht="12.75">
      <c r="A52" s="298" t="s">
        <v>137</v>
      </c>
      <c r="B52" s="346">
        <v>27.9511</v>
      </c>
      <c r="C52" s="346">
        <v>4.003</v>
      </c>
      <c r="D52" s="346">
        <v>0</v>
      </c>
      <c r="E52" s="346">
        <v>4.9684</v>
      </c>
      <c r="F52" s="346">
        <v>0.1891</v>
      </c>
      <c r="G52" s="346">
        <v>2766.0429</v>
      </c>
      <c r="H52" s="346">
        <v>127.9195</v>
      </c>
      <c r="I52" s="354">
        <v>0</v>
      </c>
      <c r="J52" s="80"/>
    </row>
    <row r="53" spans="1:10" ht="12.75">
      <c r="A53" s="123"/>
      <c r="B53" s="343"/>
      <c r="C53" s="343"/>
      <c r="D53" s="343"/>
      <c r="E53" s="343"/>
      <c r="F53" s="343"/>
      <c r="G53" s="343"/>
      <c r="H53" s="343"/>
      <c r="I53" s="353"/>
      <c r="J53" s="80"/>
    </row>
    <row r="54" spans="1:10" ht="12.75">
      <c r="A54" s="123" t="s">
        <v>138</v>
      </c>
      <c r="B54" s="343">
        <v>147.25</v>
      </c>
      <c r="C54" s="343" t="s">
        <v>423</v>
      </c>
      <c r="D54" s="343">
        <v>0.12</v>
      </c>
      <c r="E54" s="343">
        <v>1.38</v>
      </c>
      <c r="F54" s="343" t="s">
        <v>423</v>
      </c>
      <c r="G54" s="345">
        <v>14540.38</v>
      </c>
      <c r="H54" s="343">
        <v>8687.21</v>
      </c>
      <c r="I54" s="353">
        <v>566.61</v>
      </c>
      <c r="J54" s="80"/>
    </row>
    <row r="55" spans="1:10" ht="12.75">
      <c r="A55" s="123" t="s">
        <v>139</v>
      </c>
      <c r="B55" s="345">
        <v>65.61</v>
      </c>
      <c r="C55" s="345" t="s">
        <v>423</v>
      </c>
      <c r="D55" s="343" t="s">
        <v>423</v>
      </c>
      <c r="E55" s="343" t="s">
        <v>423</v>
      </c>
      <c r="F55" s="343" t="s">
        <v>423</v>
      </c>
      <c r="G55" s="345">
        <v>8827.19</v>
      </c>
      <c r="H55" s="343">
        <v>13471.99</v>
      </c>
      <c r="I55" s="357">
        <v>795.85</v>
      </c>
      <c r="J55" s="80"/>
    </row>
    <row r="56" spans="1:10" ht="12.75">
      <c r="A56" s="123" t="s">
        <v>140</v>
      </c>
      <c r="B56" s="345">
        <v>98.22</v>
      </c>
      <c r="C56" s="343" t="s">
        <v>423</v>
      </c>
      <c r="D56" s="343" t="s">
        <v>423</v>
      </c>
      <c r="E56" s="343" t="s">
        <v>423</v>
      </c>
      <c r="F56" s="343" t="s">
        <v>423</v>
      </c>
      <c r="G56" s="345">
        <v>638.32</v>
      </c>
      <c r="H56" s="343">
        <v>987.69</v>
      </c>
      <c r="I56" s="357">
        <v>28.11</v>
      </c>
      <c r="J56" s="80"/>
    </row>
    <row r="57" spans="1:10" ht="12.75">
      <c r="A57" s="123" t="s">
        <v>141</v>
      </c>
      <c r="B57" s="345">
        <v>7.14</v>
      </c>
      <c r="C57" s="343" t="s">
        <v>423</v>
      </c>
      <c r="D57" s="343" t="s">
        <v>423</v>
      </c>
      <c r="E57" s="343" t="s">
        <v>423</v>
      </c>
      <c r="F57" s="343" t="s">
        <v>423</v>
      </c>
      <c r="G57" s="345">
        <v>465.52</v>
      </c>
      <c r="H57" s="343">
        <v>742.6</v>
      </c>
      <c r="I57" s="357">
        <v>4.54</v>
      </c>
      <c r="J57" s="80"/>
    </row>
    <row r="58" spans="1:10" ht="12.75">
      <c r="A58" s="123" t="s">
        <v>142</v>
      </c>
      <c r="B58" s="343">
        <v>119.75</v>
      </c>
      <c r="C58" s="343" t="s">
        <v>423</v>
      </c>
      <c r="D58" s="343" t="s">
        <v>423</v>
      </c>
      <c r="E58" s="343">
        <v>4.06</v>
      </c>
      <c r="F58" s="343" t="s">
        <v>423</v>
      </c>
      <c r="G58" s="345">
        <v>5321.99</v>
      </c>
      <c r="H58" s="343">
        <v>11921.75</v>
      </c>
      <c r="I58" s="353">
        <v>1310.77</v>
      </c>
      <c r="J58" s="80"/>
    </row>
    <row r="59" spans="1:10" ht="12.75">
      <c r="A59" s="298" t="s">
        <v>143</v>
      </c>
      <c r="B59" s="346">
        <f aca="true" t="shared" si="4" ref="B59:I59">SUM(B54:B58)</f>
        <v>437.97</v>
      </c>
      <c r="C59" s="346">
        <f t="shared" si="4"/>
        <v>0</v>
      </c>
      <c r="D59" s="346">
        <f t="shared" si="4"/>
        <v>0.12</v>
      </c>
      <c r="E59" s="346">
        <f t="shared" si="4"/>
        <v>5.4399999999999995</v>
      </c>
      <c r="F59" s="346">
        <f t="shared" si="4"/>
        <v>0</v>
      </c>
      <c r="G59" s="346">
        <f t="shared" si="4"/>
        <v>29793.4</v>
      </c>
      <c r="H59" s="346">
        <f t="shared" si="4"/>
        <v>35811.23999999999</v>
      </c>
      <c r="I59" s="354">
        <f t="shared" si="4"/>
        <v>2705.88</v>
      </c>
      <c r="J59" s="80"/>
    </row>
    <row r="60" spans="1:10" ht="12.75">
      <c r="A60" s="123"/>
      <c r="B60" s="343"/>
      <c r="C60" s="343"/>
      <c r="D60" s="343"/>
      <c r="E60" s="343"/>
      <c r="F60" s="343"/>
      <c r="G60" s="343"/>
      <c r="H60" s="343"/>
      <c r="I60" s="353"/>
      <c r="J60" s="80"/>
    </row>
    <row r="61" spans="1:10" ht="12.75">
      <c r="A61" s="123" t="s">
        <v>144</v>
      </c>
      <c r="B61" s="343">
        <v>223.7206</v>
      </c>
      <c r="C61" s="343" t="s">
        <v>423</v>
      </c>
      <c r="D61" s="343" t="s">
        <v>423</v>
      </c>
      <c r="E61" s="343">
        <v>5.5393</v>
      </c>
      <c r="F61" s="345" t="s">
        <v>423</v>
      </c>
      <c r="G61" s="345">
        <v>16964.8759</v>
      </c>
      <c r="H61" s="345">
        <v>582.7747</v>
      </c>
      <c r="I61" s="353">
        <v>2889.0377</v>
      </c>
      <c r="J61" s="80"/>
    </row>
    <row r="62" spans="1:10" ht="12.75">
      <c r="A62" s="123" t="s">
        <v>145</v>
      </c>
      <c r="B62" s="343">
        <v>8.3266</v>
      </c>
      <c r="C62" s="343" t="s">
        <v>423</v>
      </c>
      <c r="D62" s="343" t="s">
        <v>423</v>
      </c>
      <c r="E62" s="343">
        <v>0.1684</v>
      </c>
      <c r="F62" s="345" t="s">
        <v>423</v>
      </c>
      <c r="G62" s="345">
        <v>7417.1311</v>
      </c>
      <c r="H62" s="345">
        <v>60.4256</v>
      </c>
      <c r="I62" s="353">
        <v>242.6748</v>
      </c>
      <c r="J62" s="80"/>
    </row>
    <row r="63" spans="1:10" ht="12.75">
      <c r="A63" s="123" t="s">
        <v>146</v>
      </c>
      <c r="B63" s="343">
        <v>127.1735</v>
      </c>
      <c r="C63" s="343" t="s">
        <v>423</v>
      </c>
      <c r="D63" s="343" t="s">
        <v>423</v>
      </c>
      <c r="E63" s="343">
        <v>13.6165</v>
      </c>
      <c r="F63" s="343">
        <v>0.2068</v>
      </c>
      <c r="G63" s="345">
        <v>1.6806</v>
      </c>
      <c r="H63" s="345">
        <v>318.7997</v>
      </c>
      <c r="I63" s="353">
        <v>5201.1921</v>
      </c>
      <c r="J63" s="80"/>
    </row>
    <row r="64" spans="1:10" ht="12.75">
      <c r="A64" s="298" t="s">
        <v>147</v>
      </c>
      <c r="B64" s="346">
        <f aca="true" t="shared" si="5" ref="B64:I64">SUM(B61:B63)</f>
        <v>359.22069999999997</v>
      </c>
      <c r="C64" s="346">
        <f t="shared" si="5"/>
        <v>0</v>
      </c>
      <c r="D64" s="346">
        <f t="shared" si="5"/>
        <v>0</v>
      </c>
      <c r="E64" s="346">
        <f t="shared" si="5"/>
        <v>19.3242</v>
      </c>
      <c r="F64" s="346">
        <f t="shared" si="5"/>
        <v>0.2068</v>
      </c>
      <c r="G64" s="346">
        <f t="shared" si="5"/>
        <v>24383.687599999997</v>
      </c>
      <c r="H64" s="346">
        <f t="shared" si="5"/>
        <v>962</v>
      </c>
      <c r="I64" s="354">
        <f t="shared" si="5"/>
        <v>8332.9046</v>
      </c>
      <c r="J64" s="80"/>
    </row>
    <row r="65" spans="1:10" ht="12.75">
      <c r="A65" s="123"/>
      <c r="B65" s="343"/>
      <c r="C65" s="343"/>
      <c r="D65" s="343"/>
      <c r="E65" s="343"/>
      <c r="F65" s="343"/>
      <c r="G65" s="343"/>
      <c r="H65" s="343"/>
      <c r="I65" s="353"/>
      <c r="J65" s="80"/>
    </row>
    <row r="66" spans="1:10" ht="12.75">
      <c r="A66" s="298" t="s">
        <v>148</v>
      </c>
      <c r="B66" s="346">
        <v>1801.34</v>
      </c>
      <c r="C66" s="346">
        <v>0</v>
      </c>
      <c r="D66" s="346">
        <v>0</v>
      </c>
      <c r="E66" s="346">
        <v>14.64</v>
      </c>
      <c r="F66" s="346">
        <v>0</v>
      </c>
      <c r="G66" s="346">
        <v>566.8567</v>
      </c>
      <c r="H66" s="346">
        <v>7573.738</v>
      </c>
      <c r="I66" s="354">
        <v>761.92</v>
      </c>
      <c r="J66" s="80"/>
    </row>
    <row r="67" spans="1:10" ht="12.75">
      <c r="A67" s="123"/>
      <c r="B67" s="343"/>
      <c r="C67" s="343"/>
      <c r="D67" s="343"/>
      <c r="E67" s="343"/>
      <c r="F67" s="343"/>
      <c r="G67" s="343"/>
      <c r="H67" s="343"/>
      <c r="I67" s="353"/>
      <c r="J67" s="80"/>
    </row>
    <row r="68" spans="1:10" ht="12.75">
      <c r="A68" s="123" t="s">
        <v>149</v>
      </c>
      <c r="B68" s="343">
        <v>74.69</v>
      </c>
      <c r="C68" s="345" t="s">
        <v>423</v>
      </c>
      <c r="D68" s="345" t="s">
        <v>423</v>
      </c>
      <c r="E68" s="343">
        <v>640.44</v>
      </c>
      <c r="F68" s="343" t="s">
        <v>423</v>
      </c>
      <c r="G68" s="345">
        <v>21827.21</v>
      </c>
      <c r="H68" s="345">
        <v>2388.05</v>
      </c>
      <c r="I68" s="357" t="s">
        <v>423</v>
      </c>
      <c r="J68" s="80"/>
    </row>
    <row r="69" spans="1:10" ht="12.75">
      <c r="A69" s="123" t="s">
        <v>150</v>
      </c>
      <c r="B69" s="343">
        <v>32.6</v>
      </c>
      <c r="C69" s="345" t="s">
        <v>423</v>
      </c>
      <c r="D69" s="345" t="s">
        <v>423</v>
      </c>
      <c r="E69" s="343">
        <v>39.815</v>
      </c>
      <c r="F69" s="343">
        <v>1.69</v>
      </c>
      <c r="G69" s="345">
        <v>9745.12</v>
      </c>
      <c r="H69" s="345">
        <v>92.45</v>
      </c>
      <c r="I69" s="357" t="s">
        <v>423</v>
      </c>
      <c r="J69" s="80"/>
    </row>
    <row r="70" spans="1:10" ht="12.75">
      <c r="A70" s="298" t="s">
        <v>151</v>
      </c>
      <c r="B70" s="346">
        <f aca="true" t="shared" si="6" ref="B70:I70">SUM(B68:B69)</f>
        <v>107.28999999999999</v>
      </c>
      <c r="C70" s="346">
        <f t="shared" si="6"/>
        <v>0</v>
      </c>
      <c r="D70" s="346">
        <f t="shared" si="6"/>
        <v>0</v>
      </c>
      <c r="E70" s="346">
        <f t="shared" si="6"/>
        <v>680.2550000000001</v>
      </c>
      <c r="F70" s="346">
        <f t="shared" si="6"/>
        <v>1.69</v>
      </c>
      <c r="G70" s="346">
        <f t="shared" si="6"/>
        <v>31572.33</v>
      </c>
      <c r="H70" s="346">
        <f t="shared" si="6"/>
        <v>2480.5</v>
      </c>
      <c r="I70" s="354">
        <f t="shared" si="6"/>
        <v>0</v>
      </c>
      <c r="J70" s="80"/>
    </row>
    <row r="71" spans="1:10" ht="12.75">
      <c r="A71" s="123"/>
      <c r="B71" s="343"/>
      <c r="C71" s="343"/>
      <c r="D71" s="343"/>
      <c r="E71" s="343"/>
      <c r="F71" s="343"/>
      <c r="G71" s="343"/>
      <c r="H71" s="343"/>
      <c r="I71" s="353"/>
      <c r="J71" s="80"/>
    </row>
    <row r="72" spans="1:10" ht="12.75">
      <c r="A72" s="123" t="s">
        <v>152</v>
      </c>
      <c r="B72" s="343">
        <v>1904.4948</v>
      </c>
      <c r="C72" s="343">
        <v>0.09</v>
      </c>
      <c r="D72" s="343" t="s">
        <v>423</v>
      </c>
      <c r="E72" s="343">
        <v>1.7752</v>
      </c>
      <c r="F72" s="343" t="s">
        <v>423</v>
      </c>
      <c r="G72" s="343">
        <v>7629.8816</v>
      </c>
      <c r="H72" s="343">
        <v>5275.7418</v>
      </c>
      <c r="I72" s="353" t="s">
        <v>423</v>
      </c>
      <c r="J72" s="80"/>
    </row>
    <row r="73" spans="1:10" ht="12.75">
      <c r="A73" s="123" t="s">
        <v>153</v>
      </c>
      <c r="B73" s="343">
        <v>490.9787</v>
      </c>
      <c r="C73" s="343">
        <v>0.36</v>
      </c>
      <c r="D73" s="343" t="s">
        <v>423</v>
      </c>
      <c r="E73" s="343">
        <v>60.6642</v>
      </c>
      <c r="F73" s="345" t="s">
        <v>423</v>
      </c>
      <c r="G73" s="345">
        <v>160878.7054</v>
      </c>
      <c r="H73" s="343">
        <v>1672.1033</v>
      </c>
      <c r="I73" s="357" t="s">
        <v>423</v>
      </c>
      <c r="J73" s="80"/>
    </row>
    <row r="74" spans="1:10" ht="12.75">
      <c r="A74" s="123" t="s">
        <v>154</v>
      </c>
      <c r="B74" s="343">
        <v>614.6797</v>
      </c>
      <c r="C74" s="343" t="s">
        <v>423</v>
      </c>
      <c r="D74" s="343" t="s">
        <v>423</v>
      </c>
      <c r="E74" s="343">
        <v>0.01</v>
      </c>
      <c r="F74" s="345" t="s">
        <v>423</v>
      </c>
      <c r="G74" s="345">
        <v>57422.953</v>
      </c>
      <c r="H74" s="343">
        <v>10056.6516</v>
      </c>
      <c r="I74" s="357" t="s">
        <v>423</v>
      </c>
      <c r="J74" s="80"/>
    </row>
    <row r="75" spans="1:10" ht="12.75">
      <c r="A75" s="123" t="s">
        <v>155</v>
      </c>
      <c r="B75" s="343">
        <v>2051.97</v>
      </c>
      <c r="C75" s="343">
        <v>1.4294</v>
      </c>
      <c r="D75" s="343">
        <v>7.1715</v>
      </c>
      <c r="E75" s="343">
        <v>174.5423</v>
      </c>
      <c r="F75" s="343">
        <v>15.69</v>
      </c>
      <c r="G75" s="343">
        <v>51072.8506</v>
      </c>
      <c r="H75" s="343">
        <v>13040.017</v>
      </c>
      <c r="I75" s="353" t="s">
        <v>423</v>
      </c>
      <c r="J75" s="80"/>
    </row>
    <row r="76" spans="1:10" ht="12.75">
      <c r="A76" s="123" t="s">
        <v>156</v>
      </c>
      <c r="B76" s="343">
        <v>122.96</v>
      </c>
      <c r="C76" s="345">
        <v>104.2824</v>
      </c>
      <c r="D76" s="343" t="s">
        <v>423</v>
      </c>
      <c r="E76" s="343">
        <v>87.4586</v>
      </c>
      <c r="F76" s="345">
        <v>34.6615</v>
      </c>
      <c r="G76" s="345">
        <v>120805.4722</v>
      </c>
      <c r="H76" s="343">
        <v>700.1661</v>
      </c>
      <c r="I76" s="357" t="s">
        <v>423</v>
      </c>
      <c r="J76" s="80"/>
    </row>
    <row r="77" spans="1:10" ht="12.75">
      <c r="A77" s="123" t="s">
        <v>157</v>
      </c>
      <c r="B77" s="343">
        <v>57.5029</v>
      </c>
      <c r="C77" s="345" t="s">
        <v>423</v>
      </c>
      <c r="D77" s="343">
        <v>0.28</v>
      </c>
      <c r="E77" s="343">
        <v>0.22</v>
      </c>
      <c r="F77" s="345" t="s">
        <v>423</v>
      </c>
      <c r="G77" s="345">
        <v>81574.8422</v>
      </c>
      <c r="H77" s="343">
        <v>767.6321</v>
      </c>
      <c r="I77" s="353" t="s">
        <v>423</v>
      </c>
      <c r="J77" s="80"/>
    </row>
    <row r="78" spans="1:10" ht="12.75">
      <c r="A78" s="123" t="s">
        <v>158</v>
      </c>
      <c r="B78" s="343">
        <v>288.6488</v>
      </c>
      <c r="C78" s="343">
        <v>6.03</v>
      </c>
      <c r="D78" s="343" t="s">
        <v>423</v>
      </c>
      <c r="E78" s="343">
        <v>634.1245</v>
      </c>
      <c r="F78" s="345" t="s">
        <v>423</v>
      </c>
      <c r="G78" s="343">
        <v>22466.8893</v>
      </c>
      <c r="H78" s="343">
        <v>348.7263</v>
      </c>
      <c r="I78" s="353" t="s">
        <v>423</v>
      </c>
      <c r="J78" s="80"/>
    </row>
    <row r="79" spans="1:10" ht="12.75">
      <c r="A79" s="123" t="s">
        <v>159</v>
      </c>
      <c r="B79" s="343">
        <v>544.817</v>
      </c>
      <c r="C79" s="343" t="s">
        <v>423</v>
      </c>
      <c r="D79" s="343" t="s">
        <v>423</v>
      </c>
      <c r="E79" s="343">
        <v>0.1872</v>
      </c>
      <c r="F79" s="345" t="s">
        <v>423</v>
      </c>
      <c r="G79" s="343">
        <v>84125.5847</v>
      </c>
      <c r="H79" s="343">
        <v>1862.3247</v>
      </c>
      <c r="I79" s="357" t="s">
        <v>423</v>
      </c>
      <c r="J79" s="80"/>
    </row>
    <row r="80" spans="1:10" ht="12.75">
      <c r="A80" s="298" t="s">
        <v>248</v>
      </c>
      <c r="B80" s="346">
        <f aca="true" t="shared" si="7" ref="B80:I80">SUM(B72:B79)</f>
        <v>6076.0519</v>
      </c>
      <c r="C80" s="346">
        <f t="shared" si="7"/>
        <v>112.1918</v>
      </c>
      <c r="D80" s="346">
        <f t="shared" si="7"/>
        <v>7.4515</v>
      </c>
      <c r="E80" s="346">
        <f t="shared" si="7"/>
        <v>958.9820000000001</v>
      </c>
      <c r="F80" s="346">
        <f t="shared" si="7"/>
        <v>50.351499999999994</v>
      </c>
      <c r="G80" s="346">
        <f t="shared" si="7"/>
        <v>585977.179</v>
      </c>
      <c r="H80" s="346">
        <f t="shared" si="7"/>
        <v>33723.36289999999</v>
      </c>
      <c r="I80" s="354">
        <f t="shared" si="7"/>
        <v>0</v>
      </c>
      <c r="J80" s="80"/>
    </row>
    <row r="81" spans="1:10" ht="12.75">
      <c r="A81" s="123"/>
      <c r="B81" s="343"/>
      <c r="C81" s="343"/>
      <c r="D81" s="343"/>
      <c r="E81" s="343"/>
      <c r="F81" s="343"/>
      <c r="G81" s="343"/>
      <c r="H81" s="343"/>
      <c r="I81" s="353"/>
      <c r="J81" s="80"/>
    </row>
    <row r="82" spans="1:10" ht="12.75">
      <c r="A82" s="220" t="s">
        <v>202</v>
      </c>
      <c r="B82" s="343">
        <v>35.8736</v>
      </c>
      <c r="C82" s="343">
        <v>0.0768</v>
      </c>
      <c r="D82" s="343" t="s">
        <v>423</v>
      </c>
      <c r="E82" s="343">
        <v>20.9694</v>
      </c>
      <c r="F82" s="343">
        <v>0.0125</v>
      </c>
      <c r="G82" s="345">
        <v>25.0612</v>
      </c>
      <c r="H82" s="345" t="s">
        <v>423</v>
      </c>
      <c r="I82" s="353">
        <v>178.916</v>
      </c>
      <c r="J82" s="80"/>
    </row>
    <row r="83" spans="1:10" ht="12.75">
      <c r="A83" s="123" t="s">
        <v>160</v>
      </c>
      <c r="B83" s="343">
        <v>81.5204</v>
      </c>
      <c r="C83" s="343">
        <v>0.5268</v>
      </c>
      <c r="D83" s="343">
        <v>0.006</v>
      </c>
      <c r="E83" s="343">
        <v>154.8259</v>
      </c>
      <c r="F83" s="343">
        <v>0.0375</v>
      </c>
      <c r="G83" s="345">
        <v>2305.0643</v>
      </c>
      <c r="H83" s="345" t="s">
        <v>423</v>
      </c>
      <c r="I83" s="353">
        <v>2141.6632</v>
      </c>
      <c r="J83" s="80"/>
    </row>
    <row r="84" spans="1:10" ht="12.75">
      <c r="A84" s="298" t="s">
        <v>161</v>
      </c>
      <c r="B84" s="346">
        <f aca="true" t="shared" si="8" ref="B84:I84">SUM(B82:B83)</f>
        <v>117.394</v>
      </c>
      <c r="C84" s="346">
        <f t="shared" si="8"/>
        <v>0.6036</v>
      </c>
      <c r="D84" s="346">
        <f t="shared" si="8"/>
        <v>0.006</v>
      </c>
      <c r="E84" s="346">
        <f t="shared" si="8"/>
        <v>175.7953</v>
      </c>
      <c r="F84" s="346">
        <f t="shared" si="8"/>
        <v>0.05</v>
      </c>
      <c r="G84" s="346">
        <f t="shared" si="8"/>
        <v>2330.1255</v>
      </c>
      <c r="H84" s="346">
        <f t="shared" si="8"/>
        <v>0</v>
      </c>
      <c r="I84" s="354">
        <f t="shared" si="8"/>
        <v>2320.5792</v>
      </c>
      <c r="J84" s="80"/>
    </row>
    <row r="85" spans="1:10" ht="12.75">
      <c r="A85" s="123"/>
      <c r="B85" s="343"/>
      <c r="C85" s="343"/>
      <c r="D85" s="343"/>
      <c r="E85" s="343"/>
      <c r="F85" s="343"/>
      <c r="G85" s="343"/>
      <c r="H85" s="343"/>
      <c r="I85" s="353"/>
      <c r="J85" s="80"/>
    </row>
    <row r="86" spans="1:10" ht="13.5" thickBot="1">
      <c r="A86" s="295" t="s">
        <v>203</v>
      </c>
      <c r="B86" s="347">
        <f>B84+B80+B70+B66+B64+B59+B52+B50+B39+B37+B31+B26+B24+B17+B15+B13+B22</f>
        <v>10235.7491</v>
      </c>
      <c r="C86" s="347">
        <f aca="true" t="shared" si="9" ref="C86:I86">C84+C80+C70+C66+C64+C59+C52+C50+C39+C37+C31+C26+C24+C17+C15+C13+C22</f>
        <v>118.8969</v>
      </c>
      <c r="D86" s="347">
        <f t="shared" si="9"/>
        <v>10.634800000000002</v>
      </c>
      <c r="E86" s="347">
        <f t="shared" si="9"/>
        <v>1969.6121000000005</v>
      </c>
      <c r="F86" s="347">
        <f t="shared" si="9"/>
        <v>88.6604</v>
      </c>
      <c r="G86" s="347">
        <f t="shared" si="9"/>
        <v>846887.797</v>
      </c>
      <c r="H86" s="347">
        <f t="shared" si="9"/>
        <v>106855.55149999999</v>
      </c>
      <c r="I86" s="355">
        <f t="shared" si="9"/>
        <v>14752.2361</v>
      </c>
      <c r="J86" s="81"/>
    </row>
    <row r="87" spans="1:10" ht="12.75">
      <c r="A87" s="468" t="s">
        <v>468</v>
      </c>
      <c r="B87" s="468"/>
      <c r="C87" s="468"/>
      <c r="D87" s="468"/>
      <c r="J87" s="80"/>
    </row>
    <row r="88" spans="1:10" ht="12.75">
      <c r="A88" s="384" t="s">
        <v>502</v>
      </c>
      <c r="B88" s="384"/>
      <c r="C88" s="384"/>
      <c r="D88" s="384"/>
      <c r="E88" s="384"/>
      <c r="F88" s="384"/>
      <c r="G88" s="384"/>
      <c r="H88" s="384"/>
      <c r="J88" s="80"/>
    </row>
    <row r="89" ht="12.75">
      <c r="J89" s="80"/>
    </row>
    <row r="90" ht="12.75">
      <c r="J90" s="80"/>
    </row>
    <row r="91" ht="12.75">
      <c r="J91" s="80"/>
    </row>
  </sheetData>
  <mergeCells count="14">
    <mergeCell ref="A1:I1"/>
    <mergeCell ref="A3:I3"/>
    <mergeCell ref="A4:I4"/>
    <mergeCell ref="B6:B8"/>
    <mergeCell ref="C6:C8"/>
    <mergeCell ref="D6:D8"/>
    <mergeCell ref="E6:E8"/>
    <mergeCell ref="I6:I8"/>
    <mergeCell ref="H6:H8"/>
    <mergeCell ref="F6:F8"/>
    <mergeCell ref="G6:G8"/>
    <mergeCell ref="A6:A8"/>
    <mergeCell ref="A87:D87"/>
    <mergeCell ref="A88:H8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view="pageBreakPreview" zoomScale="65" zoomScaleNormal="75" zoomScaleSheetLayoutView="65" workbookViewId="0" topLeftCell="A6">
      <selection activeCell="C27" sqref="C27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2.28125" style="0" customWidth="1"/>
    <col min="5" max="5" width="9.8515625" style="0" customWidth="1"/>
    <col min="6" max="6" width="9.28125" style="0" customWidth="1"/>
    <col min="7" max="7" width="10.57421875" style="0" customWidth="1"/>
    <col min="8" max="8" width="10.421875" style="0" customWidth="1"/>
    <col min="9" max="9" width="9.421875" style="0" customWidth="1"/>
    <col min="10" max="10" width="9.8515625" style="0" customWidth="1"/>
    <col min="11" max="11" width="12.7109375" style="0" customWidth="1"/>
    <col min="12" max="12" width="11.140625" style="0" customWidth="1"/>
    <col min="13" max="13" width="12.00390625" style="0" customWidth="1"/>
    <col min="14" max="14" width="13.140625" style="59" customWidth="1"/>
    <col min="15" max="31" width="11.57421875" style="59" customWidth="1"/>
  </cols>
  <sheetData>
    <row r="1" spans="1:19" ht="18">
      <c r="A1" s="358" t="s">
        <v>255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9" ht="15">
      <c r="A3" s="491" t="s">
        <v>504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</row>
    <row r="4" spans="1:13" ht="13.5" thickBo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9" ht="21.75" customHeight="1">
      <c r="A5" s="359" t="s">
        <v>206</v>
      </c>
      <c r="B5" s="486" t="s">
        <v>249</v>
      </c>
      <c r="C5" s="488"/>
      <c r="D5" s="486" t="s">
        <v>250</v>
      </c>
      <c r="E5" s="488"/>
      <c r="F5" s="486" t="s">
        <v>89</v>
      </c>
      <c r="G5" s="487"/>
      <c r="H5" s="369" t="s">
        <v>90</v>
      </c>
      <c r="I5" s="486" t="s">
        <v>251</v>
      </c>
      <c r="J5" s="487"/>
      <c r="K5" s="369" t="s">
        <v>252</v>
      </c>
      <c r="L5" s="486" t="s">
        <v>425</v>
      </c>
      <c r="M5" s="487"/>
      <c r="N5" s="487"/>
      <c r="O5" s="487"/>
      <c r="P5" s="488"/>
      <c r="Q5" s="369" t="s">
        <v>426</v>
      </c>
      <c r="R5" s="369" t="s">
        <v>92</v>
      </c>
      <c r="S5" s="489" t="s">
        <v>12</v>
      </c>
    </row>
    <row r="6" spans="1:19" ht="23.25" customHeight="1" thickBot="1">
      <c r="A6" s="360" t="s">
        <v>110</v>
      </c>
      <c r="B6" s="492" t="s">
        <v>240</v>
      </c>
      <c r="C6" s="492" t="s">
        <v>241</v>
      </c>
      <c r="D6" s="492" t="s">
        <v>240</v>
      </c>
      <c r="E6" s="492" t="s">
        <v>241</v>
      </c>
      <c r="F6" s="492" t="s">
        <v>240</v>
      </c>
      <c r="G6" s="492" t="s">
        <v>241</v>
      </c>
      <c r="H6" s="362"/>
      <c r="I6" s="492" t="s">
        <v>240</v>
      </c>
      <c r="J6" s="492" t="s">
        <v>242</v>
      </c>
      <c r="K6" s="362"/>
      <c r="L6" s="293" t="s">
        <v>427</v>
      </c>
      <c r="M6" s="293" t="s">
        <v>428</v>
      </c>
      <c r="N6" s="293" t="s">
        <v>429</v>
      </c>
      <c r="O6" s="293" t="s">
        <v>430</v>
      </c>
      <c r="P6" s="293" t="s">
        <v>92</v>
      </c>
      <c r="Q6" s="362"/>
      <c r="R6" s="362"/>
      <c r="S6" s="490"/>
    </row>
    <row r="7" spans="1:19" ht="12.75">
      <c r="A7" s="214" t="s">
        <v>204</v>
      </c>
      <c r="B7" s="119">
        <v>16</v>
      </c>
      <c r="C7" s="119">
        <v>8</v>
      </c>
      <c r="D7" s="119">
        <v>2</v>
      </c>
      <c r="E7" s="119" t="s">
        <v>423</v>
      </c>
      <c r="F7" s="119">
        <v>2</v>
      </c>
      <c r="G7" s="119" t="s">
        <v>423</v>
      </c>
      <c r="H7" s="119">
        <v>3</v>
      </c>
      <c r="I7" s="119">
        <v>3</v>
      </c>
      <c r="J7" s="119">
        <v>2</v>
      </c>
      <c r="K7" s="119" t="s">
        <v>423</v>
      </c>
      <c r="L7" s="119" t="s">
        <v>423</v>
      </c>
      <c r="M7" s="119" t="s">
        <v>423</v>
      </c>
      <c r="N7" s="119" t="s">
        <v>423</v>
      </c>
      <c r="O7" s="119" t="s">
        <v>423</v>
      </c>
      <c r="P7" s="119" t="s">
        <v>423</v>
      </c>
      <c r="Q7" s="119">
        <v>1</v>
      </c>
      <c r="R7" s="119" t="s">
        <v>423</v>
      </c>
      <c r="S7" s="120">
        <v>37</v>
      </c>
    </row>
    <row r="8" spans="1:19" ht="12.75">
      <c r="A8" s="123" t="s">
        <v>111</v>
      </c>
      <c r="B8" s="90">
        <v>52</v>
      </c>
      <c r="C8" s="90">
        <v>18</v>
      </c>
      <c r="D8" s="90">
        <v>17</v>
      </c>
      <c r="E8" s="90" t="s">
        <v>423</v>
      </c>
      <c r="F8" s="90">
        <v>11</v>
      </c>
      <c r="G8" s="90" t="s">
        <v>423</v>
      </c>
      <c r="H8" s="90">
        <v>1</v>
      </c>
      <c r="I8" s="90">
        <v>10</v>
      </c>
      <c r="J8" s="90">
        <v>1</v>
      </c>
      <c r="K8" s="90">
        <v>11</v>
      </c>
      <c r="L8" s="90" t="s">
        <v>423</v>
      </c>
      <c r="M8" s="90" t="s">
        <v>423</v>
      </c>
      <c r="N8" s="90" t="s">
        <v>423</v>
      </c>
      <c r="O8" s="90" t="s">
        <v>423</v>
      </c>
      <c r="P8" s="90" t="s">
        <v>423</v>
      </c>
      <c r="Q8" s="90" t="s">
        <v>423</v>
      </c>
      <c r="R8" s="90" t="s">
        <v>423</v>
      </c>
      <c r="S8" s="91">
        <v>121</v>
      </c>
    </row>
    <row r="9" spans="1:19" ht="12.75">
      <c r="A9" s="220" t="s">
        <v>205</v>
      </c>
      <c r="B9" s="90">
        <v>26</v>
      </c>
      <c r="C9" s="90">
        <v>8</v>
      </c>
      <c r="D9" s="90">
        <v>3</v>
      </c>
      <c r="E9" s="90" t="s">
        <v>423</v>
      </c>
      <c r="F9" s="90">
        <v>1</v>
      </c>
      <c r="G9" s="90">
        <v>1</v>
      </c>
      <c r="H9" s="90" t="s">
        <v>423</v>
      </c>
      <c r="I9" s="90" t="s">
        <v>423</v>
      </c>
      <c r="J9" s="90">
        <v>1</v>
      </c>
      <c r="K9" s="90">
        <v>7</v>
      </c>
      <c r="L9" s="90" t="s">
        <v>423</v>
      </c>
      <c r="M9" s="90" t="s">
        <v>423</v>
      </c>
      <c r="N9" s="90" t="s">
        <v>423</v>
      </c>
      <c r="O9" s="90" t="s">
        <v>423</v>
      </c>
      <c r="P9" s="90" t="s">
        <v>423</v>
      </c>
      <c r="Q9" s="90" t="s">
        <v>423</v>
      </c>
      <c r="R9" s="90" t="s">
        <v>423</v>
      </c>
      <c r="S9" s="91">
        <v>47</v>
      </c>
    </row>
    <row r="10" spans="1:19" ht="12.75">
      <c r="A10" s="123" t="s">
        <v>112</v>
      </c>
      <c r="B10" s="90">
        <v>6</v>
      </c>
      <c r="C10" s="90">
        <v>4</v>
      </c>
      <c r="D10" s="90">
        <v>1</v>
      </c>
      <c r="E10" s="90" t="s">
        <v>423</v>
      </c>
      <c r="F10" s="90">
        <v>1</v>
      </c>
      <c r="G10" s="90" t="s">
        <v>423</v>
      </c>
      <c r="H10" s="90" t="s">
        <v>423</v>
      </c>
      <c r="I10" s="90">
        <v>2</v>
      </c>
      <c r="J10" s="90">
        <v>1</v>
      </c>
      <c r="K10" s="90">
        <v>5</v>
      </c>
      <c r="L10" s="90" t="s">
        <v>423</v>
      </c>
      <c r="M10" s="90" t="s">
        <v>423</v>
      </c>
      <c r="N10" s="90" t="s">
        <v>423</v>
      </c>
      <c r="O10" s="90" t="s">
        <v>423</v>
      </c>
      <c r="P10" s="90" t="s">
        <v>423</v>
      </c>
      <c r="Q10" s="90" t="s">
        <v>423</v>
      </c>
      <c r="R10" s="90" t="s">
        <v>423</v>
      </c>
      <c r="S10" s="91">
        <v>20</v>
      </c>
    </row>
    <row r="11" spans="1:19" ht="12.75">
      <c r="A11" s="298" t="s">
        <v>113</v>
      </c>
      <c r="B11" s="308">
        <f>SUM(B7:B10)</f>
        <v>100</v>
      </c>
      <c r="C11" s="308">
        <f aca="true" t="shared" si="0" ref="C11:O11">SUM(C7:C10)</f>
        <v>38</v>
      </c>
      <c r="D11" s="308">
        <f t="shared" si="0"/>
        <v>23</v>
      </c>
      <c r="E11" s="308">
        <v>0</v>
      </c>
      <c r="F11" s="308">
        <f t="shared" si="0"/>
        <v>15</v>
      </c>
      <c r="G11" s="308">
        <f t="shared" si="0"/>
        <v>1</v>
      </c>
      <c r="H11" s="308">
        <f t="shared" si="0"/>
        <v>4</v>
      </c>
      <c r="I11" s="308">
        <f t="shared" si="0"/>
        <v>15</v>
      </c>
      <c r="J11" s="308">
        <f t="shared" si="0"/>
        <v>5</v>
      </c>
      <c r="K11" s="308">
        <f t="shared" si="0"/>
        <v>23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1</v>
      </c>
      <c r="R11" s="308">
        <v>0</v>
      </c>
      <c r="S11" s="309">
        <f>SUM(S7:S10)</f>
        <v>225</v>
      </c>
    </row>
    <row r="12" spans="1:19" ht="12.75">
      <c r="A12" s="231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</row>
    <row r="13" spans="1:19" ht="12.75">
      <c r="A13" s="298" t="s">
        <v>114</v>
      </c>
      <c r="B13" s="308">
        <v>244</v>
      </c>
      <c r="C13" s="308">
        <v>15</v>
      </c>
      <c r="D13" s="308">
        <v>40</v>
      </c>
      <c r="E13" s="308">
        <v>1</v>
      </c>
      <c r="F13" s="308">
        <v>30</v>
      </c>
      <c r="G13" s="308">
        <v>2</v>
      </c>
      <c r="H13" s="308">
        <v>1</v>
      </c>
      <c r="I13" s="308">
        <v>0</v>
      </c>
      <c r="J13" s="308">
        <v>1</v>
      </c>
      <c r="K13" s="308">
        <v>17</v>
      </c>
      <c r="L13" s="308">
        <v>0</v>
      </c>
      <c r="M13" s="308">
        <v>0</v>
      </c>
      <c r="N13" s="308">
        <v>0</v>
      </c>
      <c r="O13" s="308">
        <v>0</v>
      </c>
      <c r="P13" s="308">
        <v>0</v>
      </c>
      <c r="Q13" s="308">
        <v>16</v>
      </c>
      <c r="R13" s="308">
        <v>0</v>
      </c>
      <c r="S13" s="309">
        <v>367</v>
      </c>
    </row>
    <row r="14" spans="1:19" ht="12.75">
      <c r="A14" s="123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</row>
    <row r="15" spans="1:19" ht="12.75">
      <c r="A15" s="298" t="s">
        <v>115</v>
      </c>
      <c r="B15" s="308">
        <v>59</v>
      </c>
      <c r="C15" s="308">
        <v>11</v>
      </c>
      <c r="D15" s="308">
        <v>14</v>
      </c>
      <c r="E15" s="308">
        <v>0</v>
      </c>
      <c r="F15" s="308">
        <v>3</v>
      </c>
      <c r="G15" s="308">
        <v>0</v>
      </c>
      <c r="H15" s="308">
        <v>0</v>
      </c>
      <c r="I15" s="308">
        <v>0</v>
      </c>
      <c r="J15" s="308">
        <v>5</v>
      </c>
      <c r="K15" s="308">
        <v>15</v>
      </c>
      <c r="L15" s="308">
        <v>0</v>
      </c>
      <c r="M15" s="308">
        <v>0</v>
      </c>
      <c r="N15" s="308">
        <v>0</v>
      </c>
      <c r="O15" s="308">
        <v>0</v>
      </c>
      <c r="P15" s="308">
        <v>0</v>
      </c>
      <c r="Q15" s="308">
        <v>23</v>
      </c>
      <c r="R15" s="308">
        <v>0</v>
      </c>
      <c r="S15" s="309">
        <v>130</v>
      </c>
    </row>
    <row r="16" spans="1:19" ht="12.75">
      <c r="A16" s="123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</row>
    <row r="17" spans="1:19" ht="12.75">
      <c r="A17" s="123" t="s">
        <v>271</v>
      </c>
      <c r="B17" s="90">
        <v>4</v>
      </c>
      <c r="C17" s="90" t="s">
        <v>423</v>
      </c>
      <c r="D17" s="90">
        <v>1</v>
      </c>
      <c r="E17" s="90" t="s">
        <v>423</v>
      </c>
      <c r="F17" s="90" t="s">
        <v>423</v>
      </c>
      <c r="G17" s="90" t="s">
        <v>423</v>
      </c>
      <c r="H17" s="90">
        <v>1</v>
      </c>
      <c r="I17" s="90">
        <v>1</v>
      </c>
      <c r="J17" s="90">
        <v>3</v>
      </c>
      <c r="K17" s="90" t="s">
        <v>423</v>
      </c>
      <c r="L17" s="90" t="s">
        <v>423</v>
      </c>
      <c r="M17" s="90" t="s">
        <v>423</v>
      </c>
      <c r="N17" s="90" t="s">
        <v>423</v>
      </c>
      <c r="O17" s="90" t="s">
        <v>423</v>
      </c>
      <c r="P17" s="90" t="s">
        <v>423</v>
      </c>
      <c r="Q17" s="90">
        <v>2</v>
      </c>
      <c r="R17" s="90" t="s">
        <v>423</v>
      </c>
      <c r="S17" s="91">
        <v>13</v>
      </c>
    </row>
    <row r="18" spans="1:19" ht="12.75">
      <c r="A18" s="123" t="s">
        <v>116</v>
      </c>
      <c r="B18" s="90">
        <v>6</v>
      </c>
      <c r="C18" s="90">
        <v>3</v>
      </c>
      <c r="D18" s="90">
        <v>11</v>
      </c>
      <c r="E18" s="90">
        <v>5</v>
      </c>
      <c r="F18" s="90">
        <v>1</v>
      </c>
      <c r="G18" s="90">
        <v>1</v>
      </c>
      <c r="H18" s="90">
        <v>1</v>
      </c>
      <c r="I18" s="90">
        <v>1</v>
      </c>
      <c r="J18" s="90">
        <v>6</v>
      </c>
      <c r="K18" s="90">
        <v>2</v>
      </c>
      <c r="L18" s="90" t="s">
        <v>423</v>
      </c>
      <c r="M18" s="90" t="s">
        <v>423</v>
      </c>
      <c r="N18" s="90" t="s">
        <v>423</v>
      </c>
      <c r="O18" s="90" t="s">
        <v>423</v>
      </c>
      <c r="P18" s="90" t="s">
        <v>423</v>
      </c>
      <c r="Q18" s="90">
        <v>5</v>
      </c>
      <c r="R18" s="90" t="s">
        <v>423</v>
      </c>
      <c r="S18" s="91">
        <v>42</v>
      </c>
    </row>
    <row r="19" spans="1:19" ht="12.75">
      <c r="A19" s="123" t="s">
        <v>117</v>
      </c>
      <c r="B19" s="90">
        <v>10</v>
      </c>
      <c r="C19" s="90">
        <v>2</v>
      </c>
      <c r="D19" s="90">
        <v>5</v>
      </c>
      <c r="E19" s="90">
        <v>2</v>
      </c>
      <c r="F19" s="90">
        <v>1</v>
      </c>
      <c r="G19" s="90">
        <v>1</v>
      </c>
      <c r="H19" s="90" t="s">
        <v>423</v>
      </c>
      <c r="I19" s="90" t="s">
        <v>423</v>
      </c>
      <c r="J19" s="90">
        <v>10</v>
      </c>
      <c r="K19" s="90" t="s">
        <v>423</v>
      </c>
      <c r="L19" s="90" t="s">
        <v>423</v>
      </c>
      <c r="M19" s="90" t="s">
        <v>423</v>
      </c>
      <c r="N19" s="90" t="s">
        <v>423</v>
      </c>
      <c r="O19" s="90" t="s">
        <v>423</v>
      </c>
      <c r="P19" s="90" t="s">
        <v>423</v>
      </c>
      <c r="Q19" s="90">
        <v>2</v>
      </c>
      <c r="R19" s="90" t="s">
        <v>423</v>
      </c>
      <c r="S19" s="91">
        <v>33</v>
      </c>
    </row>
    <row r="20" spans="1:19" ht="12.75">
      <c r="A20" s="298" t="s">
        <v>272</v>
      </c>
      <c r="B20" s="308">
        <f>SUM(B17:B19)</f>
        <v>20</v>
      </c>
      <c r="C20" s="308">
        <f>SUM(C17:C19)</f>
        <v>5</v>
      </c>
      <c r="D20" s="308">
        <f>SUM(D17:D19)</f>
        <v>17</v>
      </c>
      <c r="E20" s="308">
        <f>SUM(E17:E19)</f>
        <v>7</v>
      </c>
      <c r="F20" s="308">
        <f>SUM(F17:F19)</f>
        <v>2</v>
      </c>
      <c r="G20" s="308">
        <f>SUM(G17:G19)</f>
        <v>2</v>
      </c>
      <c r="H20" s="308">
        <f>SUM(H17:H19)</f>
        <v>2</v>
      </c>
      <c r="I20" s="308">
        <f>SUM(I17:I19)</f>
        <v>2</v>
      </c>
      <c r="J20" s="308">
        <f>SUM(J17:J19)</f>
        <v>19</v>
      </c>
      <c r="K20" s="308">
        <f>SUM(K17:K19)</f>
        <v>2</v>
      </c>
      <c r="L20" s="308">
        <f>SUM(L17:L19)</f>
        <v>0</v>
      </c>
      <c r="M20" s="308">
        <f>SUM(M17:M19)</f>
        <v>0</v>
      </c>
      <c r="N20" s="308">
        <f>SUM(N17:N19)</f>
        <v>0</v>
      </c>
      <c r="O20" s="308">
        <f>SUM(O17:O19)</f>
        <v>0</v>
      </c>
      <c r="P20" s="308">
        <f>SUM(P17:P19)</f>
        <v>0</v>
      </c>
      <c r="Q20" s="308">
        <f>SUM(Q17:Q19)</f>
        <v>9</v>
      </c>
      <c r="R20" s="308">
        <f>SUM(R17:R19)</f>
        <v>0</v>
      </c>
      <c r="S20" s="309">
        <f>SUM(S17:S19)</f>
        <v>88</v>
      </c>
    </row>
    <row r="21" spans="1:19" ht="12.75">
      <c r="A21" s="123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</row>
    <row r="22" spans="1:19" ht="12.75">
      <c r="A22" s="298" t="s">
        <v>118</v>
      </c>
      <c r="B22" s="308">
        <v>13</v>
      </c>
      <c r="C22" s="308">
        <v>2</v>
      </c>
      <c r="D22" s="308">
        <v>11</v>
      </c>
      <c r="E22" s="308">
        <v>3</v>
      </c>
      <c r="F22" s="308">
        <v>3</v>
      </c>
      <c r="G22" s="308">
        <v>0</v>
      </c>
      <c r="H22" s="308">
        <v>0</v>
      </c>
      <c r="I22" s="308">
        <v>0</v>
      </c>
      <c r="J22" s="308">
        <v>1</v>
      </c>
      <c r="K22" s="308">
        <v>3</v>
      </c>
      <c r="L22" s="308">
        <v>0</v>
      </c>
      <c r="M22" s="308">
        <v>0</v>
      </c>
      <c r="N22" s="308">
        <v>0</v>
      </c>
      <c r="O22" s="308">
        <v>0</v>
      </c>
      <c r="P22" s="308">
        <v>0</v>
      </c>
      <c r="Q22" s="308">
        <v>27</v>
      </c>
      <c r="R22" s="308">
        <v>1</v>
      </c>
      <c r="S22" s="309">
        <v>64</v>
      </c>
    </row>
    <row r="23" spans="1:19" ht="12.75">
      <c r="A23" s="123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</row>
    <row r="24" spans="1:19" ht="12.75">
      <c r="A24" s="298" t="s">
        <v>119</v>
      </c>
      <c r="B24" s="308">
        <v>1</v>
      </c>
      <c r="C24" s="308">
        <v>0</v>
      </c>
      <c r="D24" s="308">
        <v>0</v>
      </c>
      <c r="E24" s="308">
        <v>0</v>
      </c>
      <c r="F24" s="308">
        <v>0</v>
      </c>
      <c r="G24" s="308">
        <v>0</v>
      </c>
      <c r="H24" s="308">
        <v>1</v>
      </c>
      <c r="I24" s="308">
        <v>0</v>
      </c>
      <c r="J24" s="308">
        <v>0</v>
      </c>
      <c r="K24" s="308">
        <v>9</v>
      </c>
      <c r="L24" s="308">
        <v>0</v>
      </c>
      <c r="M24" s="308">
        <v>0</v>
      </c>
      <c r="N24" s="308">
        <v>0</v>
      </c>
      <c r="O24" s="308">
        <v>0</v>
      </c>
      <c r="P24" s="308">
        <v>0</v>
      </c>
      <c r="Q24" s="308">
        <v>0</v>
      </c>
      <c r="R24" s="308">
        <v>0</v>
      </c>
      <c r="S24" s="309">
        <v>11</v>
      </c>
    </row>
    <row r="25" spans="1:19" ht="12.75">
      <c r="A25" s="123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</row>
    <row r="26" spans="1:19" ht="12.75">
      <c r="A26" s="123" t="s">
        <v>120</v>
      </c>
      <c r="B26" s="90">
        <v>4</v>
      </c>
      <c r="C26" s="90" t="s">
        <v>423</v>
      </c>
      <c r="D26" s="90">
        <v>5</v>
      </c>
      <c r="E26" s="90" t="s">
        <v>423</v>
      </c>
      <c r="F26" s="90">
        <v>1</v>
      </c>
      <c r="G26" s="90" t="s">
        <v>423</v>
      </c>
      <c r="H26" s="90" t="s">
        <v>423</v>
      </c>
      <c r="I26" s="90">
        <v>1</v>
      </c>
      <c r="J26" s="90">
        <v>1</v>
      </c>
      <c r="K26" s="90" t="s">
        <v>423</v>
      </c>
      <c r="L26" s="90" t="s">
        <v>423</v>
      </c>
      <c r="M26" s="90" t="s">
        <v>423</v>
      </c>
      <c r="N26" s="90" t="s">
        <v>423</v>
      </c>
      <c r="O26" s="90" t="s">
        <v>423</v>
      </c>
      <c r="P26" s="90" t="s">
        <v>423</v>
      </c>
      <c r="Q26" s="90" t="s">
        <v>423</v>
      </c>
      <c r="R26" s="90" t="s">
        <v>423</v>
      </c>
      <c r="S26" s="91">
        <v>12</v>
      </c>
    </row>
    <row r="27" spans="1:19" ht="12.75">
      <c r="A27" s="123" t="s">
        <v>121</v>
      </c>
      <c r="B27" s="90">
        <v>3</v>
      </c>
      <c r="C27" s="90" t="s">
        <v>423</v>
      </c>
      <c r="D27" s="90">
        <v>5</v>
      </c>
      <c r="E27" s="90" t="s">
        <v>423</v>
      </c>
      <c r="F27" s="90">
        <v>1</v>
      </c>
      <c r="G27" s="90" t="s">
        <v>423</v>
      </c>
      <c r="H27" s="90">
        <v>3</v>
      </c>
      <c r="I27" s="90" t="s">
        <v>423</v>
      </c>
      <c r="J27" s="90" t="s">
        <v>423</v>
      </c>
      <c r="K27" s="90" t="s">
        <v>423</v>
      </c>
      <c r="L27" s="90" t="s">
        <v>423</v>
      </c>
      <c r="M27" s="90" t="s">
        <v>423</v>
      </c>
      <c r="N27" s="90" t="s">
        <v>423</v>
      </c>
      <c r="O27" s="90" t="s">
        <v>423</v>
      </c>
      <c r="P27" s="90" t="s">
        <v>423</v>
      </c>
      <c r="Q27" s="90" t="s">
        <v>423</v>
      </c>
      <c r="R27" s="90" t="s">
        <v>423</v>
      </c>
      <c r="S27" s="91">
        <v>12</v>
      </c>
    </row>
    <row r="28" spans="1:19" ht="12.75">
      <c r="A28" s="123" t="s">
        <v>122</v>
      </c>
      <c r="B28" s="90" t="s">
        <v>423</v>
      </c>
      <c r="C28" s="90" t="s">
        <v>423</v>
      </c>
      <c r="D28" s="90">
        <v>6</v>
      </c>
      <c r="E28" s="90" t="s">
        <v>423</v>
      </c>
      <c r="F28" s="90">
        <v>1</v>
      </c>
      <c r="G28" s="90" t="s">
        <v>423</v>
      </c>
      <c r="H28" s="90">
        <v>1</v>
      </c>
      <c r="I28" s="90" t="s">
        <v>423</v>
      </c>
      <c r="J28" s="90">
        <v>2</v>
      </c>
      <c r="K28" s="90">
        <v>2</v>
      </c>
      <c r="L28" s="90" t="s">
        <v>423</v>
      </c>
      <c r="M28" s="90" t="s">
        <v>423</v>
      </c>
      <c r="N28" s="90" t="s">
        <v>423</v>
      </c>
      <c r="O28" s="90" t="s">
        <v>423</v>
      </c>
      <c r="P28" s="90" t="s">
        <v>423</v>
      </c>
      <c r="Q28" s="90" t="s">
        <v>423</v>
      </c>
      <c r="R28" s="90" t="s">
        <v>423</v>
      </c>
      <c r="S28" s="91">
        <v>12</v>
      </c>
    </row>
    <row r="29" spans="1:19" ht="12.75">
      <c r="A29" s="298" t="s">
        <v>273</v>
      </c>
      <c r="B29" s="308">
        <f>SUM(B26:B28)</f>
        <v>7</v>
      </c>
      <c r="C29" s="308">
        <f aca="true" t="shared" si="1" ref="C29:S29">SUM(C26:C28)</f>
        <v>0</v>
      </c>
      <c r="D29" s="308">
        <f t="shared" si="1"/>
        <v>16</v>
      </c>
      <c r="E29" s="308">
        <f t="shared" si="1"/>
        <v>0</v>
      </c>
      <c r="F29" s="308">
        <f t="shared" si="1"/>
        <v>3</v>
      </c>
      <c r="G29" s="308">
        <f t="shared" si="1"/>
        <v>0</v>
      </c>
      <c r="H29" s="308">
        <f t="shared" si="1"/>
        <v>4</v>
      </c>
      <c r="I29" s="308">
        <f t="shared" si="1"/>
        <v>1</v>
      </c>
      <c r="J29" s="308">
        <f t="shared" si="1"/>
        <v>3</v>
      </c>
      <c r="K29" s="308">
        <f t="shared" si="1"/>
        <v>2</v>
      </c>
      <c r="L29" s="308">
        <f t="shared" si="1"/>
        <v>0</v>
      </c>
      <c r="M29" s="308">
        <f t="shared" si="1"/>
        <v>0</v>
      </c>
      <c r="N29" s="308">
        <f t="shared" si="1"/>
        <v>0</v>
      </c>
      <c r="O29" s="308">
        <f t="shared" si="1"/>
        <v>0</v>
      </c>
      <c r="P29" s="308">
        <f t="shared" si="1"/>
        <v>0</v>
      </c>
      <c r="Q29" s="308">
        <f t="shared" si="1"/>
        <v>0</v>
      </c>
      <c r="R29" s="308">
        <f t="shared" si="1"/>
        <v>0</v>
      </c>
      <c r="S29" s="309">
        <f t="shared" si="1"/>
        <v>36</v>
      </c>
    </row>
    <row r="30" spans="1:19" ht="12.75">
      <c r="A30" s="123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</row>
    <row r="31" spans="1:19" ht="12.75">
      <c r="A31" s="123" t="s">
        <v>123</v>
      </c>
      <c r="B31" s="90">
        <v>39</v>
      </c>
      <c r="C31" s="90">
        <v>1</v>
      </c>
      <c r="D31" s="90">
        <v>13</v>
      </c>
      <c r="E31" s="90" t="s">
        <v>423</v>
      </c>
      <c r="F31" s="90">
        <v>9</v>
      </c>
      <c r="G31" s="90">
        <v>2</v>
      </c>
      <c r="H31" s="90">
        <v>5</v>
      </c>
      <c r="I31" s="90">
        <v>9</v>
      </c>
      <c r="J31" s="90">
        <v>6</v>
      </c>
      <c r="K31" s="90">
        <v>5</v>
      </c>
      <c r="L31" s="90" t="s">
        <v>423</v>
      </c>
      <c r="M31" s="90" t="s">
        <v>423</v>
      </c>
      <c r="N31" s="90" t="s">
        <v>423</v>
      </c>
      <c r="O31" s="90" t="s">
        <v>423</v>
      </c>
      <c r="P31" s="90" t="s">
        <v>423</v>
      </c>
      <c r="Q31" s="90">
        <v>2</v>
      </c>
      <c r="R31" s="90" t="s">
        <v>423</v>
      </c>
      <c r="S31" s="91">
        <v>91</v>
      </c>
    </row>
    <row r="32" spans="1:19" ht="12.75">
      <c r="A32" s="123" t="s">
        <v>124</v>
      </c>
      <c r="B32" s="90">
        <v>99</v>
      </c>
      <c r="C32" s="90">
        <v>7</v>
      </c>
      <c r="D32" s="90">
        <v>31</v>
      </c>
      <c r="E32" s="90">
        <v>1</v>
      </c>
      <c r="F32" s="90">
        <v>16</v>
      </c>
      <c r="G32" s="90">
        <v>1</v>
      </c>
      <c r="H32" s="90">
        <v>2</v>
      </c>
      <c r="I32" s="90">
        <v>7</v>
      </c>
      <c r="J32" s="90">
        <v>6</v>
      </c>
      <c r="K32" s="90">
        <v>2</v>
      </c>
      <c r="L32" s="90" t="s">
        <v>423</v>
      </c>
      <c r="M32" s="90" t="s">
        <v>423</v>
      </c>
      <c r="N32" s="90" t="s">
        <v>423</v>
      </c>
      <c r="O32" s="90" t="s">
        <v>423</v>
      </c>
      <c r="P32" s="90" t="s">
        <v>423</v>
      </c>
      <c r="Q32" s="90">
        <v>21</v>
      </c>
      <c r="R32" s="90" t="s">
        <v>423</v>
      </c>
      <c r="S32" s="91">
        <v>193</v>
      </c>
    </row>
    <row r="33" spans="1:19" ht="12.75">
      <c r="A33" s="123" t="s">
        <v>125</v>
      </c>
      <c r="B33" s="90">
        <v>178</v>
      </c>
      <c r="C33" s="90" t="s">
        <v>423</v>
      </c>
      <c r="D33" s="90">
        <v>44</v>
      </c>
      <c r="E33" s="90" t="s">
        <v>423</v>
      </c>
      <c r="F33" s="90">
        <v>38</v>
      </c>
      <c r="G33" s="90">
        <v>1</v>
      </c>
      <c r="H33" s="90">
        <v>1</v>
      </c>
      <c r="I33" s="90">
        <v>2</v>
      </c>
      <c r="J33" s="90">
        <v>1</v>
      </c>
      <c r="K33" s="90" t="s">
        <v>423</v>
      </c>
      <c r="L33" s="90" t="s">
        <v>423</v>
      </c>
      <c r="M33" s="90" t="s">
        <v>423</v>
      </c>
      <c r="N33" s="90" t="s">
        <v>423</v>
      </c>
      <c r="O33" s="90" t="s">
        <v>423</v>
      </c>
      <c r="P33" s="90" t="s">
        <v>423</v>
      </c>
      <c r="Q33" s="90">
        <v>19</v>
      </c>
      <c r="R33" s="90" t="s">
        <v>423</v>
      </c>
      <c r="S33" s="91">
        <v>284</v>
      </c>
    </row>
    <row r="34" spans="1:19" ht="12.75">
      <c r="A34" s="123" t="s">
        <v>126</v>
      </c>
      <c r="B34" s="90" t="s">
        <v>423</v>
      </c>
      <c r="C34" s="90">
        <v>1</v>
      </c>
      <c r="D34" s="90">
        <v>4</v>
      </c>
      <c r="E34" s="90">
        <v>1</v>
      </c>
      <c r="F34" s="90">
        <v>2</v>
      </c>
      <c r="G34" s="90" t="s">
        <v>423</v>
      </c>
      <c r="H34" s="90" t="s">
        <v>423</v>
      </c>
      <c r="I34" s="90" t="s">
        <v>423</v>
      </c>
      <c r="J34" s="90">
        <v>1</v>
      </c>
      <c r="K34" s="90">
        <v>3</v>
      </c>
      <c r="L34" s="90" t="s">
        <v>423</v>
      </c>
      <c r="M34" s="90" t="s">
        <v>423</v>
      </c>
      <c r="N34" s="90" t="s">
        <v>423</v>
      </c>
      <c r="O34" s="90" t="s">
        <v>423</v>
      </c>
      <c r="P34" s="90" t="s">
        <v>423</v>
      </c>
      <c r="Q34" s="90">
        <v>1</v>
      </c>
      <c r="R34" s="90" t="s">
        <v>423</v>
      </c>
      <c r="S34" s="91">
        <v>13</v>
      </c>
    </row>
    <row r="35" spans="1:19" ht="12.75">
      <c r="A35" s="298" t="s">
        <v>127</v>
      </c>
      <c r="B35" s="308">
        <f>SUM(B31:B34)</f>
        <v>316</v>
      </c>
      <c r="C35" s="308">
        <f aca="true" t="shared" si="2" ref="C35:S35">SUM(C31:C34)</f>
        <v>9</v>
      </c>
      <c r="D35" s="308">
        <f t="shared" si="2"/>
        <v>92</v>
      </c>
      <c r="E35" s="308">
        <f t="shared" si="2"/>
        <v>2</v>
      </c>
      <c r="F35" s="308">
        <f t="shared" si="2"/>
        <v>65</v>
      </c>
      <c r="G35" s="308">
        <f t="shared" si="2"/>
        <v>4</v>
      </c>
      <c r="H35" s="308">
        <f t="shared" si="2"/>
        <v>8</v>
      </c>
      <c r="I35" s="308">
        <f t="shared" si="2"/>
        <v>18</v>
      </c>
      <c r="J35" s="308">
        <f t="shared" si="2"/>
        <v>14</v>
      </c>
      <c r="K35" s="308">
        <f t="shared" si="2"/>
        <v>10</v>
      </c>
      <c r="L35" s="308">
        <f t="shared" si="2"/>
        <v>0</v>
      </c>
      <c r="M35" s="308">
        <f t="shared" si="2"/>
        <v>0</v>
      </c>
      <c r="N35" s="308">
        <f t="shared" si="2"/>
        <v>0</v>
      </c>
      <c r="O35" s="308">
        <f t="shared" si="2"/>
        <v>0</v>
      </c>
      <c r="P35" s="308">
        <f t="shared" si="2"/>
        <v>0</v>
      </c>
      <c r="Q35" s="308">
        <f t="shared" si="2"/>
        <v>43</v>
      </c>
      <c r="R35" s="308">
        <f t="shared" si="2"/>
        <v>0</v>
      </c>
      <c r="S35" s="309">
        <f t="shared" si="2"/>
        <v>581</v>
      </c>
    </row>
    <row r="36" spans="1:19" ht="12.75">
      <c r="A36" s="123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</row>
    <row r="37" spans="1:19" ht="12.75">
      <c r="A37" s="298" t="s">
        <v>466</v>
      </c>
      <c r="B37" s="308">
        <v>181</v>
      </c>
      <c r="C37" s="308">
        <v>5</v>
      </c>
      <c r="D37" s="308">
        <v>152</v>
      </c>
      <c r="E37" s="308">
        <v>3</v>
      </c>
      <c r="F37" s="308">
        <v>23</v>
      </c>
      <c r="G37" s="308">
        <v>3</v>
      </c>
      <c r="H37" s="308">
        <v>48</v>
      </c>
      <c r="I37" s="308">
        <v>6</v>
      </c>
      <c r="J37" s="308">
        <v>25</v>
      </c>
      <c r="K37" s="308">
        <v>5</v>
      </c>
      <c r="L37" s="308">
        <v>0</v>
      </c>
      <c r="M37" s="308">
        <v>0</v>
      </c>
      <c r="N37" s="308">
        <v>0</v>
      </c>
      <c r="O37" s="308">
        <v>0</v>
      </c>
      <c r="P37" s="308">
        <v>0</v>
      </c>
      <c r="Q37" s="308">
        <v>0</v>
      </c>
      <c r="R37" s="308">
        <v>0</v>
      </c>
      <c r="S37" s="309">
        <v>451</v>
      </c>
    </row>
    <row r="38" spans="1:19" ht="12.75">
      <c r="A38" s="123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</row>
    <row r="39" spans="1:19" ht="12.75">
      <c r="A39" s="123" t="s">
        <v>274</v>
      </c>
      <c r="B39" s="90">
        <v>14</v>
      </c>
      <c r="C39" s="90" t="s">
        <v>423</v>
      </c>
      <c r="D39" s="90" t="s">
        <v>423</v>
      </c>
      <c r="E39" s="90" t="s">
        <v>423</v>
      </c>
      <c r="F39" s="90" t="s">
        <v>423</v>
      </c>
      <c r="G39" s="90" t="s">
        <v>423</v>
      </c>
      <c r="H39" s="90" t="s">
        <v>423</v>
      </c>
      <c r="I39" s="90" t="s">
        <v>423</v>
      </c>
      <c r="J39" s="90" t="s">
        <v>423</v>
      </c>
      <c r="K39" s="90">
        <v>2</v>
      </c>
      <c r="L39" s="90" t="s">
        <v>423</v>
      </c>
      <c r="M39" s="90" t="s">
        <v>423</v>
      </c>
      <c r="N39" s="90" t="s">
        <v>423</v>
      </c>
      <c r="O39" s="90" t="s">
        <v>423</v>
      </c>
      <c r="P39" s="90" t="s">
        <v>423</v>
      </c>
      <c r="Q39" s="90" t="s">
        <v>423</v>
      </c>
      <c r="R39" s="90" t="s">
        <v>423</v>
      </c>
      <c r="S39" s="91">
        <v>16</v>
      </c>
    </row>
    <row r="40" spans="1:19" ht="12.75">
      <c r="A40" s="123" t="s">
        <v>129</v>
      </c>
      <c r="B40" s="90" t="s">
        <v>423</v>
      </c>
      <c r="C40" s="90" t="s">
        <v>423</v>
      </c>
      <c r="D40" s="90" t="s">
        <v>423</v>
      </c>
      <c r="E40" s="90">
        <v>1</v>
      </c>
      <c r="F40" s="90" t="s">
        <v>423</v>
      </c>
      <c r="G40" s="90">
        <v>1</v>
      </c>
      <c r="H40" s="90" t="s">
        <v>423</v>
      </c>
      <c r="I40" s="90" t="s">
        <v>423</v>
      </c>
      <c r="J40" s="90" t="s">
        <v>423</v>
      </c>
      <c r="K40" s="90">
        <v>2</v>
      </c>
      <c r="L40" s="90" t="s">
        <v>423</v>
      </c>
      <c r="M40" s="90" t="s">
        <v>423</v>
      </c>
      <c r="N40" s="90" t="s">
        <v>423</v>
      </c>
      <c r="O40" s="90" t="s">
        <v>423</v>
      </c>
      <c r="P40" s="90" t="s">
        <v>423</v>
      </c>
      <c r="Q40" s="90" t="s">
        <v>423</v>
      </c>
      <c r="R40" s="90" t="s">
        <v>423</v>
      </c>
      <c r="S40" s="91">
        <v>4</v>
      </c>
    </row>
    <row r="41" spans="1:19" ht="12.75">
      <c r="A41" s="123" t="s">
        <v>130</v>
      </c>
      <c r="B41" s="90" t="s">
        <v>423</v>
      </c>
      <c r="C41" s="90" t="s">
        <v>423</v>
      </c>
      <c r="D41" s="90" t="s">
        <v>423</v>
      </c>
      <c r="E41" s="90" t="s">
        <v>423</v>
      </c>
      <c r="F41" s="90" t="s">
        <v>423</v>
      </c>
      <c r="G41" s="90">
        <v>2</v>
      </c>
      <c r="H41" s="90" t="s">
        <v>423</v>
      </c>
      <c r="I41" s="90" t="s">
        <v>423</v>
      </c>
      <c r="J41" s="90" t="s">
        <v>423</v>
      </c>
      <c r="K41" s="90">
        <v>1</v>
      </c>
      <c r="L41" s="90" t="s">
        <v>423</v>
      </c>
      <c r="M41" s="90" t="s">
        <v>423</v>
      </c>
      <c r="N41" s="90" t="s">
        <v>423</v>
      </c>
      <c r="O41" s="90" t="s">
        <v>423</v>
      </c>
      <c r="P41" s="90" t="s">
        <v>423</v>
      </c>
      <c r="Q41" s="90" t="s">
        <v>423</v>
      </c>
      <c r="R41" s="90" t="s">
        <v>423</v>
      </c>
      <c r="S41" s="91">
        <v>3</v>
      </c>
    </row>
    <row r="42" spans="1:19" ht="12.75">
      <c r="A42" s="123" t="s">
        <v>131</v>
      </c>
      <c r="B42" s="90" t="s">
        <v>423</v>
      </c>
      <c r="C42" s="90" t="s">
        <v>423</v>
      </c>
      <c r="D42" s="90">
        <v>1</v>
      </c>
      <c r="E42" s="90" t="s">
        <v>423</v>
      </c>
      <c r="F42" s="90" t="s">
        <v>423</v>
      </c>
      <c r="G42" s="90" t="s">
        <v>423</v>
      </c>
      <c r="H42" s="90" t="s">
        <v>423</v>
      </c>
      <c r="I42" s="90">
        <v>3</v>
      </c>
      <c r="J42" s="90" t="s">
        <v>423</v>
      </c>
      <c r="K42" s="90">
        <v>2</v>
      </c>
      <c r="L42" s="90" t="s">
        <v>423</v>
      </c>
      <c r="M42" s="90" t="s">
        <v>423</v>
      </c>
      <c r="N42" s="90" t="s">
        <v>423</v>
      </c>
      <c r="O42" s="90" t="s">
        <v>423</v>
      </c>
      <c r="P42" s="90" t="s">
        <v>423</v>
      </c>
      <c r="Q42" s="90" t="s">
        <v>423</v>
      </c>
      <c r="R42" s="90" t="s">
        <v>423</v>
      </c>
      <c r="S42" s="91">
        <v>6</v>
      </c>
    </row>
    <row r="43" spans="1:19" ht="12.75">
      <c r="A43" s="123" t="s">
        <v>132</v>
      </c>
      <c r="B43" s="90" t="s">
        <v>423</v>
      </c>
      <c r="C43" s="90" t="s">
        <v>423</v>
      </c>
      <c r="D43" s="90" t="s">
        <v>423</v>
      </c>
      <c r="E43" s="90">
        <v>1</v>
      </c>
      <c r="F43" s="90" t="s">
        <v>423</v>
      </c>
      <c r="G43" s="90" t="s">
        <v>423</v>
      </c>
      <c r="H43" s="90" t="s">
        <v>423</v>
      </c>
      <c r="I43" s="90" t="s">
        <v>423</v>
      </c>
      <c r="J43" s="90" t="s">
        <v>423</v>
      </c>
      <c r="K43" s="90">
        <v>1</v>
      </c>
      <c r="L43" s="90" t="s">
        <v>423</v>
      </c>
      <c r="M43" s="90" t="s">
        <v>423</v>
      </c>
      <c r="N43" s="90" t="s">
        <v>423</v>
      </c>
      <c r="O43" s="90" t="s">
        <v>423</v>
      </c>
      <c r="P43" s="90" t="s">
        <v>423</v>
      </c>
      <c r="Q43" s="90" t="s">
        <v>423</v>
      </c>
      <c r="R43" s="90" t="s">
        <v>423</v>
      </c>
      <c r="S43" s="91">
        <v>2</v>
      </c>
    </row>
    <row r="44" spans="1:19" ht="12.75">
      <c r="A44" s="123" t="s">
        <v>133</v>
      </c>
      <c r="B44" s="90">
        <v>4</v>
      </c>
      <c r="C44" s="90" t="s">
        <v>423</v>
      </c>
      <c r="D44" s="90" t="s">
        <v>423</v>
      </c>
      <c r="E44" s="90">
        <v>1</v>
      </c>
      <c r="F44" s="90" t="s">
        <v>423</v>
      </c>
      <c r="G44" s="90" t="s">
        <v>423</v>
      </c>
      <c r="H44" s="90" t="s">
        <v>423</v>
      </c>
      <c r="I44" s="90">
        <v>1</v>
      </c>
      <c r="J44" s="90">
        <v>1</v>
      </c>
      <c r="K44" s="90" t="s">
        <v>423</v>
      </c>
      <c r="L44" s="90" t="s">
        <v>423</v>
      </c>
      <c r="M44" s="90" t="s">
        <v>423</v>
      </c>
      <c r="N44" s="90" t="s">
        <v>423</v>
      </c>
      <c r="O44" s="90" t="s">
        <v>423</v>
      </c>
      <c r="P44" s="90" t="s">
        <v>423</v>
      </c>
      <c r="Q44" s="90" t="s">
        <v>423</v>
      </c>
      <c r="R44" s="90" t="s">
        <v>423</v>
      </c>
      <c r="S44" s="91">
        <v>7</v>
      </c>
    </row>
    <row r="45" spans="1:19" ht="12.75">
      <c r="A45" s="123" t="s">
        <v>134</v>
      </c>
      <c r="B45" s="90" t="s">
        <v>423</v>
      </c>
      <c r="C45" s="90" t="s">
        <v>423</v>
      </c>
      <c r="D45" s="90" t="s">
        <v>423</v>
      </c>
      <c r="E45" s="90" t="s">
        <v>423</v>
      </c>
      <c r="F45" s="90" t="s">
        <v>423</v>
      </c>
      <c r="G45" s="90" t="s">
        <v>423</v>
      </c>
      <c r="H45" s="90" t="s">
        <v>423</v>
      </c>
      <c r="I45" s="90" t="s">
        <v>423</v>
      </c>
      <c r="J45" s="90" t="s">
        <v>423</v>
      </c>
      <c r="K45" s="90">
        <v>1</v>
      </c>
      <c r="L45" s="90" t="s">
        <v>423</v>
      </c>
      <c r="M45" s="90" t="s">
        <v>423</v>
      </c>
      <c r="N45" s="90" t="s">
        <v>423</v>
      </c>
      <c r="O45" s="90" t="s">
        <v>423</v>
      </c>
      <c r="P45" s="90" t="s">
        <v>423</v>
      </c>
      <c r="Q45" s="90" t="s">
        <v>423</v>
      </c>
      <c r="R45" s="90" t="s">
        <v>423</v>
      </c>
      <c r="S45" s="91">
        <v>1</v>
      </c>
    </row>
    <row r="46" spans="1:19" ht="12.75">
      <c r="A46" s="123" t="s">
        <v>135</v>
      </c>
      <c r="B46" s="90" t="s">
        <v>423</v>
      </c>
      <c r="C46" s="90">
        <v>1</v>
      </c>
      <c r="D46" s="90" t="s">
        <v>423</v>
      </c>
      <c r="E46" s="90" t="s">
        <v>423</v>
      </c>
      <c r="F46" s="90" t="s">
        <v>423</v>
      </c>
      <c r="G46" s="90" t="s">
        <v>423</v>
      </c>
      <c r="H46" s="90" t="s">
        <v>423</v>
      </c>
      <c r="I46" s="90" t="s">
        <v>423</v>
      </c>
      <c r="J46" s="90">
        <v>2</v>
      </c>
      <c r="K46" s="90" t="s">
        <v>423</v>
      </c>
      <c r="L46" s="90" t="s">
        <v>423</v>
      </c>
      <c r="M46" s="90" t="s">
        <v>423</v>
      </c>
      <c r="N46" s="90" t="s">
        <v>423</v>
      </c>
      <c r="O46" s="90" t="s">
        <v>423</v>
      </c>
      <c r="P46" s="90" t="s">
        <v>423</v>
      </c>
      <c r="Q46" s="90" t="s">
        <v>423</v>
      </c>
      <c r="R46" s="90" t="s">
        <v>423</v>
      </c>
      <c r="S46" s="91">
        <v>3</v>
      </c>
    </row>
    <row r="47" spans="1:19" ht="12.75">
      <c r="A47" s="123" t="s">
        <v>136</v>
      </c>
      <c r="B47" s="90" t="s">
        <v>423</v>
      </c>
      <c r="C47" s="90" t="s">
        <v>423</v>
      </c>
      <c r="D47" s="90">
        <v>2</v>
      </c>
      <c r="E47" s="90">
        <v>1</v>
      </c>
      <c r="F47" s="90" t="s">
        <v>423</v>
      </c>
      <c r="G47" s="90">
        <v>1</v>
      </c>
      <c r="H47" s="90" t="s">
        <v>423</v>
      </c>
      <c r="I47" s="90" t="s">
        <v>423</v>
      </c>
      <c r="J47" s="90">
        <v>1</v>
      </c>
      <c r="K47" s="90" t="s">
        <v>423</v>
      </c>
      <c r="L47" s="90" t="s">
        <v>423</v>
      </c>
      <c r="M47" s="90" t="s">
        <v>423</v>
      </c>
      <c r="N47" s="90" t="s">
        <v>423</v>
      </c>
      <c r="O47" s="90" t="s">
        <v>423</v>
      </c>
      <c r="P47" s="90" t="s">
        <v>423</v>
      </c>
      <c r="Q47" s="90" t="s">
        <v>423</v>
      </c>
      <c r="R47" s="90" t="s">
        <v>423</v>
      </c>
      <c r="S47" s="91">
        <v>5</v>
      </c>
    </row>
    <row r="48" spans="1:19" ht="12.75">
      <c r="A48" s="298" t="s">
        <v>256</v>
      </c>
      <c r="B48" s="308">
        <f>SUM(B39:B47)</f>
        <v>18</v>
      </c>
      <c r="C48" s="308">
        <f aca="true" t="shared" si="3" ref="C48:S48">SUM(C39:C47)</f>
        <v>1</v>
      </c>
      <c r="D48" s="308">
        <f t="shared" si="3"/>
        <v>3</v>
      </c>
      <c r="E48" s="308">
        <f t="shared" si="3"/>
        <v>4</v>
      </c>
      <c r="F48" s="308">
        <f t="shared" si="3"/>
        <v>0</v>
      </c>
      <c r="G48" s="308">
        <f t="shared" si="3"/>
        <v>4</v>
      </c>
      <c r="H48" s="308">
        <f t="shared" si="3"/>
        <v>0</v>
      </c>
      <c r="I48" s="308">
        <f t="shared" si="3"/>
        <v>4</v>
      </c>
      <c r="J48" s="308">
        <f t="shared" si="3"/>
        <v>4</v>
      </c>
      <c r="K48" s="308">
        <f t="shared" si="3"/>
        <v>9</v>
      </c>
      <c r="L48" s="308">
        <f t="shared" si="3"/>
        <v>0</v>
      </c>
      <c r="M48" s="308">
        <f t="shared" si="3"/>
        <v>0</v>
      </c>
      <c r="N48" s="308">
        <f t="shared" si="3"/>
        <v>0</v>
      </c>
      <c r="O48" s="308">
        <f t="shared" si="3"/>
        <v>0</v>
      </c>
      <c r="P48" s="308">
        <f t="shared" si="3"/>
        <v>0</v>
      </c>
      <c r="Q48" s="308">
        <f t="shared" si="3"/>
        <v>0</v>
      </c>
      <c r="R48" s="308">
        <f t="shared" si="3"/>
        <v>0</v>
      </c>
      <c r="S48" s="309">
        <f t="shared" si="3"/>
        <v>47</v>
      </c>
    </row>
    <row r="49" spans="1:19" ht="12.75">
      <c r="A49" s="123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12.75">
      <c r="A50" s="298" t="s">
        <v>137</v>
      </c>
      <c r="B50" s="308">
        <v>9</v>
      </c>
      <c r="C50" s="308">
        <v>2</v>
      </c>
      <c r="D50" s="308">
        <v>0</v>
      </c>
      <c r="E50" s="308">
        <v>0</v>
      </c>
      <c r="F50" s="308">
        <v>0</v>
      </c>
      <c r="G50" s="308">
        <v>1</v>
      </c>
      <c r="H50" s="308">
        <v>0</v>
      </c>
      <c r="I50" s="308">
        <v>0</v>
      </c>
      <c r="J50" s="308">
        <v>0</v>
      </c>
      <c r="K50" s="308">
        <v>3</v>
      </c>
      <c r="L50" s="308">
        <v>0</v>
      </c>
      <c r="M50" s="308">
        <v>0</v>
      </c>
      <c r="N50" s="308">
        <v>0</v>
      </c>
      <c r="O50" s="308">
        <v>0</v>
      </c>
      <c r="P50" s="308">
        <v>0</v>
      </c>
      <c r="Q50" s="308">
        <v>2</v>
      </c>
      <c r="R50" s="308">
        <v>0</v>
      </c>
      <c r="S50" s="309">
        <v>17</v>
      </c>
    </row>
    <row r="51" spans="1:19" ht="12.75">
      <c r="A51" s="123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1"/>
    </row>
    <row r="52" spans="1:19" ht="12.75">
      <c r="A52" s="123" t="s">
        <v>138</v>
      </c>
      <c r="B52" s="90">
        <v>8</v>
      </c>
      <c r="C52" s="90">
        <v>1</v>
      </c>
      <c r="D52" s="90">
        <v>30</v>
      </c>
      <c r="E52" s="90">
        <v>5</v>
      </c>
      <c r="F52" s="90">
        <v>30</v>
      </c>
      <c r="G52" s="90">
        <v>6</v>
      </c>
      <c r="H52" s="90">
        <v>1</v>
      </c>
      <c r="I52" s="90">
        <v>1</v>
      </c>
      <c r="J52" s="90">
        <v>2</v>
      </c>
      <c r="K52" s="90" t="s">
        <v>423</v>
      </c>
      <c r="L52" s="90" t="s">
        <v>423</v>
      </c>
      <c r="M52" s="90" t="s">
        <v>423</v>
      </c>
      <c r="N52" s="90" t="s">
        <v>423</v>
      </c>
      <c r="O52" s="90" t="s">
        <v>423</v>
      </c>
      <c r="P52" s="90" t="s">
        <v>423</v>
      </c>
      <c r="Q52" s="90">
        <v>2</v>
      </c>
      <c r="R52" s="90" t="s">
        <v>423</v>
      </c>
      <c r="S52" s="91">
        <v>86</v>
      </c>
    </row>
    <row r="53" spans="1:19" ht="12.75">
      <c r="A53" s="123" t="s">
        <v>139</v>
      </c>
      <c r="B53" s="90">
        <v>14</v>
      </c>
      <c r="C53" s="90">
        <v>1</v>
      </c>
      <c r="D53" s="90">
        <v>23</v>
      </c>
      <c r="E53" s="90">
        <v>2</v>
      </c>
      <c r="F53" s="90">
        <v>5</v>
      </c>
      <c r="G53" s="90">
        <v>1</v>
      </c>
      <c r="H53" s="90" t="s">
        <v>423</v>
      </c>
      <c r="I53" s="90" t="s">
        <v>423</v>
      </c>
      <c r="J53" s="90" t="s">
        <v>423</v>
      </c>
      <c r="K53" s="90">
        <v>2</v>
      </c>
      <c r="L53" s="90" t="s">
        <v>423</v>
      </c>
      <c r="M53" s="90" t="s">
        <v>423</v>
      </c>
      <c r="N53" s="90" t="s">
        <v>423</v>
      </c>
      <c r="O53" s="90" t="s">
        <v>423</v>
      </c>
      <c r="P53" s="90" t="s">
        <v>423</v>
      </c>
      <c r="Q53" s="90" t="s">
        <v>423</v>
      </c>
      <c r="R53" s="90" t="s">
        <v>423</v>
      </c>
      <c r="S53" s="91">
        <v>48</v>
      </c>
    </row>
    <row r="54" spans="1:19" ht="12.75">
      <c r="A54" s="123" t="s">
        <v>140</v>
      </c>
      <c r="B54" s="90" t="s">
        <v>423</v>
      </c>
      <c r="C54" s="90" t="s">
        <v>423</v>
      </c>
      <c r="D54" s="90">
        <v>4</v>
      </c>
      <c r="E54" s="90">
        <v>1</v>
      </c>
      <c r="F54" s="90">
        <v>1</v>
      </c>
      <c r="G54" s="90" t="s">
        <v>423</v>
      </c>
      <c r="H54" s="90" t="s">
        <v>423</v>
      </c>
      <c r="I54" s="90" t="s">
        <v>423</v>
      </c>
      <c r="J54" s="90" t="s">
        <v>423</v>
      </c>
      <c r="K54" s="90" t="s">
        <v>423</v>
      </c>
      <c r="L54" s="90" t="s">
        <v>423</v>
      </c>
      <c r="M54" s="90" t="s">
        <v>423</v>
      </c>
      <c r="N54" s="90" t="s">
        <v>423</v>
      </c>
      <c r="O54" s="90" t="s">
        <v>423</v>
      </c>
      <c r="P54" s="90" t="s">
        <v>423</v>
      </c>
      <c r="Q54" s="90" t="s">
        <v>423</v>
      </c>
      <c r="R54" s="90" t="s">
        <v>423</v>
      </c>
      <c r="S54" s="91">
        <v>6</v>
      </c>
    </row>
    <row r="55" spans="1:19" ht="12.75">
      <c r="A55" s="123" t="s">
        <v>141</v>
      </c>
      <c r="B55" s="90" t="s">
        <v>423</v>
      </c>
      <c r="C55" s="90" t="s">
        <v>423</v>
      </c>
      <c r="D55" s="90">
        <v>1</v>
      </c>
      <c r="E55" s="90">
        <v>1</v>
      </c>
      <c r="F55" s="90">
        <v>1</v>
      </c>
      <c r="G55" s="90" t="s">
        <v>423</v>
      </c>
      <c r="H55" s="90" t="s">
        <v>423</v>
      </c>
      <c r="I55" s="90" t="s">
        <v>423</v>
      </c>
      <c r="J55" s="90" t="s">
        <v>423</v>
      </c>
      <c r="K55" s="90">
        <v>3</v>
      </c>
      <c r="L55" s="90" t="s">
        <v>423</v>
      </c>
      <c r="M55" s="90" t="s">
        <v>423</v>
      </c>
      <c r="N55" s="90" t="s">
        <v>423</v>
      </c>
      <c r="O55" s="90" t="s">
        <v>423</v>
      </c>
      <c r="P55" s="90" t="s">
        <v>423</v>
      </c>
      <c r="Q55" s="90" t="s">
        <v>423</v>
      </c>
      <c r="R55" s="90" t="s">
        <v>423</v>
      </c>
      <c r="S55" s="91">
        <v>6</v>
      </c>
    </row>
    <row r="56" spans="1:19" ht="12.75">
      <c r="A56" s="123" t="s">
        <v>142</v>
      </c>
      <c r="B56" s="90">
        <v>21</v>
      </c>
      <c r="C56" s="90" t="s">
        <v>423</v>
      </c>
      <c r="D56" s="90">
        <v>23</v>
      </c>
      <c r="E56" s="90">
        <v>1</v>
      </c>
      <c r="F56" s="90">
        <v>2</v>
      </c>
      <c r="G56" s="90">
        <v>2</v>
      </c>
      <c r="H56" s="90" t="s">
        <v>423</v>
      </c>
      <c r="I56" s="90" t="s">
        <v>423</v>
      </c>
      <c r="J56" s="90" t="s">
        <v>423</v>
      </c>
      <c r="K56" s="90">
        <v>1</v>
      </c>
      <c r="L56" s="90" t="s">
        <v>423</v>
      </c>
      <c r="M56" s="90" t="s">
        <v>423</v>
      </c>
      <c r="N56" s="90" t="s">
        <v>423</v>
      </c>
      <c r="O56" s="90" t="s">
        <v>423</v>
      </c>
      <c r="P56" s="90" t="s">
        <v>423</v>
      </c>
      <c r="Q56" s="90">
        <v>1</v>
      </c>
      <c r="R56" s="90" t="s">
        <v>423</v>
      </c>
      <c r="S56" s="91">
        <v>51</v>
      </c>
    </row>
    <row r="57" spans="1:19" ht="12.75">
      <c r="A57" s="298" t="s">
        <v>143</v>
      </c>
      <c r="B57" s="308">
        <f>SUM(B52:B56)</f>
        <v>43</v>
      </c>
      <c r="C57" s="308">
        <f aca="true" t="shared" si="4" ref="C57:S57">SUM(C52:C56)</f>
        <v>2</v>
      </c>
      <c r="D57" s="308">
        <f t="shared" si="4"/>
        <v>81</v>
      </c>
      <c r="E57" s="308">
        <f t="shared" si="4"/>
        <v>10</v>
      </c>
      <c r="F57" s="308">
        <f t="shared" si="4"/>
        <v>39</v>
      </c>
      <c r="G57" s="308">
        <f t="shared" si="4"/>
        <v>9</v>
      </c>
      <c r="H57" s="308">
        <f t="shared" si="4"/>
        <v>1</v>
      </c>
      <c r="I57" s="308">
        <f t="shared" si="4"/>
        <v>1</v>
      </c>
      <c r="J57" s="308">
        <f t="shared" si="4"/>
        <v>2</v>
      </c>
      <c r="K57" s="308">
        <f t="shared" si="4"/>
        <v>6</v>
      </c>
      <c r="L57" s="308">
        <f t="shared" si="4"/>
        <v>0</v>
      </c>
      <c r="M57" s="308">
        <f t="shared" si="4"/>
        <v>0</v>
      </c>
      <c r="N57" s="308">
        <f t="shared" si="4"/>
        <v>0</v>
      </c>
      <c r="O57" s="308">
        <f t="shared" si="4"/>
        <v>0</v>
      </c>
      <c r="P57" s="308">
        <f t="shared" si="4"/>
        <v>0</v>
      </c>
      <c r="Q57" s="308">
        <f t="shared" si="4"/>
        <v>3</v>
      </c>
      <c r="R57" s="308">
        <f t="shared" si="4"/>
        <v>0</v>
      </c>
      <c r="S57" s="309">
        <f t="shared" si="4"/>
        <v>197</v>
      </c>
    </row>
    <row r="58" spans="1:19" ht="12.75">
      <c r="A58" s="123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1"/>
    </row>
    <row r="59" spans="1:19" ht="12.75">
      <c r="A59" s="123" t="s">
        <v>144</v>
      </c>
      <c r="B59" s="90" t="s">
        <v>423</v>
      </c>
      <c r="C59" s="90" t="s">
        <v>423</v>
      </c>
      <c r="D59" s="90" t="s">
        <v>423</v>
      </c>
      <c r="E59" s="90" t="s">
        <v>423</v>
      </c>
      <c r="F59" s="90" t="s">
        <v>423</v>
      </c>
      <c r="G59" s="90" t="s">
        <v>423</v>
      </c>
      <c r="H59" s="90" t="s">
        <v>423</v>
      </c>
      <c r="I59" s="90" t="s">
        <v>423</v>
      </c>
      <c r="J59" s="90" t="s">
        <v>423</v>
      </c>
      <c r="K59" s="90">
        <v>1</v>
      </c>
      <c r="L59" s="90" t="s">
        <v>423</v>
      </c>
      <c r="M59" s="90" t="s">
        <v>423</v>
      </c>
      <c r="N59" s="90" t="s">
        <v>423</v>
      </c>
      <c r="O59" s="90" t="s">
        <v>423</v>
      </c>
      <c r="P59" s="90" t="s">
        <v>423</v>
      </c>
      <c r="Q59" s="90" t="s">
        <v>423</v>
      </c>
      <c r="R59" s="90" t="s">
        <v>423</v>
      </c>
      <c r="S59" s="91">
        <v>1</v>
      </c>
    </row>
    <row r="60" spans="1:19" ht="12.75">
      <c r="A60" s="123" t="s">
        <v>145</v>
      </c>
      <c r="B60" s="90">
        <v>13</v>
      </c>
      <c r="C60" s="90" t="s">
        <v>423</v>
      </c>
      <c r="D60" s="90">
        <v>4</v>
      </c>
      <c r="E60" s="90" t="s">
        <v>423</v>
      </c>
      <c r="F60" s="90">
        <v>1</v>
      </c>
      <c r="G60" s="90" t="s">
        <v>423</v>
      </c>
      <c r="H60" s="90" t="s">
        <v>423</v>
      </c>
      <c r="I60" s="90" t="s">
        <v>423</v>
      </c>
      <c r="J60" s="90" t="s">
        <v>423</v>
      </c>
      <c r="K60" s="90" t="s">
        <v>423</v>
      </c>
      <c r="L60" s="90" t="s">
        <v>423</v>
      </c>
      <c r="M60" s="90" t="s">
        <v>423</v>
      </c>
      <c r="N60" s="90" t="s">
        <v>423</v>
      </c>
      <c r="O60" s="90" t="s">
        <v>423</v>
      </c>
      <c r="P60" s="90" t="s">
        <v>423</v>
      </c>
      <c r="Q60" s="90">
        <v>1</v>
      </c>
      <c r="R60" s="90" t="s">
        <v>423</v>
      </c>
      <c r="S60" s="91">
        <v>19</v>
      </c>
    </row>
    <row r="61" spans="1:19" ht="12.75">
      <c r="A61" s="123" t="s">
        <v>146</v>
      </c>
      <c r="B61" s="90" t="s">
        <v>423</v>
      </c>
      <c r="C61" s="90" t="s">
        <v>423</v>
      </c>
      <c r="D61" s="90" t="s">
        <v>423</v>
      </c>
      <c r="E61" s="90" t="s">
        <v>423</v>
      </c>
      <c r="F61" s="90" t="s">
        <v>423</v>
      </c>
      <c r="G61" s="90" t="s">
        <v>423</v>
      </c>
      <c r="H61" s="90" t="s">
        <v>423</v>
      </c>
      <c r="I61" s="90" t="s">
        <v>423</v>
      </c>
      <c r="J61" s="90">
        <v>2</v>
      </c>
      <c r="K61" s="90" t="s">
        <v>423</v>
      </c>
      <c r="L61" s="90" t="s">
        <v>423</v>
      </c>
      <c r="M61" s="90" t="s">
        <v>423</v>
      </c>
      <c r="N61" s="90" t="s">
        <v>423</v>
      </c>
      <c r="O61" s="90" t="s">
        <v>423</v>
      </c>
      <c r="P61" s="90" t="s">
        <v>423</v>
      </c>
      <c r="Q61" s="90" t="s">
        <v>423</v>
      </c>
      <c r="R61" s="90" t="s">
        <v>423</v>
      </c>
      <c r="S61" s="91">
        <v>2</v>
      </c>
    </row>
    <row r="62" spans="1:19" ht="12.75">
      <c r="A62" s="298" t="s">
        <v>147</v>
      </c>
      <c r="B62" s="308">
        <f>SUM(B59:B61)</f>
        <v>13</v>
      </c>
      <c r="C62" s="308">
        <f aca="true" t="shared" si="5" ref="C62:S62">SUM(C59:C61)</f>
        <v>0</v>
      </c>
      <c r="D62" s="308">
        <f t="shared" si="5"/>
        <v>4</v>
      </c>
      <c r="E62" s="308">
        <f t="shared" si="5"/>
        <v>0</v>
      </c>
      <c r="F62" s="308">
        <f t="shared" si="5"/>
        <v>1</v>
      </c>
      <c r="G62" s="308">
        <f t="shared" si="5"/>
        <v>0</v>
      </c>
      <c r="H62" s="308">
        <f t="shared" si="5"/>
        <v>0</v>
      </c>
      <c r="I62" s="308">
        <f t="shared" si="5"/>
        <v>0</v>
      </c>
      <c r="J62" s="308">
        <f t="shared" si="5"/>
        <v>2</v>
      </c>
      <c r="K62" s="308">
        <f t="shared" si="5"/>
        <v>1</v>
      </c>
      <c r="L62" s="308">
        <f t="shared" si="5"/>
        <v>0</v>
      </c>
      <c r="M62" s="308">
        <f t="shared" si="5"/>
        <v>0</v>
      </c>
      <c r="N62" s="308">
        <f t="shared" si="5"/>
        <v>0</v>
      </c>
      <c r="O62" s="308">
        <f t="shared" si="5"/>
        <v>0</v>
      </c>
      <c r="P62" s="308">
        <f t="shared" si="5"/>
        <v>0</v>
      </c>
      <c r="Q62" s="308">
        <f t="shared" si="5"/>
        <v>1</v>
      </c>
      <c r="R62" s="308">
        <f t="shared" si="5"/>
        <v>0</v>
      </c>
      <c r="S62" s="309">
        <f t="shared" si="5"/>
        <v>22</v>
      </c>
    </row>
    <row r="63" spans="1:19" ht="12.75">
      <c r="A63" s="123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</row>
    <row r="64" spans="1:19" ht="12.75">
      <c r="A64" s="298" t="s">
        <v>148</v>
      </c>
      <c r="B64" s="308">
        <v>0</v>
      </c>
      <c r="C64" s="308">
        <v>0</v>
      </c>
      <c r="D64" s="308">
        <v>1</v>
      </c>
      <c r="E64" s="308">
        <v>0</v>
      </c>
      <c r="F64" s="308">
        <v>0</v>
      </c>
      <c r="G64" s="308">
        <v>2</v>
      </c>
      <c r="H64" s="308">
        <v>0</v>
      </c>
      <c r="I64" s="308">
        <v>0</v>
      </c>
      <c r="J64" s="308">
        <v>0</v>
      </c>
      <c r="K64" s="308">
        <v>0</v>
      </c>
      <c r="L64" s="308">
        <v>0</v>
      </c>
      <c r="M64" s="308">
        <v>0</v>
      </c>
      <c r="N64" s="308">
        <v>0</v>
      </c>
      <c r="O64" s="308">
        <v>0</v>
      </c>
      <c r="P64" s="308">
        <v>0</v>
      </c>
      <c r="Q64" s="308">
        <v>0</v>
      </c>
      <c r="R64" s="308">
        <v>0</v>
      </c>
      <c r="S64" s="309">
        <v>3</v>
      </c>
    </row>
    <row r="65" spans="1:19" ht="12.75">
      <c r="A65" s="123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19" ht="12.75">
      <c r="A66" s="123" t="s">
        <v>149</v>
      </c>
      <c r="B66" s="90">
        <v>61</v>
      </c>
      <c r="C66" s="90" t="s">
        <v>423</v>
      </c>
      <c r="D66" s="90">
        <v>47</v>
      </c>
      <c r="E66" s="90" t="s">
        <v>423</v>
      </c>
      <c r="F66" s="90">
        <v>1</v>
      </c>
      <c r="G66" s="90" t="s">
        <v>423</v>
      </c>
      <c r="H66" s="90">
        <v>5</v>
      </c>
      <c r="I66" s="90">
        <v>1</v>
      </c>
      <c r="J66" s="90" t="s">
        <v>423</v>
      </c>
      <c r="K66" s="90" t="s">
        <v>423</v>
      </c>
      <c r="L66" s="90" t="s">
        <v>423</v>
      </c>
      <c r="M66" s="90" t="s">
        <v>423</v>
      </c>
      <c r="N66" s="90" t="s">
        <v>423</v>
      </c>
      <c r="O66" s="90" t="s">
        <v>423</v>
      </c>
      <c r="P66" s="90" t="s">
        <v>423</v>
      </c>
      <c r="Q66" s="90" t="s">
        <v>423</v>
      </c>
      <c r="R66" s="90" t="s">
        <v>423</v>
      </c>
      <c r="S66" s="91">
        <v>115</v>
      </c>
    </row>
    <row r="67" spans="1:19" ht="12.75">
      <c r="A67" s="123" t="s">
        <v>150</v>
      </c>
      <c r="B67" s="90">
        <v>34</v>
      </c>
      <c r="C67" s="90" t="s">
        <v>423</v>
      </c>
      <c r="D67" s="90">
        <v>6</v>
      </c>
      <c r="E67" s="90" t="s">
        <v>423</v>
      </c>
      <c r="F67" s="90" t="s">
        <v>423</v>
      </c>
      <c r="G67" s="90" t="s">
        <v>423</v>
      </c>
      <c r="H67" s="90">
        <v>1</v>
      </c>
      <c r="I67" s="90" t="s">
        <v>423</v>
      </c>
      <c r="J67" s="90">
        <v>1</v>
      </c>
      <c r="K67" s="90">
        <v>4</v>
      </c>
      <c r="L67" s="90" t="s">
        <v>423</v>
      </c>
      <c r="M67" s="90" t="s">
        <v>423</v>
      </c>
      <c r="N67" s="90" t="s">
        <v>423</v>
      </c>
      <c r="O67" s="90" t="s">
        <v>423</v>
      </c>
      <c r="P67" s="90" t="s">
        <v>423</v>
      </c>
      <c r="Q67" s="90">
        <v>1</v>
      </c>
      <c r="R67" s="90" t="s">
        <v>423</v>
      </c>
      <c r="S67" s="91">
        <v>47</v>
      </c>
    </row>
    <row r="68" spans="1:19" ht="12.75">
      <c r="A68" s="298" t="s">
        <v>151</v>
      </c>
      <c r="B68" s="308">
        <f>SUM(B66:B67)</f>
        <v>95</v>
      </c>
      <c r="C68" s="308">
        <f aca="true" t="shared" si="6" ref="C68:R68">SUM(C66:C67)</f>
        <v>0</v>
      </c>
      <c r="D68" s="308">
        <f t="shared" si="6"/>
        <v>53</v>
      </c>
      <c r="E68" s="308">
        <f t="shared" si="6"/>
        <v>0</v>
      </c>
      <c r="F68" s="308">
        <f t="shared" si="6"/>
        <v>1</v>
      </c>
      <c r="G68" s="308">
        <f t="shared" si="6"/>
        <v>0</v>
      </c>
      <c r="H68" s="308">
        <f t="shared" si="6"/>
        <v>6</v>
      </c>
      <c r="I68" s="308">
        <f t="shared" si="6"/>
        <v>1</v>
      </c>
      <c r="J68" s="308">
        <f t="shared" si="6"/>
        <v>1</v>
      </c>
      <c r="K68" s="308">
        <f t="shared" si="6"/>
        <v>4</v>
      </c>
      <c r="L68" s="308">
        <f t="shared" si="6"/>
        <v>0</v>
      </c>
      <c r="M68" s="308">
        <f t="shared" si="6"/>
        <v>0</v>
      </c>
      <c r="N68" s="308">
        <f t="shared" si="6"/>
        <v>0</v>
      </c>
      <c r="O68" s="308">
        <f t="shared" si="6"/>
        <v>0</v>
      </c>
      <c r="P68" s="308">
        <f t="shared" si="6"/>
        <v>0</v>
      </c>
      <c r="Q68" s="308">
        <f t="shared" si="6"/>
        <v>1</v>
      </c>
      <c r="R68" s="308">
        <f t="shared" si="6"/>
        <v>0</v>
      </c>
      <c r="S68" s="309">
        <f>SUM(S66:S67)</f>
        <v>162</v>
      </c>
    </row>
    <row r="69" spans="1:19" ht="12.75">
      <c r="A69" s="123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</row>
    <row r="70" spans="1:19" ht="12.75">
      <c r="A70" s="123" t="s">
        <v>152</v>
      </c>
      <c r="B70" s="90" t="s">
        <v>423</v>
      </c>
      <c r="C70" s="90" t="s">
        <v>423</v>
      </c>
      <c r="D70" s="90">
        <v>33</v>
      </c>
      <c r="E70" s="90" t="s">
        <v>423</v>
      </c>
      <c r="F70" s="90">
        <v>22</v>
      </c>
      <c r="G70" s="90">
        <v>1</v>
      </c>
      <c r="H70" s="90" t="s">
        <v>423</v>
      </c>
      <c r="I70" s="90" t="s">
        <v>423</v>
      </c>
      <c r="J70" s="90">
        <v>1</v>
      </c>
      <c r="K70" s="90">
        <v>9</v>
      </c>
      <c r="L70" s="90" t="s">
        <v>423</v>
      </c>
      <c r="M70" s="90" t="s">
        <v>423</v>
      </c>
      <c r="N70" s="90" t="s">
        <v>423</v>
      </c>
      <c r="O70" s="90" t="s">
        <v>423</v>
      </c>
      <c r="P70" s="90" t="s">
        <v>423</v>
      </c>
      <c r="Q70" s="90" t="s">
        <v>423</v>
      </c>
      <c r="R70" s="90" t="s">
        <v>423</v>
      </c>
      <c r="S70" s="91">
        <v>66</v>
      </c>
    </row>
    <row r="71" spans="1:19" ht="12.75">
      <c r="A71" s="123" t="s">
        <v>153</v>
      </c>
      <c r="B71" s="90">
        <v>717</v>
      </c>
      <c r="C71" s="90" t="s">
        <v>423</v>
      </c>
      <c r="D71" s="90">
        <v>67</v>
      </c>
      <c r="E71" s="90">
        <v>1</v>
      </c>
      <c r="F71" s="90">
        <v>20</v>
      </c>
      <c r="G71" s="90">
        <v>24</v>
      </c>
      <c r="H71" s="90">
        <v>18</v>
      </c>
      <c r="I71" s="90" t="s">
        <v>423</v>
      </c>
      <c r="J71" s="90">
        <v>3</v>
      </c>
      <c r="K71" s="90">
        <v>17</v>
      </c>
      <c r="L71" s="90" t="s">
        <v>423</v>
      </c>
      <c r="M71" s="90" t="s">
        <v>423</v>
      </c>
      <c r="N71" s="90" t="s">
        <v>423</v>
      </c>
      <c r="O71" s="90" t="s">
        <v>423</v>
      </c>
      <c r="P71" s="90" t="s">
        <v>423</v>
      </c>
      <c r="Q71" s="90">
        <v>4</v>
      </c>
      <c r="R71" s="90" t="s">
        <v>423</v>
      </c>
      <c r="S71" s="91">
        <v>871</v>
      </c>
    </row>
    <row r="72" spans="1:19" ht="12.75">
      <c r="A72" s="123" t="s">
        <v>154</v>
      </c>
      <c r="B72" s="90">
        <v>340</v>
      </c>
      <c r="C72" s="90" t="s">
        <v>423</v>
      </c>
      <c r="D72" s="90">
        <v>289</v>
      </c>
      <c r="E72" s="90">
        <v>1</v>
      </c>
      <c r="F72" s="90">
        <v>11</v>
      </c>
      <c r="G72" s="90">
        <v>5</v>
      </c>
      <c r="H72" s="90">
        <v>4</v>
      </c>
      <c r="I72" s="90" t="s">
        <v>423</v>
      </c>
      <c r="J72" s="90">
        <v>3</v>
      </c>
      <c r="K72" s="90">
        <v>2</v>
      </c>
      <c r="L72" s="90" t="s">
        <v>423</v>
      </c>
      <c r="M72" s="90" t="s">
        <v>423</v>
      </c>
      <c r="N72" s="90" t="s">
        <v>423</v>
      </c>
      <c r="O72" s="90" t="s">
        <v>423</v>
      </c>
      <c r="P72" s="90" t="s">
        <v>423</v>
      </c>
      <c r="Q72" s="90">
        <v>3</v>
      </c>
      <c r="R72" s="90" t="s">
        <v>423</v>
      </c>
      <c r="S72" s="91">
        <v>658</v>
      </c>
    </row>
    <row r="73" spans="1:19" ht="12.75">
      <c r="A73" s="123" t="s">
        <v>155</v>
      </c>
      <c r="B73" s="90">
        <v>32</v>
      </c>
      <c r="C73" s="90" t="s">
        <v>423</v>
      </c>
      <c r="D73" s="90">
        <v>150</v>
      </c>
      <c r="E73" s="90" t="s">
        <v>423</v>
      </c>
      <c r="F73" s="90">
        <v>87</v>
      </c>
      <c r="G73" s="90">
        <v>19</v>
      </c>
      <c r="H73" s="90" t="s">
        <v>423</v>
      </c>
      <c r="I73" s="90" t="s">
        <v>423</v>
      </c>
      <c r="J73" s="90">
        <v>3</v>
      </c>
      <c r="K73" s="90">
        <v>15</v>
      </c>
      <c r="L73" s="90" t="s">
        <v>423</v>
      </c>
      <c r="M73" s="90" t="s">
        <v>423</v>
      </c>
      <c r="N73" s="90" t="s">
        <v>423</v>
      </c>
      <c r="O73" s="90" t="s">
        <v>423</v>
      </c>
      <c r="P73" s="90" t="s">
        <v>423</v>
      </c>
      <c r="Q73" s="90" t="s">
        <v>423</v>
      </c>
      <c r="R73" s="90" t="s">
        <v>423</v>
      </c>
      <c r="S73" s="91">
        <v>306</v>
      </c>
    </row>
    <row r="74" spans="1:19" ht="12.75">
      <c r="A74" s="123" t="s">
        <v>156</v>
      </c>
      <c r="B74" s="90">
        <v>458</v>
      </c>
      <c r="C74" s="90" t="s">
        <v>423</v>
      </c>
      <c r="D74" s="90">
        <v>164</v>
      </c>
      <c r="E74" s="90" t="s">
        <v>423</v>
      </c>
      <c r="F74" s="90">
        <v>35</v>
      </c>
      <c r="G74" s="90">
        <v>18</v>
      </c>
      <c r="H74" s="90">
        <v>40</v>
      </c>
      <c r="I74" s="90" t="s">
        <v>423</v>
      </c>
      <c r="J74" s="90">
        <v>3</v>
      </c>
      <c r="K74" s="90">
        <v>21</v>
      </c>
      <c r="L74" s="90" t="s">
        <v>423</v>
      </c>
      <c r="M74" s="90" t="s">
        <v>423</v>
      </c>
      <c r="N74" s="90" t="s">
        <v>423</v>
      </c>
      <c r="O74" s="90" t="s">
        <v>423</v>
      </c>
      <c r="P74" s="90" t="s">
        <v>423</v>
      </c>
      <c r="Q74" s="90">
        <v>68</v>
      </c>
      <c r="R74" s="90" t="s">
        <v>423</v>
      </c>
      <c r="S74" s="91">
        <v>807</v>
      </c>
    </row>
    <row r="75" spans="1:19" ht="12.75">
      <c r="A75" s="123" t="s">
        <v>157</v>
      </c>
      <c r="B75" s="90">
        <v>54</v>
      </c>
      <c r="C75" s="90" t="s">
        <v>423</v>
      </c>
      <c r="D75" s="90">
        <v>215</v>
      </c>
      <c r="E75" s="90" t="s">
        <v>423</v>
      </c>
      <c r="F75" s="90">
        <v>130</v>
      </c>
      <c r="G75" s="90">
        <v>20</v>
      </c>
      <c r="H75" s="90">
        <v>2</v>
      </c>
      <c r="I75" s="90">
        <v>1</v>
      </c>
      <c r="J75" s="90">
        <v>2</v>
      </c>
      <c r="K75" s="90">
        <v>1</v>
      </c>
      <c r="L75" s="90" t="s">
        <v>423</v>
      </c>
      <c r="M75" s="90" t="s">
        <v>423</v>
      </c>
      <c r="N75" s="90" t="s">
        <v>423</v>
      </c>
      <c r="O75" s="90" t="s">
        <v>423</v>
      </c>
      <c r="P75" s="90" t="s">
        <v>423</v>
      </c>
      <c r="Q75" s="90">
        <v>5</v>
      </c>
      <c r="R75" s="90" t="s">
        <v>423</v>
      </c>
      <c r="S75" s="91">
        <v>430</v>
      </c>
    </row>
    <row r="76" spans="1:19" ht="12.75">
      <c r="A76" s="123" t="s">
        <v>158</v>
      </c>
      <c r="B76" s="90">
        <v>60</v>
      </c>
      <c r="C76" s="90" t="s">
        <v>423</v>
      </c>
      <c r="D76" s="90">
        <v>55</v>
      </c>
      <c r="E76" s="90" t="s">
        <v>423</v>
      </c>
      <c r="F76" s="90">
        <v>11</v>
      </c>
      <c r="G76" s="90">
        <v>6</v>
      </c>
      <c r="H76" s="90">
        <v>2</v>
      </c>
      <c r="I76" s="90">
        <v>4</v>
      </c>
      <c r="J76" s="90">
        <v>2</v>
      </c>
      <c r="K76" s="90">
        <v>12</v>
      </c>
      <c r="L76" s="90" t="s">
        <v>423</v>
      </c>
      <c r="M76" s="90" t="s">
        <v>423</v>
      </c>
      <c r="N76" s="90" t="s">
        <v>423</v>
      </c>
      <c r="O76" s="90" t="s">
        <v>423</v>
      </c>
      <c r="P76" s="90" t="s">
        <v>423</v>
      </c>
      <c r="Q76" s="90">
        <v>1</v>
      </c>
      <c r="R76" s="90" t="s">
        <v>423</v>
      </c>
      <c r="S76" s="91">
        <v>153</v>
      </c>
    </row>
    <row r="77" spans="1:19" ht="12.75">
      <c r="A77" s="123" t="s">
        <v>159</v>
      </c>
      <c r="B77" s="90">
        <v>208</v>
      </c>
      <c r="C77" s="90" t="s">
        <v>423</v>
      </c>
      <c r="D77" s="90">
        <v>232</v>
      </c>
      <c r="E77" s="90" t="s">
        <v>423</v>
      </c>
      <c r="F77" s="90">
        <v>12</v>
      </c>
      <c r="G77" s="90">
        <v>7</v>
      </c>
      <c r="H77" s="90">
        <v>8</v>
      </c>
      <c r="I77" s="90" t="s">
        <v>423</v>
      </c>
      <c r="J77" s="90">
        <v>5</v>
      </c>
      <c r="K77" s="90">
        <v>6</v>
      </c>
      <c r="L77" s="90" t="s">
        <v>423</v>
      </c>
      <c r="M77" s="90" t="s">
        <v>423</v>
      </c>
      <c r="N77" s="90" t="s">
        <v>423</v>
      </c>
      <c r="O77" s="90" t="s">
        <v>423</v>
      </c>
      <c r="P77" s="90" t="s">
        <v>423</v>
      </c>
      <c r="Q77" s="90">
        <v>25</v>
      </c>
      <c r="R77" s="90" t="s">
        <v>423</v>
      </c>
      <c r="S77" s="91">
        <v>503</v>
      </c>
    </row>
    <row r="78" spans="1:19" ht="12.75">
      <c r="A78" s="298" t="s">
        <v>248</v>
      </c>
      <c r="B78" s="308">
        <f>SUM(B70:B77)</f>
        <v>1869</v>
      </c>
      <c r="C78" s="308">
        <f aca="true" t="shared" si="7" ref="C78:S78">SUM(C70:C77)</f>
        <v>0</v>
      </c>
      <c r="D78" s="308">
        <f t="shared" si="7"/>
        <v>1205</v>
      </c>
      <c r="E78" s="308">
        <f t="shared" si="7"/>
        <v>2</v>
      </c>
      <c r="F78" s="308">
        <f t="shared" si="7"/>
        <v>328</v>
      </c>
      <c r="G78" s="308">
        <f t="shared" si="7"/>
        <v>100</v>
      </c>
      <c r="H78" s="308">
        <f t="shared" si="7"/>
        <v>74</v>
      </c>
      <c r="I78" s="308">
        <f t="shared" si="7"/>
        <v>5</v>
      </c>
      <c r="J78" s="308">
        <f t="shared" si="7"/>
        <v>22</v>
      </c>
      <c r="K78" s="308">
        <f t="shared" si="7"/>
        <v>83</v>
      </c>
      <c r="L78" s="308">
        <f t="shared" si="7"/>
        <v>0</v>
      </c>
      <c r="M78" s="308">
        <f t="shared" si="7"/>
        <v>0</v>
      </c>
      <c r="N78" s="308">
        <f t="shared" si="7"/>
        <v>0</v>
      </c>
      <c r="O78" s="308">
        <f t="shared" si="7"/>
        <v>0</v>
      </c>
      <c r="P78" s="308">
        <f t="shared" si="7"/>
        <v>0</v>
      </c>
      <c r="Q78" s="308">
        <f t="shared" si="7"/>
        <v>106</v>
      </c>
      <c r="R78" s="308">
        <f t="shared" si="7"/>
        <v>0</v>
      </c>
      <c r="S78" s="309">
        <f t="shared" si="7"/>
        <v>3794</v>
      </c>
    </row>
    <row r="79" spans="1:19" ht="12.75">
      <c r="A79" s="123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1"/>
    </row>
    <row r="80" spans="1:19" ht="12.75">
      <c r="A80" s="220" t="s">
        <v>202</v>
      </c>
      <c r="B80" s="90" t="s">
        <v>423</v>
      </c>
      <c r="C80" s="90" t="s">
        <v>423</v>
      </c>
      <c r="D80" s="90">
        <v>1</v>
      </c>
      <c r="E80" s="90" t="s">
        <v>423</v>
      </c>
      <c r="F80" s="90">
        <v>1</v>
      </c>
      <c r="G80" s="90">
        <v>1</v>
      </c>
      <c r="H80" s="90">
        <v>1</v>
      </c>
      <c r="I80" s="90">
        <v>2</v>
      </c>
      <c r="J80" s="90">
        <v>7</v>
      </c>
      <c r="K80" s="90">
        <v>1</v>
      </c>
      <c r="L80" s="90" t="s">
        <v>423</v>
      </c>
      <c r="M80" s="90" t="s">
        <v>423</v>
      </c>
      <c r="N80" s="90" t="s">
        <v>423</v>
      </c>
      <c r="O80" s="90" t="s">
        <v>423</v>
      </c>
      <c r="P80" s="90" t="s">
        <v>423</v>
      </c>
      <c r="Q80" s="90" t="s">
        <v>423</v>
      </c>
      <c r="R80" s="90" t="s">
        <v>423</v>
      </c>
      <c r="S80" s="91">
        <v>14</v>
      </c>
    </row>
    <row r="81" spans="1:19" ht="12.75">
      <c r="A81" s="123" t="s">
        <v>160</v>
      </c>
      <c r="B81" s="90">
        <v>2</v>
      </c>
      <c r="C81" s="90">
        <v>1</v>
      </c>
      <c r="D81" s="90">
        <v>6</v>
      </c>
      <c r="E81" s="90">
        <v>16</v>
      </c>
      <c r="F81" s="90">
        <v>3</v>
      </c>
      <c r="G81" s="90">
        <v>3</v>
      </c>
      <c r="H81" s="90">
        <v>2</v>
      </c>
      <c r="I81" s="90" t="s">
        <v>423</v>
      </c>
      <c r="J81" s="90">
        <v>13</v>
      </c>
      <c r="K81" s="90">
        <v>8</v>
      </c>
      <c r="L81" s="90" t="s">
        <v>423</v>
      </c>
      <c r="M81" s="90" t="s">
        <v>423</v>
      </c>
      <c r="N81" s="90" t="s">
        <v>423</v>
      </c>
      <c r="O81" s="90" t="s">
        <v>423</v>
      </c>
      <c r="P81" s="90" t="s">
        <v>423</v>
      </c>
      <c r="Q81" s="90" t="s">
        <v>423</v>
      </c>
      <c r="R81" s="90" t="s">
        <v>423</v>
      </c>
      <c r="S81" s="91">
        <v>54</v>
      </c>
    </row>
    <row r="82" spans="1:19" ht="12.75">
      <c r="A82" s="298" t="s">
        <v>161</v>
      </c>
      <c r="B82" s="308">
        <f>SUM(B80:B81)</f>
        <v>2</v>
      </c>
      <c r="C82" s="308">
        <f aca="true" t="shared" si="8" ref="C82:S82">SUM(C80:C81)</f>
        <v>1</v>
      </c>
      <c r="D82" s="308">
        <f t="shared" si="8"/>
        <v>7</v>
      </c>
      <c r="E82" s="308">
        <f t="shared" si="8"/>
        <v>16</v>
      </c>
      <c r="F82" s="308">
        <f t="shared" si="8"/>
        <v>4</v>
      </c>
      <c r="G82" s="308">
        <f t="shared" si="8"/>
        <v>4</v>
      </c>
      <c r="H82" s="308">
        <f t="shared" si="8"/>
        <v>3</v>
      </c>
      <c r="I82" s="308">
        <f t="shared" si="8"/>
        <v>2</v>
      </c>
      <c r="J82" s="308">
        <f t="shared" si="8"/>
        <v>20</v>
      </c>
      <c r="K82" s="308">
        <f t="shared" si="8"/>
        <v>9</v>
      </c>
      <c r="L82" s="308">
        <f t="shared" si="8"/>
        <v>0</v>
      </c>
      <c r="M82" s="308">
        <f t="shared" si="8"/>
        <v>0</v>
      </c>
      <c r="N82" s="308">
        <f t="shared" si="8"/>
        <v>0</v>
      </c>
      <c r="O82" s="308">
        <f t="shared" si="8"/>
        <v>0</v>
      </c>
      <c r="P82" s="308">
        <f t="shared" si="8"/>
        <v>0</v>
      </c>
      <c r="Q82" s="308">
        <f t="shared" si="8"/>
        <v>0</v>
      </c>
      <c r="R82" s="308">
        <f t="shared" si="8"/>
        <v>0</v>
      </c>
      <c r="S82" s="309">
        <f t="shared" si="8"/>
        <v>68</v>
      </c>
    </row>
    <row r="83" spans="1:19" ht="12.75">
      <c r="A83" s="123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1"/>
    </row>
    <row r="84" spans="1:19" ht="13.5" thickBot="1">
      <c r="A84" s="295" t="s">
        <v>203</v>
      </c>
      <c r="B84" s="296">
        <f>B82+B78+B68+B64+B62+B57+B50+B48+B37+B35+B29+B24+B22+B20+B15+B13+B11</f>
        <v>2990</v>
      </c>
      <c r="C84" s="296">
        <f>C82+C78+C68+C64+C62+C57+C50+C48+C37+C35+C29+C24+C22+C20+C15+C13+C11</f>
        <v>91</v>
      </c>
      <c r="D84" s="296">
        <f>D82+D78+D68+D64+D62+D57+D50+D48+D37+D35+D29+D24+D22+D20+D15+D13+D11</f>
        <v>1719</v>
      </c>
      <c r="E84" s="296">
        <f aca="true" t="shared" si="9" ref="C84:S84">E82+E78+E68+E64+E62+E57+E50+E48+E37+E35+E29+E24+E22+E20+E15+E13+E11</f>
        <v>48</v>
      </c>
      <c r="F84" s="296">
        <f t="shared" si="9"/>
        <v>517</v>
      </c>
      <c r="G84" s="296">
        <f t="shared" si="9"/>
        <v>132</v>
      </c>
      <c r="H84" s="296">
        <f t="shared" si="9"/>
        <v>152</v>
      </c>
      <c r="I84" s="296">
        <f t="shared" si="9"/>
        <v>55</v>
      </c>
      <c r="J84" s="296">
        <f t="shared" si="9"/>
        <v>124</v>
      </c>
      <c r="K84" s="296">
        <f t="shared" si="9"/>
        <v>201</v>
      </c>
      <c r="L84" s="296">
        <f t="shared" si="9"/>
        <v>0</v>
      </c>
      <c r="M84" s="296">
        <f t="shared" si="9"/>
        <v>0</v>
      </c>
      <c r="N84" s="296">
        <f t="shared" si="9"/>
        <v>0</v>
      </c>
      <c r="O84" s="296">
        <f t="shared" si="9"/>
        <v>0</v>
      </c>
      <c r="P84" s="296">
        <f t="shared" si="9"/>
        <v>0</v>
      </c>
      <c r="Q84" s="296">
        <f t="shared" si="9"/>
        <v>232</v>
      </c>
      <c r="R84" s="296">
        <f t="shared" si="9"/>
        <v>1</v>
      </c>
      <c r="S84" s="297">
        <f t="shared" si="9"/>
        <v>6263</v>
      </c>
    </row>
    <row r="85" spans="1:13" ht="12.75">
      <c r="A85" s="485" t="s">
        <v>467</v>
      </c>
      <c r="B85" s="485"/>
      <c r="C85" s="485"/>
      <c r="D85" s="485"/>
      <c r="E85" s="485"/>
      <c r="F85" s="485"/>
      <c r="G85" s="59"/>
      <c r="H85" s="59"/>
      <c r="I85" s="59"/>
      <c r="J85" s="59"/>
      <c r="K85" s="59"/>
      <c r="L85" s="59"/>
      <c r="M85" s="59"/>
    </row>
    <row r="86" spans="1:13" ht="12.75">
      <c r="A86" s="469" t="s">
        <v>468</v>
      </c>
      <c r="B86" s="469"/>
      <c r="C86" s="469"/>
      <c r="D86" s="469"/>
      <c r="E86" s="46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</sheetData>
  <mergeCells count="14">
    <mergeCell ref="L5:P5"/>
    <mergeCell ref="A1:S1"/>
    <mergeCell ref="Q5:Q6"/>
    <mergeCell ref="R5:R6"/>
    <mergeCell ref="S5:S6"/>
    <mergeCell ref="A3:S3"/>
    <mergeCell ref="B5:C5"/>
    <mergeCell ref="D5:E5"/>
    <mergeCell ref="F5:G5"/>
    <mergeCell ref="I5:J5"/>
    <mergeCell ref="H5:H6"/>
    <mergeCell ref="K5:K6"/>
    <mergeCell ref="A85:F85"/>
    <mergeCell ref="A86:E8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3"/>
  <sheetViews>
    <sheetView view="pageBreakPreview" zoomScale="75" zoomScaleNormal="75" zoomScaleSheetLayoutView="75" workbookViewId="0" topLeftCell="A1">
      <selection activeCell="A4" sqref="A4:G4"/>
    </sheetView>
  </sheetViews>
  <sheetFormatPr defaultColWidth="11.421875" defaultRowHeight="12.75"/>
  <cols>
    <col min="1" max="1" width="34.28125" style="249" customWidth="1"/>
    <col min="2" max="2" width="16.00390625" style="249" customWidth="1"/>
    <col min="3" max="3" width="17.28125" style="249" customWidth="1"/>
    <col min="4" max="4" width="17.421875" style="249" customWidth="1"/>
    <col min="5" max="5" width="22.8515625" style="249" customWidth="1"/>
    <col min="6" max="6" width="18.57421875" style="249" customWidth="1"/>
    <col min="7" max="7" width="17.7109375" style="249" customWidth="1"/>
    <col min="8" max="8" width="4.7109375" style="249" customWidth="1"/>
    <col min="9" max="16384" width="11.421875" style="249" customWidth="1"/>
  </cols>
  <sheetData>
    <row r="1" spans="1:7" s="245" customFormat="1" ht="18">
      <c r="A1" s="376" t="s">
        <v>255</v>
      </c>
      <c r="B1" s="376"/>
      <c r="C1" s="376"/>
      <c r="D1" s="376"/>
      <c r="E1" s="376"/>
      <c r="F1" s="376"/>
      <c r="G1" s="376"/>
    </row>
    <row r="2" s="247" customFormat="1" ht="15" customHeight="1">
      <c r="A2" s="246"/>
    </row>
    <row r="3" spans="1:7" s="247" customFormat="1" ht="15" customHeight="1">
      <c r="A3" s="377" t="s">
        <v>477</v>
      </c>
      <c r="B3" s="377"/>
      <c r="C3" s="377"/>
      <c r="D3" s="377"/>
      <c r="E3" s="377"/>
      <c r="F3" s="377"/>
      <c r="G3" s="377"/>
    </row>
    <row r="4" spans="1:7" s="247" customFormat="1" ht="15" customHeight="1">
      <c r="A4" s="377" t="s">
        <v>415</v>
      </c>
      <c r="B4" s="377"/>
      <c r="C4" s="377"/>
      <c r="D4" s="377"/>
      <c r="E4" s="377"/>
      <c r="F4" s="377"/>
      <c r="G4" s="377"/>
    </row>
    <row r="5" spans="1:7" s="247" customFormat="1" ht="15.75" thickBot="1">
      <c r="A5" s="248"/>
      <c r="B5" s="254"/>
      <c r="C5" s="254"/>
      <c r="D5" s="254"/>
      <c r="E5" s="254"/>
      <c r="F5" s="254"/>
      <c r="G5" s="254"/>
    </row>
    <row r="6" spans="1:7" ht="12.75">
      <c r="A6" s="381" t="s">
        <v>236</v>
      </c>
      <c r="B6" s="373" t="s">
        <v>353</v>
      </c>
      <c r="C6" s="373" t="s">
        <v>354</v>
      </c>
      <c r="D6" s="373" t="s">
        <v>349</v>
      </c>
      <c r="E6" s="373" t="s">
        <v>351</v>
      </c>
      <c r="F6" s="373" t="s">
        <v>350</v>
      </c>
      <c r="G6" s="378" t="s">
        <v>352</v>
      </c>
    </row>
    <row r="7" spans="1:7" ht="12.75">
      <c r="A7" s="382"/>
      <c r="B7" s="374"/>
      <c r="C7" s="374"/>
      <c r="D7" s="374"/>
      <c r="E7" s="374"/>
      <c r="F7" s="374"/>
      <c r="G7" s="379"/>
    </row>
    <row r="8" spans="1:7" ht="13.5" thickBot="1">
      <c r="A8" s="383"/>
      <c r="B8" s="375"/>
      <c r="C8" s="375"/>
      <c r="D8" s="375"/>
      <c r="E8" s="375"/>
      <c r="F8" s="375"/>
      <c r="G8" s="380"/>
    </row>
    <row r="9" spans="1:15" ht="12.75">
      <c r="A9" s="250"/>
      <c r="B9" s="257"/>
      <c r="C9" s="257"/>
      <c r="D9" s="257"/>
      <c r="E9" s="257"/>
      <c r="F9" s="257"/>
      <c r="G9" s="258"/>
      <c r="H9" s="253"/>
      <c r="I9" s="80"/>
      <c r="J9" s="81"/>
      <c r="K9" s="81"/>
      <c r="L9" s="81"/>
      <c r="M9" s="81"/>
      <c r="N9" s="81"/>
      <c r="O9" s="81"/>
    </row>
    <row r="10" spans="1:15" ht="12.75">
      <c r="A10" s="251" t="s">
        <v>331</v>
      </c>
      <c r="B10" s="272" t="s">
        <v>371</v>
      </c>
      <c r="C10" s="272">
        <v>155</v>
      </c>
      <c r="D10" s="272" t="s">
        <v>371</v>
      </c>
      <c r="E10" s="272" t="s">
        <v>371</v>
      </c>
      <c r="F10" s="259">
        <v>106.85</v>
      </c>
      <c r="G10" s="271">
        <v>52</v>
      </c>
      <c r="H10" s="253"/>
      <c r="I10" s="80"/>
      <c r="J10" s="81"/>
      <c r="K10" s="81"/>
      <c r="L10" s="81"/>
      <c r="M10" s="81"/>
      <c r="N10" s="81"/>
      <c r="O10" s="81"/>
    </row>
    <row r="11" spans="1:15" ht="12.75">
      <c r="A11" s="250"/>
      <c r="B11" s="274"/>
      <c r="C11" s="274"/>
      <c r="D11" s="274"/>
      <c r="E11" s="274"/>
      <c r="F11" s="274"/>
      <c r="G11" s="275"/>
      <c r="H11" s="253"/>
      <c r="I11" s="80"/>
      <c r="J11" s="81"/>
      <c r="K11" s="81"/>
      <c r="L11" s="81"/>
      <c r="M11" s="81"/>
      <c r="N11" s="81"/>
      <c r="O11" s="81"/>
    </row>
    <row r="12" spans="1:15" ht="12.75">
      <c r="A12" s="251" t="s">
        <v>332</v>
      </c>
      <c r="B12" s="272">
        <v>385.5</v>
      </c>
      <c r="C12" s="272" t="s">
        <v>371</v>
      </c>
      <c r="D12" s="272" t="s">
        <v>371</v>
      </c>
      <c r="E12" s="272" t="s">
        <v>371</v>
      </c>
      <c r="F12" s="272" t="s">
        <v>371</v>
      </c>
      <c r="G12" s="271" t="s">
        <v>371</v>
      </c>
      <c r="H12" s="253"/>
      <c r="I12" s="80"/>
      <c r="J12" s="81"/>
      <c r="K12" s="81"/>
      <c r="L12" s="81"/>
      <c r="M12" s="81"/>
      <c r="N12" s="81"/>
      <c r="O12" s="81"/>
    </row>
    <row r="13" spans="1:15" ht="12.75">
      <c r="A13" s="250"/>
      <c r="B13" s="274"/>
      <c r="C13" s="274"/>
      <c r="D13" s="274"/>
      <c r="E13" s="274"/>
      <c r="F13" s="274"/>
      <c r="G13" s="275"/>
      <c r="H13" s="253"/>
      <c r="I13" s="80"/>
      <c r="J13" s="81"/>
      <c r="K13" s="81"/>
      <c r="L13" s="81"/>
      <c r="M13" s="81"/>
      <c r="N13" s="81"/>
      <c r="O13" s="81"/>
    </row>
    <row r="14" spans="1:15" ht="12.75">
      <c r="A14" s="251" t="s">
        <v>333</v>
      </c>
      <c r="B14" s="272" t="s">
        <v>371</v>
      </c>
      <c r="C14" s="272" t="s">
        <v>371</v>
      </c>
      <c r="D14" s="272" t="s">
        <v>371</v>
      </c>
      <c r="E14" s="272" t="s">
        <v>371</v>
      </c>
      <c r="F14" s="272" t="s">
        <v>371</v>
      </c>
      <c r="G14" s="271" t="s">
        <v>371</v>
      </c>
      <c r="H14" s="253"/>
      <c r="I14" s="80"/>
      <c r="J14" s="81"/>
      <c r="K14" s="81"/>
      <c r="L14" s="81"/>
      <c r="M14" s="81"/>
      <c r="N14" s="81"/>
      <c r="O14" s="81"/>
    </row>
    <row r="15" spans="1:15" ht="12.75">
      <c r="A15" s="250"/>
      <c r="B15" s="274"/>
      <c r="C15" s="274"/>
      <c r="D15" s="274"/>
      <c r="E15" s="274"/>
      <c r="F15" s="274"/>
      <c r="G15" s="275"/>
      <c r="H15" s="253"/>
      <c r="I15" s="80"/>
      <c r="J15" s="81"/>
      <c r="K15" s="81"/>
      <c r="L15" s="81"/>
      <c r="M15" s="81"/>
      <c r="N15" s="81"/>
      <c r="O15" s="81"/>
    </row>
    <row r="16" spans="1:15" ht="12.75">
      <c r="A16" s="251" t="s">
        <v>334</v>
      </c>
      <c r="B16" s="272">
        <v>5103.5</v>
      </c>
      <c r="C16" s="272">
        <v>456.75</v>
      </c>
      <c r="D16" s="272" t="s">
        <v>371</v>
      </c>
      <c r="E16" s="272" t="s">
        <v>371</v>
      </c>
      <c r="F16" s="272">
        <v>10739.45</v>
      </c>
      <c r="G16" s="271">
        <v>974</v>
      </c>
      <c r="H16" s="253"/>
      <c r="I16" s="80"/>
      <c r="J16" s="81"/>
      <c r="K16" s="81"/>
      <c r="L16" s="81"/>
      <c r="M16" s="81"/>
      <c r="N16" s="81"/>
      <c r="O16" s="81"/>
    </row>
    <row r="17" spans="1:15" ht="12.75">
      <c r="A17" s="250"/>
      <c r="B17" s="274"/>
      <c r="C17" s="274"/>
      <c r="D17" s="274"/>
      <c r="E17" s="274"/>
      <c r="F17" s="274"/>
      <c r="G17" s="275"/>
      <c r="H17" s="253"/>
      <c r="I17" s="80"/>
      <c r="J17" s="81"/>
      <c r="K17" s="81"/>
      <c r="L17" s="81"/>
      <c r="M17" s="81"/>
      <c r="N17" s="81"/>
      <c r="O17" s="81"/>
    </row>
    <row r="18" spans="1:15" ht="12.75">
      <c r="A18" s="251" t="s">
        <v>335</v>
      </c>
      <c r="B18" s="272">
        <v>8610.18</v>
      </c>
      <c r="C18" s="272">
        <v>150</v>
      </c>
      <c r="D18" s="272" t="s">
        <v>371</v>
      </c>
      <c r="E18" s="272" t="s">
        <v>371</v>
      </c>
      <c r="F18" s="272">
        <v>41541.15</v>
      </c>
      <c r="G18" s="271">
        <v>4062</v>
      </c>
      <c r="H18" s="253"/>
      <c r="I18" s="80"/>
      <c r="J18" s="81"/>
      <c r="K18" s="81"/>
      <c r="L18" s="81"/>
      <c r="M18" s="81"/>
      <c r="N18" s="81"/>
      <c r="O18" s="81"/>
    </row>
    <row r="19" spans="1:15" ht="12.75">
      <c r="A19" s="250"/>
      <c r="B19" s="274"/>
      <c r="C19" s="274"/>
      <c r="D19" s="274"/>
      <c r="E19" s="274"/>
      <c r="F19" s="274"/>
      <c r="G19" s="275"/>
      <c r="H19" s="253"/>
      <c r="I19" s="80"/>
      <c r="J19" s="81"/>
      <c r="K19" s="81"/>
      <c r="L19" s="81"/>
      <c r="M19" s="81"/>
      <c r="N19" s="81"/>
      <c r="O19" s="81"/>
    </row>
    <row r="20" spans="1:15" ht="12.75">
      <c r="A20" s="251" t="s">
        <v>336</v>
      </c>
      <c r="B20" s="272">
        <v>536</v>
      </c>
      <c r="C20" s="272" t="s">
        <v>371</v>
      </c>
      <c r="D20" s="272" t="s">
        <v>371</v>
      </c>
      <c r="E20" s="272" t="s">
        <v>371</v>
      </c>
      <c r="F20" s="272">
        <v>66339.68</v>
      </c>
      <c r="G20" s="271">
        <v>84</v>
      </c>
      <c r="H20" s="253"/>
      <c r="I20" s="253"/>
      <c r="J20" s="253"/>
      <c r="K20" s="253"/>
      <c r="L20" s="253"/>
      <c r="M20" s="253"/>
      <c r="N20" s="253"/>
      <c r="O20" s="253"/>
    </row>
    <row r="21" spans="1:13" ht="12.75">
      <c r="A21" s="250"/>
      <c r="B21" s="274"/>
      <c r="C21" s="274"/>
      <c r="D21" s="274"/>
      <c r="E21" s="274"/>
      <c r="F21" s="274"/>
      <c r="G21" s="275"/>
      <c r="H21" s="253"/>
      <c r="I21" s="253"/>
      <c r="J21" s="253"/>
      <c r="K21" s="253"/>
      <c r="L21" s="253"/>
      <c r="M21" s="253"/>
    </row>
    <row r="22" spans="1:13" ht="12.75">
      <c r="A22" s="251" t="s">
        <v>337</v>
      </c>
      <c r="B22" s="272" t="s">
        <v>371</v>
      </c>
      <c r="C22" s="272" t="s">
        <v>371</v>
      </c>
      <c r="D22" s="272" t="s">
        <v>371</v>
      </c>
      <c r="E22" s="272" t="s">
        <v>371</v>
      </c>
      <c r="F22" s="272" t="s">
        <v>371</v>
      </c>
      <c r="G22" s="271" t="s">
        <v>371</v>
      </c>
      <c r="H22" s="253"/>
      <c r="I22" s="253"/>
      <c r="J22" s="253"/>
      <c r="K22" s="253"/>
      <c r="L22" s="253"/>
      <c r="M22" s="253"/>
    </row>
    <row r="23" spans="1:7" ht="12.75">
      <c r="A23" s="250"/>
      <c r="B23" s="274"/>
      <c r="C23" s="274"/>
      <c r="D23" s="274"/>
      <c r="E23" s="274"/>
      <c r="F23" s="274"/>
      <c r="G23" s="275"/>
    </row>
    <row r="24" spans="1:7" ht="12.75">
      <c r="A24" s="251" t="s">
        <v>338</v>
      </c>
      <c r="B24" s="272" t="s">
        <v>371</v>
      </c>
      <c r="C24" s="272" t="s">
        <v>371</v>
      </c>
      <c r="D24" s="272" t="s">
        <v>371</v>
      </c>
      <c r="E24" s="272" t="s">
        <v>371</v>
      </c>
      <c r="F24" s="272">
        <v>79733.81</v>
      </c>
      <c r="G24" s="271" t="s">
        <v>371</v>
      </c>
    </row>
    <row r="25" spans="1:7" ht="12.75">
      <c r="A25" s="250"/>
      <c r="B25" s="274"/>
      <c r="C25" s="274"/>
      <c r="D25" s="274"/>
      <c r="E25" s="274"/>
      <c r="F25" s="274"/>
      <c r="G25" s="275"/>
    </row>
    <row r="26" spans="1:7" ht="12.75">
      <c r="A26" s="251" t="s">
        <v>340</v>
      </c>
      <c r="B26" s="272" t="s">
        <v>371</v>
      </c>
      <c r="C26" s="272" t="s">
        <v>371</v>
      </c>
      <c r="D26" s="272" t="s">
        <v>371</v>
      </c>
      <c r="E26" s="272" t="s">
        <v>371</v>
      </c>
      <c r="F26" s="272" t="s">
        <v>371</v>
      </c>
      <c r="G26" s="271" t="s">
        <v>371</v>
      </c>
    </row>
    <row r="27" spans="1:7" ht="12.75">
      <c r="A27" s="250"/>
      <c r="B27" s="274"/>
      <c r="C27" s="274"/>
      <c r="D27" s="274"/>
      <c r="E27" s="274"/>
      <c r="F27" s="274"/>
      <c r="G27" s="275"/>
    </row>
    <row r="28" spans="1:7" ht="12.75">
      <c r="A28" s="251" t="s">
        <v>341</v>
      </c>
      <c r="B28" s="272" t="s">
        <v>371</v>
      </c>
      <c r="C28" s="272" t="s">
        <v>371</v>
      </c>
      <c r="D28" s="272" t="s">
        <v>371</v>
      </c>
      <c r="E28" s="272" t="s">
        <v>371</v>
      </c>
      <c r="F28" s="259">
        <v>1416.4</v>
      </c>
      <c r="G28" s="271" t="s">
        <v>371</v>
      </c>
    </row>
    <row r="29" spans="1:7" ht="12.75">
      <c r="A29" s="250"/>
      <c r="B29" s="256"/>
      <c r="C29" s="256"/>
      <c r="D29" s="256"/>
      <c r="E29" s="256"/>
      <c r="F29" s="256"/>
      <c r="G29" s="261"/>
    </row>
    <row r="30" spans="1:7" ht="13.5" thickBot="1">
      <c r="A30" s="252" t="s">
        <v>203</v>
      </c>
      <c r="B30" s="262">
        <v>14635.18</v>
      </c>
      <c r="C30" s="262">
        <v>761.75</v>
      </c>
      <c r="D30" s="273" t="s">
        <v>371</v>
      </c>
      <c r="E30" s="273" t="s">
        <v>371</v>
      </c>
      <c r="F30" s="262">
        <v>199877.34</v>
      </c>
      <c r="G30" s="263">
        <v>5172</v>
      </c>
    </row>
    <row r="31" spans="2:7" ht="12.75">
      <c r="B31" s="255"/>
      <c r="C31" s="255"/>
      <c r="D31" s="255"/>
      <c r="E31" s="255"/>
      <c r="F31" s="255"/>
      <c r="G31" s="255"/>
    </row>
    <row r="35" spans="1:7" ht="12.75">
      <c r="A35" s="253"/>
      <c r="B35" s="253"/>
      <c r="C35" s="253"/>
      <c r="D35" s="253"/>
      <c r="E35" s="253"/>
      <c r="F35" s="253"/>
      <c r="G35" s="253"/>
    </row>
    <row r="36" spans="1:7" ht="12.75">
      <c r="A36" s="80"/>
      <c r="B36" s="81"/>
      <c r="C36" s="81"/>
      <c r="D36" s="81"/>
      <c r="E36" s="81"/>
      <c r="F36" s="81"/>
      <c r="G36" s="81"/>
    </row>
    <row r="37" spans="1:7" ht="12.75">
      <c r="A37" s="80"/>
      <c r="B37" s="81"/>
      <c r="C37" s="81"/>
      <c r="D37" s="81"/>
      <c r="E37" s="81"/>
      <c r="F37" s="81"/>
      <c r="G37" s="81"/>
    </row>
    <row r="38" spans="1:7" ht="12.75">
      <c r="A38" s="80"/>
      <c r="B38" s="80"/>
      <c r="C38" s="80"/>
      <c r="D38" s="80"/>
      <c r="E38" s="81"/>
      <c r="F38" s="81"/>
      <c r="G38" s="81"/>
    </row>
    <row r="39" spans="1:7" ht="12.75">
      <c r="A39" s="80"/>
      <c r="B39" s="81"/>
      <c r="C39" s="81"/>
      <c r="D39" s="81"/>
      <c r="E39" s="81"/>
      <c r="F39" s="81"/>
      <c r="G39" s="81"/>
    </row>
    <row r="40" spans="1:7" ht="12.75">
      <c r="A40" s="80"/>
      <c r="B40" s="81"/>
      <c r="C40" s="81"/>
      <c r="D40" s="81"/>
      <c r="E40" s="81"/>
      <c r="F40" s="81"/>
      <c r="G40" s="81"/>
    </row>
    <row r="41" spans="1:7" ht="12.75">
      <c r="A41" s="253"/>
      <c r="B41" s="253"/>
      <c r="C41" s="253"/>
      <c r="D41" s="253"/>
      <c r="E41" s="253"/>
      <c r="F41" s="253"/>
      <c r="G41" s="253"/>
    </row>
    <row r="42" spans="1:7" ht="12.75">
      <c r="A42" s="253"/>
      <c r="B42" s="253"/>
      <c r="C42" s="253"/>
      <c r="D42" s="253"/>
      <c r="E42" s="253"/>
      <c r="F42" s="253"/>
      <c r="G42" s="253"/>
    </row>
    <row r="43" spans="1:7" ht="12.75">
      <c r="A43" s="253"/>
      <c r="B43" s="253"/>
      <c r="C43" s="253"/>
      <c r="D43" s="253"/>
      <c r="E43" s="253"/>
      <c r="F43" s="253"/>
      <c r="G43" s="253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view="pageBreakPreview" zoomScale="75" zoomScaleNormal="75" zoomScaleSheetLayoutView="75" workbookViewId="0" topLeftCell="A1">
      <selection activeCell="B10" sqref="B10:E32"/>
    </sheetView>
  </sheetViews>
  <sheetFormatPr defaultColWidth="11.421875" defaultRowHeight="12.75"/>
  <cols>
    <col min="1" max="1" width="32.140625" style="249" customWidth="1"/>
    <col min="2" max="2" width="16.57421875" style="249" customWidth="1"/>
    <col min="3" max="3" width="15.140625" style="249" customWidth="1"/>
    <col min="4" max="5" width="14.28125" style="249" customWidth="1"/>
    <col min="6" max="6" width="4.140625" style="249" customWidth="1"/>
    <col min="7" max="16384" width="11.421875" style="249" customWidth="1"/>
  </cols>
  <sheetData>
    <row r="1" spans="1:5" s="245" customFormat="1" ht="18">
      <c r="A1" s="376" t="s">
        <v>255</v>
      </c>
      <c r="B1" s="376"/>
      <c r="C1" s="376"/>
      <c r="D1" s="376"/>
      <c r="E1" s="376"/>
    </row>
    <row r="2" s="247" customFormat="1" ht="15" customHeight="1">
      <c r="A2" s="246"/>
    </row>
    <row r="3" spans="1:7" s="247" customFormat="1" ht="15" customHeight="1">
      <c r="A3" s="377" t="s">
        <v>395</v>
      </c>
      <c r="B3" s="377"/>
      <c r="C3" s="377"/>
      <c r="D3" s="377"/>
      <c r="E3" s="377"/>
      <c r="F3" s="264"/>
      <c r="G3" s="264"/>
    </row>
    <row r="4" spans="1:7" s="247" customFormat="1" ht="15" customHeight="1">
      <c r="A4" s="377" t="s">
        <v>478</v>
      </c>
      <c r="B4" s="377"/>
      <c r="C4" s="377"/>
      <c r="D4" s="377"/>
      <c r="E4" s="377"/>
      <c r="F4" s="264"/>
      <c r="G4" s="264"/>
    </row>
    <row r="5" spans="1:5" s="247" customFormat="1" ht="15.75" thickBot="1">
      <c r="A5" s="248"/>
      <c r="B5" s="254"/>
      <c r="C5" s="254"/>
      <c r="D5" s="254"/>
      <c r="E5" s="254"/>
    </row>
    <row r="6" spans="1:5" ht="12.75">
      <c r="A6" s="381" t="s">
        <v>236</v>
      </c>
      <c r="B6" s="373" t="s">
        <v>355</v>
      </c>
      <c r="C6" s="373" t="s">
        <v>356</v>
      </c>
      <c r="D6" s="373" t="s">
        <v>357</v>
      </c>
      <c r="E6" s="378" t="s">
        <v>358</v>
      </c>
    </row>
    <row r="7" spans="1:5" ht="12.75">
      <c r="A7" s="382"/>
      <c r="B7" s="374"/>
      <c r="C7" s="374"/>
      <c r="D7" s="374"/>
      <c r="E7" s="379"/>
    </row>
    <row r="8" spans="1:5" ht="13.5" thickBot="1">
      <c r="A8" s="383"/>
      <c r="B8" s="375"/>
      <c r="C8" s="375"/>
      <c r="D8" s="375"/>
      <c r="E8" s="380"/>
    </row>
    <row r="9" spans="1:13" ht="12.75">
      <c r="A9" s="250"/>
      <c r="B9" s="256"/>
      <c r="C9" s="256"/>
      <c r="D9" s="256"/>
      <c r="E9" s="261"/>
      <c r="F9" s="253"/>
      <c r="G9" s="253"/>
      <c r="H9" s="253"/>
      <c r="I9" s="253"/>
      <c r="J9" s="253"/>
      <c r="K9" s="253"/>
      <c r="L9" s="253"/>
      <c r="M9" s="253"/>
    </row>
    <row r="10" spans="1:13" ht="12.75">
      <c r="A10" s="251" t="s">
        <v>331</v>
      </c>
      <c r="B10" s="272" t="s">
        <v>371</v>
      </c>
      <c r="C10" s="272">
        <v>47.2</v>
      </c>
      <c r="D10" s="272" t="s">
        <v>371</v>
      </c>
      <c r="E10" s="271" t="s">
        <v>371</v>
      </c>
      <c r="F10" s="253"/>
      <c r="G10" s="253"/>
      <c r="H10" s="253"/>
      <c r="I10" s="253"/>
      <c r="J10" s="253"/>
      <c r="K10" s="253"/>
      <c r="L10" s="253"/>
      <c r="M10" s="253"/>
    </row>
    <row r="11" spans="1:13" ht="12.75">
      <c r="A11" s="250"/>
      <c r="B11" s="274"/>
      <c r="C11" s="274"/>
      <c r="D11" s="274"/>
      <c r="E11" s="275"/>
      <c r="F11" s="253"/>
      <c r="G11" s="80"/>
      <c r="H11" s="81"/>
      <c r="I11" s="81"/>
      <c r="J11" s="81"/>
      <c r="K11" s="81"/>
      <c r="L11" s="81"/>
      <c r="M11" s="81"/>
    </row>
    <row r="12" spans="1:13" ht="12.75">
      <c r="A12" s="251" t="s">
        <v>332</v>
      </c>
      <c r="B12" s="272" t="s">
        <v>371</v>
      </c>
      <c r="C12" s="272">
        <v>3121.92</v>
      </c>
      <c r="D12" s="272" t="s">
        <v>371</v>
      </c>
      <c r="E12" s="271" t="s">
        <v>371</v>
      </c>
      <c r="F12" s="253"/>
      <c r="G12" s="80"/>
      <c r="H12" s="81"/>
      <c r="I12" s="81"/>
      <c r="J12" s="81"/>
      <c r="K12" s="81"/>
      <c r="L12" s="81"/>
      <c r="M12" s="81"/>
    </row>
    <row r="13" spans="1:13" ht="12.75">
      <c r="A13" s="250"/>
      <c r="B13" s="274"/>
      <c r="C13" s="274"/>
      <c r="D13" s="274"/>
      <c r="E13" s="275"/>
      <c r="F13" s="253"/>
      <c r="G13" s="80"/>
      <c r="H13" s="81"/>
      <c r="I13" s="81"/>
      <c r="J13" s="81"/>
      <c r="K13" s="81"/>
      <c r="L13" s="81"/>
      <c r="M13" s="81"/>
    </row>
    <row r="14" spans="1:13" ht="12.75">
      <c r="A14" s="251" t="s">
        <v>333</v>
      </c>
      <c r="B14" s="272" t="s">
        <v>371</v>
      </c>
      <c r="C14" s="272" t="s">
        <v>371</v>
      </c>
      <c r="D14" s="272" t="s">
        <v>371</v>
      </c>
      <c r="E14" s="271" t="s">
        <v>371</v>
      </c>
      <c r="F14" s="253"/>
      <c r="G14" s="80"/>
      <c r="H14" s="81"/>
      <c r="I14" s="81"/>
      <c r="J14" s="81"/>
      <c r="K14" s="81"/>
      <c r="L14" s="81"/>
      <c r="M14" s="81"/>
    </row>
    <row r="15" spans="1:13" ht="12.75">
      <c r="A15" s="250"/>
      <c r="B15" s="274"/>
      <c r="C15" s="274"/>
      <c r="D15" s="274"/>
      <c r="E15" s="275"/>
      <c r="F15" s="253"/>
      <c r="G15" s="80"/>
      <c r="H15" s="81"/>
      <c r="I15" s="81"/>
      <c r="J15" s="81"/>
      <c r="K15" s="81"/>
      <c r="L15" s="81"/>
      <c r="M15" s="81"/>
    </row>
    <row r="16" spans="1:13" ht="12.75">
      <c r="A16" s="251" t="s">
        <v>334</v>
      </c>
      <c r="B16" s="272" t="s">
        <v>371</v>
      </c>
      <c r="C16" s="272">
        <v>19667.62</v>
      </c>
      <c r="D16" s="272" t="s">
        <v>371</v>
      </c>
      <c r="E16" s="271" t="s">
        <v>371</v>
      </c>
      <c r="F16" s="253"/>
      <c r="G16" s="80"/>
      <c r="H16" s="81"/>
      <c r="I16" s="81"/>
      <c r="J16" s="81"/>
      <c r="K16" s="81"/>
      <c r="L16" s="81"/>
      <c r="M16" s="81"/>
    </row>
    <row r="17" spans="1:13" ht="12.75">
      <c r="A17" s="250"/>
      <c r="B17" s="274"/>
      <c r="C17" s="274"/>
      <c r="D17" s="274"/>
      <c r="E17" s="275"/>
      <c r="F17" s="253"/>
      <c r="G17" s="80"/>
      <c r="H17" s="81"/>
      <c r="I17" s="81"/>
      <c r="J17" s="81"/>
      <c r="K17" s="81"/>
      <c r="L17" s="81"/>
      <c r="M17" s="81"/>
    </row>
    <row r="18" spans="1:13" ht="12.75">
      <c r="A18" s="251" t="s">
        <v>335</v>
      </c>
      <c r="B18" s="272" t="s">
        <v>371</v>
      </c>
      <c r="C18" s="272">
        <v>16973.23</v>
      </c>
      <c r="D18" s="272">
        <v>147</v>
      </c>
      <c r="E18" s="271">
        <v>85.2</v>
      </c>
      <c r="F18" s="253"/>
      <c r="G18" s="80"/>
      <c r="H18" s="81"/>
      <c r="I18" s="81"/>
      <c r="J18" s="81"/>
      <c r="K18" s="81"/>
      <c r="L18" s="81"/>
      <c r="M18" s="81"/>
    </row>
    <row r="19" spans="1:13" ht="12.75">
      <c r="A19" s="250"/>
      <c r="B19" s="274"/>
      <c r="C19" s="274"/>
      <c r="D19" s="274"/>
      <c r="E19" s="275"/>
      <c r="F19" s="253"/>
      <c r="G19" s="80"/>
      <c r="H19" s="81"/>
      <c r="I19" s="81"/>
      <c r="J19" s="81"/>
      <c r="K19" s="81"/>
      <c r="L19" s="81"/>
      <c r="M19" s="81"/>
    </row>
    <row r="20" spans="1:13" ht="12.75">
      <c r="A20" s="251" t="s">
        <v>336</v>
      </c>
      <c r="B20" s="272" t="s">
        <v>371</v>
      </c>
      <c r="C20" s="272">
        <v>10172.75</v>
      </c>
      <c r="D20" s="272" t="s">
        <v>371</v>
      </c>
      <c r="E20" s="271" t="s">
        <v>371</v>
      </c>
      <c r="F20" s="253"/>
      <c r="G20" s="80"/>
      <c r="H20" s="81"/>
      <c r="I20" s="81"/>
      <c r="J20" s="81"/>
      <c r="K20" s="81"/>
      <c r="L20" s="81"/>
      <c r="M20" s="81"/>
    </row>
    <row r="21" spans="1:13" ht="12.75">
      <c r="A21" s="250"/>
      <c r="B21" s="274"/>
      <c r="C21" s="274"/>
      <c r="D21" s="274"/>
      <c r="E21" s="275"/>
      <c r="F21" s="253"/>
      <c r="G21" s="253"/>
      <c r="H21" s="253"/>
      <c r="I21" s="253"/>
      <c r="J21" s="253"/>
      <c r="K21" s="253"/>
      <c r="L21" s="253"/>
      <c r="M21" s="253"/>
    </row>
    <row r="22" spans="1:13" ht="12.75">
      <c r="A22" s="251" t="s">
        <v>337</v>
      </c>
      <c r="B22" s="272" t="s">
        <v>371</v>
      </c>
      <c r="C22" s="272" t="s">
        <v>371</v>
      </c>
      <c r="D22" s="272" t="s">
        <v>371</v>
      </c>
      <c r="E22" s="271" t="s">
        <v>371</v>
      </c>
      <c r="F22" s="253"/>
      <c r="G22" s="253"/>
      <c r="H22" s="253"/>
      <c r="I22" s="253"/>
      <c r="J22" s="253"/>
      <c r="K22" s="253"/>
      <c r="L22" s="253"/>
      <c r="M22" s="253"/>
    </row>
    <row r="23" spans="1:13" ht="12.75">
      <c r="A23" s="250"/>
      <c r="B23" s="274"/>
      <c r="C23" s="274"/>
      <c r="D23" s="274"/>
      <c r="E23" s="275"/>
      <c r="G23" s="253"/>
      <c r="H23" s="253"/>
      <c r="I23" s="253"/>
      <c r="J23" s="253"/>
      <c r="K23" s="253"/>
      <c r="L23" s="253"/>
      <c r="M23" s="253"/>
    </row>
    <row r="24" spans="1:13" ht="12.75">
      <c r="A24" s="251" t="s">
        <v>338</v>
      </c>
      <c r="B24" s="272" t="s">
        <v>371</v>
      </c>
      <c r="C24" s="272">
        <v>7856.95</v>
      </c>
      <c r="D24" s="272" t="s">
        <v>371</v>
      </c>
      <c r="E24" s="271">
        <v>743.25</v>
      </c>
      <c r="G24" s="80"/>
      <c r="H24" s="81"/>
      <c r="I24" s="81"/>
      <c r="J24" s="81"/>
      <c r="K24" s="81"/>
      <c r="L24" s="81"/>
      <c r="M24" s="81"/>
    </row>
    <row r="25" spans="1:13" ht="12.75">
      <c r="A25" s="250"/>
      <c r="B25" s="274"/>
      <c r="C25" s="274"/>
      <c r="D25" s="274"/>
      <c r="E25" s="275"/>
      <c r="G25" s="80"/>
      <c r="H25" s="81"/>
      <c r="I25" s="81"/>
      <c r="J25" s="81"/>
      <c r="K25" s="81"/>
      <c r="L25" s="81"/>
      <c r="M25" s="81"/>
    </row>
    <row r="26" spans="1:13" ht="12.75">
      <c r="A26" s="251" t="s">
        <v>339</v>
      </c>
      <c r="B26" s="272" t="s">
        <v>371</v>
      </c>
      <c r="C26" s="272" t="s">
        <v>371</v>
      </c>
      <c r="D26" s="272" t="s">
        <v>371</v>
      </c>
      <c r="E26" s="271" t="s">
        <v>371</v>
      </c>
      <c r="G26" s="80"/>
      <c r="H26" s="81"/>
      <c r="I26" s="81"/>
      <c r="J26" s="81"/>
      <c r="K26" s="81"/>
      <c r="L26" s="81"/>
      <c r="M26" s="81"/>
    </row>
    <row r="27" spans="1:13" ht="12.75">
      <c r="A27" s="250"/>
      <c r="B27" s="274"/>
      <c r="C27" s="274"/>
      <c r="D27" s="274"/>
      <c r="E27" s="275"/>
      <c r="G27" s="80"/>
      <c r="H27" s="81"/>
      <c r="I27" s="81"/>
      <c r="J27" s="81"/>
      <c r="K27" s="81"/>
      <c r="L27" s="81"/>
      <c r="M27" s="81"/>
    </row>
    <row r="28" spans="1:13" ht="12.75">
      <c r="A28" s="251" t="s">
        <v>340</v>
      </c>
      <c r="B28" s="272" t="s">
        <v>371</v>
      </c>
      <c r="C28" s="272" t="s">
        <v>371</v>
      </c>
      <c r="D28" s="272" t="s">
        <v>371</v>
      </c>
      <c r="E28" s="271" t="s">
        <v>371</v>
      </c>
      <c r="G28" s="80"/>
      <c r="H28" s="81"/>
      <c r="I28" s="81"/>
      <c r="J28" s="81"/>
      <c r="K28" s="81"/>
      <c r="L28" s="81"/>
      <c r="M28" s="81"/>
    </row>
    <row r="29" spans="1:13" ht="12.75">
      <c r="A29" s="250"/>
      <c r="B29" s="274"/>
      <c r="C29" s="274"/>
      <c r="D29" s="274"/>
      <c r="E29" s="275"/>
      <c r="G29" s="253"/>
      <c r="H29" s="253"/>
      <c r="I29" s="253"/>
      <c r="J29" s="253"/>
      <c r="K29" s="253"/>
      <c r="L29" s="253"/>
      <c r="M29" s="253"/>
    </row>
    <row r="30" spans="1:13" ht="12.75">
      <c r="A30" s="251" t="s">
        <v>341</v>
      </c>
      <c r="B30" s="272" t="s">
        <v>371</v>
      </c>
      <c r="C30" s="272">
        <v>122</v>
      </c>
      <c r="D30" s="272">
        <v>240</v>
      </c>
      <c r="E30" s="271" t="s">
        <v>371</v>
      </c>
      <c r="G30" s="253"/>
      <c r="H30" s="253"/>
      <c r="I30" s="253"/>
      <c r="J30" s="253"/>
      <c r="K30" s="253"/>
      <c r="L30" s="253"/>
      <c r="M30" s="253"/>
    </row>
    <row r="31" spans="1:5" ht="12.75">
      <c r="A31" s="250"/>
      <c r="B31" s="274"/>
      <c r="C31" s="274"/>
      <c r="D31" s="274"/>
      <c r="E31" s="275"/>
    </row>
    <row r="32" spans="1:5" ht="13.5" thickBot="1">
      <c r="A32" s="252" t="s">
        <v>203</v>
      </c>
      <c r="B32" s="273" t="s">
        <v>371</v>
      </c>
      <c r="C32" s="262">
        <v>57961.67</v>
      </c>
      <c r="D32" s="262">
        <v>387</v>
      </c>
      <c r="E32" s="263">
        <v>828.45</v>
      </c>
    </row>
    <row r="33" spans="2:5" ht="12.75">
      <c r="B33" s="255"/>
      <c r="C33" s="255"/>
      <c r="D33" s="255"/>
      <c r="E33" s="255"/>
    </row>
    <row r="37" spans="1:5" ht="12.75">
      <c r="A37" s="253"/>
      <c r="B37" s="253"/>
      <c r="C37" s="253"/>
      <c r="D37" s="253"/>
      <c r="E37" s="253"/>
    </row>
    <row r="38" spans="1:5" ht="12.75">
      <c r="A38" s="80"/>
      <c r="B38" s="81"/>
      <c r="C38" s="81"/>
      <c r="D38" s="81"/>
      <c r="E38" s="81"/>
    </row>
    <row r="39" spans="1:5" ht="12.75">
      <c r="A39" s="80"/>
      <c r="B39" s="81"/>
      <c r="C39" s="81"/>
      <c r="D39" s="81"/>
      <c r="E39" s="81"/>
    </row>
    <row r="40" spans="1:5" ht="12.75">
      <c r="A40" s="80"/>
      <c r="B40" s="80"/>
      <c r="C40" s="80"/>
      <c r="D40" s="80"/>
      <c r="E40" s="81"/>
    </row>
    <row r="41" spans="1:5" ht="12.75">
      <c r="A41" s="80"/>
      <c r="B41" s="81"/>
      <c r="C41" s="81"/>
      <c r="D41" s="81"/>
      <c r="E41" s="81"/>
    </row>
    <row r="42" spans="1:5" ht="12.75">
      <c r="A42" s="80"/>
      <c r="B42" s="81"/>
      <c r="C42" s="81"/>
      <c r="D42" s="81"/>
      <c r="E42" s="81"/>
    </row>
    <row r="43" spans="1:5" ht="12.75">
      <c r="A43" s="253"/>
      <c r="B43" s="253"/>
      <c r="C43" s="253"/>
      <c r="D43" s="253"/>
      <c r="E43" s="253"/>
    </row>
    <row r="44" spans="1:5" ht="12.75">
      <c r="A44" s="253"/>
      <c r="B44" s="253"/>
      <c r="C44" s="253"/>
      <c r="D44" s="253"/>
      <c r="E44" s="253"/>
    </row>
    <row r="45" spans="1:5" ht="12.75">
      <c r="A45" s="253"/>
      <c r="B45" s="253"/>
      <c r="C45" s="253"/>
      <c r="D45" s="253"/>
      <c r="E45" s="253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/>
  <dimension ref="A1:L32"/>
  <sheetViews>
    <sheetView view="pageBreakPreview" zoomScale="75" zoomScaleNormal="75" zoomScaleSheetLayoutView="75" workbookViewId="0" topLeftCell="A1">
      <selection activeCell="E8" sqref="E8"/>
    </sheetView>
  </sheetViews>
  <sheetFormatPr defaultColWidth="11.421875" defaultRowHeight="12.75"/>
  <cols>
    <col min="1" max="1" width="32.57421875" style="249" customWidth="1"/>
    <col min="2" max="2" width="36.7109375" style="249" customWidth="1"/>
    <col min="3" max="3" width="21.421875" style="249" customWidth="1"/>
    <col min="4" max="4" width="28.57421875" style="249" customWidth="1"/>
    <col min="5" max="5" width="8.140625" style="249" customWidth="1"/>
    <col min="6" max="16384" width="11.421875" style="249" customWidth="1"/>
  </cols>
  <sheetData>
    <row r="1" spans="1:4" s="245" customFormat="1" ht="18">
      <c r="A1" s="376" t="s">
        <v>255</v>
      </c>
      <c r="B1" s="376"/>
      <c r="C1" s="376"/>
      <c r="D1" s="376"/>
    </row>
    <row r="2" s="247" customFormat="1" ht="15" customHeight="1">
      <c r="A2" s="246"/>
    </row>
    <row r="3" spans="1:4" s="247" customFormat="1" ht="15" customHeight="1">
      <c r="A3" s="377" t="s">
        <v>479</v>
      </c>
      <c r="B3" s="377"/>
      <c r="C3" s="377"/>
      <c r="D3" s="377"/>
    </row>
    <row r="4" spans="1:4" s="247" customFormat="1" ht="15.75" thickBot="1">
      <c r="A4" s="248"/>
      <c r="B4" s="254"/>
      <c r="C4" s="254"/>
      <c r="D4" s="254"/>
    </row>
    <row r="5" spans="1:4" ht="12.75">
      <c r="A5" s="381" t="s">
        <v>236</v>
      </c>
      <c r="B5" s="373" t="s">
        <v>327</v>
      </c>
      <c r="C5" s="373" t="s">
        <v>359</v>
      </c>
      <c r="D5" s="378" t="s">
        <v>360</v>
      </c>
    </row>
    <row r="6" spans="1:4" ht="12.75">
      <c r="A6" s="382"/>
      <c r="B6" s="374"/>
      <c r="C6" s="374"/>
      <c r="D6" s="379"/>
    </row>
    <row r="7" spans="1:4" ht="13.5" thickBot="1">
      <c r="A7" s="383"/>
      <c r="B7" s="375"/>
      <c r="C7" s="375"/>
      <c r="D7" s="380"/>
    </row>
    <row r="8" spans="1:10" ht="12.75">
      <c r="A8" s="250"/>
      <c r="B8" s="256"/>
      <c r="C8" s="256"/>
      <c r="D8" s="261"/>
      <c r="E8" s="253"/>
      <c r="F8" s="253"/>
      <c r="G8" s="253"/>
      <c r="H8" s="253"/>
      <c r="I8" s="253"/>
      <c r="J8" s="253"/>
    </row>
    <row r="9" spans="1:12" ht="12.75">
      <c r="A9" s="251" t="s">
        <v>331</v>
      </c>
      <c r="B9" s="272" t="s">
        <v>371</v>
      </c>
      <c r="C9" s="272" t="s">
        <v>371</v>
      </c>
      <c r="D9" s="271" t="s">
        <v>371</v>
      </c>
      <c r="E9" s="253"/>
      <c r="F9" s="80"/>
      <c r="G9" s="81"/>
      <c r="H9" s="81"/>
      <c r="I9" s="81"/>
      <c r="J9" s="81"/>
      <c r="K9" s="81"/>
      <c r="L9" s="81"/>
    </row>
    <row r="10" spans="1:12" ht="12.75">
      <c r="A10" s="250"/>
      <c r="B10" s="274"/>
      <c r="C10" s="274"/>
      <c r="D10" s="275"/>
      <c r="E10" s="253"/>
      <c r="F10" s="80"/>
      <c r="G10" s="81"/>
      <c r="H10" s="81"/>
      <c r="I10" s="81"/>
      <c r="J10" s="81"/>
      <c r="K10" s="81"/>
      <c r="L10" s="81"/>
    </row>
    <row r="11" spans="1:12" ht="12.75">
      <c r="A11" s="251" t="s">
        <v>332</v>
      </c>
      <c r="B11" s="272">
        <v>5948.12</v>
      </c>
      <c r="C11" s="272" t="s">
        <v>371</v>
      </c>
      <c r="D11" s="271" t="s">
        <v>371</v>
      </c>
      <c r="E11" s="253"/>
      <c r="F11" s="80"/>
      <c r="G11" s="81"/>
      <c r="H11" s="81"/>
      <c r="I11" s="81"/>
      <c r="J11" s="81"/>
      <c r="K11" s="81"/>
      <c r="L11" s="81"/>
    </row>
    <row r="12" spans="1:10" ht="12.75">
      <c r="A12" s="250"/>
      <c r="B12" s="274"/>
      <c r="C12" s="274"/>
      <c r="D12" s="275"/>
      <c r="E12" s="253"/>
      <c r="F12" s="253"/>
      <c r="G12" s="253"/>
      <c r="H12" s="253"/>
      <c r="I12" s="253"/>
      <c r="J12" s="253"/>
    </row>
    <row r="13" spans="1:10" ht="12.75">
      <c r="A13" s="251" t="s">
        <v>333</v>
      </c>
      <c r="B13" s="272" t="s">
        <v>371</v>
      </c>
      <c r="C13" s="272" t="s">
        <v>371</v>
      </c>
      <c r="D13" s="271" t="s">
        <v>371</v>
      </c>
      <c r="E13" s="253"/>
      <c r="F13" s="253"/>
      <c r="G13" s="253"/>
      <c r="H13" s="253"/>
      <c r="I13" s="253"/>
      <c r="J13" s="253"/>
    </row>
    <row r="14" spans="1:10" ht="12.75">
      <c r="A14" s="250"/>
      <c r="B14" s="274"/>
      <c r="C14" s="274"/>
      <c r="D14" s="275"/>
      <c r="E14" s="253"/>
      <c r="F14" s="253"/>
      <c r="G14" s="253"/>
      <c r="H14" s="253"/>
      <c r="I14" s="253"/>
      <c r="J14" s="253"/>
    </row>
    <row r="15" spans="1:10" ht="12.75">
      <c r="A15" s="251" t="s">
        <v>334</v>
      </c>
      <c r="B15" s="272" t="s">
        <v>371</v>
      </c>
      <c r="C15" s="272" t="s">
        <v>371</v>
      </c>
      <c r="D15" s="271" t="s">
        <v>371</v>
      </c>
      <c r="E15" s="253"/>
      <c r="F15" s="253"/>
      <c r="G15" s="253"/>
      <c r="H15" s="253"/>
      <c r="I15" s="253"/>
      <c r="J15" s="253"/>
    </row>
    <row r="16" spans="1:10" ht="12.75">
      <c r="A16" s="250"/>
      <c r="B16" s="274"/>
      <c r="C16" s="274"/>
      <c r="D16" s="275"/>
      <c r="E16" s="253"/>
      <c r="F16" s="253"/>
      <c r="G16" s="253"/>
      <c r="H16" s="253"/>
      <c r="I16" s="253"/>
      <c r="J16" s="253"/>
    </row>
    <row r="17" spans="1:10" ht="12.75">
      <c r="A17" s="251" t="s">
        <v>335</v>
      </c>
      <c r="B17" s="272" t="s">
        <v>371</v>
      </c>
      <c r="C17" s="272" t="s">
        <v>371</v>
      </c>
      <c r="D17" s="271" t="s">
        <v>371</v>
      </c>
      <c r="E17" s="253"/>
      <c r="F17" s="253"/>
      <c r="G17" s="253"/>
      <c r="H17" s="253"/>
      <c r="I17" s="253"/>
      <c r="J17" s="253"/>
    </row>
    <row r="18" spans="1:10" ht="12.75">
      <c r="A18" s="250"/>
      <c r="B18" s="274"/>
      <c r="C18" s="274"/>
      <c r="D18" s="275"/>
      <c r="E18" s="253"/>
      <c r="F18" s="253"/>
      <c r="G18" s="253"/>
      <c r="H18" s="253"/>
      <c r="I18" s="253"/>
      <c r="J18" s="253"/>
    </row>
    <row r="19" spans="1:4" ht="13.5" thickBot="1">
      <c r="A19" s="252" t="s">
        <v>203</v>
      </c>
      <c r="B19" s="262">
        <v>5948.12</v>
      </c>
      <c r="C19" s="273" t="s">
        <v>371</v>
      </c>
      <c r="D19" s="276" t="s">
        <v>371</v>
      </c>
    </row>
    <row r="20" spans="2:4" ht="12.75">
      <c r="B20" s="255"/>
      <c r="C20" s="255"/>
      <c r="D20" s="255"/>
    </row>
    <row r="24" spans="1:4" ht="12.75">
      <c r="A24" s="253"/>
      <c r="B24" s="253"/>
      <c r="C24" s="253"/>
      <c r="D24" s="253"/>
    </row>
    <row r="25" spans="1:4" ht="12.75">
      <c r="A25" s="80"/>
      <c r="B25" s="81"/>
      <c r="C25" s="81"/>
      <c r="D25" s="81"/>
    </row>
    <row r="26" spans="1:4" ht="12.75">
      <c r="A26" s="80"/>
      <c r="B26" s="81"/>
      <c r="C26" s="81"/>
      <c r="D26" s="81"/>
    </row>
    <row r="27" spans="1:4" ht="12.75">
      <c r="A27" s="80"/>
      <c r="B27" s="80"/>
      <c r="C27" s="80"/>
      <c r="D27" s="80"/>
    </row>
    <row r="28" spans="1:4" ht="12.75">
      <c r="A28" s="80"/>
      <c r="B28" s="81"/>
      <c r="C28" s="81"/>
      <c r="D28" s="81"/>
    </row>
    <row r="29" spans="1:4" ht="12.75">
      <c r="A29" s="80"/>
      <c r="B29" s="81"/>
      <c r="C29" s="81"/>
      <c r="D29" s="81"/>
    </row>
    <row r="30" spans="1:4" ht="12.75">
      <c r="A30" s="253"/>
      <c r="B30" s="253"/>
      <c r="C30" s="253"/>
      <c r="D30" s="253"/>
    </row>
    <row r="31" spans="1:4" ht="12.75">
      <c r="A31" s="253"/>
      <c r="B31" s="253"/>
      <c r="C31" s="253"/>
      <c r="D31" s="253"/>
    </row>
    <row r="32" spans="1:4" ht="12.75">
      <c r="A32" s="253"/>
      <c r="B32" s="253"/>
      <c r="C32" s="253"/>
      <c r="D32" s="253"/>
    </row>
  </sheetData>
  <mergeCells count="6">
    <mergeCell ref="A3:D3"/>
    <mergeCell ref="A1:D1"/>
    <mergeCell ref="A5:A7"/>
    <mergeCell ref="B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zoomScaleSheetLayoutView="75" workbookViewId="0" topLeftCell="A1">
      <selection activeCell="A4" sqref="A4:C4"/>
    </sheetView>
  </sheetViews>
  <sheetFormatPr defaultColWidth="11.421875" defaultRowHeight="12.75"/>
  <cols>
    <col min="1" max="1" width="35.00390625" style="249" customWidth="1"/>
    <col min="2" max="2" width="21.7109375" style="249" customWidth="1"/>
    <col min="3" max="3" width="23.421875" style="249" customWidth="1"/>
    <col min="4" max="4" width="8.7109375" style="249" customWidth="1"/>
    <col min="5" max="16384" width="11.421875" style="249" customWidth="1"/>
  </cols>
  <sheetData>
    <row r="1" spans="1:4" s="245" customFormat="1" ht="18">
      <c r="A1" s="376" t="s">
        <v>255</v>
      </c>
      <c r="B1" s="376"/>
      <c r="C1" s="376"/>
      <c r="D1" s="283"/>
    </row>
    <row r="2" s="247" customFormat="1" ht="15" customHeight="1">
      <c r="A2" s="246"/>
    </row>
    <row r="3" spans="1:4" s="247" customFormat="1" ht="15" customHeight="1">
      <c r="A3" s="377" t="s">
        <v>396</v>
      </c>
      <c r="B3" s="377"/>
      <c r="C3" s="377"/>
      <c r="D3" s="264"/>
    </row>
    <row r="4" spans="1:3" s="247" customFormat="1" ht="15" customHeight="1">
      <c r="A4" s="377" t="s">
        <v>481</v>
      </c>
      <c r="B4" s="377"/>
      <c r="C4" s="377"/>
    </row>
    <row r="5" spans="1:3" s="247" customFormat="1" ht="15.75" thickBot="1">
      <c r="A5" s="248"/>
      <c r="B5" s="254"/>
      <c r="C5" s="254"/>
    </row>
    <row r="6" spans="1:3" ht="12.75">
      <c r="A6" s="381" t="s">
        <v>236</v>
      </c>
      <c r="B6" s="373" t="s">
        <v>480</v>
      </c>
      <c r="C6" s="378" t="s">
        <v>361</v>
      </c>
    </row>
    <row r="7" spans="1:3" ht="12.75">
      <c r="A7" s="382"/>
      <c r="B7" s="374"/>
      <c r="C7" s="379"/>
    </row>
    <row r="8" spans="1:3" ht="13.5" thickBot="1">
      <c r="A8" s="383"/>
      <c r="B8" s="375"/>
      <c r="C8" s="380"/>
    </row>
    <row r="9" spans="1:9" ht="12.75">
      <c r="A9" s="250"/>
      <c r="B9" s="257"/>
      <c r="C9" s="258"/>
      <c r="D9" s="253"/>
      <c r="E9" s="253"/>
      <c r="F9" s="253"/>
      <c r="G9" s="253"/>
      <c r="H9" s="253"/>
      <c r="I9" s="253"/>
    </row>
    <row r="10" spans="1:9" ht="12.75">
      <c r="A10" s="251" t="s">
        <v>336</v>
      </c>
      <c r="B10" s="272">
        <v>47.64</v>
      </c>
      <c r="C10" s="271">
        <v>777.5</v>
      </c>
      <c r="D10" s="253"/>
      <c r="E10" s="253"/>
      <c r="F10" s="253"/>
      <c r="G10" s="253"/>
      <c r="H10" s="253"/>
      <c r="I10" s="253"/>
    </row>
    <row r="11" spans="1:9" ht="12.75">
      <c r="A11" s="250"/>
      <c r="B11" s="274"/>
      <c r="C11" s="275"/>
      <c r="D11" s="253"/>
      <c r="E11" s="253"/>
      <c r="F11" s="253"/>
      <c r="G11" s="253"/>
      <c r="H11" s="253"/>
      <c r="I11" s="253"/>
    </row>
    <row r="12" spans="1:9" ht="12.75">
      <c r="A12" s="251" t="s">
        <v>337</v>
      </c>
      <c r="B12" s="272" t="s">
        <v>371</v>
      </c>
      <c r="C12" s="271" t="s">
        <v>371</v>
      </c>
      <c r="D12" s="253"/>
      <c r="E12" s="253"/>
      <c r="F12" s="253"/>
      <c r="G12" s="253"/>
      <c r="H12" s="253"/>
      <c r="I12" s="253"/>
    </row>
    <row r="13" spans="1:3" ht="12.75">
      <c r="A13" s="250"/>
      <c r="B13" s="274"/>
      <c r="C13" s="275"/>
    </row>
    <row r="14" spans="1:3" ht="12.75">
      <c r="A14" s="251" t="s">
        <v>338</v>
      </c>
      <c r="B14" s="271">
        <v>392.25</v>
      </c>
      <c r="C14" s="271" t="s">
        <v>371</v>
      </c>
    </row>
    <row r="15" spans="1:3" ht="12.75">
      <c r="A15" s="250"/>
      <c r="B15" s="274"/>
      <c r="C15" s="275"/>
    </row>
    <row r="16" spans="1:3" ht="12.75">
      <c r="A16" s="251" t="s">
        <v>340</v>
      </c>
      <c r="B16" s="271">
        <v>100.4</v>
      </c>
      <c r="C16" s="271" t="s">
        <v>371</v>
      </c>
    </row>
    <row r="17" spans="1:3" ht="12.75">
      <c r="A17" s="250"/>
      <c r="B17" s="274"/>
      <c r="C17" s="275"/>
    </row>
    <row r="18" spans="1:3" ht="12.75">
      <c r="A18" s="251" t="s">
        <v>341</v>
      </c>
      <c r="B18" s="260">
        <v>159.2</v>
      </c>
      <c r="C18" s="271" t="s">
        <v>371</v>
      </c>
    </row>
    <row r="19" spans="1:3" ht="12.75">
      <c r="A19" s="250"/>
      <c r="B19" s="256"/>
      <c r="C19" s="261"/>
    </row>
    <row r="20" spans="1:3" ht="13.5" thickBot="1">
      <c r="A20" s="252" t="s">
        <v>203</v>
      </c>
      <c r="B20" s="262">
        <v>699.49</v>
      </c>
      <c r="C20" s="263">
        <v>777.5</v>
      </c>
    </row>
    <row r="21" spans="2:3" ht="12.75">
      <c r="B21" s="255"/>
      <c r="C21" s="255"/>
    </row>
    <row r="25" spans="1:3" ht="12.75">
      <c r="A25" s="253"/>
      <c r="B25" s="253"/>
      <c r="C25" s="253"/>
    </row>
    <row r="26" spans="1:3" ht="12.75">
      <c r="A26" s="80"/>
      <c r="B26" s="81"/>
      <c r="C26" s="81"/>
    </row>
    <row r="27" spans="1:3" ht="12.75">
      <c r="A27" s="80"/>
      <c r="B27" s="81"/>
      <c r="C27" s="81"/>
    </row>
    <row r="28" spans="1:3" ht="12.75">
      <c r="A28" s="80"/>
      <c r="B28" s="80"/>
      <c r="C28" s="80"/>
    </row>
    <row r="29" spans="1:3" ht="12.75">
      <c r="A29" s="80"/>
      <c r="B29" s="81"/>
      <c r="C29" s="81"/>
    </row>
    <row r="30" spans="1:3" ht="12.75">
      <c r="A30" s="80"/>
      <c r="B30" s="81"/>
      <c r="C30" s="81"/>
    </row>
    <row r="31" spans="1:3" ht="12.75">
      <c r="A31" s="253"/>
      <c r="B31" s="253"/>
      <c r="C31" s="253"/>
    </row>
    <row r="32" spans="1:3" ht="12.75">
      <c r="A32" s="253"/>
      <c r="B32" s="253"/>
      <c r="C32" s="253"/>
    </row>
    <row r="33" spans="1:3" ht="12.75">
      <c r="A33" s="253"/>
      <c r="B33" s="253"/>
      <c r="C33" s="253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/>
  <dimension ref="A1:K33"/>
  <sheetViews>
    <sheetView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1" width="34.8515625" style="249" customWidth="1"/>
    <col min="2" max="2" width="40.00390625" style="249" customWidth="1"/>
    <col min="3" max="16384" width="11.421875" style="249" customWidth="1"/>
  </cols>
  <sheetData>
    <row r="1" spans="1:2" s="245" customFormat="1" ht="18">
      <c r="A1" s="376" t="s">
        <v>255</v>
      </c>
      <c r="B1" s="376"/>
    </row>
    <row r="2" s="247" customFormat="1" ht="15" customHeight="1">
      <c r="A2" s="246"/>
    </row>
    <row r="3" spans="1:2" s="247" customFormat="1" ht="15" customHeight="1">
      <c r="A3" s="370" t="s">
        <v>397</v>
      </c>
      <c r="B3" s="370"/>
    </row>
    <row r="4" spans="1:2" s="247" customFormat="1" ht="15" customHeight="1">
      <c r="A4" s="377" t="s">
        <v>482</v>
      </c>
      <c r="B4" s="377"/>
    </row>
    <row r="5" spans="1:2" s="247" customFormat="1" ht="15.75" thickBot="1">
      <c r="A5" s="248"/>
      <c r="B5" s="254"/>
    </row>
    <row r="6" spans="1:2" ht="12.75">
      <c r="A6" s="381" t="s">
        <v>236</v>
      </c>
      <c r="B6" s="378" t="s">
        <v>362</v>
      </c>
    </row>
    <row r="7" spans="1:2" ht="12.75">
      <c r="A7" s="382"/>
      <c r="B7" s="379"/>
    </row>
    <row r="8" spans="1:2" ht="13.5" thickBot="1">
      <c r="A8" s="383"/>
      <c r="B8" s="380"/>
    </row>
    <row r="9" spans="1:11" ht="12.75">
      <c r="A9" s="250"/>
      <c r="B9" s="261"/>
      <c r="C9" s="253"/>
      <c r="D9" s="253"/>
      <c r="E9" s="265"/>
      <c r="F9" s="265"/>
      <c r="G9" s="265"/>
      <c r="H9" s="265"/>
      <c r="I9" s="266"/>
      <c r="J9" s="266"/>
      <c r="K9" s="266"/>
    </row>
    <row r="10" spans="1:11" ht="12.75">
      <c r="A10" s="251" t="s">
        <v>331</v>
      </c>
      <c r="B10" s="260">
        <f>12820/100</f>
        <v>128.2</v>
      </c>
      <c r="C10" s="253"/>
      <c r="D10" s="253"/>
      <c r="E10" s="80"/>
      <c r="F10" s="265"/>
      <c r="G10" s="265"/>
      <c r="H10" s="265"/>
      <c r="I10" s="266"/>
      <c r="J10" s="266"/>
      <c r="K10" s="266"/>
    </row>
    <row r="11" spans="1:11" ht="12.75">
      <c r="A11" s="250"/>
      <c r="B11" s="261"/>
      <c r="C11" s="253"/>
      <c r="D11" s="253"/>
      <c r="E11" s="80"/>
      <c r="F11" s="265"/>
      <c r="G11" s="265"/>
      <c r="H11" s="265"/>
      <c r="I11" s="266"/>
      <c r="J11" s="266"/>
      <c r="K11" s="266"/>
    </row>
    <row r="12" spans="1:11" ht="12.75">
      <c r="A12" s="251" t="s">
        <v>334</v>
      </c>
      <c r="B12" s="271" t="s">
        <v>371</v>
      </c>
      <c r="C12" s="253"/>
      <c r="D12" s="253"/>
      <c r="E12" s="265"/>
      <c r="F12" s="265"/>
      <c r="G12" s="265"/>
      <c r="H12" s="265"/>
      <c r="I12" s="266"/>
      <c r="J12" s="266"/>
      <c r="K12" s="266"/>
    </row>
    <row r="13" spans="1:11" ht="12.75">
      <c r="A13" s="250"/>
      <c r="B13" s="261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1:11" ht="12.75">
      <c r="A14" s="251" t="s">
        <v>335</v>
      </c>
      <c r="B14" s="271" t="s">
        <v>371</v>
      </c>
      <c r="C14" s="253"/>
      <c r="D14" s="253"/>
      <c r="E14" s="253"/>
      <c r="F14" s="253"/>
      <c r="G14" s="253"/>
      <c r="H14" s="253"/>
      <c r="I14" s="253"/>
      <c r="J14" s="253"/>
      <c r="K14" s="253"/>
    </row>
    <row r="15" spans="1:11" ht="12.75">
      <c r="A15" s="250"/>
      <c r="B15" s="275"/>
      <c r="E15" s="253"/>
      <c r="F15" s="253"/>
      <c r="G15" s="253"/>
      <c r="H15" s="253"/>
      <c r="I15" s="253"/>
      <c r="J15" s="253"/>
      <c r="K15" s="253"/>
    </row>
    <row r="16" spans="1:2" ht="12.75">
      <c r="A16" s="251" t="s">
        <v>336</v>
      </c>
      <c r="B16" s="271" t="s">
        <v>371</v>
      </c>
    </row>
    <row r="17" spans="1:2" ht="12.75">
      <c r="A17" s="250"/>
      <c r="B17" s="275"/>
    </row>
    <row r="18" spans="1:2" ht="12.75">
      <c r="A18" s="251" t="s">
        <v>338</v>
      </c>
      <c r="B18" s="271" t="s">
        <v>371</v>
      </c>
    </row>
    <row r="19" spans="1:2" ht="12.75">
      <c r="A19" s="250"/>
      <c r="B19" s="275"/>
    </row>
    <row r="20" spans="1:2" ht="12.75">
      <c r="A20" s="251" t="s">
        <v>341</v>
      </c>
      <c r="B20" s="271" t="s">
        <v>371</v>
      </c>
    </row>
    <row r="21" spans="1:2" ht="12.75">
      <c r="A21" s="250"/>
      <c r="B21" s="261"/>
    </row>
    <row r="22" spans="1:2" ht="13.5" thickBot="1">
      <c r="A22" s="252" t="s">
        <v>203</v>
      </c>
      <c r="B22" s="263">
        <f>+SUM(B8:B21)</f>
        <v>128.2</v>
      </c>
    </row>
    <row r="25" spans="1:2" ht="12.75">
      <c r="A25" s="253"/>
      <c r="B25" s="253"/>
    </row>
    <row r="26" spans="1:2" ht="12.75">
      <c r="A26" s="80"/>
      <c r="B26" s="81"/>
    </row>
    <row r="27" spans="1:2" ht="12.75">
      <c r="A27" s="80"/>
      <c r="B27" s="81"/>
    </row>
    <row r="28" spans="1:2" ht="12.75">
      <c r="A28" s="80"/>
      <c r="B28" s="80"/>
    </row>
    <row r="29" spans="1:2" ht="12.75">
      <c r="A29" s="80"/>
      <c r="B29" s="81"/>
    </row>
    <row r="30" spans="1:2" ht="12.75">
      <c r="A30" s="80"/>
      <c r="B30" s="81"/>
    </row>
    <row r="31" spans="1:2" ht="12.75">
      <c r="A31" s="253"/>
      <c r="B31" s="253"/>
    </row>
    <row r="32" spans="1:2" ht="12.75">
      <c r="A32" s="253"/>
      <c r="B32" s="253"/>
    </row>
    <row r="33" spans="1:2" ht="12.75">
      <c r="A33" s="253"/>
      <c r="B33" s="25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N37"/>
  <sheetViews>
    <sheetView view="pageBreakPreview" zoomScale="75" zoomScaleNormal="75" zoomScaleSheetLayoutView="75" workbookViewId="0" topLeftCell="A1">
      <selection activeCell="B36" sqref="B36"/>
    </sheetView>
  </sheetViews>
  <sheetFormatPr defaultColWidth="11.421875" defaultRowHeight="12.75"/>
  <cols>
    <col min="1" max="1" width="29.28125" style="249" customWidth="1"/>
    <col min="2" max="2" width="15.7109375" style="249" customWidth="1"/>
    <col min="3" max="3" width="12.7109375" style="249" customWidth="1"/>
    <col min="4" max="4" width="13.57421875" style="249" customWidth="1"/>
    <col min="5" max="5" width="15.57421875" style="249" customWidth="1"/>
    <col min="6" max="6" width="19.28125" style="249" customWidth="1"/>
    <col min="7" max="7" width="16.7109375" style="249" customWidth="1"/>
    <col min="8" max="16384" width="11.421875" style="249" customWidth="1"/>
  </cols>
  <sheetData>
    <row r="1" spans="1:7" s="245" customFormat="1" ht="18">
      <c r="A1" s="376" t="s">
        <v>255</v>
      </c>
      <c r="B1" s="376"/>
      <c r="C1" s="376"/>
      <c r="D1" s="376"/>
      <c r="E1" s="376"/>
      <c r="F1" s="376"/>
      <c r="G1" s="376"/>
    </row>
    <row r="2" spans="1:2" s="247" customFormat="1" ht="15" customHeight="1">
      <c r="A2" s="246"/>
      <c r="B2" s="246"/>
    </row>
    <row r="3" spans="1:7" s="247" customFormat="1" ht="15" customHeight="1">
      <c r="A3" s="377" t="s">
        <v>483</v>
      </c>
      <c r="B3" s="377"/>
      <c r="C3" s="377"/>
      <c r="D3" s="377"/>
      <c r="E3" s="377"/>
      <c r="F3" s="377"/>
      <c r="G3" s="377"/>
    </row>
    <row r="4" spans="1:7" s="247" customFormat="1" ht="15" customHeight="1">
      <c r="A4" s="377" t="s">
        <v>415</v>
      </c>
      <c r="B4" s="377"/>
      <c r="C4" s="377"/>
      <c r="D4" s="377"/>
      <c r="E4" s="377"/>
      <c r="F4" s="377"/>
      <c r="G4" s="377"/>
    </row>
    <row r="5" spans="1:14" s="247" customFormat="1" ht="15.75" thickBot="1">
      <c r="A5" s="248"/>
      <c r="B5" s="248"/>
      <c r="C5" s="254"/>
      <c r="D5" s="254"/>
      <c r="E5" s="254"/>
      <c r="F5" s="254"/>
      <c r="G5" s="254"/>
      <c r="H5" s="267"/>
      <c r="I5" s="267"/>
      <c r="J5" s="267"/>
      <c r="K5" s="267"/>
      <c r="L5" s="267"/>
      <c r="M5" s="267"/>
      <c r="N5" s="267"/>
    </row>
    <row r="6" spans="1:14" ht="18" customHeight="1">
      <c r="A6" s="381" t="s">
        <v>236</v>
      </c>
      <c r="B6" s="364" t="s">
        <v>440</v>
      </c>
      <c r="C6" s="364" t="s">
        <v>363</v>
      </c>
      <c r="D6" s="373" t="s">
        <v>364</v>
      </c>
      <c r="E6" s="373" t="s">
        <v>365</v>
      </c>
      <c r="F6" s="373" t="s">
        <v>366</v>
      </c>
      <c r="G6" s="378" t="s">
        <v>367</v>
      </c>
      <c r="H6" s="268"/>
      <c r="I6" s="80"/>
      <c r="J6" s="80"/>
      <c r="K6" s="80"/>
      <c r="L6" s="81"/>
      <c r="M6" s="81"/>
      <c r="N6" s="81"/>
    </row>
    <row r="7" spans="1:14" ht="12.75">
      <c r="A7" s="382"/>
      <c r="B7" s="365"/>
      <c r="C7" s="365"/>
      <c r="D7" s="374"/>
      <c r="E7" s="374"/>
      <c r="F7" s="374"/>
      <c r="G7" s="379"/>
      <c r="H7" s="269"/>
      <c r="I7" s="269"/>
      <c r="J7" s="269"/>
      <c r="K7" s="269"/>
      <c r="L7" s="270"/>
      <c r="M7" s="270"/>
      <c r="N7" s="270"/>
    </row>
    <row r="8" spans="1:14" ht="13.5" thickBot="1">
      <c r="A8" s="383"/>
      <c r="B8" s="366"/>
      <c r="C8" s="366"/>
      <c r="D8" s="375"/>
      <c r="E8" s="375"/>
      <c r="F8" s="375"/>
      <c r="G8" s="380"/>
      <c r="H8" s="80"/>
      <c r="I8" s="81"/>
      <c r="J8" s="81"/>
      <c r="K8" s="81"/>
      <c r="L8" s="81"/>
      <c r="M8" s="81"/>
      <c r="N8" s="81"/>
    </row>
    <row r="9" spans="1:14" ht="12.75">
      <c r="A9" s="250"/>
      <c r="B9" s="250"/>
      <c r="C9" s="256"/>
      <c r="D9" s="256"/>
      <c r="E9" s="256"/>
      <c r="F9" s="256"/>
      <c r="G9" s="261"/>
      <c r="H9" s="80"/>
      <c r="I9" s="81"/>
      <c r="J9" s="81"/>
      <c r="K9" s="81"/>
      <c r="L9" s="81"/>
      <c r="M9" s="81"/>
      <c r="N9" s="81"/>
    </row>
    <row r="10" spans="1:14" ht="12.75">
      <c r="A10" s="251" t="s">
        <v>332</v>
      </c>
      <c r="B10" s="334" t="s">
        <v>371</v>
      </c>
      <c r="C10" s="272" t="s">
        <v>371</v>
      </c>
      <c r="D10" s="272">
        <v>2399.75</v>
      </c>
      <c r="E10" s="272" t="s">
        <v>371</v>
      </c>
      <c r="F10" s="272" t="s">
        <v>371</v>
      </c>
      <c r="G10" s="271" t="s">
        <v>371</v>
      </c>
      <c r="H10" s="269"/>
      <c r="I10" s="269"/>
      <c r="J10" s="269"/>
      <c r="K10" s="269"/>
      <c r="L10" s="270"/>
      <c r="M10" s="270"/>
      <c r="N10" s="270"/>
    </row>
    <row r="11" spans="1:14" ht="12.75">
      <c r="A11" s="250"/>
      <c r="B11" s="333"/>
      <c r="C11" s="274"/>
      <c r="D11" s="274"/>
      <c r="E11" s="274"/>
      <c r="F11" s="274"/>
      <c r="G11" s="275"/>
      <c r="H11" s="80"/>
      <c r="I11" s="81"/>
      <c r="J11" s="81"/>
      <c r="K11" s="81"/>
      <c r="L11" s="81"/>
      <c r="M11" s="81"/>
      <c r="N11" s="81"/>
    </row>
    <row r="12" spans="1:14" ht="12.75">
      <c r="A12" s="251" t="s">
        <v>334</v>
      </c>
      <c r="B12" s="334" t="s">
        <v>371</v>
      </c>
      <c r="C12" s="272">
        <v>1814.04</v>
      </c>
      <c r="D12" s="272">
        <v>855.66</v>
      </c>
      <c r="E12" s="272">
        <v>625.01</v>
      </c>
      <c r="F12" s="272" t="s">
        <v>371</v>
      </c>
      <c r="G12" s="271" t="s">
        <v>371</v>
      </c>
      <c r="H12" s="80"/>
      <c r="I12" s="81"/>
      <c r="J12" s="81"/>
      <c r="K12" s="81"/>
      <c r="L12" s="81"/>
      <c r="M12" s="81"/>
      <c r="N12" s="81"/>
    </row>
    <row r="13" spans="1:14" ht="12.75">
      <c r="A13" s="250"/>
      <c r="B13" s="333"/>
      <c r="C13" s="274"/>
      <c r="D13" s="274"/>
      <c r="E13" s="274"/>
      <c r="F13" s="274"/>
      <c r="G13" s="275"/>
      <c r="H13" s="80"/>
      <c r="I13" s="81"/>
      <c r="J13" s="81"/>
      <c r="K13" s="81"/>
      <c r="L13" s="81"/>
      <c r="M13" s="81"/>
      <c r="N13" s="81"/>
    </row>
    <row r="14" spans="1:14" ht="12.75">
      <c r="A14" s="251" t="s">
        <v>335</v>
      </c>
      <c r="B14" s="334" t="s">
        <v>371</v>
      </c>
      <c r="C14" s="272">
        <v>117.7</v>
      </c>
      <c r="D14" s="272">
        <v>737.5171</v>
      </c>
      <c r="E14" s="272">
        <v>1611.6</v>
      </c>
      <c r="F14" s="272">
        <v>28.16</v>
      </c>
      <c r="G14" s="271" t="s">
        <v>371</v>
      </c>
      <c r="H14" s="80"/>
      <c r="I14" s="81"/>
      <c r="J14" s="81"/>
      <c r="K14" s="81"/>
      <c r="L14" s="81"/>
      <c r="M14" s="81"/>
      <c r="N14" s="81"/>
    </row>
    <row r="15" spans="1:14" ht="12.75">
      <c r="A15" s="250"/>
      <c r="B15" s="333"/>
      <c r="C15" s="274"/>
      <c r="D15" s="274"/>
      <c r="E15" s="274"/>
      <c r="F15" s="274"/>
      <c r="G15" s="275"/>
      <c r="H15" s="80"/>
      <c r="I15" s="81"/>
      <c r="J15" s="81"/>
      <c r="K15" s="81"/>
      <c r="L15" s="81"/>
      <c r="M15" s="81"/>
      <c r="N15" s="81"/>
    </row>
    <row r="16" spans="1:14" ht="12.75">
      <c r="A16" s="251" t="s">
        <v>336</v>
      </c>
      <c r="B16" s="334" t="s">
        <v>371</v>
      </c>
      <c r="C16" s="272" t="s">
        <v>371</v>
      </c>
      <c r="D16" s="272" t="s">
        <v>371</v>
      </c>
      <c r="E16" s="272">
        <v>208.2</v>
      </c>
      <c r="F16" s="272" t="s">
        <v>371</v>
      </c>
      <c r="G16" s="271" t="s">
        <v>371</v>
      </c>
      <c r="H16" s="80"/>
      <c r="I16" s="81"/>
      <c r="J16" s="81"/>
      <c r="K16" s="81"/>
      <c r="L16" s="81"/>
      <c r="M16" s="81"/>
      <c r="N16" s="81"/>
    </row>
    <row r="17" spans="1:14" ht="12.75">
      <c r="A17" s="250"/>
      <c r="B17" s="333"/>
      <c r="C17" s="274"/>
      <c r="D17" s="274"/>
      <c r="E17" s="274"/>
      <c r="F17" s="274"/>
      <c r="G17" s="275"/>
      <c r="H17" s="80"/>
      <c r="I17" s="81"/>
      <c r="J17" s="81"/>
      <c r="K17" s="81"/>
      <c r="L17" s="81"/>
      <c r="M17" s="81"/>
      <c r="N17" s="81"/>
    </row>
    <row r="18" spans="1:14" ht="12.75">
      <c r="A18" s="251" t="s">
        <v>338</v>
      </c>
      <c r="B18" s="334" t="s">
        <v>371</v>
      </c>
      <c r="C18" s="272" t="s">
        <v>371</v>
      </c>
      <c r="D18" s="272">
        <v>1446.76</v>
      </c>
      <c r="E18" s="272">
        <v>382.74</v>
      </c>
      <c r="F18" s="272">
        <v>21.96</v>
      </c>
      <c r="G18" s="271" t="s">
        <v>371</v>
      </c>
      <c r="H18" s="80"/>
      <c r="I18" s="81"/>
      <c r="J18" s="81"/>
      <c r="K18" s="81"/>
      <c r="L18" s="81"/>
      <c r="M18" s="81"/>
      <c r="N18" s="81"/>
    </row>
    <row r="19" spans="1:14" ht="12.75">
      <c r="A19" s="250"/>
      <c r="B19" s="333"/>
      <c r="C19" s="274"/>
      <c r="D19" s="274"/>
      <c r="E19" s="274"/>
      <c r="F19" s="274"/>
      <c r="G19" s="275"/>
      <c r="H19" s="80"/>
      <c r="I19" s="81"/>
      <c r="J19" s="81"/>
      <c r="K19" s="81"/>
      <c r="L19" s="81"/>
      <c r="M19" s="81"/>
      <c r="N19" s="81"/>
    </row>
    <row r="20" spans="1:14" ht="12.75">
      <c r="A20" s="251" t="s">
        <v>340</v>
      </c>
      <c r="B20" s="334" t="s">
        <v>371</v>
      </c>
      <c r="C20" s="272" t="s">
        <v>371</v>
      </c>
      <c r="D20" s="272" t="s">
        <v>371</v>
      </c>
      <c r="E20" s="272" t="s">
        <v>371</v>
      </c>
      <c r="F20" s="272" t="s">
        <v>371</v>
      </c>
      <c r="G20" s="271" t="s">
        <v>371</v>
      </c>
      <c r="H20" s="269"/>
      <c r="I20" s="270"/>
      <c r="J20" s="270"/>
      <c r="K20" s="270"/>
      <c r="L20" s="270"/>
      <c r="M20" s="270"/>
      <c r="N20" s="270"/>
    </row>
    <row r="21" spans="1:14" ht="12.75">
      <c r="A21" s="250"/>
      <c r="B21" s="333"/>
      <c r="C21" s="274"/>
      <c r="D21" s="274"/>
      <c r="E21" s="274"/>
      <c r="F21" s="274"/>
      <c r="G21" s="275"/>
      <c r="H21" s="80"/>
      <c r="I21" s="81"/>
      <c r="J21" s="81"/>
      <c r="K21" s="81"/>
      <c r="L21" s="81"/>
      <c r="M21" s="81"/>
      <c r="N21" s="81"/>
    </row>
    <row r="22" spans="1:14" ht="12.75">
      <c r="A22" s="251" t="s">
        <v>341</v>
      </c>
      <c r="B22" s="334">
        <v>150</v>
      </c>
      <c r="C22" s="272">
        <v>1275.27</v>
      </c>
      <c r="D22" s="272">
        <v>39594.745</v>
      </c>
      <c r="E22" s="272">
        <v>374</v>
      </c>
      <c r="F22" s="272">
        <v>2.182</v>
      </c>
      <c r="G22" s="271" t="s">
        <v>371</v>
      </c>
      <c r="H22" s="80"/>
      <c r="I22" s="81"/>
      <c r="J22" s="81"/>
      <c r="K22" s="81"/>
      <c r="L22" s="81"/>
      <c r="M22" s="81"/>
      <c r="N22" s="81"/>
    </row>
    <row r="23" spans="1:14" ht="12.75">
      <c r="A23" s="250"/>
      <c r="B23" s="250"/>
      <c r="C23" s="256"/>
      <c r="D23" s="256"/>
      <c r="E23" s="256"/>
      <c r="F23" s="256"/>
      <c r="G23" s="261"/>
      <c r="H23" s="80"/>
      <c r="I23" s="81"/>
      <c r="J23" s="81"/>
      <c r="K23" s="81"/>
      <c r="L23" s="81"/>
      <c r="M23" s="81"/>
      <c r="N23" s="81"/>
    </row>
    <row r="24" spans="1:14" ht="13.5" thickBot="1">
      <c r="A24" s="252" t="s">
        <v>203</v>
      </c>
      <c r="B24" s="252">
        <v>150</v>
      </c>
      <c r="C24" s="262">
        <v>3207.01</v>
      </c>
      <c r="D24" s="262">
        <v>45034.432100000005</v>
      </c>
      <c r="E24" s="262">
        <v>3201.55</v>
      </c>
      <c r="F24" s="262">
        <v>52.30200000000001</v>
      </c>
      <c r="G24" s="276" t="s">
        <v>371</v>
      </c>
      <c r="H24" s="80"/>
      <c r="I24" s="81"/>
      <c r="J24" s="81"/>
      <c r="K24" s="81"/>
      <c r="L24" s="81"/>
      <c r="M24" s="81"/>
      <c r="N24" s="81"/>
    </row>
    <row r="25" spans="3:14" ht="12.75">
      <c r="C25" s="255"/>
      <c r="D25" s="255"/>
      <c r="E25" s="255"/>
      <c r="F25" s="255"/>
      <c r="G25" s="255"/>
      <c r="H25" s="269"/>
      <c r="I25" s="269"/>
      <c r="J25" s="269"/>
      <c r="K25" s="269"/>
      <c r="L25" s="270"/>
      <c r="M25" s="270"/>
      <c r="N25" s="270"/>
    </row>
    <row r="26" spans="8:14" ht="12.75">
      <c r="H26" s="80"/>
      <c r="I26" s="81"/>
      <c r="J26" s="81"/>
      <c r="K26" s="81"/>
      <c r="L26" s="81"/>
      <c r="M26" s="81"/>
      <c r="N26" s="81"/>
    </row>
    <row r="27" spans="8:14" ht="12.75">
      <c r="H27" s="80"/>
      <c r="I27" s="81"/>
      <c r="J27" s="81"/>
      <c r="K27" s="81"/>
      <c r="L27" s="81"/>
      <c r="M27" s="81"/>
      <c r="N27" s="81"/>
    </row>
    <row r="28" spans="8:14" ht="12.75">
      <c r="H28" s="80"/>
      <c r="I28" s="81"/>
      <c r="J28" s="81"/>
      <c r="K28" s="81"/>
      <c r="L28" s="81"/>
      <c r="M28" s="81"/>
      <c r="N28" s="81"/>
    </row>
    <row r="29" spans="1:7" ht="12.75">
      <c r="A29" s="253"/>
      <c r="B29" s="253"/>
      <c r="C29" s="253"/>
      <c r="D29" s="253"/>
      <c r="E29" s="253"/>
      <c r="F29" s="253"/>
      <c r="G29" s="253"/>
    </row>
    <row r="30" spans="1:7" ht="12.75">
      <c r="A30" s="80"/>
      <c r="B30" s="80"/>
      <c r="C30" s="81"/>
      <c r="D30" s="81"/>
      <c r="E30" s="81"/>
      <c r="F30" s="81"/>
      <c r="G30" s="81"/>
    </row>
    <row r="31" spans="1:7" ht="12.75">
      <c r="A31" s="80"/>
      <c r="B31" s="80"/>
      <c r="C31" s="81"/>
      <c r="D31" s="81"/>
      <c r="E31" s="81"/>
      <c r="F31" s="81"/>
      <c r="G31" s="81"/>
    </row>
    <row r="32" spans="1:7" ht="12.75">
      <c r="A32" s="80"/>
      <c r="B32" s="80"/>
      <c r="C32" s="80"/>
      <c r="D32" s="80"/>
      <c r="E32" s="80"/>
      <c r="F32" s="81"/>
      <c r="G32" s="81"/>
    </row>
    <row r="33" spans="1:7" ht="12.75">
      <c r="A33" s="80"/>
      <c r="B33" s="80"/>
      <c r="C33" s="81"/>
      <c r="D33" s="81"/>
      <c r="E33" s="81"/>
      <c r="F33" s="81"/>
      <c r="G33" s="81"/>
    </row>
    <row r="34" spans="1:7" ht="12.75">
      <c r="A34" s="80"/>
      <c r="B34" s="80"/>
      <c r="C34" s="81"/>
      <c r="D34" s="81"/>
      <c r="E34" s="81"/>
      <c r="F34" s="81"/>
      <c r="G34" s="81"/>
    </row>
    <row r="35" spans="1:7" ht="12.75">
      <c r="A35" s="253"/>
      <c r="B35" s="253"/>
      <c r="C35" s="253"/>
      <c r="D35" s="253"/>
      <c r="E35" s="253"/>
      <c r="F35" s="253"/>
      <c r="G35" s="253"/>
    </row>
    <row r="36" spans="1:7" ht="12.75">
      <c r="A36" s="253"/>
      <c r="B36" s="253"/>
      <c r="C36" s="253"/>
      <c r="D36" s="253"/>
      <c r="E36" s="253"/>
      <c r="F36" s="253"/>
      <c r="G36" s="253"/>
    </row>
    <row r="37" spans="1:7" ht="12.75">
      <c r="A37" s="253"/>
      <c r="B37" s="253"/>
      <c r="C37" s="253"/>
      <c r="D37" s="253"/>
      <c r="E37" s="253"/>
      <c r="F37" s="253"/>
      <c r="G37" s="253"/>
    </row>
  </sheetData>
  <mergeCells count="10">
    <mergeCell ref="A1:G1"/>
    <mergeCell ref="A3:G3"/>
    <mergeCell ref="A6:A8"/>
    <mergeCell ref="C6:C8"/>
    <mergeCell ref="D6:D8"/>
    <mergeCell ref="E6:E8"/>
    <mergeCell ref="F6:F8"/>
    <mergeCell ref="G6:G8"/>
    <mergeCell ref="A4:G4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2013-09-11T09:17:52Z</cp:lastPrinted>
  <dcterms:created xsi:type="dcterms:W3CDTF">2001-05-18T10:12:47Z</dcterms:created>
  <dcterms:modified xsi:type="dcterms:W3CDTF">2013-09-12T08:18:23Z</dcterms:modified>
  <cp:category/>
  <cp:version/>
  <cp:contentType/>
  <cp:contentStatus/>
</cp:coreProperties>
</file>