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05" windowWidth="16395" windowHeight="11250" activeTab="0"/>
  </bookViews>
  <sheets>
    <sheet name="23.3 (06)" sheetId="1" r:id="rId1"/>
    <sheet name="23.3 (07)" sheetId="2" r:id="rId2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 localSheetId="0">'[3]p395fao'!$B$75</definedName>
    <definedName name="\A" localSheetId="1">'[3]p395fao'!$B$75</definedName>
    <definedName name="\A">#REF!</definedName>
    <definedName name="\B">'[7]p405'!#REF!</definedName>
    <definedName name="\C" localSheetId="0">'[3]p395fao'!$B$77</definedName>
    <definedName name="\C" localSheetId="1">'[3]p395fao'!$B$77</definedName>
    <definedName name="\C">#REF!</definedName>
    <definedName name="\D">'[3]p395fao'!$B$79</definedName>
    <definedName name="\G" localSheetId="0">'[3]p395fao'!#REF!</definedName>
    <definedName name="\G" localSheetId="1">'[3]p395fao'!#REF!</definedName>
    <definedName name="\G">#REF!</definedName>
    <definedName name="\I">#REF!</definedName>
    <definedName name="\L">'[3]p395fao'!$B$81</definedName>
    <definedName name="\N" localSheetId="0">#REF!</definedName>
    <definedName name="\N" localSheetId="1">#REF!</definedName>
    <definedName name="\N">#REF!</definedName>
    <definedName name="\T">'[3]19.18-19'!#REF!</definedName>
    <definedName name="\x">'[9]Arlleg01'!$IR$8190</definedName>
    <definedName name="\z">'[9]Arlleg01'!$IR$8190</definedName>
    <definedName name="__123Graph_A" hidden="1">'[3]p399fao'!#REF!</definedName>
    <definedName name="__123Graph_ACurrent" hidden="1">'[3]p399fao'!#REF!</definedName>
    <definedName name="__123Graph_AGrßfico1" hidden="1">'[3]p399fao'!#REF!</definedName>
    <definedName name="__123Graph_B" localSheetId="0" hidden="1">'[3]p399fao'!#REF!</definedName>
    <definedName name="__123Graph_B" localSheetId="1" hidden="1">'[3]p399fao'!#REF!</definedName>
    <definedName name="__123Graph_B" hidden="1">'[1]p122'!#REF!</definedName>
    <definedName name="__123Graph_BCurrent" hidden="1">'[3]p399fao'!#REF!</definedName>
    <definedName name="__123Graph_BGrßfico1" hidden="1">'[3]p399fao'!#REF!</definedName>
    <definedName name="__123Graph_C" hidden="1">'[3]p399fao'!#REF!</definedName>
    <definedName name="__123Graph_CCurrent" hidden="1">'[3]p399fao'!#REF!</definedName>
    <definedName name="__123Graph_CGrßfico1" hidden="1">'[3]p399fao'!#REF!</definedName>
    <definedName name="__123Graph_D" localSheetId="0" hidden="1">'[3]p399fao'!#REF!</definedName>
    <definedName name="__123Graph_D" localSheetId="1" hidden="1">'[3]p399fao'!#REF!</definedName>
    <definedName name="__123Graph_D" hidden="1">'[1]p122'!#REF!</definedName>
    <definedName name="__123Graph_DCurrent" hidden="1">'[3]p399fao'!#REF!</definedName>
    <definedName name="__123Graph_DGrßfico1" hidden="1">'[3]p399fao'!#REF!</definedName>
    <definedName name="__123Graph_E" hidden="1">'[3]p399fao'!#REF!</definedName>
    <definedName name="__123Graph_ECurrent" hidden="1">'[3]p399fao'!#REF!</definedName>
    <definedName name="__123Graph_EGrßfico1" hidden="1">'[3]p399fao'!#REF!</definedName>
    <definedName name="__123Graph_F" localSheetId="0" hidden="1">'[3]p399fao'!#REF!</definedName>
    <definedName name="__123Graph_F" localSheetId="1" hidden="1">'[3]p399fao'!#REF!</definedName>
    <definedName name="__123Graph_F" hidden="1">'[1]p122'!#REF!</definedName>
    <definedName name="__123Graph_FCurrent" hidden="1">'[3]p399fao'!#REF!</definedName>
    <definedName name="__123Graph_FGrßfico1" hidden="1">'[3]p399fao'!#REF!</definedName>
    <definedName name="__123Graph_X" localSheetId="0" hidden="1">'[3]p399fao'!#REF!</definedName>
    <definedName name="__123Graph_X" localSheetId="1" hidden="1">'[3]p399fao'!#REF!</definedName>
    <definedName name="__123Graph_X" hidden="1">'[1]p122'!#REF!</definedName>
    <definedName name="__123Graph_XCurrent" hidden="1">'[3]p399fao'!#REF!</definedName>
    <definedName name="__123Graph_XGrßfico1" hidden="1">'[3]p399fao'!#REF!</definedName>
    <definedName name="A_impresión_IM">#REF!</definedName>
    <definedName name="alk">'[5]19.11-12'!$B$53</definedName>
    <definedName name="_xlnm.Print_Area" localSheetId="0">'23.3 (06)'!$A$1:$F$85</definedName>
    <definedName name="_xlnm.Print_Area" localSheetId="1">'23.3 (07)'!$A$1:$F$85</definedName>
    <definedName name="balan.xls" hidden="1">'[8]7.24'!$D$6:$D$27</definedName>
    <definedName name="DatosExternos_2" localSheetId="1">'23.3 (07)'!$B$7:$F$84</definedName>
    <definedName name="DatosExternos76">#REF!</definedName>
    <definedName name="DatosExternos78_1" localSheetId="0">'23.3 (06)'!$B$7:$F$84</definedName>
    <definedName name="DatosExternos78_1" localSheetId="1">'23.3 (07)'!$B$7:$F$84</definedName>
    <definedName name="DatosExternos78_1">#REF!</definedName>
    <definedName name="GUION">#REF!</definedName>
    <definedName name="Imprimir_área_IM" localSheetId="0">'[2]GANADE15'!$A$35:$AG$39</definedName>
    <definedName name="Imprimir_área_IM" localSheetId="1">'[2]GANADE15'!$A$35:$AG$39</definedName>
    <definedName name="Imprimir_área_IM">#REF!</definedName>
    <definedName name="kk" hidden="1">'[3]19.14-15'!#REF!</definedName>
    <definedName name="kkjkj">#REF!</definedName>
    <definedName name="p421">'[4]CARNE1'!$B$44</definedName>
    <definedName name="p431" hidden="1">'[4]CARNE7'!$G$11:$G$93</definedName>
    <definedName name="p7" hidden="1">'[3]19.14-15'!#REF!</definedName>
    <definedName name="PEP">'[2]GANADE1'!$B$79</definedName>
    <definedName name="PEP1">'[3]19.11-12'!$B$51</definedName>
    <definedName name="PEP2">'[2]GANADE1'!$B$75</definedName>
    <definedName name="PEP3">'[3]19.11-12'!$B$53</definedName>
    <definedName name="PEP4" hidden="1">'[3]19.14-15'!$B$34:$B$37</definedName>
    <definedName name="PP1">'[2]GANADE1'!$B$77</definedName>
    <definedName name="PP10" hidden="1">'[3]19.14-15'!#REF!</definedName>
    <definedName name="PP11" hidden="1">'[3]19.14-15'!#REF!</definedName>
    <definedName name="PP12" hidden="1">'[3]19.14-15'!$C$34:$C$37</definedName>
    <definedName name="PP13" hidden="1">'[3]19.14-15'!$C$34:$C$37</definedName>
    <definedName name="PP14" hidden="1">'[3]19.14-15'!$C$34:$C$37</definedName>
    <definedName name="PP15" hidden="1">'[3]19.14-15'!#REF!</definedName>
    <definedName name="PP16" hidden="1">'[3]19.14-15'!#REF!</definedName>
    <definedName name="PP17" hidden="1">'[3]19.14-15'!#REF!</definedName>
    <definedName name="PP18" hidden="1">'[3]19.14-15'!$D$34:$D$37</definedName>
    <definedName name="PP19" hidden="1">'[3]19.14-15'!$D$34:$D$37</definedName>
    <definedName name="PP2">'[3]19.22'!#REF!</definedName>
    <definedName name="PP20" hidden="1">'[3]19.14-15'!$D$34:$D$37</definedName>
    <definedName name="PP21" hidden="1">'[3]19.14-15'!#REF!</definedName>
    <definedName name="PP22" hidden="1">'[3]19.14-15'!#REF!</definedName>
    <definedName name="PP23" hidden="1">'[3]19.14-15'!#REF!</definedName>
    <definedName name="PP24" hidden="1">'[3]19.14-15'!#REF!</definedName>
    <definedName name="PP25" hidden="1">'[3]19.14-15'!#REF!</definedName>
    <definedName name="PP26" hidden="1">'[3]19.14-15'!#REF!</definedName>
    <definedName name="pp27" hidden="1">'[3]19.14-15'!#REF!</definedName>
    <definedName name="PP3">'[2]GANADE1'!$B$79</definedName>
    <definedName name="pp4">'[2]GANADE1'!$B$75</definedName>
    <definedName name="PP5">'[3]19.11-12'!$B$53</definedName>
    <definedName name="PP6" hidden="1">'[3]19.14-15'!$B$34:$B$37</definedName>
    <definedName name="PP7" hidden="1">'[3]19.14-15'!$B$34:$B$37</definedName>
    <definedName name="PP8" hidden="1">'[3]19.14-15'!$B$34:$B$37</definedName>
    <definedName name="PP9" hidden="1">'[3]19.14-15'!#REF!</definedName>
    <definedName name="RUTINA">#REF!</definedName>
  </definedNames>
  <calcPr fullCalcOnLoad="1"/>
</workbook>
</file>

<file path=xl/sharedStrings.xml><?xml version="1.0" encoding="utf-8"?>
<sst xmlns="http://schemas.openxmlformats.org/spreadsheetml/2006/main" count="294" uniqueCount="74">
  <si>
    <t>LANA Y PIELES</t>
  </si>
  <si>
    <t>23.3.  LANA: Análisis provincial de producción, 2007 (Toneladas)</t>
  </si>
  <si>
    <t>Provincias y</t>
  </si>
  <si>
    <t>Lana blanca</t>
  </si>
  <si>
    <t>Lana negra</t>
  </si>
  <si>
    <t>Total</t>
  </si>
  <si>
    <t>Comunidades Autónomas</t>
  </si>
  <si>
    <t>Fina</t>
  </si>
  <si>
    <t>Entrefina</t>
  </si>
  <si>
    <t>Basta</t>
  </si>
  <si>
    <t>A Coruña</t>
  </si>
  <si>
    <t>–</t>
  </si>
  <si>
    <t>Lugo</t>
  </si>
  <si>
    <t>Ourense</t>
  </si>
  <si>
    <t>Pontevedra</t>
  </si>
  <si>
    <t xml:space="preserve"> GALICIA</t>
  </si>
  <si>
    <t xml:space="preserve"> P. DE ASTURIAS</t>
  </si>
  <si>
    <t xml:space="preserve"> CANTABRIA</t>
  </si>
  <si>
    <t>Alava</t>
  </si>
  <si>
    <t>Guipúzcoa</t>
  </si>
  <si>
    <t>Vizcaya</t>
  </si>
  <si>
    <t xml:space="preserve"> PAÍS VASCO</t>
  </si>
  <si>
    <t xml:space="preserve"> NAVARRA</t>
  </si>
  <si>
    <t xml:space="preserve"> LA RIOJA</t>
  </si>
  <si>
    <t>Huesca</t>
  </si>
  <si>
    <t>Teruel</t>
  </si>
  <si>
    <t>Zaragoza</t>
  </si>
  <si>
    <t xml:space="preserve"> ARAGÓN</t>
  </si>
  <si>
    <t>Barcelona</t>
  </si>
  <si>
    <t>Girona</t>
  </si>
  <si>
    <t>Lleida</t>
  </si>
  <si>
    <t>Tarragona</t>
  </si>
  <si>
    <t xml:space="preserve"> CATALUÑA</t>
  </si>
  <si>
    <t xml:space="preserve"> BALEARES</t>
  </si>
  <si>
    <t>Avila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</si>
  <si>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</si>
  <si>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</si>
  <si>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</si>
  <si>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</si>
  <si>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</si>
  <si>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</si>
  <si>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</si>
  <si>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</si>
  <si>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 xml:space="preserve"> CASTILLA Y LEÓN</t>
  </si>
  <si>
    <t xml:space="preserve"> MADRID</t>
  </si>
  <si>
    <t>Albacete</t>
  </si>
  <si>
    <t>Ciudad Real</t>
  </si>
  <si>
    <t>Cuenca</t>
  </si>
  <si>
    <t>Guadalajara</t>
  </si>
  <si>
    <t>Toledo</t>
  </si>
  <si>
    <t xml:space="preserve"> CASTILLA-LA MANCHA</t>
  </si>
  <si>
    <t>Alicante</t>
  </si>
  <si>
    <t>Castellón</t>
  </si>
  <si>
    <t>Valencia</t>
  </si>
  <si>
    <t xml:space="preserve"> C. VALENCIANA</t>
  </si>
  <si>
    <t xml:space="preserve"> R. DE MURCIA</t>
  </si>
  <si>
    <t>Badajoz</t>
  </si>
  <si>
    <t>Cáceres</t>
  </si>
  <si>
    <t xml:space="preserve"> EXTREMADURA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</si>
  <si>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</si>
  <si>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</si>
  <si>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</si>
  <si>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</si>
  <si>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</si>
  <si>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</si>
  <si>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</si>
  <si>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</si>
  <si>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 xml:space="preserve"> ANDALUCÍA</t>
  </si>
  <si>
    <t>Las Palmas</t>
  </si>
  <si>
    <t>S.C. de Tenerife</t>
  </si>
  <si>
    <t xml:space="preserve"> CANARIAS</t>
  </si>
  <si>
    <t>ESPAÑA</t>
  </si>
  <si>
    <t>23.3.  LANA: Análisis provincial de producción, 2006 (Toneladas)</t>
  </si>
  <si>
    <t xml:space="preserve">– 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</si>
</sst>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_"/>
    <numFmt numFmtId="177" formatCode="0.000"/>
    <numFmt numFmtId="178" formatCode="#,##0.00__"/>
    <numFmt numFmtId="179" formatCode="#,##0;\(0.0\)"/>
    <numFmt numFmtId="180" formatCode="#,##0__;\–#,##0.00__;;@__"/>
    <numFmt numFmtId="181" formatCode="#,##0__;\–#,##0__;;@__"/>
    <numFmt numFmtId="182" formatCode="#,##0__;\–#,##0__;0__;@__"/>
    <numFmt numFmtId="183" formatCode="#,##0.0_);\(#,##0.0\)"/>
    <numFmt numFmtId="184" formatCode="_-* #,##0.00\ [$€]_-;\-* #,##0.00\ [$€]_-;_-* &quot;-&quot;??\ [$€]_-;_-@_-"/>
    <numFmt numFmtId="185" formatCode="&quot;Sí&quot;;&quot;Sí&quot;;&quot;No&quot;"/>
    <numFmt numFmtId="186" formatCode="&quot;Verdadero&quot;;&quot;Verdadero&quot;;&quot;Falso&quot;"/>
    <numFmt numFmtId="187" formatCode="&quot;Activado&quot;;&quot;Activado&quot;;&quot;Desactivado&quot;"/>
    <numFmt numFmtId="188" formatCode="[$€-2]\ #,##0.00_);[Red]\([$€-2]\ #,##0.00\)"/>
    <numFmt numFmtId="189" formatCode="#,##0.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9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5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7" fillId="2" borderId="0" xfId="0" applyFont="1" applyFill="1" applyBorder="1" applyAlignment="1">
      <alignment/>
    </xf>
    <xf numFmtId="0" fontId="0" fillId="2" borderId="2" xfId="0" applyFont="1" applyFill="1" applyBorder="1" applyAlignment="1">
      <alignment horizontal="center"/>
    </xf>
    <xf numFmtId="0" fontId="0" fillId="2" borderId="0" xfId="0" applyFont="1" applyFill="1" applyBorder="1" applyAlignment="1">
      <alignment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/>
    </xf>
    <xf numFmtId="189" fontId="0" fillId="2" borderId="6" xfId="0" applyNumberFormat="1" applyFont="1" applyFill="1" applyBorder="1" applyAlignment="1">
      <alignment horizontal="right"/>
    </xf>
    <xf numFmtId="189" fontId="0" fillId="2" borderId="7" xfId="0" applyNumberFormat="1" applyFont="1" applyFill="1" applyBorder="1" applyAlignment="1">
      <alignment horizontal="right"/>
    </xf>
    <xf numFmtId="0" fontId="0" fillId="2" borderId="3" xfId="0" applyFont="1" applyFill="1" applyBorder="1" applyAlignment="1">
      <alignment/>
    </xf>
    <xf numFmtId="189" fontId="0" fillId="2" borderId="1" xfId="0" applyNumberFormat="1" applyFont="1" applyFill="1" applyBorder="1" applyAlignment="1">
      <alignment horizontal="right"/>
    </xf>
    <xf numFmtId="189" fontId="0" fillId="2" borderId="5" xfId="0" applyNumberFormat="1" applyFont="1" applyFill="1" applyBorder="1" applyAlignment="1">
      <alignment horizontal="right"/>
    </xf>
    <xf numFmtId="0" fontId="8" fillId="2" borderId="3" xfId="0" applyFont="1" applyFill="1" applyBorder="1" applyAlignment="1">
      <alignment/>
    </xf>
    <xf numFmtId="189" fontId="8" fillId="2" borderId="1" xfId="0" applyNumberFormat="1" applyFont="1" applyFill="1" applyBorder="1" applyAlignment="1" applyProtection="1">
      <alignment horizontal="right"/>
      <protection/>
    </xf>
    <xf numFmtId="189" fontId="8" fillId="2" borderId="5" xfId="0" applyNumberFormat="1" applyFont="1" applyFill="1" applyBorder="1" applyAlignment="1" applyProtection="1">
      <alignment horizontal="right"/>
      <protection/>
    </xf>
    <xf numFmtId="189" fontId="8" fillId="2" borderId="3" xfId="0" applyNumberFormat="1" applyFont="1" applyFill="1" applyBorder="1" applyAlignment="1" applyProtection="1">
      <alignment horizontal="right"/>
      <protection/>
    </xf>
    <xf numFmtId="189" fontId="8" fillId="2" borderId="5" xfId="0" applyNumberFormat="1" applyFont="1" applyFill="1" applyBorder="1" applyAlignment="1">
      <alignment horizontal="right"/>
    </xf>
    <xf numFmtId="189" fontId="8" fillId="2" borderId="1" xfId="0" applyNumberFormat="1" applyFont="1" applyFill="1" applyBorder="1" applyAlignment="1">
      <alignment horizontal="right"/>
    </xf>
    <xf numFmtId="189" fontId="8" fillId="2" borderId="3" xfId="0" applyNumberFormat="1" applyFont="1" applyFill="1" applyBorder="1" applyAlignment="1" applyProtection="1" quotePrefix="1">
      <alignment horizontal="right"/>
      <protection/>
    </xf>
    <xf numFmtId="189" fontId="8" fillId="2" borderId="0" xfId="0" applyNumberFormat="1" applyFont="1" applyFill="1" applyBorder="1" applyAlignment="1">
      <alignment horizontal="right"/>
    </xf>
    <xf numFmtId="0" fontId="8" fillId="2" borderId="8" xfId="0" applyFont="1" applyFill="1" applyBorder="1" applyAlignment="1">
      <alignment/>
    </xf>
    <xf numFmtId="189" fontId="8" fillId="2" borderId="9" xfId="0" applyNumberFormat="1" applyFont="1" applyFill="1" applyBorder="1" applyAlignment="1">
      <alignment horizontal="right"/>
    </xf>
    <xf numFmtId="189" fontId="8" fillId="2" borderId="10" xfId="0" applyNumberFormat="1" applyFont="1" applyFill="1" applyBorder="1" applyAlignment="1">
      <alignment horizontal="right"/>
    </xf>
    <xf numFmtId="3" fontId="0" fillId="2" borderId="0" xfId="0" applyNumberFormat="1" applyFont="1" applyFill="1" applyAlignment="1">
      <alignment/>
    </xf>
    <xf numFmtId="0" fontId="4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81" fontId="0" fillId="2" borderId="0" xfId="0" applyNumberFormat="1" applyFont="1" applyFill="1" applyBorder="1" applyAlignment="1">
      <alignment horizontal="right"/>
    </xf>
    <xf numFmtId="181" fontId="0" fillId="2" borderId="6" xfId="0" applyNumberFormat="1" applyFont="1" applyFill="1" applyBorder="1" applyAlignment="1" applyProtection="1">
      <alignment horizontal="right"/>
      <protection/>
    </xf>
    <xf numFmtId="182" fontId="0" fillId="2" borderId="2" xfId="0" applyNumberFormat="1" applyFont="1" applyFill="1" applyBorder="1" applyAlignment="1" applyProtection="1">
      <alignment horizontal="right"/>
      <protection/>
    </xf>
    <xf numFmtId="181" fontId="0" fillId="2" borderId="7" xfId="0" applyNumberFormat="1" applyFont="1" applyFill="1" applyBorder="1" applyAlignment="1">
      <alignment horizontal="right"/>
    </xf>
    <xf numFmtId="181" fontId="0" fillId="2" borderId="1" xfId="0" applyNumberFormat="1" applyFont="1" applyFill="1" applyBorder="1" applyAlignment="1" applyProtection="1">
      <alignment horizontal="right"/>
      <protection/>
    </xf>
    <xf numFmtId="182" fontId="0" fillId="2" borderId="3" xfId="0" applyNumberFormat="1" applyFont="1" applyFill="1" applyBorder="1" applyAlignment="1" applyProtection="1">
      <alignment horizontal="right"/>
      <protection/>
    </xf>
    <xf numFmtId="181" fontId="0" fillId="2" borderId="5" xfId="0" applyNumberFormat="1" applyFont="1" applyFill="1" applyBorder="1" applyAlignment="1">
      <alignment horizontal="right"/>
    </xf>
    <xf numFmtId="181" fontId="0" fillId="2" borderId="3" xfId="0" applyNumberFormat="1" applyFont="1" applyFill="1" applyBorder="1" applyAlignment="1" applyProtection="1">
      <alignment horizontal="right"/>
      <protection/>
    </xf>
    <xf numFmtId="181" fontId="8" fillId="2" borderId="1" xfId="0" applyNumberFormat="1" applyFont="1" applyFill="1" applyBorder="1" applyAlignment="1" applyProtection="1">
      <alignment horizontal="right"/>
      <protection/>
    </xf>
    <xf numFmtId="182" fontId="8" fillId="2" borderId="3" xfId="0" applyNumberFormat="1" applyFont="1" applyFill="1" applyBorder="1" applyAlignment="1" applyProtection="1">
      <alignment horizontal="right"/>
      <protection/>
    </xf>
    <xf numFmtId="181" fontId="8" fillId="2" borderId="5" xfId="0" applyNumberFormat="1" applyFont="1" applyFill="1" applyBorder="1" applyAlignment="1">
      <alignment horizontal="right"/>
    </xf>
    <xf numFmtId="181" fontId="8" fillId="2" borderId="3" xfId="0" applyNumberFormat="1" applyFont="1" applyFill="1" applyBorder="1" applyAlignment="1" applyProtection="1">
      <alignment horizontal="right"/>
      <protection/>
    </xf>
    <xf numFmtId="181" fontId="8" fillId="2" borderId="3" xfId="0" applyNumberFormat="1" applyFont="1" applyFill="1" applyBorder="1" applyAlignment="1" applyProtection="1" quotePrefix="1">
      <alignment horizontal="right"/>
      <protection/>
    </xf>
    <xf numFmtId="181" fontId="0" fillId="2" borderId="3" xfId="0" applyNumberFormat="1" applyFont="1" applyFill="1" applyBorder="1" applyAlignment="1" applyProtection="1" quotePrefix="1">
      <alignment horizontal="right"/>
      <protection/>
    </xf>
    <xf numFmtId="181" fontId="0" fillId="2" borderId="1" xfId="0" applyNumberFormat="1" applyFont="1" applyFill="1" applyBorder="1" applyAlignment="1" applyProtection="1" quotePrefix="1">
      <alignment horizontal="right"/>
      <protection/>
    </xf>
    <xf numFmtId="181" fontId="8" fillId="2" borderId="5" xfId="0" applyNumberFormat="1" applyFont="1" applyFill="1" applyBorder="1" applyAlignment="1" quotePrefix="1">
      <alignment horizontal="right"/>
    </xf>
    <xf numFmtId="181" fontId="8" fillId="2" borderId="0" xfId="0" applyNumberFormat="1" applyFont="1" applyFill="1" applyBorder="1" applyAlignment="1">
      <alignment horizontal="right"/>
    </xf>
    <xf numFmtId="181" fontId="8" fillId="2" borderId="9" xfId="0" applyNumberFormat="1" applyFont="1" applyFill="1" applyBorder="1" applyAlignment="1">
      <alignment horizontal="right"/>
    </xf>
    <xf numFmtId="182" fontId="8" fillId="2" borderId="8" xfId="0" applyNumberFormat="1" applyFont="1" applyFill="1" applyBorder="1" applyAlignment="1">
      <alignment horizontal="right"/>
    </xf>
    <xf numFmtId="181" fontId="8" fillId="2" borderId="14" xfId="0" applyNumberFormat="1" applyFont="1" applyFill="1" applyBorder="1" applyAlignment="1">
      <alignment horizontal="right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externalLink" Target="externalLinks/externalLink4.xml" /><Relationship Id="rId9" Type="http://schemas.openxmlformats.org/officeDocument/2006/relationships/externalLink" Target="externalLinks/externalLink5.xml" /><Relationship Id="rId10" Type="http://schemas.openxmlformats.org/officeDocument/2006/relationships/externalLink" Target="externalLinks/externalLink6.xml" /><Relationship Id="rId11" Type="http://schemas.openxmlformats.org/officeDocument/2006/relationships/externalLink" Target="externalLinks/externalLink7.xml" /><Relationship Id="rId12" Type="http://schemas.openxmlformats.org/officeDocument/2006/relationships/externalLink" Target="externalLinks/externalLink8.xml" /><Relationship Id="rId13" Type="http://schemas.openxmlformats.org/officeDocument/2006/relationships/externalLink" Target="externalLinks/externalLink9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agricola\faoagricola2.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1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A01cap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ANUA98\ANUA98\A98cap2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Mis%20documentos\AVES%20200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%202001\AEA2000\EXCEL_CAPS\internacional\faostat%20ganadero\FAOGANADEROv2.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cad\Escritorio\Anuario%202004\AEA2003-C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nuario\anuario(02)p\Arlleg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3">
        <row r="35">
          <cell r="A35" t="str">
            <v>  1986 (2)</v>
          </cell>
          <cell r="B35" t="str">
            <v>|</v>
          </cell>
          <cell r="C35" t="str">
            <v>248</v>
          </cell>
          <cell r="D35" t="str">
            <v>|</v>
          </cell>
          <cell r="E35" t="str">
            <v>41</v>
          </cell>
          <cell r="F35" t="str">
            <v>|</v>
          </cell>
          <cell r="G35" t="str">
            <v>41</v>
          </cell>
          <cell r="H35" t="str">
            <v>|</v>
          </cell>
          <cell r="I35" t="str">
            <v>5</v>
          </cell>
          <cell r="J35" t="str">
            <v>|</v>
          </cell>
          <cell r="K35" t="str">
            <v>108  </v>
          </cell>
          <cell r="L35" t="str">
            <v>|</v>
          </cell>
          <cell r="M35" t="str">
            <v>53</v>
          </cell>
          <cell r="X35" t="str">
            <v>- 418 -</v>
          </cell>
        </row>
        <row r="36">
          <cell r="A36" t="str">
            <v>-</v>
          </cell>
          <cell r="B36" t="str">
            <v>-</v>
          </cell>
          <cell r="C36" t="str">
            <v>-</v>
          </cell>
          <cell r="D36" t="str">
            <v>-</v>
          </cell>
          <cell r="E36" t="str">
            <v>-</v>
          </cell>
          <cell r="F36" t="str">
            <v>-</v>
          </cell>
          <cell r="G36" t="str">
            <v>-</v>
          </cell>
          <cell r="H36" t="str">
            <v>-</v>
          </cell>
          <cell r="I36" t="str">
            <v>-</v>
          </cell>
          <cell r="J36" t="str">
            <v>-</v>
          </cell>
          <cell r="K36" t="str">
            <v>-</v>
          </cell>
          <cell r="L36" t="str">
            <v>-</v>
          </cell>
          <cell r="M36" t="str">
            <v>-</v>
          </cell>
        </row>
        <row r="39">
          <cell r="A39" t="str">
            <v>-</v>
          </cell>
          <cell r="B39" t="str">
            <v>-</v>
          </cell>
          <cell r="C39" t="str">
            <v>-</v>
          </cell>
          <cell r="D39" t="str">
            <v>-</v>
          </cell>
          <cell r="E39" t="str">
            <v>-</v>
          </cell>
          <cell r="F39" t="str">
            <v>-</v>
          </cell>
          <cell r="G39" t="str">
            <v>-</v>
          </cell>
          <cell r="H39" t="str">
            <v>-</v>
          </cell>
          <cell r="I39" t="str">
            <v>-</v>
          </cell>
          <cell r="J39" t="str">
            <v>-</v>
          </cell>
          <cell r="K39" t="str">
            <v>-</v>
          </cell>
          <cell r="L39" t="str">
            <v>-</v>
          </cell>
          <cell r="M39" t="str">
            <v>-</v>
          </cell>
          <cell r="N39" t="str">
            <v>-</v>
          </cell>
          <cell r="O39" t="str">
            <v>-</v>
          </cell>
          <cell r="P39" t="str">
            <v>-</v>
          </cell>
          <cell r="Q39" t="str">
            <v>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p395"/>
      <sheetName val="p399"/>
      <sheetName val="p405"/>
      <sheetName val="p410"/>
      <sheetName val="p411"/>
      <sheetName val="p420"/>
      <sheetName val="p425"/>
      <sheetName val="p430"/>
      <sheetName val="p435"/>
      <sheetName val="p440"/>
      <sheetName val="p446"/>
      <sheetName val="p459"/>
      <sheetName val="p462"/>
      <sheetName val="p463"/>
      <sheetName val="p464"/>
      <sheetName val="p472"/>
      <sheetName val="p491"/>
      <sheetName val="Hoja2"/>
      <sheetName val="Hoja3"/>
      <sheetName val="p480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7"/>
  <dimension ref="A1:J85"/>
  <sheetViews>
    <sheetView showGridLines="0" tabSelected="1" zoomScale="75" zoomScaleNormal="75" workbookViewId="0" topLeftCell="A1">
      <selection activeCell="I15" sqref="I15"/>
    </sheetView>
  </sheetViews>
  <sheetFormatPr defaultColWidth="11.421875" defaultRowHeight="12.75"/>
  <cols>
    <col min="1" max="1" width="30.7109375" style="3" customWidth="1"/>
    <col min="2" max="6" width="17.7109375" style="3" customWidth="1"/>
    <col min="7" max="16384" width="11.421875" style="3" customWidth="1"/>
  </cols>
  <sheetData>
    <row r="1" spans="1:6" s="1" customFormat="1" ht="18">
      <c r="A1" s="28" t="s">
        <v>0</v>
      </c>
      <c r="B1" s="28"/>
      <c r="C1" s="28"/>
      <c r="D1" s="28"/>
      <c r="E1" s="28"/>
      <c r="F1" s="28"/>
    </row>
    <row r="3" spans="1:10" ht="15">
      <c r="A3" s="29" t="s">
        <v>72</v>
      </c>
      <c r="B3" s="29"/>
      <c r="C3" s="29"/>
      <c r="D3" s="29"/>
      <c r="E3" s="29"/>
      <c r="F3" s="29"/>
      <c r="G3" s="2"/>
      <c r="H3" s="2"/>
      <c r="I3" s="2"/>
      <c r="J3" s="2"/>
    </row>
    <row r="4" spans="1:10" ht="15" thickBot="1">
      <c r="A4" s="2"/>
      <c r="B4" s="2"/>
      <c r="C4" s="2"/>
      <c r="D4" s="2"/>
      <c r="E4" s="2"/>
      <c r="F4" s="2"/>
      <c r="G4" s="4"/>
      <c r="H4" s="2"/>
      <c r="I4" s="2"/>
      <c r="J4" s="2"/>
    </row>
    <row r="5" spans="1:7" ht="12.75">
      <c r="A5" s="5" t="s">
        <v>2</v>
      </c>
      <c r="B5" s="30" t="s">
        <v>3</v>
      </c>
      <c r="C5" s="31"/>
      <c r="D5" s="32"/>
      <c r="E5" s="33" t="s">
        <v>4</v>
      </c>
      <c r="F5" s="35" t="s">
        <v>5</v>
      </c>
      <c r="G5" s="6"/>
    </row>
    <row r="6" spans="1:7" ht="13.5" thickBot="1">
      <c r="A6" s="7" t="s">
        <v>6</v>
      </c>
      <c r="B6" s="8" t="s">
        <v>7</v>
      </c>
      <c r="C6" s="9" t="s">
        <v>8</v>
      </c>
      <c r="D6" s="9" t="s">
        <v>9</v>
      </c>
      <c r="E6" s="34"/>
      <c r="F6" s="36"/>
      <c r="G6" s="6"/>
    </row>
    <row r="7" spans="1:7" ht="12.75">
      <c r="A7" s="10" t="s">
        <v>10</v>
      </c>
      <c r="B7" s="37" t="s">
        <v>73</v>
      </c>
      <c r="C7" s="38" t="s">
        <v>73</v>
      </c>
      <c r="D7" s="38">
        <v>45.54</v>
      </c>
      <c r="E7" s="39" t="s">
        <v>73</v>
      </c>
      <c r="F7" s="40">
        <v>45.54</v>
      </c>
      <c r="G7" s="6"/>
    </row>
    <row r="8" spans="1:7" ht="12.75">
      <c r="A8" s="13" t="s">
        <v>12</v>
      </c>
      <c r="B8" s="41" t="s">
        <v>73</v>
      </c>
      <c r="C8" s="41" t="s">
        <v>73</v>
      </c>
      <c r="D8" s="41">
        <v>128.1647</v>
      </c>
      <c r="E8" s="42" t="s">
        <v>73</v>
      </c>
      <c r="F8" s="43">
        <v>128.1647</v>
      </c>
      <c r="G8" s="6"/>
    </row>
    <row r="9" spans="1:7" ht="12.75">
      <c r="A9" s="13" t="s">
        <v>13</v>
      </c>
      <c r="B9" s="41" t="s">
        <v>73</v>
      </c>
      <c r="C9" s="44" t="s">
        <v>73</v>
      </c>
      <c r="D9" s="41">
        <v>158.52</v>
      </c>
      <c r="E9" s="42">
        <v>1.56</v>
      </c>
      <c r="F9" s="43">
        <v>160.08</v>
      </c>
      <c r="G9" s="6"/>
    </row>
    <row r="10" spans="1:7" ht="12.75">
      <c r="A10" s="13" t="s">
        <v>14</v>
      </c>
      <c r="B10" s="41" t="s">
        <v>73</v>
      </c>
      <c r="C10" s="41" t="s">
        <v>73</v>
      </c>
      <c r="D10" s="41">
        <v>80.3412</v>
      </c>
      <c r="E10" s="42">
        <v>1.2051</v>
      </c>
      <c r="F10" s="43">
        <v>81.5463</v>
      </c>
      <c r="G10" s="6"/>
    </row>
    <row r="11" spans="1:7" ht="12.75">
      <c r="A11" s="16" t="str">
        <f>UPPER(" Galicia")</f>
        <v> GALICIA</v>
      </c>
      <c r="B11" s="45" t="s">
        <v>73</v>
      </c>
      <c r="C11" s="45" t="s">
        <v>73</v>
      </c>
      <c r="D11" s="45">
        <v>412.5659</v>
      </c>
      <c r="E11" s="46">
        <v>2.7651000000000003</v>
      </c>
      <c r="F11" s="47">
        <v>415.331</v>
      </c>
      <c r="G11" s="6"/>
    </row>
    <row r="12" spans="1:7" ht="12.75">
      <c r="A12" s="16"/>
      <c r="B12" s="45"/>
      <c r="C12" s="48"/>
      <c r="D12" s="45"/>
      <c r="E12" s="46"/>
      <c r="F12" s="47"/>
      <c r="G12" s="6"/>
    </row>
    <row r="13" spans="1:7" ht="12.75">
      <c r="A13" s="16" t="str">
        <f>UPPER(" P. de Asturias")</f>
        <v> P. DE ASTURIAS</v>
      </c>
      <c r="B13" s="45" t="s">
        <v>73</v>
      </c>
      <c r="C13" s="49">
        <v>91.596</v>
      </c>
      <c r="D13" s="45" t="s">
        <v>73</v>
      </c>
      <c r="E13" s="46" t="s">
        <v>73</v>
      </c>
      <c r="F13" s="47">
        <v>91.596</v>
      </c>
      <c r="G13" s="6"/>
    </row>
    <row r="14" spans="1:7" ht="12.75">
      <c r="A14" s="16"/>
      <c r="B14" s="45"/>
      <c r="C14" s="49"/>
      <c r="D14" s="45"/>
      <c r="E14" s="46"/>
      <c r="F14" s="47"/>
      <c r="G14" s="6"/>
    </row>
    <row r="15" spans="1:7" ht="12.75">
      <c r="A15" s="16" t="str">
        <f>UPPER(" Cantabria")</f>
        <v> CANTABRIA</v>
      </c>
      <c r="B15" s="45" t="s">
        <v>73</v>
      </c>
      <c r="C15" s="48" t="s">
        <v>73</v>
      </c>
      <c r="D15" s="45">
        <v>103.93</v>
      </c>
      <c r="E15" s="46">
        <v>0.05</v>
      </c>
      <c r="F15" s="47">
        <v>103.98</v>
      </c>
      <c r="G15" s="6"/>
    </row>
    <row r="16" spans="1:7" ht="12.75">
      <c r="A16" s="16"/>
      <c r="B16" s="45"/>
      <c r="C16" s="48"/>
      <c r="D16" s="45"/>
      <c r="E16" s="46"/>
      <c r="F16" s="47"/>
      <c r="G16" s="6"/>
    </row>
    <row r="17" spans="1:7" ht="12.75">
      <c r="A17" s="13" t="s">
        <v>18</v>
      </c>
      <c r="B17" s="41" t="s">
        <v>73</v>
      </c>
      <c r="C17" s="41">
        <v>39.94</v>
      </c>
      <c r="D17" s="41">
        <v>101.592</v>
      </c>
      <c r="E17" s="42" t="s">
        <v>73</v>
      </c>
      <c r="F17" s="43">
        <v>141.53199999999998</v>
      </c>
      <c r="G17" s="6"/>
    </row>
    <row r="18" spans="1:7" ht="12.75">
      <c r="A18" s="13" t="s">
        <v>19</v>
      </c>
      <c r="B18" s="41" t="s">
        <v>73</v>
      </c>
      <c r="C18" s="44" t="s">
        <v>73</v>
      </c>
      <c r="D18" s="41">
        <v>300.356</v>
      </c>
      <c r="E18" s="42" t="s">
        <v>73</v>
      </c>
      <c r="F18" s="43">
        <v>300.356</v>
      </c>
      <c r="G18" s="6"/>
    </row>
    <row r="19" spans="1:7" ht="12.75">
      <c r="A19" s="13" t="s">
        <v>20</v>
      </c>
      <c r="B19" s="41" t="s">
        <v>73</v>
      </c>
      <c r="C19" s="44" t="s">
        <v>73</v>
      </c>
      <c r="D19" s="41">
        <v>135.948</v>
      </c>
      <c r="E19" s="42" t="s">
        <v>73</v>
      </c>
      <c r="F19" s="43">
        <v>135.948</v>
      </c>
      <c r="G19" s="6"/>
    </row>
    <row r="20" spans="1:7" ht="12.75">
      <c r="A20" s="16" t="str">
        <f>UPPER(" País Vasco")</f>
        <v> PAÍS VASCO</v>
      </c>
      <c r="B20" s="45" t="s">
        <v>73</v>
      </c>
      <c r="C20" s="45">
        <v>39.94</v>
      </c>
      <c r="D20" s="45">
        <v>537.896</v>
      </c>
      <c r="E20" s="46" t="s">
        <v>73</v>
      </c>
      <c r="F20" s="47">
        <v>577.836</v>
      </c>
      <c r="G20" s="6"/>
    </row>
    <row r="21" spans="1:7" ht="12.75">
      <c r="A21" s="16"/>
      <c r="B21" s="45"/>
      <c r="C21" s="45"/>
      <c r="D21" s="45"/>
      <c r="E21" s="46"/>
      <c r="F21" s="47"/>
      <c r="G21" s="6"/>
    </row>
    <row r="22" spans="1:7" ht="12.75">
      <c r="A22" s="16" t="str">
        <f>UPPER(" Navarra")</f>
        <v> NAVARRA</v>
      </c>
      <c r="B22" s="45" t="s">
        <v>73</v>
      </c>
      <c r="C22" s="45">
        <v>839.6437199999999</v>
      </c>
      <c r="D22" s="45">
        <v>329.65394</v>
      </c>
      <c r="E22" s="46" t="s">
        <v>73</v>
      </c>
      <c r="F22" s="47">
        <v>1169.29766</v>
      </c>
      <c r="G22" s="6"/>
    </row>
    <row r="23" spans="1:7" ht="12.75">
      <c r="A23" s="16"/>
      <c r="B23" s="45"/>
      <c r="C23" s="45"/>
      <c r="D23" s="45"/>
      <c r="E23" s="46"/>
      <c r="F23" s="47"/>
      <c r="G23" s="6"/>
    </row>
    <row r="24" spans="1:7" ht="12.75">
      <c r="A24" s="16" t="str">
        <f>UPPER(" La Rioja")</f>
        <v> LA RIOJA</v>
      </c>
      <c r="B24" s="45" t="s">
        <v>73</v>
      </c>
      <c r="C24" s="45">
        <v>182.56435399999998</v>
      </c>
      <c r="D24" s="45">
        <v>41.033556000000004</v>
      </c>
      <c r="E24" s="46">
        <v>5.3748000000000005</v>
      </c>
      <c r="F24" s="47">
        <v>228.97270999999998</v>
      </c>
      <c r="G24" s="6"/>
    </row>
    <row r="25" spans="1:7" ht="12.75">
      <c r="A25" s="16"/>
      <c r="B25" s="45"/>
      <c r="C25" s="45"/>
      <c r="D25" s="48"/>
      <c r="E25" s="46"/>
      <c r="F25" s="47"/>
      <c r="G25" s="6"/>
    </row>
    <row r="26" spans="1:7" ht="12.75">
      <c r="A26" s="13" t="s">
        <v>24</v>
      </c>
      <c r="B26" s="45" t="s">
        <v>73</v>
      </c>
      <c r="C26" s="41">
        <v>1129.3909199999998</v>
      </c>
      <c r="D26" s="44" t="s">
        <v>73</v>
      </c>
      <c r="E26" s="42">
        <v>3.2143999999999995</v>
      </c>
      <c r="F26" s="43">
        <v>1132.60532</v>
      </c>
      <c r="G26" s="6"/>
    </row>
    <row r="27" spans="1:7" ht="12.75">
      <c r="A27" s="13" t="s">
        <v>25</v>
      </c>
      <c r="B27" s="41">
        <v>38.69283184558992</v>
      </c>
      <c r="C27" s="41">
        <v>944.2580331266453</v>
      </c>
      <c r="D27" s="41">
        <v>43.423655027764816</v>
      </c>
      <c r="E27" s="42">
        <v>10.288200000000002</v>
      </c>
      <c r="F27" s="43">
        <v>1036.66272</v>
      </c>
      <c r="G27" s="6"/>
    </row>
    <row r="28" spans="1:7" ht="12.75">
      <c r="A28" s="13" t="s">
        <v>26</v>
      </c>
      <c r="B28" s="41" t="s">
        <v>73</v>
      </c>
      <c r="C28" s="41">
        <v>1600.6144500000003</v>
      </c>
      <c r="D28" s="44" t="s">
        <v>73</v>
      </c>
      <c r="E28" s="42">
        <v>36.722</v>
      </c>
      <c r="F28" s="43">
        <v>1637.3364500000002</v>
      </c>
      <c r="G28" s="6"/>
    </row>
    <row r="29" spans="1:7" ht="12.75">
      <c r="A29" s="16" t="str">
        <f>UPPER(" Aragón")</f>
        <v> ARAGÓN</v>
      </c>
      <c r="B29" s="45">
        <v>38.69283184558992</v>
      </c>
      <c r="C29" s="45">
        <v>3674.2634031266452</v>
      </c>
      <c r="D29" s="45">
        <v>43.423655027764816</v>
      </c>
      <c r="E29" s="46">
        <v>50.2246</v>
      </c>
      <c r="F29" s="47">
        <v>3806.60449</v>
      </c>
      <c r="G29" s="6"/>
    </row>
    <row r="30" spans="1:7" ht="12.75">
      <c r="A30" s="16"/>
      <c r="B30" s="45"/>
      <c r="C30" s="45"/>
      <c r="D30" s="45"/>
      <c r="E30" s="46"/>
      <c r="F30" s="47"/>
      <c r="G30" s="6"/>
    </row>
    <row r="31" spans="1:7" ht="12.75">
      <c r="A31" s="13" t="s">
        <v>28</v>
      </c>
      <c r="B31" s="41" t="s">
        <v>73</v>
      </c>
      <c r="C31" s="41">
        <v>330.19</v>
      </c>
      <c r="D31" s="41">
        <v>11.78</v>
      </c>
      <c r="E31" s="42">
        <v>5.08</v>
      </c>
      <c r="F31" s="43">
        <v>347.05</v>
      </c>
      <c r="G31" s="6"/>
    </row>
    <row r="32" spans="1:7" ht="12.75">
      <c r="A32" s="13" t="s">
        <v>29</v>
      </c>
      <c r="B32" s="41" t="s">
        <v>73</v>
      </c>
      <c r="C32" s="41" t="s">
        <v>73</v>
      </c>
      <c r="D32" s="50">
        <v>194.1296</v>
      </c>
      <c r="E32" s="42" t="s">
        <v>73</v>
      </c>
      <c r="F32" s="43">
        <v>194.1296</v>
      </c>
      <c r="G32" s="6"/>
    </row>
    <row r="33" spans="1:7" ht="12.75">
      <c r="A33" s="13" t="s">
        <v>30</v>
      </c>
      <c r="B33" s="41" t="s">
        <v>73</v>
      </c>
      <c r="C33" s="41">
        <v>346.692</v>
      </c>
      <c r="D33" s="44" t="s">
        <v>73</v>
      </c>
      <c r="E33" s="42">
        <v>7.725</v>
      </c>
      <c r="F33" s="43">
        <v>354.41700000000003</v>
      </c>
      <c r="G33" s="6"/>
    </row>
    <row r="34" spans="1:7" ht="12.75">
      <c r="A34" s="13" t="s">
        <v>31</v>
      </c>
      <c r="B34" s="41" t="s">
        <v>73</v>
      </c>
      <c r="C34" s="41">
        <v>79</v>
      </c>
      <c r="D34" s="41">
        <v>15</v>
      </c>
      <c r="E34" s="42">
        <v>0.13</v>
      </c>
      <c r="F34" s="43">
        <v>94.13</v>
      </c>
      <c r="G34" s="6"/>
    </row>
    <row r="35" spans="1:7" ht="12.75">
      <c r="A35" s="16" t="str">
        <f>UPPER(" Cataluña")</f>
        <v> CATALUÑA</v>
      </c>
      <c r="B35" s="45" t="s">
        <v>73</v>
      </c>
      <c r="C35" s="45">
        <v>755.8820000000001</v>
      </c>
      <c r="D35" s="45">
        <v>220.9096</v>
      </c>
      <c r="E35" s="46">
        <v>12.935</v>
      </c>
      <c r="F35" s="47">
        <v>989.7266</v>
      </c>
      <c r="G35" s="6"/>
    </row>
    <row r="36" spans="1:7" ht="12.75">
      <c r="A36" s="16"/>
      <c r="B36" s="45"/>
      <c r="C36" s="45"/>
      <c r="D36" s="48"/>
      <c r="E36" s="46"/>
      <c r="F36" s="47"/>
      <c r="G36" s="6"/>
    </row>
    <row r="37" spans="1:7" ht="12.75">
      <c r="A37" s="16" t="str">
        <f>UPPER(" Baleares")</f>
        <v> BALEARES</v>
      </c>
      <c r="B37" s="45" t="s">
        <v>73</v>
      </c>
      <c r="C37" s="45">
        <v>348.8</v>
      </c>
      <c r="D37" s="49">
        <v>159.1</v>
      </c>
      <c r="E37" s="46" t="s">
        <v>73</v>
      </c>
      <c r="F37" s="47">
        <v>507.9</v>
      </c>
      <c r="G37" s="6"/>
    </row>
    <row r="38" spans="1:7" ht="12.75">
      <c r="A38" s="16"/>
      <c r="B38" s="45"/>
      <c r="C38" s="45"/>
      <c r="D38" s="49"/>
      <c r="E38" s="46"/>
      <c r="F38" s="47"/>
      <c r="G38" s="6"/>
    </row>
    <row r="39" spans="1:7" ht="12.75">
      <c r="A39" s="13" t="s">
        <v>34</v>
      </c>
      <c r="B39" s="41">
        <v>1.9</v>
      </c>
      <c r="C39" s="41">
        <v>404.1</v>
      </c>
      <c r="D39" s="41">
        <v>47.6</v>
      </c>
      <c r="E39" s="42">
        <v>3.96</v>
      </c>
      <c r="F39" s="43">
        <v>457.56</v>
      </c>
      <c r="G39" s="6"/>
    </row>
    <row r="40" spans="1:7" ht="12.75">
      <c r="A40" s="13" t="s">
        <v>35</v>
      </c>
      <c r="B40" s="41" t="s">
        <v>73</v>
      </c>
      <c r="C40" s="41">
        <v>28.62</v>
      </c>
      <c r="D40" s="41">
        <v>398.405</v>
      </c>
      <c r="E40" s="42">
        <v>0.3</v>
      </c>
      <c r="F40" s="43">
        <v>427.325</v>
      </c>
      <c r="G40" s="6"/>
    </row>
    <row r="41" spans="1:7" ht="12.75">
      <c r="A41" s="13" t="s">
        <v>36</v>
      </c>
      <c r="B41" s="41">
        <v>252.3</v>
      </c>
      <c r="C41" s="41">
        <v>13.75</v>
      </c>
      <c r="D41" s="41">
        <v>857.43</v>
      </c>
      <c r="E41" s="42">
        <v>3</v>
      </c>
      <c r="F41" s="43">
        <v>1126.48</v>
      </c>
      <c r="G41" s="6"/>
    </row>
    <row r="42" spans="1:7" ht="12.75">
      <c r="A42" s="13" t="s">
        <v>37</v>
      </c>
      <c r="B42" s="41" t="s">
        <v>73</v>
      </c>
      <c r="C42" s="41" t="s">
        <v>73</v>
      </c>
      <c r="D42" s="41">
        <v>563.496</v>
      </c>
      <c r="E42" s="42">
        <v>0.438</v>
      </c>
      <c r="F42" s="43">
        <v>563.934</v>
      </c>
      <c r="G42" s="6"/>
    </row>
    <row r="43" spans="1:7" ht="12.75">
      <c r="A43" s="13" t="s">
        <v>38</v>
      </c>
      <c r="B43" s="51">
        <v>2.76</v>
      </c>
      <c r="C43" s="41">
        <v>643.13711</v>
      </c>
      <c r="D43" s="41">
        <v>275.15544</v>
      </c>
      <c r="E43" s="42">
        <v>3.30792</v>
      </c>
      <c r="F43" s="43">
        <v>924.36047</v>
      </c>
      <c r="G43" s="6"/>
    </row>
    <row r="44" spans="1:7" ht="12.75">
      <c r="A44" s="13" t="s">
        <v>39</v>
      </c>
      <c r="B44" s="41">
        <v>161</v>
      </c>
      <c r="C44" s="41">
        <v>481.36</v>
      </c>
      <c r="D44" s="41">
        <v>193.23</v>
      </c>
      <c r="E44" s="42">
        <v>0.76</v>
      </c>
      <c r="F44" s="43">
        <v>836.35</v>
      </c>
      <c r="G44" s="6"/>
    </row>
    <row r="45" spans="1:7" ht="12.75">
      <c r="A45" s="13" t="s">
        <v>40</v>
      </c>
      <c r="B45" s="41">
        <v>67.85070599999999</v>
      </c>
      <c r="C45" s="41">
        <v>417.930155</v>
      </c>
      <c r="D45" s="41">
        <v>9.8</v>
      </c>
      <c r="E45" s="42">
        <v>11.150832000000001</v>
      </c>
      <c r="F45" s="43">
        <v>506.731693</v>
      </c>
      <c r="G45" s="6"/>
    </row>
    <row r="46" spans="1:7" ht="12.75">
      <c r="A46" s="13" t="s">
        <v>41</v>
      </c>
      <c r="B46" s="41" t="s">
        <v>73</v>
      </c>
      <c r="C46" s="41">
        <v>366.70608000000004</v>
      </c>
      <c r="D46" s="41">
        <v>333.1108166666667</v>
      </c>
      <c r="E46" s="42" t="s">
        <v>73</v>
      </c>
      <c r="F46" s="43">
        <v>699.8168966666667</v>
      </c>
      <c r="G46" s="6"/>
    </row>
    <row r="47" spans="1:7" ht="12.75">
      <c r="A47" s="13" t="s">
        <v>42</v>
      </c>
      <c r="B47" s="41" t="s">
        <v>73</v>
      </c>
      <c r="C47" s="41">
        <v>521.684</v>
      </c>
      <c r="D47" s="41">
        <v>761.984</v>
      </c>
      <c r="E47" s="42">
        <v>25.11036</v>
      </c>
      <c r="F47" s="43">
        <v>1308.77836</v>
      </c>
      <c r="G47" s="6"/>
    </row>
    <row r="48" spans="1:7" ht="12.75">
      <c r="A48" s="16" t="str">
        <f>UPPER(" Castilla y León")</f>
        <v> CASTILLA Y LEÓN</v>
      </c>
      <c r="B48" s="45">
        <v>485.81070600000004</v>
      </c>
      <c r="C48" s="45">
        <v>2877.2873449999997</v>
      </c>
      <c r="D48" s="45">
        <v>3440.211256666667</v>
      </c>
      <c r="E48" s="46">
        <v>48.027112</v>
      </c>
      <c r="F48" s="47">
        <v>6851.336419666666</v>
      </c>
      <c r="G48" s="6"/>
    </row>
    <row r="49" spans="1:7" ht="12.75">
      <c r="A49" s="16"/>
      <c r="B49" s="45"/>
      <c r="C49" s="45"/>
      <c r="D49" s="45"/>
      <c r="E49" s="46"/>
      <c r="F49" s="47"/>
      <c r="G49" s="6"/>
    </row>
    <row r="50" spans="1:7" ht="12.75">
      <c r="A50" s="16" t="str">
        <f>UPPER(" Madrid")</f>
        <v> MADRID</v>
      </c>
      <c r="B50" s="45" t="s">
        <v>73</v>
      </c>
      <c r="C50" s="45">
        <v>114</v>
      </c>
      <c r="D50" s="45">
        <v>60</v>
      </c>
      <c r="E50" s="46" t="s">
        <v>73</v>
      </c>
      <c r="F50" s="47">
        <v>174</v>
      </c>
      <c r="G50" s="6"/>
    </row>
    <row r="51" spans="1:7" ht="12.75">
      <c r="A51" s="16"/>
      <c r="B51" s="45"/>
      <c r="C51" s="45"/>
      <c r="D51" s="45"/>
      <c r="E51" s="46"/>
      <c r="F51" s="47"/>
      <c r="G51" s="6"/>
    </row>
    <row r="52" spans="1:7" ht="12.75">
      <c r="A52" s="13" t="s">
        <v>45</v>
      </c>
      <c r="B52" s="41" t="s">
        <v>73</v>
      </c>
      <c r="C52" s="41">
        <v>1163.9455999999998</v>
      </c>
      <c r="D52" s="41" t="s">
        <v>73</v>
      </c>
      <c r="E52" s="42">
        <v>23.37475</v>
      </c>
      <c r="F52" s="43">
        <v>1187.3203499999997</v>
      </c>
      <c r="G52" s="6"/>
    </row>
    <row r="53" spans="1:7" ht="12.75">
      <c r="A53" s="13" t="s">
        <v>46</v>
      </c>
      <c r="B53" s="41">
        <v>601.2</v>
      </c>
      <c r="C53" s="41">
        <v>870.58922</v>
      </c>
      <c r="D53" s="41">
        <v>5.475</v>
      </c>
      <c r="E53" s="42">
        <v>10.855</v>
      </c>
      <c r="F53" s="43">
        <v>1488.11922</v>
      </c>
      <c r="G53" s="6"/>
    </row>
    <row r="54" spans="1:7" ht="12.75">
      <c r="A54" s="13" t="s">
        <v>47</v>
      </c>
      <c r="B54" s="41">
        <v>59.697</v>
      </c>
      <c r="C54" s="41">
        <v>480.91700000000003</v>
      </c>
      <c r="D54" s="50">
        <v>49.8345</v>
      </c>
      <c r="E54" s="42">
        <v>14.44</v>
      </c>
      <c r="F54" s="43">
        <v>604.8885000000001</v>
      </c>
      <c r="G54" s="6"/>
    </row>
    <row r="55" spans="1:7" ht="12.75">
      <c r="A55" s="13" t="s">
        <v>48</v>
      </c>
      <c r="B55" s="41" t="s">
        <v>73</v>
      </c>
      <c r="C55" s="41">
        <v>498.828</v>
      </c>
      <c r="D55" s="41" t="s">
        <v>73</v>
      </c>
      <c r="E55" s="42">
        <v>4.05</v>
      </c>
      <c r="F55" s="43">
        <v>502.878</v>
      </c>
      <c r="G55" s="6"/>
    </row>
    <row r="56" spans="1:7" ht="12.75">
      <c r="A56" s="13" t="s">
        <v>49</v>
      </c>
      <c r="B56" s="41">
        <v>27.62955</v>
      </c>
      <c r="C56" s="41">
        <v>635.33862</v>
      </c>
      <c r="D56" s="41">
        <v>6.48186</v>
      </c>
      <c r="E56" s="42">
        <v>0.64251</v>
      </c>
      <c r="F56" s="43">
        <v>670.09254</v>
      </c>
      <c r="G56" s="6"/>
    </row>
    <row r="57" spans="1:7" ht="12.75">
      <c r="A57" s="16" t="str">
        <f>UPPER(" Castilla-La Mancha")</f>
        <v> CASTILLA-LA MANCHA</v>
      </c>
      <c r="B57" s="45">
        <v>688.52655</v>
      </c>
      <c r="C57" s="45">
        <v>3649.6184399999997</v>
      </c>
      <c r="D57" s="45">
        <v>61.79136</v>
      </c>
      <c r="E57" s="46">
        <v>53.36225999999999</v>
      </c>
      <c r="F57" s="47">
        <v>4453.29861</v>
      </c>
      <c r="G57" s="6"/>
    </row>
    <row r="58" spans="1:7" ht="12.75">
      <c r="A58" s="16"/>
      <c r="B58" s="45"/>
      <c r="C58" s="45"/>
      <c r="D58" s="48"/>
      <c r="E58" s="46"/>
      <c r="F58" s="47"/>
      <c r="G58" s="6"/>
    </row>
    <row r="59" spans="1:7" ht="12.75">
      <c r="A59" s="13" t="s">
        <v>51</v>
      </c>
      <c r="B59" s="41" t="s">
        <v>73</v>
      </c>
      <c r="C59" s="41">
        <v>79.79159999999999</v>
      </c>
      <c r="D59" s="50">
        <v>29.4</v>
      </c>
      <c r="E59" s="42" t="s">
        <v>73</v>
      </c>
      <c r="F59" s="43">
        <v>109.1916</v>
      </c>
      <c r="G59" s="6"/>
    </row>
    <row r="60" spans="1:7" ht="12.75">
      <c r="A60" s="13" t="s">
        <v>52</v>
      </c>
      <c r="B60" s="41" t="s">
        <v>73</v>
      </c>
      <c r="C60" s="41">
        <v>131.32372</v>
      </c>
      <c r="D60" s="50">
        <v>41.412</v>
      </c>
      <c r="E60" s="42">
        <v>0.738</v>
      </c>
      <c r="F60" s="43">
        <v>173.47372000000001</v>
      </c>
      <c r="G60" s="6"/>
    </row>
    <row r="61" spans="1:7" ht="12.75">
      <c r="A61" s="13" t="s">
        <v>53</v>
      </c>
      <c r="B61" s="41">
        <v>1.24</v>
      </c>
      <c r="C61" s="41">
        <v>92.91153999999999</v>
      </c>
      <c r="D61" s="41">
        <v>120.5946</v>
      </c>
      <c r="E61" s="42">
        <v>0.375</v>
      </c>
      <c r="F61" s="43">
        <v>215.12113999999997</v>
      </c>
      <c r="G61" s="6"/>
    </row>
    <row r="62" spans="1:7" ht="12.75">
      <c r="A62" s="16" t="str">
        <f>UPPER(" C. Valenciana")</f>
        <v> C. VALENCIANA</v>
      </c>
      <c r="B62" s="45">
        <v>1.24</v>
      </c>
      <c r="C62" s="45">
        <v>304.02686</v>
      </c>
      <c r="D62" s="45">
        <v>191.4066</v>
      </c>
      <c r="E62" s="46">
        <v>1.113</v>
      </c>
      <c r="F62" s="47">
        <v>497.78646</v>
      </c>
      <c r="G62" s="6"/>
    </row>
    <row r="63" spans="1:7" ht="12.75">
      <c r="A63" s="16"/>
      <c r="B63" s="45"/>
      <c r="C63" s="45"/>
      <c r="D63" s="45"/>
      <c r="E63" s="46"/>
      <c r="F63" s="47"/>
      <c r="G63" s="6"/>
    </row>
    <row r="64" spans="1:7" ht="12.75">
      <c r="A64" s="16" t="str">
        <f>UPPER(" R. de Murcia")</f>
        <v> R. DE MURCIA</v>
      </c>
      <c r="B64" s="45" t="s">
        <v>73</v>
      </c>
      <c r="C64" s="45">
        <v>339.57583762249885</v>
      </c>
      <c r="D64" s="45">
        <v>99.6312471723225</v>
      </c>
      <c r="E64" s="46">
        <v>13.969457516592003</v>
      </c>
      <c r="F64" s="47">
        <v>453.17654231141336</v>
      </c>
      <c r="G64" s="6"/>
    </row>
    <row r="65" spans="1:7" ht="12.75">
      <c r="A65" s="16"/>
      <c r="B65" s="45"/>
      <c r="C65" s="45"/>
      <c r="D65" s="45"/>
      <c r="E65" s="46"/>
      <c r="F65" s="47"/>
      <c r="G65" s="6"/>
    </row>
    <row r="66" spans="1:7" ht="12.75">
      <c r="A66" s="13" t="s">
        <v>56</v>
      </c>
      <c r="B66" s="41">
        <v>3538.3275270000004</v>
      </c>
      <c r="C66" s="41">
        <v>507.368</v>
      </c>
      <c r="D66" s="41">
        <v>127.65469999999999</v>
      </c>
      <c r="E66" s="42">
        <v>3.8550999999999997</v>
      </c>
      <c r="F66" s="43">
        <v>4177.205327</v>
      </c>
      <c r="G66" s="6"/>
    </row>
    <row r="67" spans="1:7" ht="12.75">
      <c r="A67" s="13" t="s">
        <v>57</v>
      </c>
      <c r="B67" s="41">
        <v>1005.0206999999999</v>
      </c>
      <c r="C67" s="41">
        <v>1458.32</v>
      </c>
      <c r="D67" s="41">
        <v>38.0749</v>
      </c>
      <c r="E67" s="42">
        <v>4.7291</v>
      </c>
      <c r="F67" s="43">
        <v>2506.1447</v>
      </c>
      <c r="G67" s="6"/>
    </row>
    <row r="68" spans="1:7" ht="12.75">
      <c r="A68" s="16" t="str">
        <f>UPPER(" Extremadura")</f>
        <v> EXTREMADURA</v>
      </c>
      <c r="B68" s="45">
        <v>4543.348227</v>
      </c>
      <c r="C68" s="45">
        <v>1965.6879999999999</v>
      </c>
      <c r="D68" s="45">
        <v>165.7296</v>
      </c>
      <c r="E68" s="46">
        <v>8.5842</v>
      </c>
      <c r="F68" s="52">
        <v>6683.3500269999995</v>
      </c>
      <c r="G68" s="6"/>
    </row>
    <row r="69" spans="1:7" ht="12.75">
      <c r="A69" s="16"/>
      <c r="B69" s="45"/>
      <c r="C69" s="45"/>
      <c r="D69" s="45"/>
      <c r="E69" s="46"/>
      <c r="F69" s="52"/>
      <c r="G69" s="6"/>
    </row>
    <row r="70" spans="1:7" ht="12.75">
      <c r="A70" s="13" t="s">
        <v>59</v>
      </c>
      <c r="B70" s="41">
        <v>21.818</v>
      </c>
      <c r="C70" s="41">
        <v>68.72460000000001</v>
      </c>
      <c r="D70" s="41">
        <v>379.1854</v>
      </c>
      <c r="E70" s="42">
        <v>4.362</v>
      </c>
      <c r="F70" s="43">
        <v>474.09</v>
      </c>
      <c r="G70" s="6"/>
    </row>
    <row r="71" spans="1:7" ht="12.75">
      <c r="A71" s="13" t="s">
        <v>60</v>
      </c>
      <c r="B71" s="41">
        <v>3.7026</v>
      </c>
      <c r="C71" s="41">
        <v>18.8445</v>
      </c>
      <c r="D71" s="41">
        <v>0.5664</v>
      </c>
      <c r="E71" s="42" t="s">
        <v>73</v>
      </c>
      <c r="F71" s="43">
        <v>23.113500000000002</v>
      </c>
      <c r="G71" s="6"/>
    </row>
    <row r="72" spans="1:7" ht="12.75">
      <c r="A72" s="13" t="s">
        <v>61</v>
      </c>
      <c r="B72" s="41">
        <v>172.3766</v>
      </c>
      <c r="C72" s="41">
        <v>694.7330999999999</v>
      </c>
      <c r="D72" s="41">
        <v>76.00241</v>
      </c>
      <c r="E72" s="42" t="s">
        <v>73</v>
      </c>
      <c r="F72" s="43">
        <v>943.11211</v>
      </c>
      <c r="G72" s="6"/>
    </row>
    <row r="73" spans="1:7" ht="12.75">
      <c r="A73" s="13" t="s">
        <v>62</v>
      </c>
      <c r="B73" s="41" t="s">
        <v>73</v>
      </c>
      <c r="C73" s="41">
        <v>108.27839999999999</v>
      </c>
      <c r="D73" s="41">
        <v>445.36920000000003</v>
      </c>
      <c r="E73" s="42" t="s">
        <v>73</v>
      </c>
      <c r="F73" s="43">
        <v>553.6476</v>
      </c>
      <c r="G73" s="6"/>
    </row>
    <row r="74" spans="1:7" ht="12.75">
      <c r="A74" s="13" t="s">
        <v>63</v>
      </c>
      <c r="B74" s="41">
        <v>365.0432</v>
      </c>
      <c r="C74" s="41" t="s">
        <v>73</v>
      </c>
      <c r="D74" s="41" t="s">
        <v>73</v>
      </c>
      <c r="E74" s="42" t="s">
        <v>73</v>
      </c>
      <c r="F74" s="43">
        <v>365.0432</v>
      </c>
      <c r="G74" s="6"/>
    </row>
    <row r="75" spans="1:7" ht="12.75">
      <c r="A75" s="13" t="s">
        <v>64</v>
      </c>
      <c r="B75" s="41" t="s">
        <v>73</v>
      </c>
      <c r="C75" s="41">
        <v>320.20239999999995</v>
      </c>
      <c r="D75" s="41">
        <v>80.05059999999999</v>
      </c>
      <c r="E75" s="42" t="s">
        <v>73</v>
      </c>
      <c r="F75" s="43">
        <v>400.25299999999993</v>
      </c>
      <c r="G75" s="6"/>
    </row>
    <row r="76" spans="1:7" ht="12.75">
      <c r="A76" s="13" t="s">
        <v>65</v>
      </c>
      <c r="B76" s="41" t="s">
        <v>73</v>
      </c>
      <c r="C76" s="41" t="s">
        <v>73</v>
      </c>
      <c r="D76" s="41" t="s">
        <v>73</v>
      </c>
      <c r="E76" s="42" t="s">
        <v>73</v>
      </c>
      <c r="F76" s="43" t="s">
        <v>73</v>
      </c>
      <c r="G76" s="6"/>
    </row>
    <row r="77" spans="1:7" ht="12.75">
      <c r="A77" s="13" t="s">
        <v>66</v>
      </c>
      <c r="B77" s="41">
        <v>185.85</v>
      </c>
      <c r="C77" s="41">
        <v>302.4</v>
      </c>
      <c r="D77" s="41">
        <v>18</v>
      </c>
      <c r="E77" s="42">
        <v>12</v>
      </c>
      <c r="F77" s="43">
        <v>518.25</v>
      </c>
      <c r="G77" s="6"/>
    </row>
    <row r="78" spans="1:7" ht="12.75">
      <c r="A78" s="16" t="str">
        <f>UPPER(" Andalucía")</f>
        <v> ANDALUCÍA</v>
      </c>
      <c r="B78" s="45">
        <v>748.7904</v>
      </c>
      <c r="C78" s="45">
        <v>1513.183</v>
      </c>
      <c r="D78" s="45">
        <v>999.1740100000001</v>
      </c>
      <c r="E78" s="46">
        <v>16.362000000000002</v>
      </c>
      <c r="F78" s="47">
        <v>3277.5094099999997</v>
      </c>
      <c r="G78" s="6"/>
    </row>
    <row r="79" spans="1:7" ht="12.75">
      <c r="A79" s="16"/>
      <c r="B79" s="45"/>
      <c r="C79" s="48"/>
      <c r="D79" s="45"/>
      <c r="E79" s="46"/>
      <c r="F79" s="47"/>
      <c r="G79" s="6"/>
    </row>
    <row r="80" spans="1:7" ht="12.75">
      <c r="A80" s="13" t="s">
        <v>68</v>
      </c>
      <c r="B80" s="41" t="s">
        <v>73</v>
      </c>
      <c r="C80" s="44" t="s">
        <v>73</v>
      </c>
      <c r="D80" s="41">
        <v>83.3475</v>
      </c>
      <c r="E80" s="42" t="s">
        <v>73</v>
      </c>
      <c r="F80" s="43">
        <v>83.3475</v>
      </c>
      <c r="G80" s="6"/>
    </row>
    <row r="81" spans="1:7" ht="12.75">
      <c r="A81" s="13" t="s">
        <v>69</v>
      </c>
      <c r="B81" s="41" t="s">
        <v>73</v>
      </c>
      <c r="C81" s="44" t="s">
        <v>73</v>
      </c>
      <c r="D81" s="41">
        <v>19.886</v>
      </c>
      <c r="E81" s="42">
        <v>2.21</v>
      </c>
      <c r="F81" s="43">
        <v>22.096</v>
      </c>
      <c r="G81" s="6"/>
    </row>
    <row r="82" spans="1:7" ht="12.75">
      <c r="A82" s="16" t="str">
        <f>UPPER(" Canarias")</f>
        <v> CANARIAS</v>
      </c>
      <c r="B82" s="45" t="s">
        <v>73</v>
      </c>
      <c r="C82" s="48" t="s">
        <v>73</v>
      </c>
      <c r="D82" s="45">
        <v>103.23349999999999</v>
      </c>
      <c r="E82" s="46">
        <v>2.21</v>
      </c>
      <c r="F82" s="47">
        <v>105.4435</v>
      </c>
      <c r="G82" s="6"/>
    </row>
    <row r="83" spans="1:7" ht="12.75">
      <c r="A83" s="16"/>
      <c r="B83" s="45"/>
      <c r="C83" s="48"/>
      <c r="D83" s="45"/>
      <c r="E83" s="46"/>
      <c r="F83" s="53"/>
      <c r="G83" s="6"/>
    </row>
    <row r="84" spans="1:7" ht="13.5" thickBot="1">
      <c r="A84" s="24" t="s">
        <v>71</v>
      </c>
      <c r="B84" s="54">
        <v>6506.408714845591</v>
      </c>
      <c r="C84" s="54">
        <v>16696.06895974914</v>
      </c>
      <c r="D84" s="54">
        <v>6969.690224866755</v>
      </c>
      <c r="E84" s="55">
        <v>214.977529516592</v>
      </c>
      <c r="F84" s="56">
        <v>30387.14542897808</v>
      </c>
      <c r="G84" s="6"/>
    </row>
    <row r="85" spans="6:7" ht="12.75">
      <c r="F85" s="27"/>
      <c r="G85" s="6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8"/>
  <dimension ref="A1:J85"/>
  <sheetViews>
    <sheetView showGridLines="0" zoomScale="75" zoomScaleNormal="75" workbookViewId="0" topLeftCell="A1">
      <selection activeCell="A3" sqref="A3:F3"/>
    </sheetView>
  </sheetViews>
  <sheetFormatPr defaultColWidth="11.421875" defaultRowHeight="12.75"/>
  <cols>
    <col min="1" max="1" width="30.7109375" style="3" customWidth="1"/>
    <col min="2" max="6" width="17.7109375" style="3" customWidth="1"/>
    <col min="7" max="16384" width="11.421875" style="3" customWidth="1"/>
  </cols>
  <sheetData>
    <row r="1" spans="1:6" s="1" customFormat="1" ht="18">
      <c r="A1" s="28" t="s">
        <v>0</v>
      </c>
      <c r="B1" s="28"/>
      <c r="C1" s="28"/>
      <c r="D1" s="28"/>
      <c r="E1" s="28"/>
      <c r="F1" s="28"/>
    </row>
    <row r="3" spans="1:10" ht="15">
      <c r="A3" s="29" t="s">
        <v>1</v>
      </c>
      <c r="B3" s="29"/>
      <c r="C3" s="29"/>
      <c r="D3" s="29"/>
      <c r="E3" s="29"/>
      <c r="F3" s="29"/>
      <c r="G3" s="2"/>
      <c r="H3" s="2"/>
      <c r="I3" s="2"/>
      <c r="J3" s="2"/>
    </row>
    <row r="4" spans="1:10" ht="15" thickBot="1">
      <c r="A4" s="2"/>
      <c r="B4" s="2"/>
      <c r="C4" s="2"/>
      <c r="D4" s="2"/>
      <c r="E4" s="2"/>
      <c r="F4" s="2"/>
      <c r="G4" s="4"/>
      <c r="H4" s="2"/>
      <c r="I4" s="2"/>
      <c r="J4" s="2"/>
    </row>
    <row r="5" spans="1:7" ht="12.75">
      <c r="A5" s="5" t="s">
        <v>2</v>
      </c>
      <c r="B5" s="30" t="s">
        <v>3</v>
      </c>
      <c r="C5" s="31"/>
      <c r="D5" s="32"/>
      <c r="E5" s="33" t="s">
        <v>4</v>
      </c>
      <c r="F5" s="35" t="s">
        <v>5</v>
      </c>
      <c r="G5" s="6"/>
    </row>
    <row r="6" spans="1:7" ht="13.5" thickBot="1">
      <c r="A6" s="7" t="s">
        <v>6</v>
      </c>
      <c r="B6" s="8" t="s">
        <v>7</v>
      </c>
      <c r="C6" s="9" t="s">
        <v>8</v>
      </c>
      <c r="D6" s="9" t="s">
        <v>9</v>
      </c>
      <c r="E6" s="34"/>
      <c r="F6" s="36"/>
      <c r="G6" s="6"/>
    </row>
    <row r="7" spans="1:7" ht="12.75">
      <c r="A7" s="10" t="s">
        <v>10</v>
      </c>
      <c r="B7" s="11" t="s">
        <v>11</v>
      </c>
      <c r="C7" s="11" t="s">
        <v>11</v>
      </c>
      <c r="D7" s="11">
        <v>64.1808</v>
      </c>
      <c r="E7" s="11" t="s">
        <v>11</v>
      </c>
      <c r="F7" s="12">
        <v>64.1808</v>
      </c>
      <c r="G7" s="6"/>
    </row>
    <row r="8" spans="1:7" ht="12.75">
      <c r="A8" s="13" t="s">
        <v>12</v>
      </c>
      <c r="B8" s="14" t="s">
        <v>11</v>
      </c>
      <c r="C8" s="14" t="s">
        <v>11</v>
      </c>
      <c r="D8" s="14">
        <v>112.8222</v>
      </c>
      <c r="E8" s="14" t="s">
        <v>11</v>
      </c>
      <c r="F8" s="15">
        <v>112.8222</v>
      </c>
      <c r="G8" s="6"/>
    </row>
    <row r="9" spans="1:7" ht="12.75">
      <c r="A9" s="13" t="s">
        <v>13</v>
      </c>
      <c r="B9" s="14" t="s">
        <v>11</v>
      </c>
      <c r="C9" s="14" t="s">
        <v>11</v>
      </c>
      <c r="D9" s="14">
        <v>194.128</v>
      </c>
      <c r="E9" s="14">
        <v>1.56</v>
      </c>
      <c r="F9" s="15">
        <v>195.688</v>
      </c>
      <c r="G9" s="6"/>
    </row>
    <row r="10" spans="1:7" ht="12.75">
      <c r="A10" s="13" t="s">
        <v>14</v>
      </c>
      <c r="B10" s="14" t="s">
        <v>11</v>
      </c>
      <c r="C10" s="14">
        <v>46.43939999999999</v>
      </c>
      <c r="D10" s="14">
        <v>1.2402</v>
      </c>
      <c r="E10" s="14" t="s">
        <v>11</v>
      </c>
      <c r="F10" s="15">
        <v>47.67959999999999</v>
      </c>
      <c r="G10" s="6"/>
    </row>
    <row r="11" spans="1:7" ht="12.75">
      <c r="A11" s="16" t="s">
        <v>15</v>
      </c>
      <c r="B11" s="17" t="s">
        <v>11</v>
      </c>
      <c r="C11" s="17">
        <v>46.43939999999999</v>
      </c>
      <c r="D11" s="17">
        <v>372.3712</v>
      </c>
      <c r="E11" s="17">
        <v>1.56</v>
      </c>
      <c r="F11" s="18">
        <v>420.37059999999997</v>
      </c>
      <c r="G11" s="6"/>
    </row>
    <row r="12" spans="1:7" ht="12.75">
      <c r="A12" s="16"/>
      <c r="B12" s="17"/>
      <c r="C12" s="19"/>
      <c r="D12" s="17"/>
      <c r="E12" s="19"/>
      <c r="F12" s="20"/>
      <c r="G12" s="6"/>
    </row>
    <row r="13" spans="1:7" ht="12.75">
      <c r="A13" s="16" t="s">
        <v>16</v>
      </c>
      <c r="B13" s="21" t="s">
        <v>11</v>
      </c>
      <c r="C13" s="21">
        <v>93.78389999999999</v>
      </c>
      <c r="D13" s="21" t="s">
        <v>11</v>
      </c>
      <c r="E13" s="21" t="s">
        <v>11</v>
      </c>
      <c r="F13" s="20">
        <v>93.78389999999999</v>
      </c>
      <c r="G13" s="6"/>
    </row>
    <row r="14" spans="1:7" ht="12.75">
      <c r="A14" s="16"/>
      <c r="B14" s="17"/>
      <c r="C14" s="22"/>
      <c r="D14" s="17"/>
      <c r="E14" s="19"/>
      <c r="F14" s="20"/>
      <c r="G14" s="6"/>
    </row>
    <row r="15" spans="1:7" ht="12.75">
      <c r="A15" s="16" t="s">
        <v>17</v>
      </c>
      <c r="B15" s="21" t="s">
        <v>11</v>
      </c>
      <c r="C15" s="21" t="s">
        <v>11</v>
      </c>
      <c r="D15" s="21">
        <v>70.26</v>
      </c>
      <c r="E15" s="21" t="s">
        <v>11</v>
      </c>
      <c r="F15" s="20">
        <v>70.26</v>
      </c>
      <c r="G15" s="6"/>
    </row>
    <row r="16" spans="1:7" ht="12.75">
      <c r="A16" s="16"/>
      <c r="B16" s="17"/>
      <c r="C16" s="19"/>
      <c r="D16" s="17"/>
      <c r="E16" s="19"/>
      <c r="F16" s="20"/>
      <c r="G16" s="6"/>
    </row>
    <row r="17" spans="1:7" ht="12.75">
      <c r="A17" s="13" t="s">
        <v>18</v>
      </c>
      <c r="B17" s="14" t="s">
        <v>11</v>
      </c>
      <c r="C17" s="14">
        <v>39.94</v>
      </c>
      <c r="D17" s="14">
        <v>101.592</v>
      </c>
      <c r="E17" s="14" t="s">
        <v>11</v>
      </c>
      <c r="F17" s="15">
        <v>141.53199999999998</v>
      </c>
      <c r="G17" s="6"/>
    </row>
    <row r="18" spans="1:7" ht="12.75">
      <c r="A18" s="13" t="s">
        <v>19</v>
      </c>
      <c r="B18" s="14" t="s">
        <v>11</v>
      </c>
      <c r="C18" s="14" t="s">
        <v>11</v>
      </c>
      <c r="D18" s="14">
        <v>298.798</v>
      </c>
      <c r="E18" s="14" t="s">
        <v>11</v>
      </c>
      <c r="F18" s="15">
        <v>298.798</v>
      </c>
      <c r="G18" s="6"/>
    </row>
    <row r="19" spans="1:7" ht="12.75">
      <c r="A19" s="13" t="s">
        <v>20</v>
      </c>
      <c r="B19" s="14" t="s">
        <v>11</v>
      </c>
      <c r="C19" s="14" t="s">
        <v>11</v>
      </c>
      <c r="D19" s="14">
        <v>139.046</v>
      </c>
      <c r="E19" s="14" t="s">
        <v>11</v>
      </c>
      <c r="F19" s="15">
        <v>139.046</v>
      </c>
      <c r="G19" s="6"/>
    </row>
    <row r="20" spans="1:7" ht="12.75">
      <c r="A20" s="16" t="s">
        <v>21</v>
      </c>
      <c r="B20" s="17" t="s">
        <v>11</v>
      </c>
      <c r="C20" s="17">
        <v>39.94</v>
      </c>
      <c r="D20" s="17">
        <v>539.4359999999999</v>
      </c>
      <c r="E20" s="17" t="s">
        <v>11</v>
      </c>
      <c r="F20" s="18">
        <v>579.376</v>
      </c>
      <c r="G20" s="6"/>
    </row>
    <row r="21" spans="1:7" ht="12.75">
      <c r="A21" s="16"/>
      <c r="B21" s="17"/>
      <c r="C21" s="17"/>
      <c r="D21" s="17"/>
      <c r="E21" s="19"/>
      <c r="F21" s="20"/>
      <c r="G21" s="6"/>
    </row>
    <row r="22" spans="1:7" ht="12.75">
      <c r="A22" s="16" t="s">
        <v>22</v>
      </c>
      <c r="B22" s="21" t="s">
        <v>11</v>
      </c>
      <c r="C22" s="21">
        <v>816.2772</v>
      </c>
      <c r="D22" s="21">
        <v>231.2849</v>
      </c>
      <c r="E22" s="21" t="s">
        <v>11</v>
      </c>
      <c r="F22" s="20">
        <v>1047.5621</v>
      </c>
      <c r="G22" s="6"/>
    </row>
    <row r="23" spans="1:7" ht="12.75">
      <c r="A23" s="16"/>
      <c r="B23" s="17"/>
      <c r="C23" s="17"/>
      <c r="D23" s="17"/>
      <c r="E23" s="19"/>
      <c r="F23" s="20"/>
      <c r="G23" s="6"/>
    </row>
    <row r="24" spans="1:7" ht="12.75">
      <c r="A24" s="16" t="s">
        <v>23</v>
      </c>
      <c r="B24" s="21" t="s">
        <v>11</v>
      </c>
      <c r="C24" s="21">
        <v>178.8484608</v>
      </c>
      <c r="D24" s="21">
        <v>32.4540264</v>
      </c>
      <c r="E24" s="21">
        <v>5.7119805999999995</v>
      </c>
      <c r="F24" s="20">
        <v>217.0144678</v>
      </c>
      <c r="G24" s="6"/>
    </row>
    <row r="25" spans="1:7" ht="12.75">
      <c r="A25" s="16"/>
      <c r="B25" s="17"/>
      <c r="C25" s="17"/>
      <c r="D25" s="19"/>
      <c r="E25" s="19"/>
      <c r="F25" s="20"/>
      <c r="G25" s="6"/>
    </row>
    <row r="26" spans="1:7" ht="12.75">
      <c r="A26" s="13" t="s">
        <v>24</v>
      </c>
      <c r="B26" s="14" t="s">
        <v>11</v>
      </c>
      <c r="C26" s="14">
        <v>765.16363</v>
      </c>
      <c r="D26" s="14" t="s">
        <v>11</v>
      </c>
      <c r="E26" s="14">
        <v>2.2164</v>
      </c>
      <c r="F26" s="15">
        <v>767.38003</v>
      </c>
      <c r="G26" s="6"/>
    </row>
    <row r="27" spans="1:7" ht="12.75">
      <c r="A27" s="13" t="s">
        <v>25</v>
      </c>
      <c r="B27" s="14" t="s">
        <v>11</v>
      </c>
      <c r="C27" s="14">
        <v>869.0525</v>
      </c>
      <c r="D27" s="14" t="s">
        <v>11</v>
      </c>
      <c r="E27" s="14">
        <v>8.4264</v>
      </c>
      <c r="F27" s="15">
        <v>877.4789</v>
      </c>
      <c r="G27" s="6"/>
    </row>
    <row r="28" spans="1:7" ht="12.75">
      <c r="A28" s="13" t="s">
        <v>26</v>
      </c>
      <c r="B28" s="14" t="s">
        <v>11</v>
      </c>
      <c r="C28" s="14">
        <v>959.2982</v>
      </c>
      <c r="D28" s="14" t="s">
        <v>11</v>
      </c>
      <c r="E28" s="14">
        <v>18.1792</v>
      </c>
      <c r="F28" s="15">
        <v>977.4774</v>
      </c>
      <c r="G28" s="6"/>
    </row>
    <row r="29" spans="1:7" ht="12.75">
      <c r="A29" s="16" t="s">
        <v>27</v>
      </c>
      <c r="B29" s="17" t="s">
        <v>11</v>
      </c>
      <c r="C29" s="17">
        <v>2593.51433</v>
      </c>
      <c r="D29" s="17" t="s">
        <v>11</v>
      </c>
      <c r="E29" s="17">
        <v>28.822000000000003</v>
      </c>
      <c r="F29" s="18">
        <v>2622.33633</v>
      </c>
      <c r="G29" s="6"/>
    </row>
    <row r="30" spans="1:7" ht="12.75">
      <c r="A30" s="16"/>
      <c r="B30" s="17"/>
      <c r="C30" s="17"/>
      <c r="D30" s="17"/>
      <c r="E30" s="19"/>
      <c r="F30" s="20"/>
      <c r="G30" s="6"/>
    </row>
    <row r="31" spans="1:7" ht="12.75">
      <c r="A31" s="13" t="s">
        <v>28</v>
      </c>
      <c r="B31" s="14" t="s">
        <v>11</v>
      </c>
      <c r="C31" s="14">
        <v>317.19</v>
      </c>
      <c r="D31" s="14">
        <v>10.76</v>
      </c>
      <c r="E31" s="14">
        <v>4.86</v>
      </c>
      <c r="F31" s="15">
        <v>332.81</v>
      </c>
      <c r="G31" s="6"/>
    </row>
    <row r="32" spans="1:7" ht="12.75">
      <c r="A32" s="13" t="s">
        <v>29</v>
      </c>
      <c r="B32" s="14" t="s">
        <v>11</v>
      </c>
      <c r="C32" s="14" t="s">
        <v>11</v>
      </c>
      <c r="D32" s="14">
        <v>269.5344</v>
      </c>
      <c r="E32" s="14" t="s">
        <v>11</v>
      </c>
      <c r="F32" s="15">
        <v>269.5344</v>
      </c>
      <c r="G32" s="6"/>
    </row>
    <row r="33" spans="1:7" ht="12.75">
      <c r="A33" s="13" t="s">
        <v>30</v>
      </c>
      <c r="B33" s="14" t="s">
        <v>11</v>
      </c>
      <c r="C33" s="14">
        <v>346.275</v>
      </c>
      <c r="D33" s="14" t="s">
        <v>11</v>
      </c>
      <c r="E33" s="14" t="s">
        <v>11</v>
      </c>
      <c r="F33" s="15">
        <v>346.275</v>
      </c>
      <c r="G33" s="6"/>
    </row>
    <row r="34" spans="1:7" ht="12.75">
      <c r="A34" s="13" t="s">
        <v>31</v>
      </c>
      <c r="B34" s="14" t="s">
        <v>11</v>
      </c>
      <c r="C34" s="14">
        <v>89.3</v>
      </c>
      <c r="D34" s="14">
        <v>17.03</v>
      </c>
      <c r="E34" s="14">
        <v>0.15</v>
      </c>
      <c r="F34" s="15">
        <v>106.48</v>
      </c>
      <c r="G34" s="6"/>
    </row>
    <row r="35" spans="1:7" ht="12.75">
      <c r="A35" s="16" t="s">
        <v>32</v>
      </c>
      <c r="B35" s="17" t="s">
        <v>11</v>
      </c>
      <c r="C35" s="17">
        <v>752.765</v>
      </c>
      <c r="D35" s="17">
        <v>297.32439999999997</v>
      </c>
      <c r="E35" s="17">
        <v>5.01</v>
      </c>
      <c r="F35" s="18">
        <v>1055.0993999999998</v>
      </c>
      <c r="G35" s="6"/>
    </row>
    <row r="36" spans="1:7" ht="12.75">
      <c r="A36" s="16"/>
      <c r="B36" s="17"/>
      <c r="C36" s="17"/>
      <c r="D36" s="19"/>
      <c r="E36" s="19"/>
      <c r="F36" s="20"/>
      <c r="G36" s="6"/>
    </row>
    <row r="37" spans="1:7" ht="12.75">
      <c r="A37" s="16" t="s">
        <v>33</v>
      </c>
      <c r="B37" s="21" t="s">
        <v>11</v>
      </c>
      <c r="C37" s="21">
        <v>356.9568</v>
      </c>
      <c r="D37" s="21">
        <v>162.8226</v>
      </c>
      <c r="E37" s="21" t="s">
        <v>11</v>
      </c>
      <c r="F37" s="20">
        <v>519.7794</v>
      </c>
      <c r="G37" s="6"/>
    </row>
    <row r="38" spans="1:7" ht="12.75">
      <c r="A38" s="16"/>
      <c r="B38" s="17"/>
      <c r="C38" s="17"/>
      <c r="D38" s="19"/>
      <c r="E38" s="19"/>
      <c r="F38" s="20"/>
      <c r="G38" s="6"/>
    </row>
    <row r="39" spans="1:7" ht="12.75">
      <c r="A39" s="13" t="s">
        <v>34</v>
      </c>
      <c r="B39" s="14">
        <v>2.3</v>
      </c>
      <c r="C39" s="14">
        <v>423.7</v>
      </c>
      <c r="D39" s="14">
        <v>48.6</v>
      </c>
      <c r="E39" s="14">
        <v>3.87</v>
      </c>
      <c r="F39" s="15">
        <v>478.47</v>
      </c>
      <c r="G39" s="6"/>
    </row>
    <row r="40" spans="1:7" ht="12.75">
      <c r="A40" s="13" t="s">
        <v>35</v>
      </c>
      <c r="B40" s="14" t="s">
        <v>11</v>
      </c>
      <c r="C40" s="14">
        <v>9.75</v>
      </c>
      <c r="D40" s="14">
        <v>379.106</v>
      </c>
      <c r="E40" s="14">
        <v>0.375</v>
      </c>
      <c r="F40" s="15">
        <v>389.231</v>
      </c>
      <c r="G40" s="6"/>
    </row>
    <row r="41" spans="1:7" ht="12.75">
      <c r="A41" s="13" t="s">
        <v>36</v>
      </c>
      <c r="B41" s="14">
        <v>270.6</v>
      </c>
      <c r="C41" s="14">
        <v>15</v>
      </c>
      <c r="D41" s="14">
        <v>855.54</v>
      </c>
      <c r="E41" s="14">
        <v>0.4</v>
      </c>
      <c r="F41" s="15">
        <v>1141.54</v>
      </c>
      <c r="G41" s="6"/>
    </row>
    <row r="42" spans="1:7" ht="12.75">
      <c r="A42" s="13" t="s">
        <v>37</v>
      </c>
      <c r="B42" s="14" t="s">
        <v>11</v>
      </c>
      <c r="C42" s="14" t="s">
        <v>11</v>
      </c>
      <c r="D42" s="14">
        <v>525.3797008221376</v>
      </c>
      <c r="E42" s="14">
        <v>0.438</v>
      </c>
      <c r="F42" s="15">
        <v>525.8177008221376</v>
      </c>
      <c r="G42" s="6"/>
    </row>
    <row r="43" spans="1:7" ht="12.75">
      <c r="A43" s="13" t="s">
        <v>38</v>
      </c>
      <c r="B43" s="14">
        <v>2.3</v>
      </c>
      <c r="C43" s="14">
        <v>612.07968</v>
      </c>
      <c r="D43" s="14">
        <v>282.20632</v>
      </c>
      <c r="E43" s="14">
        <v>3.1214299999999997</v>
      </c>
      <c r="F43" s="15">
        <v>899.70743</v>
      </c>
      <c r="G43" s="6"/>
    </row>
    <row r="44" spans="1:7" ht="12.75">
      <c r="A44" s="13" t="s">
        <v>39</v>
      </c>
      <c r="B44" s="14">
        <v>161</v>
      </c>
      <c r="C44" s="14">
        <v>475.64</v>
      </c>
      <c r="D44" s="14">
        <v>183.16</v>
      </c>
      <c r="E44" s="14">
        <v>0.76</v>
      </c>
      <c r="F44" s="15">
        <v>820.56</v>
      </c>
      <c r="G44" s="6"/>
    </row>
    <row r="45" spans="1:7" ht="12.75">
      <c r="A45" s="13" t="s">
        <v>40</v>
      </c>
      <c r="B45" s="14">
        <v>61.36</v>
      </c>
      <c r="C45" s="14">
        <v>373.81683000000004</v>
      </c>
      <c r="D45" s="14">
        <v>8.764</v>
      </c>
      <c r="E45" s="14">
        <v>8.4456</v>
      </c>
      <c r="F45" s="15">
        <v>452.3864300000001</v>
      </c>
      <c r="G45" s="6"/>
    </row>
    <row r="46" spans="1:7" ht="12.75">
      <c r="A46" s="13" t="s">
        <v>41</v>
      </c>
      <c r="B46" s="14" t="s">
        <v>11</v>
      </c>
      <c r="C46" s="14">
        <v>366.02471999999995</v>
      </c>
      <c r="D46" s="14">
        <v>490.74</v>
      </c>
      <c r="E46" s="14" t="s">
        <v>11</v>
      </c>
      <c r="F46" s="15">
        <v>856.7647199999999</v>
      </c>
      <c r="G46" s="6"/>
    </row>
    <row r="47" spans="1:7" ht="12.75">
      <c r="A47" s="13" t="s">
        <v>42</v>
      </c>
      <c r="B47" s="14" t="s">
        <v>11</v>
      </c>
      <c r="C47" s="14">
        <v>454.05484</v>
      </c>
      <c r="D47" s="14">
        <v>759.732518</v>
      </c>
      <c r="E47" s="14">
        <v>26.104205</v>
      </c>
      <c r="F47" s="15">
        <v>1239.8915630000001</v>
      </c>
      <c r="G47" s="6"/>
    </row>
    <row r="48" spans="1:7" ht="12.75">
      <c r="A48" s="16" t="s">
        <v>43</v>
      </c>
      <c r="B48" s="17">
        <v>497.56</v>
      </c>
      <c r="C48" s="17">
        <v>2730.06607</v>
      </c>
      <c r="D48" s="17">
        <v>3533.228538822137</v>
      </c>
      <c r="E48" s="17">
        <v>43.514235</v>
      </c>
      <c r="F48" s="18">
        <v>6804.368843822138</v>
      </c>
      <c r="G48" s="6"/>
    </row>
    <row r="49" spans="1:7" ht="12.75">
      <c r="A49" s="16"/>
      <c r="B49" s="17"/>
      <c r="C49" s="17"/>
      <c r="D49" s="17"/>
      <c r="E49" s="19"/>
      <c r="F49" s="20"/>
      <c r="G49" s="6"/>
    </row>
    <row r="50" spans="1:7" ht="12.75">
      <c r="A50" s="16" t="s">
        <v>44</v>
      </c>
      <c r="B50" s="21" t="s">
        <v>11</v>
      </c>
      <c r="C50" s="21">
        <v>99</v>
      </c>
      <c r="D50" s="21">
        <v>48</v>
      </c>
      <c r="E50" s="21" t="s">
        <v>11</v>
      </c>
      <c r="F50" s="20">
        <v>147</v>
      </c>
      <c r="G50" s="6"/>
    </row>
    <row r="51" spans="1:7" ht="12.75">
      <c r="A51" s="16"/>
      <c r="B51" s="17"/>
      <c r="C51" s="17"/>
      <c r="D51" s="17"/>
      <c r="E51" s="19"/>
      <c r="F51" s="20"/>
      <c r="G51" s="6"/>
    </row>
    <row r="52" spans="1:7" ht="12.75">
      <c r="A52" s="13" t="s">
        <v>45</v>
      </c>
      <c r="B52" s="14" t="s">
        <v>11</v>
      </c>
      <c r="C52" s="14">
        <v>1117.3215999999998</v>
      </c>
      <c r="D52" s="14" t="s">
        <v>11</v>
      </c>
      <c r="E52" s="14">
        <v>22.438650000000003</v>
      </c>
      <c r="F52" s="15">
        <v>1139.7602499999998</v>
      </c>
      <c r="G52" s="6"/>
    </row>
    <row r="53" spans="1:7" ht="12.75">
      <c r="A53" s="13" t="s">
        <v>46</v>
      </c>
      <c r="B53" s="14">
        <v>578.12</v>
      </c>
      <c r="C53" s="14">
        <v>789.8316</v>
      </c>
      <c r="D53" s="14">
        <v>12.825</v>
      </c>
      <c r="E53" s="14">
        <v>17</v>
      </c>
      <c r="F53" s="15">
        <v>1397.7766</v>
      </c>
      <c r="G53" s="6"/>
    </row>
    <row r="54" spans="1:7" ht="12.75">
      <c r="A54" s="13" t="s">
        <v>47</v>
      </c>
      <c r="B54" s="14">
        <v>9</v>
      </c>
      <c r="C54" s="14">
        <v>577.7225</v>
      </c>
      <c r="D54" s="14">
        <v>52.746</v>
      </c>
      <c r="E54" s="14">
        <v>14.316999999999998</v>
      </c>
      <c r="F54" s="15">
        <v>653.7855</v>
      </c>
      <c r="G54" s="6"/>
    </row>
    <row r="55" spans="1:7" ht="12.75">
      <c r="A55" s="13" t="s">
        <v>48</v>
      </c>
      <c r="B55" s="14" t="s">
        <v>11</v>
      </c>
      <c r="C55" s="14">
        <v>388.2853</v>
      </c>
      <c r="D55" s="14" t="s">
        <v>11</v>
      </c>
      <c r="E55" s="14">
        <v>2.99</v>
      </c>
      <c r="F55" s="15">
        <v>391.2753</v>
      </c>
      <c r="G55" s="6"/>
    </row>
    <row r="56" spans="1:7" ht="12.75">
      <c r="A56" s="13" t="s">
        <v>49</v>
      </c>
      <c r="B56" s="14">
        <v>24.2268</v>
      </c>
      <c r="C56" s="14">
        <v>557.07372</v>
      </c>
      <c r="D56" s="14">
        <v>5.68398</v>
      </c>
      <c r="E56" s="14">
        <v>0.564465</v>
      </c>
      <c r="F56" s="15">
        <v>587.5489650000001</v>
      </c>
      <c r="G56" s="6"/>
    </row>
    <row r="57" spans="1:7" ht="12.75">
      <c r="A57" s="16" t="s">
        <v>50</v>
      </c>
      <c r="B57" s="17">
        <v>611.3468</v>
      </c>
      <c r="C57" s="17">
        <v>3430.2347199999995</v>
      </c>
      <c r="D57" s="17">
        <v>71.25498</v>
      </c>
      <c r="E57" s="17">
        <v>57.310115</v>
      </c>
      <c r="F57" s="18">
        <v>4170.146615</v>
      </c>
      <c r="G57" s="6"/>
    </row>
    <row r="58" spans="1:7" ht="12.75">
      <c r="A58" s="16"/>
      <c r="B58" s="17"/>
      <c r="C58" s="17"/>
      <c r="D58" s="19"/>
      <c r="E58" s="19"/>
      <c r="F58" s="20"/>
      <c r="G58" s="6"/>
    </row>
    <row r="59" spans="1:7" ht="12.75">
      <c r="A59" s="13" t="s">
        <v>51</v>
      </c>
      <c r="B59" s="14" t="s">
        <v>11</v>
      </c>
      <c r="C59" s="14">
        <v>111.6588</v>
      </c>
      <c r="D59" s="14" t="s">
        <v>11</v>
      </c>
      <c r="E59" s="14" t="s">
        <v>11</v>
      </c>
      <c r="F59" s="15">
        <v>111.6588</v>
      </c>
      <c r="G59" s="6"/>
    </row>
    <row r="60" spans="1:7" ht="12.75">
      <c r="A60" s="13" t="s">
        <v>52</v>
      </c>
      <c r="B60" s="14" t="s">
        <v>11</v>
      </c>
      <c r="C60" s="14">
        <v>113.35170000000001</v>
      </c>
      <c r="D60" s="14">
        <v>31.199300000000004</v>
      </c>
      <c r="E60" s="14">
        <v>0.6748999999999999</v>
      </c>
      <c r="F60" s="15">
        <v>145.22590000000002</v>
      </c>
      <c r="G60" s="6"/>
    </row>
    <row r="61" spans="1:7" ht="12.75">
      <c r="A61" s="13" t="s">
        <v>53</v>
      </c>
      <c r="B61" s="14">
        <v>1.24</v>
      </c>
      <c r="C61" s="14">
        <v>124.661</v>
      </c>
      <c r="D61" s="14">
        <v>30.856</v>
      </c>
      <c r="E61" s="14">
        <v>0.395</v>
      </c>
      <c r="F61" s="15">
        <v>157.15200000000002</v>
      </c>
      <c r="G61" s="6"/>
    </row>
    <row r="62" spans="1:7" ht="12.75">
      <c r="A62" s="16" t="s">
        <v>54</v>
      </c>
      <c r="B62" s="17">
        <v>1.24</v>
      </c>
      <c r="C62" s="17">
        <v>349.67150000000004</v>
      </c>
      <c r="D62" s="17">
        <v>62.0553</v>
      </c>
      <c r="E62" s="17">
        <v>1.0699</v>
      </c>
      <c r="F62" s="18">
        <v>414.0367</v>
      </c>
      <c r="G62" s="6"/>
    </row>
    <row r="63" spans="1:7" ht="12.75">
      <c r="A63" s="16"/>
      <c r="B63" s="17"/>
      <c r="C63" s="17"/>
      <c r="D63" s="17"/>
      <c r="E63" s="19"/>
      <c r="F63" s="20"/>
      <c r="G63" s="6"/>
    </row>
    <row r="64" spans="1:7" ht="12.75">
      <c r="A64" s="16" t="s">
        <v>55</v>
      </c>
      <c r="B64" s="21" t="s">
        <v>11</v>
      </c>
      <c r="C64" s="21">
        <v>329.966</v>
      </c>
      <c r="D64" s="21">
        <v>100.680969013301</v>
      </c>
      <c r="E64" s="21">
        <v>13.8798562631269</v>
      </c>
      <c r="F64" s="20">
        <v>444.5268252764279</v>
      </c>
      <c r="G64" s="6"/>
    </row>
    <row r="65" spans="1:7" ht="12.75">
      <c r="A65" s="16"/>
      <c r="B65" s="17"/>
      <c r="C65" s="17"/>
      <c r="D65" s="17"/>
      <c r="E65" s="19"/>
      <c r="F65" s="20"/>
      <c r="G65" s="6"/>
    </row>
    <row r="66" spans="1:7" ht="12.75">
      <c r="A66" s="13" t="s">
        <v>56</v>
      </c>
      <c r="B66" s="14">
        <v>3247.750044</v>
      </c>
      <c r="C66" s="14">
        <v>508.04226</v>
      </c>
      <c r="D66" s="14">
        <v>122.2674</v>
      </c>
      <c r="E66" s="14">
        <v>3.6936</v>
      </c>
      <c r="F66" s="15">
        <v>3881.7533040000003</v>
      </c>
      <c r="G66" s="6"/>
    </row>
    <row r="67" spans="1:7" ht="12.75">
      <c r="A67" s="13" t="s">
        <v>57</v>
      </c>
      <c r="B67" s="14">
        <v>996.82682</v>
      </c>
      <c r="C67" s="14">
        <v>1422.36</v>
      </c>
      <c r="D67" s="14">
        <v>37.8471</v>
      </c>
      <c r="E67" s="14">
        <v>4.7006</v>
      </c>
      <c r="F67" s="15">
        <v>2461.73452</v>
      </c>
      <c r="G67" s="6"/>
    </row>
    <row r="68" spans="1:7" ht="12.75">
      <c r="A68" s="16" t="s">
        <v>58</v>
      </c>
      <c r="B68" s="17">
        <v>4244.576864</v>
      </c>
      <c r="C68" s="17">
        <v>1930.4022599999998</v>
      </c>
      <c r="D68" s="17">
        <v>160.1145</v>
      </c>
      <c r="E68" s="17">
        <v>8.3942</v>
      </c>
      <c r="F68" s="18">
        <v>6343.487824</v>
      </c>
      <c r="G68" s="6"/>
    </row>
    <row r="69" spans="1:7" ht="12.75">
      <c r="A69" s="16"/>
      <c r="B69" s="17"/>
      <c r="C69" s="17"/>
      <c r="D69" s="17"/>
      <c r="E69" s="19"/>
      <c r="F69" s="20"/>
      <c r="G69" s="6"/>
    </row>
    <row r="70" spans="1:7" ht="12.75">
      <c r="A70" s="13" t="s">
        <v>59</v>
      </c>
      <c r="B70" s="14">
        <v>21.302</v>
      </c>
      <c r="C70" s="14">
        <v>67.0992</v>
      </c>
      <c r="D70" s="14">
        <v>370.2182</v>
      </c>
      <c r="E70" s="14">
        <v>4.26</v>
      </c>
      <c r="F70" s="15">
        <v>462.87940000000003</v>
      </c>
      <c r="G70" s="6"/>
    </row>
    <row r="71" spans="1:7" ht="12.75">
      <c r="A71" s="13" t="s">
        <v>60</v>
      </c>
      <c r="B71" s="14">
        <v>2.817</v>
      </c>
      <c r="C71" s="14">
        <v>16.32</v>
      </c>
      <c r="D71" s="14">
        <v>0.52</v>
      </c>
      <c r="E71" s="14" t="s">
        <v>11</v>
      </c>
      <c r="F71" s="15">
        <v>19.657</v>
      </c>
      <c r="G71" s="6"/>
    </row>
    <row r="72" spans="1:7" ht="12.75">
      <c r="A72" s="13" t="s">
        <v>61</v>
      </c>
      <c r="B72" s="14">
        <v>141.05960000000002</v>
      </c>
      <c r="C72" s="14">
        <v>974.605</v>
      </c>
      <c r="D72" s="14">
        <v>62.19446</v>
      </c>
      <c r="E72" s="14" t="s">
        <v>11</v>
      </c>
      <c r="F72" s="15">
        <v>1177.85906</v>
      </c>
      <c r="G72" s="6"/>
    </row>
    <row r="73" spans="1:7" ht="12.75">
      <c r="A73" s="13" t="s">
        <v>62</v>
      </c>
      <c r="B73" s="14" t="s">
        <v>11</v>
      </c>
      <c r="C73" s="14">
        <v>745.0624</v>
      </c>
      <c r="D73" s="14" t="s">
        <v>11</v>
      </c>
      <c r="E73" s="14" t="s">
        <v>11</v>
      </c>
      <c r="F73" s="15">
        <v>745.0624</v>
      </c>
      <c r="G73" s="6"/>
    </row>
    <row r="74" spans="1:7" ht="12.75">
      <c r="A74" s="13" t="s">
        <v>63</v>
      </c>
      <c r="B74" s="14" t="s">
        <v>11</v>
      </c>
      <c r="C74" s="14">
        <v>360.6976</v>
      </c>
      <c r="D74" s="14" t="s">
        <v>11</v>
      </c>
      <c r="E74" s="14" t="s">
        <v>11</v>
      </c>
      <c r="F74" s="15">
        <v>360.6976</v>
      </c>
      <c r="G74" s="6"/>
    </row>
    <row r="75" spans="1:7" ht="12.75">
      <c r="A75" s="13" t="s">
        <v>64</v>
      </c>
      <c r="B75" s="14" t="s">
        <v>11</v>
      </c>
      <c r="C75" s="14">
        <v>270.39459999999997</v>
      </c>
      <c r="D75" s="14">
        <v>67.599</v>
      </c>
      <c r="E75" s="14" t="s">
        <v>11</v>
      </c>
      <c r="F75" s="15">
        <v>337.99359999999996</v>
      </c>
      <c r="G75" s="6"/>
    </row>
    <row r="76" spans="1:7" ht="12.75">
      <c r="A76" s="13" t="s">
        <v>65</v>
      </c>
      <c r="B76" s="14" t="s">
        <v>11</v>
      </c>
      <c r="C76" s="14" t="s">
        <v>11</v>
      </c>
      <c r="D76" s="14" t="s">
        <v>11</v>
      </c>
      <c r="E76" s="14" t="s">
        <v>11</v>
      </c>
      <c r="F76" s="15" t="s">
        <v>11</v>
      </c>
      <c r="G76" s="6"/>
    </row>
    <row r="77" spans="1:7" ht="12.75">
      <c r="A77" s="13" t="s">
        <v>66</v>
      </c>
      <c r="B77" s="14">
        <v>198.24</v>
      </c>
      <c r="C77" s="14">
        <v>349.44</v>
      </c>
      <c r="D77" s="14">
        <v>19.2</v>
      </c>
      <c r="E77" s="14">
        <v>12.8</v>
      </c>
      <c r="F77" s="15">
        <v>579.68</v>
      </c>
      <c r="G77" s="6"/>
    </row>
    <row r="78" spans="1:7" ht="12.75">
      <c r="A78" s="16" t="s">
        <v>67</v>
      </c>
      <c r="B78" s="17">
        <v>363.4186</v>
      </c>
      <c r="C78" s="17">
        <v>2783.6188</v>
      </c>
      <c r="D78" s="17">
        <v>519.73166</v>
      </c>
      <c r="E78" s="17">
        <v>17.06</v>
      </c>
      <c r="F78" s="18">
        <v>3683.82906</v>
      </c>
      <c r="G78" s="6"/>
    </row>
    <row r="79" spans="1:7" ht="12.75">
      <c r="A79" s="16"/>
      <c r="B79" s="17"/>
      <c r="C79" s="19"/>
      <c r="D79" s="17"/>
      <c r="E79" s="19"/>
      <c r="F79" s="20"/>
      <c r="G79" s="6"/>
    </row>
    <row r="80" spans="1:7" ht="12.75">
      <c r="A80" s="13" t="s">
        <v>68</v>
      </c>
      <c r="B80" s="14" t="s">
        <v>11</v>
      </c>
      <c r="C80" s="14" t="s">
        <v>11</v>
      </c>
      <c r="D80" s="14">
        <v>85.8555</v>
      </c>
      <c r="E80" s="14" t="s">
        <v>11</v>
      </c>
      <c r="F80" s="15">
        <v>85.8555</v>
      </c>
      <c r="G80" s="6"/>
    </row>
    <row r="81" spans="1:7" ht="12.75">
      <c r="A81" s="13" t="s">
        <v>69</v>
      </c>
      <c r="B81" s="14" t="s">
        <v>11</v>
      </c>
      <c r="C81" s="14" t="s">
        <v>11</v>
      </c>
      <c r="D81" s="14">
        <v>15.896</v>
      </c>
      <c r="E81" s="14">
        <v>1.766</v>
      </c>
      <c r="F81" s="15">
        <v>17.662</v>
      </c>
      <c r="G81" s="6"/>
    </row>
    <row r="82" spans="1:7" ht="12.75">
      <c r="A82" s="16" t="s">
        <v>70</v>
      </c>
      <c r="B82" s="17" t="s">
        <v>11</v>
      </c>
      <c r="C82" s="17" t="s">
        <v>11</v>
      </c>
      <c r="D82" s="17">
        <v>101.75150000000001</v>
      </c>
      <c r="E82" s="17">
        <v>1.766</v>
      </c>
      <c r="F82" s="18">
        <v>103.5175</v>
      </c>
      <c r="G82" s="6"/>
    </row>
    <row r="83" spans="1:7" ht="12.75">
      <c r="A83" s="16"/>
      <c r="B83" s="17"/>
      <c r="C83" s="19"/>
      <c r="D83" s="17"/>
      <c r="E83" s="19"/>
      <c r="F83" s="23"/>
      <c r="G83" s="6"/>
    </row>
    <row r="84" spans="1:7" ht="13.5" thickBot="1">
      <c r="A84" s="24" t="s">
        <v>71</v>
      </c>
      <c r="B84" s="25">
        <v>5718.142264</v>
      </c>
      <c r="C84" s="25">
        <v>16531.4844408</v>
      </c>
      <c r="D84" s="25">
        <v>6302.770574235437</v>
      </c>
      <c r="E84" s="25">
        <v>184.0982868631269</v>
      </c>
      <c r="F84" s="26">
        <v>28736.49556589856</v>
      </c>
      <c r="G84" s="6"/>
    </row>
    <row r="85" spans="6:7" ht="12.75">
      <c r="F85" s="27"/>
      <c r="G85" s="6"/>
    </row>
  </sheetData>
  <mergeCells count="5">
    <mergeCell ref="A1:F1"/>
    <mergeCell ref="A3:F3"/>
    <mergeCell ref="B5:D5"/>
    <mergeCell ref="E5:E6"/>
    <mergeCell ref="F5:F6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Tragsatec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apab</dc:creator>
  <cp:keywords/>
  <dc:description/>
  <cp:lastModifiedBy>apab</cp:lastModifiedBy>
  <dcterms:created xsi:type="dcterms:W3CDTF">2009-02-11T08:01:13Z</dcterms:created>
  <dcterms:modified xsi:type="dcterms:W3CDTF">2009-02-11T08:02:06Z</dcterms:modified>
  <cp:category/>
  <cp:version/>
  <cp:contentType/>
  <cp:contentStatus/>
</cp:coreProperties>
</file>