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285" windowWidth="5970" windowHeight="6585" tabRatio="601" firstSheet="15" activeTab="25"/>
  </bookViews>
  <sheets>
    <sheet name="31.1" sheetId="1" r:id="rId1"/>
    <sheet name="31.2" sheetId="2" r:id="rId2"/>
    <sheet name="31.3" sheetId="3" r:id="rId3"/>
    <sheet name="31.4" sheetId="4" r:id="rId4"/>
    <sheet name="31.5" sheetId="5" r:id="rId5"/>
    <sheet name="31.6" sheetId="6" r:id="rId6"/>
    <sheet name="31.7" sheetId="7" r:id="rId7"/>
    <sheet name="31.8" sheetId="8" r:id="rId8"/>
    <sheet name="31.9" sheetId="9" r:id="rId9"/>
    <sheet name="31.10" sheetId="10" r:id="rId10"/>
    <sheet name="31.11" sheetId="11" r:id="rId11"/>
    <sheet name="31.12" sheetId="12" r:id="rId12"/>
    <sheet name="31.13" sheetId="13" r:id="rId13"/>
    <sheet name="31.14" sheetId="14" r:id="rId14"/>
    <sheet name="31.15" sheetId="15" r:id="rId15"/>
    <sheet name="31.16" sheetId="16" r:id="rId16"/>
    <sheet name="31.17" sheetId="17" r:id="rId17"/>
    <sheet name="31.18" sheetId="18" r:id="rId18"/>
    <sheet name="31.19" sheetId="19" r:id="rId19"/>
    <sheet name="31.20" sheetId="20" r:id="rId20"/>
    <sheet name="31.21" sheetId="21" r:id="rId21"/>
    <sheet name="31.22" sheetId="22" r:id="rId22"/>
    <sheet name="31.23" sheetId="23" r:id="rId23"/>
    <sheet name="31.24" sheetId="24" r:id="rId24"/>
    <sheet name="31.25" sheetId="25" r:id="rId25"/>
    <sheet name="31.26" sheetId="26" r:id="rId26"/>
    <sheet name="31.27" sheetId="27" r:id="rId27"/>
  </sheets>
  <definedNames>
    <definedName name="_xlnm.Print_Area" localSheetId="11">'31.12'!$A$1:$J$41</definedName>
    <definedName name="_xlnm.Print_Area" localSheetId="12">'31.13'!$A$1:$D$36</definedName>
    <definedName name="_xlnm.Print_Area" localSheetId="25">'31.26'!$A$1:$K$66</definedName>
    <definedName name="_xlnm.Print_Area" localSheetId="26">'31.27'!$A$1:$L$67</definedName>
  </definedNames>
  <calcPr fullCalcOnLoad="1"/>
</workbook>
</file>

<file path=xl/sharedStrings.xml><?xml version="1.0" encoding="utf-8"?>
<sst xmlns="http://schemas.openxmlformats.org/spreadsheetml/2006/main" count="937" uniqueCount="423">
  <si>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</si>
  <si>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</si>
  <si>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</si>
  <si>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</si>
  <si>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</si>
  <si>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</si>
  <si>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</si>
  <si>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</si>
  <si>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</si>
  <si>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</si>
  <si>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</si>
  <si>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</si>
  <si>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</si>
  <si>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</si>
  <si>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</si>
  <si>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</si>
  <si>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</si>
  <si>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</si>
  <si>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</si>
  <si>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</si>
  <si>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</si>
  <si>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</si>
  <si>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</si>
  <si>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Industrias Cárnicas</t>
  </si>
  <si>
    <t>Transformación de Pescado</t>
  </si>
  <si>
    <t xml:space="preserve">Conservas de Frutas y Hortalizas  </t>
  </si>
  <si>
    <t>Grasas y Aceites</t>
  </si>
  <si>
    <t>Industrias Lácteas</t>
  </si>
  <si>
    <t>Productos Molinería</t>
  </si>
  <si>
    <t>Productos Alimentación Animal</t>
  </si>
  <si>
    <t>Subsectores de actividad</t>
  </si>
  <si>
    <t>Total Industria Alimentaria</t>
  </si>
  <si>
    <t xml:space="preserve">  Hasta 49 empleados</t>
  </si>
  <si>
    <t>De 50 a 200 empleados</t>
  </si>
  <si>
    <t>Más de 200 empleados</t>
  </si>
  <si>
    <t>TOTAL</t>
  </si>
  <si>
    <t>% s/ total</t>
  </si>
  <si>
    <t>Conservas de Frutas y Hortalizas</t>
  </si>
  <si>
    <t>Subsectores</t>
  </si>
  <si>
    <t>Ventas netas producto</t>
  </si>
  <si>
    <t>Gasto materias primas</t>
  </si>
  <si>
    <t>Personas ocupadas</t>
  </si>
  <si>
    <t>Gastos de personal</t>
  </si>
  <si>
    <t>Valor añadido</t>
  </si>
  <si>
    <t>Nº</t>
  </si>
  <si>
    <t>Vinos</t>
  </si>
  <si>
    <t>Otras Bebidas Alcohólicas</t>
  </si>
  <si>
    <t>1º Sem.</t>
  </si>
  <si>
    <t>2º Sem.</t>
  </si>
  <si>
    <t>Media</t>
  </si>
  <si>
    <t>Industria cárnica</t>
  </si>
  <si>
    <t>Industria láctea</t>
  </si>
  <si>
    <t>Productos de molinería</t>
  </si>
  <si>
    <t>Pastas alimenticias</t>
  </si>
  <si>
    <t>Industria Alimentaria</t>
  </si>
  <si>
    <t>Total Industria</t>
  </si>
  <si>
    <t>Baleares</t>
  </si>
  <si>
    <t>Asturias</t>
  </si>
  <si>
    <t>Otros Productos Alimenticios (1)</t>
  </si>
  <si>
    <t>Industrias de Bebidas (2)</t>
  </si>
  <si>
    <t>1581-82 Pan, Pastelería y Galletas</t>
  </si>
  <si>
    <t>1585-89 Otros productos diversos</t>
  </si>
  <si>
    <t>1593-95 Vinos</t>
  </si>
  <si>
    <t>(1) Incluye los Subsectores de :</t>
  </si>
  <si>
    <t>(2) Incluye los Subsectores de :</t>
  </si>
  <si>
    <t>LA INDUSTRIA AGROALIMENTARIA Y LA ALIMENTACION</t>
  </si>
  <si>
    <t>Inversiones en</t>
  </si>
  <si>
    <t xml:space="preserve"> activos</t>
  </si>
  <si>
    <t xml:space="preserve"> materiales (%)</t>
  </si>
  <si>
    <t>Valor  añadido</t>
  </si>
  <si>
    <t>Consumo materias primas (%)</t>
  </si>
  <si>
    <t>Personas    ocupadas           (%)</t>
  </si>
  <si>
    <t>Ventas de producto                (%)</t>
  </si>
  <si>
    <t>Inversión en activo material (%)</t>
  </si>
  <si>
    <t>Valor             añadido                     (%)</t>
  </si>
  <si>
    <t>–</t>
  </si>
  <si>
    <t>Gastos de personal            (%)</t>
  </si>
  <si>
    <t xml:space="preserve">                                     Períodos  </t>
  </si>
  <si>
    <t>Fuente: I.N.E.</t>
  </si>
  <si>
    <t>31.1.  Empresas y establecimientos de la Industria Agroalimentaria</t>
  </si>
  <si>
    <t xml:space="preserve"> 31.9.  Tasas de variación (%) de los índices de producción sobre el mismo período del año anterior</t>
  </si>
  <si>
    <t>31.11.  Tasas de variación (%) de los índices de precios sobre el mismo período del año anterior</t>
  </si>
  <si>
    <t>Madrid (Comunidad de)</t>
  </si>
  <si>
    <t>Navarra (Comunidad Foral de)</t>
  </si>
  <si>
    <t xml:space="preserve"> Rioja (La)</t>
  </si>
  <si>
    <t>Millones Euros</t>
  </si>
  <si>
    <t>31.23.  Valor de los alimentos comprados (Miles de euros)</t>
  </si>
  <si>
    <t>PRODUCTOS</t>
  </si>
  <si>
    <t>Hogares</t>
  </si>
  <si>
    <t>Hostelería y</t>
  </si>
  <si>
    <t xml:space="preserve">   Institu-</t>
  </si>
  <si>
    <t xml:space="preserve">   Total</t>
  </si>
  <si>
    <t>Restauración</t>
  </si>
  <si>
    <t xml:space="preserve">   ciones</t>
  </si>
  <si>
    <t>Huevos</t>
  </si>
  <si>
    <t>Carnes y transformados</t>
  </si>
  <si>
    <t>Productos de la pesca</t>
  </si>
  <si>
    <t>Leche líquida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</si>
  <si>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</si>
  <si>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</si>
  <si>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</si>
  <si>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</si>
  <si>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</si>
  <si>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</si>
  <si>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Azúcar</t>
  </si>
  <si>
    <t>Miel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</si>
  <si>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</si>
  <si>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</si>
  <si>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</si>
  <si>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</si>
  <si>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</si>
  <si>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</si>
  <si>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</si>
  <si>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</si>
  <si>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Frutas y hortalizas trans.</t>
  </si>
  <si>
    <t>Platos prepararados</t>
  </si>
  <si>
    <t>Cervezas</t>
  </si>
  <si>
    <t>Otras bebidas alcohólicas</t>
  </si>
  <si>
    <t>Sidras</t>
  </si>
  <si>
    <t>Zumos</t>
  </si>
  <si>
    <t>Aguas minerales</t>
  </si>
  <si>
    <t>Gaseosas y refrescos</t>
  </si>
  <si>
    <t>Otros</t>
  </si>
  <si>
    <t>31.24.  Evolución de la cantidad comprada total y "per capita"</t>
  </si>
  <si>
    <t>Productos</t>
  </si>
  <si>
    <t>Millones</t>
  </si>
  <si>
    <t>Kg/l/un.</t>
  </si>
  <si>
    <t>%</t>
  </si>
  <si>
    <t xml:space="preserve"> per cápita</t>
  </si>
  <si>
    <t>Galletas, bollería y pastelería</t>
  </si>
  <si>
    <t>Cafes y otras infusiones</t>
  </si>
  <si>
    <t>Frutas y hortalizas transformadas</t>
  </si>
  <si>
    <t>TOTAL ALIMENTACION</t>
  </si>
  <si>
    <t>31.25.  Evolución de la cuota de mercado en hogares (porcentaje del valor de venta)</t>
  </si>
  <si>
    <t>I. ESTABLECIMIENTOS CONVENCIONALES</t>
  </si>
  <si>
    <t xml:space="preserve">Tiendas </t>
  </si>
  <si>
    <t>Super-</t>
  </si>
  <si>
    <t>Hiper-</t>
  </si>
  <si>
    <t xml:space="preserve">Economatos </t>
  </si>
  <si>
    <t>Tradicionales</t>
  </si>
  <si>
    <t>mercados</t>
  </si>
  <si>
    <t>Cooperativas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</si>
  <si>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</si>
  <si>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</si>
  <si>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</si>
  <si>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</si>
  <si>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</si>
  <si>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</si>
  <si>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</si>
  <si>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>II. ESTABLECIMIENTOS  NO CONVENCIONALES</t>
  </si>
  <si>
    <t xml:space="preserve">Mercadillo </t>
  </si>
  <si>
    <t xml:space="preserve">Venta a </t>
  </si>
  <si>
    <t>Auto-</t>
  </si>
  <si>
    <t xml:space="preserve">Otras </t>
  </si>
  <si>
    <t>Callejero</t>
  </si>
  <si>
    <t>Domicilio</t>
  </si>
  <si>
    <t>consumo</t>
  </si>
  <si>
    <t>Formas</t>
  </si>
  <si>
    <t>Tienda</t>
  </si>
  <si>
    <t>Autoservicio/</t>
  </si>
  <si>
    <t>Hipermercado</t>
  </si>
  <si>
    <t>Cooperativa</t>
  </si>
  <si>
    <t>Mayorista</t>
  </si>
  <si>
    <t>Distribuidor</t>
  </si>
  <si>
    <t>Fabricante</t>
  </si>
  <si>
    <t>Cash &amp; Carry</t>
  </si>
  <si>
    <t>Tradicional</t>
  </si>
  <si>
    <t>Supermercado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</si>
  <si>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</si>
  <si>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</si>
  <si>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</si>
  <si>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</si>
  <si>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</si>
  <si>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</si>
  <si>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</si>
  <si>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</si>
  <si>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</si>
  <si>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</si>
  <si>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</si>
  <si>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</si>
  <si>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</si>
  <si>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</si>
  <si>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</si>
  <si>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</si>
  <si>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 xml:space="preserve">      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</si>
  <si>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</si>
  <si>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</si>
  <si>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</si>
  <si>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r>
      <t xml:space="preserve"> </t>
    </r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Vinos de Calidad Producidos en Regiones Determinadas.</t>
    </r>
  </si>
  <si>
    <t>Consumo en hogares y extradoméstico. Media Nacional (dieta por persona y día)</t>
  </si>
  <si>
    <t xml:space="preserve"> Cantidad</t>
  </si>
  <si>
    <t xml:space="preserve"> Porción</t>
  </si>
  <si>
    <t xml:space="preserve"> Energia</t>
  </si>
  <si>
    <t xml:space="preserve"> Carbohid.</t>
  </si>
  <si>
    <t xml:space="preserve"> Fibra</t>
  </si>
  <si>
    <t xml:space="preserve"> Grasa</t>
  </si>
  <si>
    <t xml:space="preserve"> Ac.Grasos</t>
  </si>
  <si>
    <t xml:space="preserve"> Coles-</t>
  </si>
  <si>
    <t xml:space="preserve"> Lisina</t>
  </si>
  <si>
    <t>comprada</t>
  </si>
  <si>
    <t>comest.</t>
  </si>
  <si>
    <t>asimil.</t>
  </si>
  <si>
    <t>esenciales</t>
  </si>
  <si>
    <t>terol</t>
  </si>
  <si>
    <t>g/ml</t>
  </si>
  <si>
    <t>Kcal</t>
  </si>
  <si>
    <t>g</t>
  </si>
  <si>
    <t>Carnes</t>
  </si>
  <si>
    <t>Pescados</t>
  </si>
  <si>
    <t>Otras Leches</t>
  </si>
  <si>
    <t>Total Derivados Lácteos</t>
  </si>
  <si>
    <t>Galletas, Bollería</t>
  </si>
  <si>
    <t>Chocolate, Cacao, Sucedáneos</t>
  </si>
  <si>
    <t>Vegetales Transformados</t>
  </si>
  <si>
    <t>Platos preparados</t>
  </si>
  <si>
    <t>Aceites/Grasas Vegetales</t>
  </si>
  <si>
    <t>Vinos/Bebidas Alcohólicas</t>
  </si>
  <si>
    <t>Bebidas Analcohólicas</t>
  </si>
  <si>
    <t>Varios</t>
  </si>
  <si>
    <t xml:space="preserve"> Sulfu-</t>
  </si>
  <si>
    <t xml:space="preserve"> Vitam.</t>
  </si>
  <si>
    <t xml:space="preserve">  Niacina</t>
  </si>
  <si>
    <t xml:space="preserve"> Calcio</t>
  </si>
  <si>
    <t xml:space="preserve"> Hierro</t>
  </si>
  <si>
    <t xml:space="preserve"> Magnesio</t>
  </si>
  <si>
    <t xml:space="preserve"> Yodo</t>
  </si>
  <si>
    <t xml:space="preserve"> Zinc</t>
  </si>
  <si>
    <t>rados</t>
  </si>
  <si>
    <t>A</t>
  </si>
  <si>
    <t>B1</t>
  </si>
  <si>
    <t>B2</t>
  </si>
  <si>
    <t>(equiv.)</t>
  </si>
  <si>
    <t>mcg</t>
  </si>
  <si>
    <t>mg</t>
  </si>
  <si>
    <t>Cereales y derivados</t>
  </si>
  <si>
    <t>Carne de vacuno</t>
  </si>
  <si>
    <t>Carne de ovino</t>
  </si>
  <si>
    <t>Otras carnes</t>
  </si>
  <si>
    <t>Pescado fresco y congelado</t>
  </si>
  <si>
    <t>Leche</t>
  </si>
  <si>
    <t>Aceites y grasas</t>
  </si>
  <si>
    <t>Otros productos alimenticios</t>
  </si>
  <si>
    <t>Alimentos con elaboración</t>
  </si>
  <si>
    <t>Alimentos sin elaboración</t>
  </si>
  <si>
    <t>31.14.  Población activa, ocupada y parada en la Industria</t>
  </si>
  <si>
    <t xml:space="preserve"> Agroalimentaria  (miles de personas)</t>
  </si>
  <si>
    <t>Activos</t>
  </si>
  <si>
    <t>Ocupados</t>
  </si>
  <si>
    <t>Parados</t>
  </si>
  <si>
    <t>Tasa de paro (%)</t>
  </si>
  <si>
    <t>Años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</si>
  <si>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</si>
  <si>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</si>
  <si>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</si>
  <si>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</si>
  <si>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</si>
  <si>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</si>
  <si>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</si>
  <si>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</si>
  <si>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</si>
  <si>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</si>
  <si>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</si>
  <si>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</si>
  <si>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NOTA.- Los datos anteriores a 2002 del cuadro no están homogeneizados con la nueva tecnología,</t>
  </si>
  <si>
    <t>por lo que no son comparables con los obtenidos a partir de dicho año.</t>
  </si>
  <si>
    <t>Año 2002</t>
  </si>
  <si>
    <t>Industrias Cárnicas.</t>
  </si>
  <si>
    <t>Conservas de frutas y hortalizas</t>
  </si>
  <si>
    <t>Grasas y aceites (veg. y animales)</t>
  </si>
  <si>
    <t>Industrias Lácteas.</t>
  </si>
  <si>
    <t>Productos alimentación  animal</t>
  </si>
  <si>
    <t>Industrias de bebidas</t>
  </si>
  <si>
    <t>Industrias del tabaco</t>
  </si>
  <si>
    <t>Transformación de pescado</t>
  </si>
  <si>
    <t>TASA DE PARO</t>
  </si>
  <si>
    <t xml:space="preserve">  Fuente: INE</t>
  </si>
  <si>
    <t xml:space="preserve"> </t>
  </si>
  <si>
    <t>Sectores</t>
  </si>
  <si>
    <t>Exportaciones</t>
  </si>
  <si>
    <t>Importaciones</t>
  </si>
  <si>
    <t>Saldo</t>
  </si>
  <si>
    <t>Tasa de cobertura (%)</t>
  </si>
  <si>
    <t>Milllones de euros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</si>
  <si>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</si>
  <si>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</si>
  <si>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</si>
  <si>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</si>
  <si>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</si>
  <si>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Fuente: Estadística del Comercio Exterior de España. Departamento de Aduanas e Impuestos Especiales. Agencia Tributaria.</t>
  </si>
  <si>
    <t>Millones de euros</t>
  </si>
  <si>
    <t>ALIMENTARIOS TRANSFORMADOS</t>
  </si>
  <si>
    <t xml:space="preserve">   I. cárnicas</t>
  </si>
  <si>
    <t xml:space="preserve">   Café, té y especias</t>
  </si>
  <si>
    <t xml:space="preserve">   Molineria</t>
  </si>
  <si>
    <t xml:space="preserve">   Aceite de oliva</t>
  </si>
  <si>
    <t xml:space="preserve">   Conservas de carne y pesca</t>
  </si>
  <si>
    <t xml:space="preserve">   Azúcar y art. de confitería</t>
  </si>
  <si>
    <t xml:space="preserve">   Preparación de cereales  y pastelería</t>
  </si>
  <si>
    <t xml:space="preserve">   Conservas vegetales</t>
  </si>
  <si>
    <t xml:space="preserve">   Preparaciones alimenticias diversas</t>
  </si>
  <si>
    <t xml:space="preserve">   Bebidas</t>
  </si>
  <si>
    <t xml:space="preserve">   Residuos industria alimentaria y</t>
  </si>
  <si>
    <t xml:space="preserve">   aliment. para animales</t>
  </si>
  <si>
    <t xml:space="preserve">   Cacao y sus preparaciones</t>
  </si>
  <si>
    <t xml:space="preserve">   Tabaco</t>
  </si>
  <si>
    <t>ALIMENTARIOS NO TRANSFORMADOS</t>
  </si>
  <si>
    <t xml:space="preserve">   Animales vivos</t>
  </si>
  <si>
    <t xml:space="preserve">   Pesca</t>
  </si>
  <si>
    <t xml:space="preserve">   Otros productos de origen animal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</si>
  <si>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</si>
  <si>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</si>
  <si>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</si>
  <si>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</si>
  <si>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 xml:space="preserve">  Exportaciones (millones de euros)</t>
  </si>
  <si>
    <t xml:space="preserve">  Importaciones (milllones de euros)</t>
  </si>
  <si>
    <t>U.E.</t>
  </si>
  <si>
    <t>Terceros países</t>
  </si>
  <si>
    <t>Total países</t>
  </si>
  <si>
    <t xml:space="preserve">  Importaciones (millones de euros)</t>
  </si>
  <si>
    <t>Resto países</t>
  </si>
  <si>
    <t xml:space="preserve"> Animales vivos</t>
  </si>
  <si>
    <t xml:space="preserve"> I. cárnicas</t>
  </si>
  <si>
    <t xml:space="preserve"> Pesca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</si>
  <si>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</si>
  <si>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</si>
  <si>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</si>
  <si>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</si>
  <si>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</si>
  <si>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Molineria</t>
  </si>
  <si>
    <t xml:space="preserve"> Semillas y frutos oleaginosos</t>
  </si>
  <si>
    <t xml:space="preserve"> Aceite de oliva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</si>
  <si>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</si>
  <si>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</si>
  <si>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</si>
  <si>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</si>
  <si>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</si>
  <si>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</si>
  <si>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</si>
  <si>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Residuos de la ind. alimentaria</t>
  </si>
  <si>
    <t xml:space="preserve"> y aliment. para animales</t>
  </si>
  <si>
    <t xml:space="preserve"> Tabaco</t>
  </si>
  <si>
    <t>Fuente: Elaboración MAPA a partir de datos suministrados por la Dirección General de Comercio e Inversiones.</t>
  </si>
  <si>
    <t>Grasas y Aceites (Veg. y Anim.)</t>
  </si>
  <si>
    <t>Invers. activos material</t>
  </si>
  <si>
    <t>Productos molinería</t>
  </si>
  <si>
    <t>31.16.  Tasa de paro de los dos últimos años según sectores de actividad</t>
  </si>
  <si>
    <t xml:space="preserve"> 31.3.  Evolución del número de empresas y establecimientos según subsectores de actividad</t>
  </si>
  <si>
    <t xml:space="preserve"> 31.15.  Población activa, ocupada y parada según sectores de actividad. Comparación de los dos últimos años</t>
  </si>
  <si>
    <t xml:space="preserve">  Proteína</t>
  </si>
  <si>
    <t xml:space="preserve">   I. Lácteas</t>
  </si>
  <si>
    <t xml:space="preserve"> I. Lácteas</t>
  </si>
  <si>
    <t>Variaciones (%)</t>
  </si>
  <si>
    <t>Agricultura, ganadería, caza, selvicultura, pesca y acuicultura</t>
  </si>
  <si>
    <t>Industria de la alimentación, bebidas y tabaco</t>
  </si>
  <si>
    <t>Total agroalimentario</t>
  </si>
  <si>
    <t>31.12.  Indice de precios de consumo (Base año 2001 = 100)</t>
  </si>
  <si>
    <t>Alimentación y bebidas no alcohólicas</t>
  </si>
  <si>
    <t>Bebidas alcohólicas y tabaco</t>
  </si>
  <si>
    <t>Indice General</t>
  </si>
  <si>
    <t>Carne de porcino</t>
  </si>
  <si>
    <t>Carne de aves</t>
  </si>
  <si>
    <t>Crustáceos, moluscos y preparados de pescado</t>
  </si>
  <si>
    <t>Productos lacteos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</si>
  <si>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</si>
  <si>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</si>
  <si>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</si>
  <si>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</si>
  <si>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</si>
  <si>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Otros preparados alimenticios</t>
  </si>
  <si>
    <t>Agua mineral, refrescos  y zumos</t>
  </si>
  <si>
    <t>31.13.  Tasas de variación (%) de los indices de precios de consumo sobre el mismo periodo del año anterior</t>
  </si>
  <si>
    <t>(Base año 2001 = 100)</t>
  </si>
  <si>
    <t>1º Semestre</t>
  </si>
  <si>
    <t>2º Semestre</t>
  </si>
  <si>
    <t>Variación 2003/2002</t>
  </si>
  <si>
    <t>Variación</t>
  </si>
  <si>
    <t xml:space="preserve"> 31.8.  Evolución de los índices de producción de la Industria Alimentaria (Base año 2000 = 100)</t>
  </si>
  <si>
    <t>Productos de alimentación animal</t>
  </si>
  <si>
    <t>Pan, pastelería y galletas</t>
  </si>
  <si>
    <t>Cacao, chocolate y confitería</t>
  </si>
  <si>
    <t>Otros productos diversos</t>
  </si>
  <si>
    <t>Cerveza (1)</t>
  </si>
  <si>
    <t>Otras bebidas alcohólicas(2)</t>
  </si>
  <si>
    <t>Agua y bebidas analcohólicas</t>
  </si>
  <si>
    <t>(1) No incluye la malta .</t>
  </si>
  <si>
    <t>(2) No incluye la sidra y otras fermentadas .</t>
  </si>
  <si>
    <t>2003/2002*</t>
  </si>
  <si>
    <t>Cerveza(1)</t>
  </si>
  <si>
    <t>*Nueva base 2000 = 100 ; primer dato Enero 2002</t>
  </si>
  <si>
    <t xml:space="preserve"> 31.10.  Evolución de los índices de precios de la Industria Alimentaria (Base año 2000 = 100)</t>
  </si>
  <si>
    <t>(1) No incluye la malta.</t>
  </si>
  <si>
    <t xml:space="preserve">(2) No incluye la sidra y otras fermentadas. </t>
  </si>
  <si>
    <t>Año 2003</t>
  </si>
  <si>
    <t xml:space="preserve"> 2003/2002</t>
  </si>
  <si>
    <t>2003/2002</t>
  </si>
  <si>
    <t>31.26.  Cuotas de mercado según los canales de compra en hostelería-restauración, 2002 (Porcentaje del valor de compra)</t>
  </si>
  <si>
    <t>Cuotas de mercado según los canales de compra en hostelería-restauración, 2003 (Porcentaje del valor de compra)</t>
  </si>
  <si>
    <t>31.27.  Cuantificación de la dieta alimentaria en 2002</t>
  </si>
  <si>
    <t>según Comunidades Autónomas. Año 2002</t>
  </si>
  <si>
    <t>31.2.  Empresas y establecimientos industriales según subsectores de actividad. Año 2002</t>
  </si>
  <si>
    <t>Otros Productos Alimenticios(1)</t>
  </si>
  <si>
    <t>Industrias de Bebidas(2)</t>
  </si>
  <si>
    <t>1583-84 Azúcar; Cacao, Chocolate y Confitería</t>
  </si>
  <si>
    <t xml:space="preserve">1596        Cerveza </t>
  </si>
  <si>
    <t>1591-92   Otras bebidas alcohólicas</t>
  </si>
  <si>
    <t>Var 02/01</t>
  </si>
  <si>
    <t xml:space="preserve"> 31.4.  Estructura de los subsectores según el número de empleados del establecimiento. Año 2002</t>
  </si>
  <si>
    <t>31.5.  Principales indicadores de la Industria Alimentaria según subsectores. Año 2002</t>
  </si>
  <si>
    <t>Azúcar, chocolate y confitería</t>
  </si>
  <si>
    <t>Fuente: Elaboración MAPA a partir de datos de la Encuesta Industrial Anual de Empresas 2002 del INE.</t>
  </si>
  <si>
    <t>31.6.  Principales indicadores de la Industria Alimentaria según Comunidades Autónomas. Año 2002</t>
  </si>
  <si>
    <t xml:space="preserve"> 31.7.  Participación de las Comunidades Autónomas en la Industria Alimentaria. Año 2002</t>
  </si>
  <si>
    <t>31.17.  Comercio exterior agroalimentario según sectores. Año 2002</t>
  </si>
  <si>
    <t xml:space="preserve">   Otros productos transformados</t>
  </si>
  <si>
    <t>31.19.  Comercio exterior agroalimentario según zonas geográficas. Año 2002</t>
  </si>
  <si>
    <t>31.18.  Comercio exterior agroalimentario según subsectores. Año 2002</t>
  </si>
  <si>
    <t>31.20.  Comercio exterior agroalimentario según zonas geográficas y subsectores. Año 2002</t>
  </si>
  <si>
    <t>-</t>
  </si>
  <si>
    <t xml:space="preserve">31.21.  Inversiones agroalimentarias españolas en el exterior según sectores de origen  </t>
  </si>
  <si>
    <t>Agricultura, ganaderia, caza, selvicultura, pesca y acuicultura</t>
  </si>
  <si>
    <t>% Sobre inversiones totales</t>
  </si>
  <si>
    <t>-85</t>
  </si>
  <si>
    <t xml:space="preserve">31.22.  Inversiones  extranjeras agroalimentarias en España, según sectores de destino 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</si>
</sst>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Arial"/>
      <family val="2"/>
    </font>
    <font>
      <b/>
      <sz val="8"/>
      <name val="Times New Roman"/>
      <family val="1"/>
    </font>
    <font>
      <sz val="9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77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center"/>
    </xf>
    <xf numFmtId="189" fontId="0" fillId="0" borderId="0" xfId="0" applyNumberFormat="1" applyFont="1" applyFill="1" applyAlignment="1">
      <alignment horizontal="center"/>
    </xf>
    <xf numFmtId="19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2" fontId="0" fillId="0" borderId="0" xfId="0" applyNumberFormat="1" applyFont="1" applyFill="1" applyAlignment="1">
      <alignment vertical="center"/>
    </xf>
    <xf numFmtId="192" fontId="0" fillId="0" borderId="7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9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2" fontId="1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5" xfId="0" applyFont="1" applyFill="1" applyBorder="1" applyAlignment="1" quotePrefix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wrapText="1" shrinkToFit="1"/>
    </xf>
    <xf numFmtId="0" fontId="0" fillId="0" borderId="8" xfId="0" applyFont="1" applyFill="1" applyBorder="1" applyAlignment="1">
      <alignment horizontal="center" wrapText="1" shrinkToFit="1"/>
    </xf>
    <xf numFmtId="0" fontId="0" fillId="0" borderId="9" xfId="0" applyFont="1" applyFill="1" applyBorder="1" applyAlignment="1">
      <alignment/>
    </xf>
    <xf numFmtId="187" fontId="0" fillId="0" borderId="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185" fontId="0" fillId="0" borderId="7" xfId="0" applyNumberFormat="1" applyFont="1" applyFill="1" applyBorder="1" applyAlignment="1">
      <alignment horizontal="right"/>
    </xf>
    <xf numFmtId="185" fontId="0" fillId="0" borderId="10" xfId="0" applyNumberFormat="1" applyFont="1" applyFill="1" applyBorder="1" applyAlignment="1">
      <alignment horizontal="right"/>
    </xf>
    <xf numFmtId="187" fontId="0" fillId="0" borderId="11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2" xfId="0" applyFont="1" applyFill="1" applyBorder="1" applyAlignment="1" quotePrefix="1">
      <alignment horizontal="left" vertical="center"/>
    </xf>
    <xf numFmtId="2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0" fillId="0" borderId="0" xfId="0" applyNumberFormat="1" applyFont="1" applyFill="1" applyBorder="1" applyAlignment="1" quotePrefix="1">
      <alignment horizontal="center"/>
    </xf>
    <xf numFmtId="0" fontId="0" fillId="0" borderId="12" xfId="0" applyFont="1" applyFill="1" applyBorder="1" applyAlignment="1">
      <alignment/>
    </xf>
    <xf numFmtId="187" fontId="0" fillId="0" borderId="1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85" fontId="0" fillId="0" borderId="15" xfId="0" applyNumberFormat="1" applyFont="1" applyFill="1" applyBorder="1" applyAlignment="1">
      <alignment horizontal="right"/>
    </xf>
    <xf numFmtId="185" fontId="1" fillId="0" borderId="16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91" fontId="5" fillId="0" borderId="0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/>
    </xf>
    <xf numFmtId="191" fontId="0" fillId="0" borderId="3" xfId="0" applyNumberFormat="1" applyFont="1" applyFill="1" applyBorder="1" applyAlignment="1">
      <alignment horizontal="center"/>
    </xf>
    <xf numFmtId="191" fontId="0" fillId="0" borderId="6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191" fontId="1" fillId="0" borderId="0" xfId="0" applyNumberFormat="1" applyFont="1" applyFill="1" applyBorder="1" applyAlignment="1" quotePrefix="1">
      <alignment horizontal="left"/>
    </xf>
    <xf numFmtId="3" fontId="0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189" fontId="0" fillId="0" borderId="3" xfId="0" applyNumberFormat="1" applyFont="1" applyFill="1" applyBorder="1" applyAlignment="1">
      <alignment horizontal="center"/>
    </xf>
    <xf numFmtId="190" fontId="0" fillId="0" borderId="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2" fontId="1" fillId="0" borderId="16" xfId="0" applyNumberFormat="1" applyFont="1" applyFill="1" applyBorder="1" applyAlignment="1">
      <alignment horizontal="right"/>
    </xf>
    <xf numFmtId="2" fontId="1" fillId="0" borderId="17" xfId="0" applyNumberFormat="1" applyFont="1" applyFill="1" applyBorder="1" applyAlignment="1">
      <alignment horizontal="right"/>
    </xf>
    <xf numFmtId="2" fontId="0" fillId="0" borderId="3" xfId="0" applyNumberFormat="1" applyFont="1" applyFill="1" applyBorder="1" applyAlignment="1" quotePrefix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 quotePrefix="1">
      <alignment horizontal="center" vertical="center"/>
    </xf>
    <xf numFmtId="192" fontId="0" fillId="0" borderId="15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 quotePrefix="1">
      <alignment horizontal="left" vertical="center"/>
    </xf>
    <xf numFmtId="192" fontId="1" fillId="0" borderId="19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/>
    </xf>
    <xf numFmtId="0" fontId="1" fillId="0" borderId="2" xfId="0" applyFont="1" applyFill="1" applyBorder="1" applyAlignment="1" quotePrefix="1">
      <alignment horizontal="left" vertical="center"/>
    </xf>
    <xf numFmtId="192" fontId="1" fillId="0" borderId="3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7" xfId="0" applyNumberFormat="1" applyFont="1" applyFill="1" applyBorder="1" applyAlignment="1">
      <alignment horizontal="right" vertical="center"/>
    </xf>
    <xf numFmtId="191" fontId="1" fillId="0" borderId="3" xfId="0" applyNumberFormat="1" applyFont="1" applyFill="1" applyBorder="1" applyAlignment="1">
      <alignment horizontal="right" vertical="center"/>
    </xf>
    <xf numFmtId="191" fontId="1" fillId="0" borderId="19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 quotePrefix="1">
      <alignment horizontal="right" vertical="center"/>
    </xf>
    <xf numFmtId="49" fontId="0" fillId="0" borderId="0" xfId="0" applyNumberFormat="1" applyFont="1" applyFill="1" applyBorder="1" applyAlignment="1">
      <alignment horizontal="left"/>
    </xf>
    <xf numFmtId="204" fontId="0" fillId="0" borderId="15" xfId="0" applyNumberFormat="1" applyFont="1" applyBorder="1" applyAlignment="1">
      <alignment vertical="center"/>
    </xf>
    <xf numFmtId="204" fontId="0" fillId="0" borderId="7" xfId="0" applyNumberFormat="1" applyFont="1" applyBorder="1" applyAlignment="1">
      <alignment vertical="center"/>
    </xf>
    <xf numFmtId="204" fontId="0" fillId="0" borderId="12" xfId="0" applyNumberFormat="1" applyFont="1" applyBorder="1" applyAlignment="1">
      <alignment vertical="center"/>
    </xf>
    <xf numFmtId="204" fontId="0" fillId="0" borderId="13" xfId="0" applyNumberFormat="1" applyFont="1" applyBorder="1" applyAlignment="1">
      <alignment vertical="center"/>
    </xf>
    <xf numFmtId="204" fontId="0" fillId="0" borderId="5" xfId="0" applyNumberFormat="1" applyFont="1" applyBorder="1" applyAlignment="1">
      <alignment vertical="center"/>
    </xf>
    <xf numFmtId="204" fontId="0" fillId="0" borderId="8" xfId="0" applyNumberFormat="1" applyFont="1" applyBorder="1" applyAlignment="1">
      <alignment vertical="center"/>
    </xf>
    <xf numFmtId="204" fontId="1" fillId="0" borderId="16" xfId="0" applyNumberFormat="1" applyFont="1" applyBorder="1" applyAlignment="1">
      <alignment vertical="center"/>
    </xf>
    <xf numFmtId="204" fontId="1" fillId="0" borderId="17" xfId="0" applyNumberFormat="1" applyFont="1" applyBorder="1" applyAlignment="1">
      <alignment vertical="center"/>
    </xf>
    <xf numFmtId="193" fontId="0" fillId="0" borderId="15" xfId="0" applyNumberFormat="1" applyBorder="1" applyAlignment="1">
      <alignment vertical="center"/>
    </xf>
    <xf numFmtId="193" fontId="0" fillId="0" borderId="7" xfId="0" applyNumberFormat="1" applyBorder="1" applyAlignment="1">
      <alignment vertical="center"/>
    </xf>
    <xf numFmtId="193" fontId="0" fillId="0" borderId="13" xfId="0" applyNumberFormat="1" applyBorder="1" applyAlignment="1">
      <alignment vertical="center"/>
    </xf>
    <xf numFmtId="193" fontId="0" fillId="0" borderId="8" xfId="0" applyNumberFormat="1" applyBorder="1" applyAlignment="1">
      <alignment vertical="center"/>
    </xf>
    <xf numFmtId="193" fontId="1" fillId="0" borderId="3" xfId="0" applyNumberFormat="1" applyFont="1" applyBorder="1" applyAlignment="1">
      <alignment vertical="center"/>
    </xf>
    <xf numFmtId="193" fontId="1" fillId="0" borderId="6" xfId="0" applyNumberFormat="1" applyFont="1" applyBorder="1" applyAlignment="1">
      <alignment vertical="center"/>
    </xf>
    <xf numFmtId="193" fontId="1" fillId="0" borderId="19" xfId="0" applyNumberFormat="1" applyFont="1" applyBorder="1" applyAlignment="1">
      <alignment vertical="center"/>
    </xf>
    <xf numFmtId="193" fontId="1" fillId="0" borderId="20" xfId="0" applyNumberFormat="1" applyFont="1" applyBorder="1" applyAlignment="1">
      <alignment vertical="center"/>
    </xf>
    <xf numFmtId="0" fontId="5" fillId="0" borderId="0" xfId="0" applyFont="1" applyFill="1" applyAlignment="1">
      <alignment horizontal="center"/>
    </xf>
    <xf numFmtId="4" fontId="0" fillId="0" borderId="7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center"/>
    </xf>
    <xf numFmtId="206" fontId="0" fillId="0" borderId="15" xfId="0" applyNumberFormat="1" applyFont="1" applyFill="1" applyBorder="1" applyAlignment="1">
      <alignment horizontal="right"/>
    </xf>
    <xf numFmtId="206" fontId="0" fillId="0" borderId="7" xfId="0" applyNumberFormat="1" applyFont="1" applyFill="1" applyBorder="1" applyAlignment="1">
      <alignment horizontal="right"/>
    </xf>
    <xf numFmtId="206" fontId="0" fillId="0" borderId="10" xfId="0" applyNumberFormat="1" applyFont="1" applyFill="1" applyBorder="1" applyAlignment="1">
      <alignment horizontal="right"/>
    </xf>
    <xf numFmtId="206" fontId="1" fillId="0" borderId="16" xfId="0" applyNumberFormat="1" applyFont="1" applyFill="1" applyBorder="1" applyAlignment="1">
      <alignment horizontal="right"/>
    </xf>
    <xf numFmtId="203" fontId="0" fillId="0" borderId="0" xfId="0" applyNumberFormat="1" applyFont="1" applyBorder="1" applyAlignment="1">
      <alignment vertical="center"/>
    </xf>
    <xf numFmtId="203" fontId="1" fillId="0" borderId="0" xfId="0" applyNumberFormat="1" applyFont="1" applyBorder="1" applyAlignment="1">
      <alignment vertical="center"/>
    </xf>
    <xf numFmtId="203" fontId="7" fillId="0" borderId="0" xfId="0" applyNumberFormat="1" applyFont="1" applyFill="1" applyAlignment="1">
      <alignment/>
    </xf>
    <xf numFmtId="4" fontId="0" fillId="0" borderId="15" xfId="0" applyNumberFormat="1" applyFont="1" applyFill="1" applyBorder="1" applyAlignment="1">
      <alignment horizontal="right"/>
    </xf>
    <xf numFmtId="193" fontId="0" fillId="0" borderId="13" xfId="0" applyNumberFormat="1" applyBorder="1" applyAlignment="1">
      <alignment horizontal="right" vertical="center"/>
    </xf>
    <xf numFmtId="193" fontId="0" fillId="0" borderId="8" xfId="0" applyNumberFormat="1" applyBorder="1" applyAlignment="1">
      <alignment horizontal="right" vertical="center"/>
    </xf>
    <xf numFmtId="193" fontId="1" fillId="0" borderId="6" xfId="0" applyNumberFormat="1" applyFont="1" applyBorder="1" applyAlignment="1">
      <alignment horizontal="right" vertical="center"/>
    </xf>
    <xf numFmtId="193" fontId="1" fillId="0" borderId="2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0" xfId="19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5" xfId="19" applyNumberFormat="1" applyFont="1" applyFill="1" applyBorder="1" applyAlignment="1">
      <alignment horizontal="center"/>
    </xf>
    <xf numFmtId="3" fontId="0" fillId="0" borderId="12" xfId="19" applyNumberFormat="1" applyFont="1" applyBorder="1" applyAlignment="1">
      <alignment horizontal="left"/>
    </xf>
    <xf numFmtId="189" fontId="0" fillId="0" borderId="15" xfId="17" applyNumberFormat="1" applyFont="1" applyBorder="1" applyAlignment="1">
      <alignment horizontal="right"/>
    </xf>
    <xf numFmtId="3" fontId="0" fillId="0" borderId="5" xfId="19" applyNumberFormat="1" applyFont="1" applyFill="1" applyBorder="1" applyAlignment="1">
      <alignment horizontal="left"/>
    </xf>
    <xf numFmtId="189" fontId="0" fillId="0" borderId="7" xfId="17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/>
    </xf>
    <xf numFmtId="189" fontId="1" fillId="0" borderId="19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14" fontId="0" fillId="0" borderId="0" xfId="20" applyNumberFormat="1" applyAlignment="1">
      <alignment/>
    </xf>
    <xf numFmtId="214" fontId="0" fillId="0" borderId="0" xfId="0" applyNumberFormat="1" applyFont="1" applyFill="1" applyAlignment="1">
      <alignment/>
    </xf>
    <xf numFmtId="1" fontId="0" fillId="0" borderId="7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4" fontId="0" fillId="0" borderId="15" xfId="17" applyNumberFormat="1" applyFont="1" applyFill="1" applyBorder="1" applyAlignment="1">
      <alignment/>
    </xf>
    <xf numFmtId="198" fontId="0" fillId="0" borderId="15" xfId="17" applyNumberFormat="1" applyFont="1" applyFill="1" applyBorder="1" applyAlignment="1">
      <alignment/>
    </xf>
    <xf numFmtId="4" fontId="0" fillId="0" borderId="7" xfId="17" applyNumberFormat="1" applyFont="1" applyFill="1" applyBorder="1" applyAlignment="1">
      <alignment/>
    </xf>
    <xf numFmtId="198" fontId="0" fillId="0" borderId="7" xfId="17" applyNumberFormat="1" applyFont="1" applyFill="1" applyBorder="1" applyAlignment="1">
      <alignment/>
    </xf>
    <xf numFmtId="198" fontId="1" fillId="0" borderId="19" xfId="17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2" fontId="1" fillId="0" borderId="19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191" fontId="9" fillId="0" borderId="15" xfId="0" applyNumberFormat="1" applyFont="1" applyBorder="1" applyAlignment="1">
      <alignment horizontal="center"/>
    </xf>
    <xf numFmtId="4" fontId="0" fillId="0" borderId="5" xfId="0" applyNumberFormat="1" applyFont="1" applyFill="1" applyBorder="1" applyAlignment="1">
      <alignment/>
    </xf>
    <xf numFmtId="191" fontId="9" fillId="0" borderId="7" xfId="0" applyNumberFormat="1" applyFont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191" fontId="8" fillId="0" borderId="19" xfId="0" applyNumberFormat="1" applyFont="1" applyBorder="1" applyAlignment="1">
      <alignment horizontal="center"/>
    </xf>
    <xf numFmtId="191" fontId="11" fillId="0" borderId="19" xfId="0" applyNumberFormat="1" applyFont="1" applyBorder="1" applyAlignment="1">
      <alignment horizontal="center"/>
    </xf>
    <xf numFmtId="20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199" fontId="0" fillId="0" borderId="7" xfId="0" applyNumberFormat="1" applyFont="1" applyFill="1" applyBorder="1" applyAlignment="1" applyProtection="1">
      <alignment horizontal="center"/>
      <protection/>
    </xf>
    <xf numFmtId="195" fontId="0" fillId="0" borderId="7" xfId="0" applyNumberFormat="1" applyFont="1" applyFill="1" applyBorder="1" applyAlignment="1" applyProtection="1">
      <alignment horizontal="center"/>
      <protection/>
    </xf>
    <xf numFmtId="199" fontId="0" fillId="0" borderId="5" xfId="0" applyNumberFormat="1" applyFont="1" applyFill="1" applyBorder="1" applyAlignment="1" applyProtection="1">
      <alignment horizontal="center"/>
      <protection/>
    </xf>
    <xf numFmtId="199" fontId="0" fillId="0" borderId="16" xfId="0" applyNumberFormat="1" applyFont="1" applyFill="1" applyBorder="1" applyAlignment="1" applyProtection="1" quotePrefix="1">
      <alignment horizontal="center"/>
      <protection/>
    </xf>
    <xf numFmtId="195" fontId="0" fillId="0" borderId="16" xfId="0" applyNumberFormat="1" applyFont="1" applyFill="1" applyBorder="1" applyAlignment="1" applyProtection="1" quotePrefix="1">
      <alignment horizontal="center"/>
      <protection/>
    </xf>
    <xf numFmtId="195" fontId="0" fillId="0" borderId="17" xfId="0" applyNumberFormat="1" applyFont="1" applyFill="1" applyBorder="1" applyAlignment="1" applyProtection="1" quotePrefix="1">
      <alignment horizontal="center"/>
      <protection/>
    </xf>
    <xf numFmtId="199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199" fontId="0" fillId="0" borderId="5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 horizontal="right"/>
    </xf>
    <xf numFmtId="200" fontId="0" fillId="0" borderId="5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fill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191" fontId="0" fillId="0" borderId="15" xfId="0" applyNumberFormat="1" applyFont="1" applyFill="1" applyBorder="1" applyAlignment="1">
      <alignment horizontal="right"/>
    </xf>
    <xf numFmtId="191" fontId="0" fillId="0" borderId="13" xfId="0" applyNumberFormat="1" applyFont="1" applyFill="1" applyBorder="1" applyAlignment="1">
      <alignment horizontal="right"/>
    </xf>
    <xf numFmtId="194" fontId="0" fillId="0" borderId="0" xfId="0" applyNumberFormat="1" applyFont="1" applyFill="1" applyAlignment="1" applyProtection="1">
      <alignment/>
      <protection/>
    </xf>
    <xf numFmtId="191" fontId="0" fillId="0" borderId="7" xfId="0" applyNumberFormat="1" applyFont="1" applyFill="1" applyBorder="1" applyAlignment="1">
      <alignment horizontal="right"/>
    </xf>
    <xf numFmtId="191" fontId="0" fillId="0" borderId="8" xfId="0" applyNumberFormat="1" applyFont="1" applyFill="1" applyBorder="1" applyAlignment="1">
      <alignment horizontal="right"/>
    </xf>
    <xf numFmtId="191" fontId="0" fillId="0" borderId="3" xfId="0" applyNumberFormat="1" applyFont="1" applyFill="1" applyBorder="1" applyAlignment="1">
      <alignment horizontal="right"/>
    </xf>
    <xf numFmtId="191" fontId="0" fillId="0" borderId="6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91" fontId="0" fillId="0" borderId="19" xfId="0" applyNumberFormat="1" applyFont="1" applyFill="1" applyBorder="1" applyAlignment="1">
      <alignment horizontal="right"/>
    </xf>
    <xf numFmtId="191" fontId="0" fillId="0" borderId="20" xfId="0" applyNumberFormat="1" applyFont="1" applyFill="1" applyBorder="1" applyAlignment="1">
      <alignment horizontal="right"/>
    </xf>
    <xf numFmtId="194" fontId="0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94" fontId="0" fillId="0" borderId="15" xfId="0" applyNumberFormat="1" applyFont="1" applyFill="1" applyBorder="1" applyAlignment="1" applyProtection="1">
      <alignment horizontal="right"/>
      <protection/>
    </xf>
    <xf numFmtId="194" fontId="0" fillId="0" borderId="13" xfId="0" applyNumberFormat="1" applyFont="1" applyFill="1" applyBorder="1" applyAlignment="1" applyProtection="1">
      <alignment horizontal="right"/>
      <protection/>
    </xf>
    <xf numFmtId="194" fontId="0" fillId="0" borderId="7" xfId="0" applyNumberFormat="1" applyFont="1" applyFill="1" applyBorder="1" applyAlignment="1" applyProtection="1">
      <alignment horizontal="right"/>
      <protection/>
    </xf>
    <xf numFmtId="194" fontId="0" fillId="0" borderId="8" xfId="0" applyNumberFormat="1" applyFont="1" applyFill="1" applyBorder="1" applyAlignment="1" applyProtection="1">
      <alignment horizontal="right"/>
      <protection/>
    </xf>
    <xf numFmtId="194" fontId="0" fillId="0" borderId="5" xfId="0" applyNumberFormat="1" applyFont="1" applyFill="1" applyBorder="1" applyAlignment="1" applyProtection="1">
      <alignment horizontal="right"/>
      <protection/>
    </xf>
    <xf numFmtId="194" fontId="0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Font="1" applyFill="1" applyBorder="1" applyAlignment="1">
      <alignment horizontal="left"/>
    </xf>
    <xf numFmtId="194" fontId="0" fillId="0" borderId="19" xfId="0" applyNumberFormat="1" applyFont="1" applyFill="1" applyBorder="1" applyAlignment="1" applyProtection="1">
      <alignment horizontal="right"/>
      <protection/>
    </xf>
    <xf numFmtId="194" fontId="0" fillId="0" borderId="20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/>
    </xf>
    <xf numFmtId="191" fontId="0" fillId="0" borderId="5" xfId="0" applyNumberFormat="1" applyBorder="1" applyAlignment="1">
      <alignment/>
    </xf>
    <xf numFmtId="3" fontId="0" fillId="0" borderId="19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 horizontal="right"/>
    </xf>
    <xf numFmtId="192" fontId="0" fillId="0" borderId="0" xfId="0" applyNumberFormat="1" applyFont="1" applyFill="1" applyAlignment="1">
      <alignment/>
    </xf>
    <xf numFmtId="0" fontId="0" fillId="0" borderId="6" xfId="0" applyFont="1" applyFill="1" applyBorder="1" applyAlignment="1">
      <alignment horizontal="center"/>
    </xf>
    <xf numFmtId="191" fontId="0" fillId="0" borderId="19" xfId="0" applyNumberFormat="1" applyBorder="1" applyAlignment="1">
      <alignment/>
    </xf>
    <xf numFmtId="191" fontId="0" fillId="0" borderId="18" xfId="0" applyNumberFormat="1" applyBorder="1" applyAlignment="1">
      <alignment/>
    </xf>
    <xf numFmtId="191" fontId="0" fillId="0" borderId="0" xfId="0" applyNumberFormat="1" applyBorder="1" applyAlignment="1">
      <alignment/>
    </xf>
    <xf numFmtId="0" fontId="4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0" fillId="0" borderId="21" xfId="24" applyFont="1" applyFill="1" applyBorder="1" applyAlignment="1">
      <alignment horizontal="center"/>
      <protection/>
    </xf>
    <xf numFmtId="0" fontId="0" fillId="0" borderId="22" xfId="24" applyFont="1" applyFill="1" applyBorder="1" applyAlignment="1">
      <alignment horizontal="center"/>
      <protection/>
    </xf>
    <xf numFmtId="0" fontId="1" fillId="0" borderId="12" xfId="24" applyFont="1" applyFill="1" applyBorder="1">
      <alignment/>
      <protection/>
    </xf>
    <xf numFmtId="0" fontId="0" fillId="0" borderId="5" xfId="24" applyFont="1" applyFill="1" applyBorder="1">
      <alignment/>
      <protection/>
    </xf>
    <xf numFmtId="194" fontId="0" fillId="0" borderId="0" xfId="24" applyNumberFormat="1" applyFont="1" applyFill="1" applyProtection="1">
      <alignment/>
      <protection/>
    </xf>
    <xf numFmtId="194" fontId="0" fillId="0" borderId="0" xfId="24" applyNumberFormat="1" applyFont="1" applyFill="1" applyBorder="1" applyProtection="1">
      <alignment/>
      <protection/>
    </xf>
    <xf numFmtId="0" fontId="1" fillId="0" borderId="5" xfId="24" applyFont="1" applyFill="1" applyBorder="1">
      <alignment/>
      <protection/>
    </xf>
    <xf numFmtId="0" fontId="1" fillId="0" borderId="14" xfId="24" applyFont="1" applyFill="1" applyBorder="1">
      <alignment/>
      <protection/>
    </xf>
    <xf numFmtId="0" fontId="0" fillId="0" borderId="0" xfId="24" applyFont="1" applyFill="1" applyBorder="1">
      <alignment/>
      <protection/>
    </xf>
    <xf numFmtId="194" fontId="0" fillId="0" borderId="21" xfId="24" applyNumberFormat="1" applyFont="1" applyFill="1" applyBorder="1" applyAlignment="1" applyProtection="1">
      <alignment horizontal="center"/>
      <protection/>
    </xf>
    <xf numFmtId="194" fontId="0" fillId="0" borderId="22" xfId="24" applyNumberFormat="1" applyFont="1" applyFill="1" applyBorder="1" applyAlignment="1" applyProtection="1">
      <alignment horizontal="center"/>
      <protection/>
    </xf>
    <xf numFmtId="194" fontId="0" fillId="0" borderId="15" xfId="24" applyNumberFormat="1" applyFont="1" applyFill="1" applyBorder="1" applyProtection="1">
      <alignment/>
      <protection/>
    </xf>
    <xf numFmtId="194" fontId="0" fillId="0" borderId="13" xfId="24" applyNumberFormat="1" applyFont="1" applyFill="1" applyBorder="1" applyProtection="1">
      <alignment/>
      <protection/>
    </xf>
    <xf numFmtId="0" fontId="0" fillId="0" borderId="18" xfId="24" applyFont="1" applyFill="1" applyBorder="1">
      <alignment/>
      <protection/>
    </xf>
    <xf numFmtId="0" fontId="0" fillId="0" borderId="0" xfId="24" applyFont="1" applyFill="1" applyAlignment="1">
      <alignment horizontal="center"/>
      <protection/>
    </xf>
    <xf numFmtId="0" fontId="4" fillId="0" borderId="0" xfId="25" applyFont="1" applyFill="1">
      <alignment/>
      <protection/>
    </xf>
    <xf numFmtId="0" fontId="0" fillId="0" borderId="0" xfId="25" applyFont="1" applyFill="1">
      <alignment/>
      <protection/>
    </xf>
    <xf numFmtId="0" fontId="6" fillId="0" borderId="0" xfId="25" applyFont="1" applyFill="1" applyAlignment="1" applyProtection="1">
      <alignment horizontal="fill"/>
      <protection/>
    </xf>
    <xf numFmtId="0" fontId="0" fillId="0" borderId="0" xfId="25" applyFont="1" applyFill="1" applyAlignment="1" applyProtection="1">
      <alignment horizontal="fill"/>
      <protection/>
    </xf>
    <xf numFmtId="0" fontId="0" fillId="0" borderId="0" xfId="25" applyFont="1" applyFill="1" applyProtection="1">
      <alignment/>
      <protection/>
    </xf>
    <xf numFmtId="0" fontId="0" fillId="0" borderId="3" xfId="25" applyFont="1" applyFill="1" applyBorder="1" applyAlignment="1" applyProtection="1">
      <alignment horizontal="center"/>
      <protection/>
    </xf>
    <xf numFmtId="0" fontId="0" fillId="0" borderId="6" xfId="25" applyFont="1" applyFill="1" applyBorder="1" applyAlignment="1" applyProtection="1">
      <alignment horizontal="center"/>
      <protection/>
    </xf>
    <xf numFmtId="194" fontId="0" fillId="0" borderId="0" xfId="25" applyNumberFormat="1" applyFont="1" applyFill="1" applyProtection="1">
      <alignment/>
      <protection/>
    </xf>
    <xf numFmtId="0" fontId="0" fillId="0" borderId="5" xfId="25" applyFont="1" applyFill="1" applyBorder="1" applyProtection="1">
      <alignment/>
      <protection/>
    </xf>
    <xf numFmtId="0" fontId="1" fillId="0" borderId="14" xfId="25" applyFont="1" applyFill="1" applyBorder="1" applyProtection="1">
      <alignment/>
      <protection/>
    </xf>
    <xf numFmtId="0" fontId="0" fillId="0" borderId="16" xfId="25" applyFont="1" applyFill="1" applyBorder="1" applyAlignment="1" applyProtection="1">
      <alignment horizontal="center"/>
      <protection/>
    </xf>
    <xf numFmtId="0" fontId="0" fillId="0" borderId="12" xfId="25" applyFont="1" applyFill="1" applyBorder="1" applyProtection="1">
      <alignment/>
      <protection/>
    </xf>
    <xf numFmtId="0" fontId="4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0" fillId="0" borderId="12" xfId="23" applyFont="1" applyFill="1" applyBorder="1">
      <alignment/>
      <protection/>
    </xf>
    <xf numFmtId="0" fontId="0" fillId="0" borderId="5" xfId="23" applyFont="1" applyFill="1" applyBorder="1">
      <alignment/>
      <protection/>
    </xf>
    <xf numFmtId="191" fontId="0" fillId="0" borderId="0" xfId="23" applyNumberFormat="1" applyFont="1" applyFill="1">
      <alignment/>
      <protection/>
    </xf>
    <xf numFmtId="0" fontId="0" fillId="0" borderId="23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4" fontId="1" fillId="0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89" fontId="0" fillId="0" borderId="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191" fontId="0" fillId="0" borderId="12" xfId="0" applyNumberFormat="1" applyBorder="1" applyAlignment="1">
      <alignment/>
    </xf>
    <xf numFmtId="191" fontId="0" fillId="0" borderId="23" xfId="0" applyNumberForma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191" fontId="0" fillId="0" borderId="24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189" fontId="0" fillId="0" borderId="13" xfId="17" applyNumberFormat="1" applyFont="1" applyBorder="1" applyAlignment="1">
      <alignment horizontal="right"/>
    </xf>
    <xf numFmtId="189" fontId="0" fillId="0" borderId="8" xfId="17" applyNumberFormat="1" applyFont="1" applyFill="1" applyBorder="1" applyAlignment="1">
      <alignment horizontal="right"/>
    </xf>
    <xf numFmtId="189" fontId="1" fillId="0" borderId="20" xfId="17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0" fillId="0" borderId="6" xfId="0" applyFont="1" applyFill="1" applyBorder="1" applyAlignment="1" quotePrefix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91" fontId="0" fillId="0" borderId="8" xfId="0" applyNumberFormat="1" applyFont="1" applyFill="1" applyBorder="1" applyAlignment="1">
      <alignment horizontal="center"/>
    </xf>
    <xf numFmtId="4" fontId="0" fillId="0" borderId="8" xfId="17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91" fontId="9" fillId="0" borderId="0" xfId="0" applyNumberFormat="1" applyFont="1" applyBorder="1" applyAlignment="1">
      <alignment horizontal="center"/>
    </xf>
    <xf numFmtId="191" fontId="9" fillId="0" borderId="13" xfId="0" applyNumberFormat="1" applyFont="1" applyBorder="1" applyAlignment="1">
      <alignment horizontal="center"/>
    </xf>
    <xf numFmtId="191" fontId="9" fillId="0" borderId="8" xfId="0" applyNumberFormat="1" applyFont="1" applyBorder="1" applyAlignment="1">
      <alignment horizontal="center"/>
    </xf>
    <xf numFmtId="191" fontId="8" fillId="0" borderId="20" xfId="0" applyNumberFormat="1" applyFont="1" applyBorder="1" applyAlignment="1">
      <alignment horizontal="center"/>
    </xf>
    <xf numFmtId="192" fontId="0" fillId="0" borderId="3" xfId="0" applyNumberFormat="1" applyFont="1" applyBorder="1" applyAlignment="1">
      <alignment horizontal="centerContinuous" wrapText="1"/>
    </xf>
    <xf numFmtId="192" fontId="0" fillId="0" borderId="6" xfId="0" applyNumberFormat="1" applyFont="1" applyBorder="1" applyAlignment="1">
      <alignment horizontal="centerContinuous" wrapText="1"/>
    </xf>
    <xf numFmtId="0" fontId="0" fillId="0" borderId="1" xfId="0" applyFont="1" applyFill="1" applyBorder="1" applyAlignment="1">
      <alignment/>
    </xf>
    <xf numFmtId="199" fontId="0" fillId="0" borderId="3" xfId="0" applyNumberFormat="1" applyFont="1" applyFill="1" applyBorder="1" applyAlignment="1" applyProtection="1">
      <alignment horizontal="center"/>
      <protection/>
    </xf>
    <xf numFmtId="195" fontId="0" fillId="0" borderId="3" xfId="0" applyNumberFormat="1" applyFont="1" applyFill="1" applyBorder="1" applyAlignment="1" applyProtection="1">
      <alignment horizontal="center"/>
      <protection/>
    </xf>
    <xf numFmtId="195" fontId="0" fillId="0" borderId="6" xfId="0" applyNumberFormat="1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>
      <alignment/>
    </xf>
    <xf numFmtId="194" fontId="0" fillId="0" borderId="3" xfId="0" applyNumberFormat="1" applyFont="1" applyFill="1" applyBorder="1" applyAlignment="1" applyProtection="1">
      <alignment horizontal="center"/>
      <protection/>
    </xf>
    <xf numFmtId="194" fontId="0" fillId="0" borderId="6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/>
    </xf>
    <xf numFmtId="194" fontId="0" fillId="0" borderId="7" xfId="0" applyNumberFormat="1" applyFont="1" applyFill="1" applyBorder="1" applyAlignment="1" applyProtection="1">
      <alignment horizontal="center"/>
      <protection/>
    </xf>
    <xf numFmtId="191" fontId="0" fillId="0" borderId="15" xfId="0" applyNumberFormat="1" applyFont="1" applyFill="1" applyBorder="1" applyAlignment="1" applyProtection="1">
      <alignment horizontal="center"/>
      <protection/>
    </xf>
    <xf numFmtId="191" fontId="0" fillId="0" borderId="13" xfId="0" applyNumberFormat="1" applyFont="1" applyFill="1" applyBorder="1" applyAlignment="1" applyProtection="1">
      <alignment horizontal="center"/>
      <protection/>
    </xf>
    <xf numFmtId="191" fontId="0" fillId="0" borderId="7" xfId="0" applyNumberFormat="1" applyFont="1" applyFill="1" applyBorder="1" applyAlignment="1" applyProtection="1">
      <alignment horizontal="center"/>
      <protection/>
    </xf>
    <xf numFmtId="191" fontId="0" fillId="0" borderId="8" xfId="0" applyNumberFormat="1" applyFont="1" applyFill="1" applyBorder="1" applyAlignment="1" applyProtection="1">
      <alignment horizontal="center"/>
      <protection/>
    </xf>
    <xf numFmtId="191" fontId="0" fillId="0" borderId="3" xfId="0" applyNumberFormat="1" applyFont="1" applyFill="1" applyBorder="1" applyAlignment="1" applyProtection="1">
      <alignment horizontal="center"/>
      <protection/>
    </xf>
    <xf numFmtId="191" fontId="0" fillId="0" borderId="6" xfId="0" applyNumberFormat="1" applyFont="1" applyFill="1" applyBorder="1" applyAlignment="1" applyProtection="1">
      <alignment horizontal="center"/>
      <protection/>
    </xf>
    <xf numFmtId="192" fontId="0" fillId="0" borderId="19" xfId="0" applyNumberFormat="1" applyFont="1" applyFill="1" applyBorder="1" applyAlignment="1">
      <alignment horizontal="center"/>
    </xf>
    <xf numFmtId="192" fontId="0" fillId="0" borderId="20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192" fontId="0" fillId="0" borderId="0" xfId="24" applyNumberFormat="1" applyFont="1" applyFill="1" applyBorder="1" applyAlignment="1" applyProtection="1">
      <alignment horizontal="right"/>
      <protection/>
    </xf>
    <xf numFmtId="192" fontId="0" fillId="0" borderId="7" xfId="24" applyNumberFormat="1" applyFont="1" applyFill="1" applyBorder="1" applyAlignment="1" applyProtection="1">
      <alignment horizontal="right"/>
      <protection/>
    </xf>
    <xf numFmtId="192" fontId="0" fillId="0" borderId="8" xfId="24" applyNumberFormat="1" applyFont="1" applyFill="1" applyBorder="1" applyAlignment="1" applyProtection="1">
      <alignment horizontal="right"/>
      <protection/>
    </xf>
    <xf numFmtId="192" fontId="0" fillId="0" borderId="10" xfId="24" applyNumberFormat="1" applyFont="1" applyFill="1" applyBorder="1" applyAlignment="1" applyProtection="1">
      <alignment horizontal="right"/>
      <protection/>
    </xf>
    <xf numFmtId="192" fontId="0" fillId="0" borderId="11" xfId="24" applyNumberFormat="1" applyFont="1" applyFill="1" applyBorder="1" applyAlignment="1" applyProtection="1">
      <alignment horizontal="right"/>
      <protection/>
    </xf>
    <xf numFmtId="192" fontId="1" fillId="0" borderId="16" xfId="24" applyNumberFormat="1" applyFont="1" applyFill="1" applyBorder="1" applyAlignment="1" applyProtection="1">
      <alignment horizontal="right"/>
      <protection/>
    </xf>
    <xf numFmtId="192" fontId="1" fillId="0" borderId="7" xfId="24" applyNumberFormat="1" applyFont="1" applyFill="1" applyBorder="1" applyAlignment="1" applyProtection="1">
      <alignment horizontal="right"/>
      <protection/>
    </xf>
    <xf numFmtId="192" fontId="1" fillId="0" borderId="0" xfId="24" applyNumberFormat="1" applyFont="1" applyFill="1" applyBorder="1" applyAlignment="1" applyProtection="1">
      <alignment horizontal="right"/>
      <protection/>
    </xf>
    <xf numFmtId="192" fontId="0" fillId="0" borderId="7" xfId="24" applyNumberFormat="1" applyFont="1" applyFill="1" applyBorder="1" applyAlignment="1">
      <alignment horizontal="right"/>
      <protection/>
    </xf>
    <xf numFmtId="192" fontId="0" fillId="0" borderId="19" xfId="24" applyNumberFormat="1" applyFont="1" applyFill="1" applyBorder="1" applyAlignment="1" applyProtection="1">
      <alignment horizontal="right"/>
      <protection/>
    </xf>
    <xf numFmtId="192" fontId="0" fillId="0" borderId="20" xfId="24" applyNumberFormat="1" applyFont="1" applyFill="1" applyBorder="1" applyAlignment="1" applyProtection="1">
      <alignment horizontal="right"/>
      <protection/>
    </xf>
    <xf numFmtId="194" fontId="0" fillId="0" borderId="15" xfId="25" applyNumberFormat="1" applyFont="1" applyFill="1" applyBorder="1" applyProtection="1">
      <alignment/>
      <protection/>
    </xf>
    <xf numFmtId="194" fontId="0" fillId="0" borderId="7" xfId="25" applyNumberFormat="1" applyFont="1" applyFill="1" applyBorder="1" applyProtection="1">
      <alignment/>
      <protection/>
    </xf>
    <xf numFmtId="194" fontId="0" fillId="0" borderId="7" xfId="24" applyNumberFormat="1" applyFont="1" applyFill="1" applyBorder="1" applyProtection="1">
      <alignment/>
      <protection/>
    </xf>
    <xf numFmtId="194" fontId="0" fillId="0" borderId="8" xfId="24" applyNumberFormat="1" applyFont="1" applyFill="1" applyBorder="1" applyProtection="1">
      <alignment/>
      <protection/>
    </xf>
    <xf numFmtId="194" fontId="0" fillId="0" borderId="8" xfId="25" applyNumberFormat="1" applyFont="1" applyFill="1" applyBorder="1" applyProtection="1">
      <alignment/>
      <protection/>
    </xf>
    <xf numFmtId="194" fontId="1" fillId="0" borderId="16" xfId="25" applyNumberFormat="1" applyFont="1" applyFill="1" applyBorder="1" applyProtection="1">
      <alignment/>
      <protection/>
    </xf>
    <xf numFmtId="194" fontId="1" fillId="0" borderId="17" xfId="25" applyNumberFormat="1" applyFont="1" applyFill="1" applyBorder="1" applyProtection="1">
      <alignment/>
      <protection/>
    </xf>
    <xf numFmtId="194" fontId="0" fillId="0" borderId="13" xfId="25" applyNumberFormat="1" applyFont="1" applyFill="1" applyBorder="1" applyProtection="1">
      <alignment/>
      <protection/>
    </xf>
    <xf numFmtId="194" fontId="0" fillId="0" borderId="12" xfId="25" applyNumberFormat="1" applyFont="1" applyFill="1" applyBorder="1" applyProtection="1">
      <alignment/>
      <protection/>
    </xf>
    <xf numFmtId="194" fontId="0" fillId="0" borderId="5" xfId="25" applyNumberFormat="1" applyFont="1" applyFill="1" applyBorder="1" applyProtection="1">
      <alignment/>
      <protection/>
    </xf>
    <xf numFmtId="194" fontId="0" fillId="0" borderId="0" xfId="25" applyNumberFormat="1" applyFont="1" applyFill="1" applyBorder="1" applyProtection="1">
      <alignment/>
      <protection/>
    </xf>
    <xf numFmtId="0" fontId="0" fillId="0" borderId="7" xfId="25" applyFont="1" applyFill="1" applyBorder="1">
      <alignment/>
      <protection/>
    </xf>
    <xf numFmtId="194" fontId="0" fillId="0" borderId="19" xfId="25" applyNumberFormat="1" applyFont="1" applyFill="1" applyBorder="1" applyProtection="1">
      <alignment/>
      <protection/>
    </xf>
    <xf numFmtId="194" fontId="0" fillId="0" borderId="18" xfId="25" applyNumberFormat="1" applyFont="1" applyFill="1" applyBorder="1" applyProtection="1">
      <alignment/>
      <protection/>
    </xf>
    <xf numFmtId="194" fontId="0" fillId="0" borderId="20" xfId="25" applyNumberFormat="1" applyFont="1" applyFill="1" applyBorder="1" applyProtection="1">
      <alignment/>
      <protection/>
    </xf>
    <xf numFmtId="0" fontId="5" fillId="0" borderId="0" xfId="23" applyFont="1" applyFill="1" applyAlignment="1">
      <alignment horizontal="center"/>
      <protection/>
    </xf>
    <xf numFmtId="194" fontId="0" fillId="0" borderId="15" xfId="23" applyNumberFormat="1" applyFont="1" applyFill="1" applyBorder="1" applyProtection="1">
      <alignment/>
      <protection/>
    </xf>
    <xf numFmtId="194" fontId="0" fillId="0" borderId="7" xfId="23" applyNumberFormat="1" applyFont="1" applyFill="1" applyBorder="1" applyProtection="1">
      <alignment/>
      <protection/>
    </xf>
    <xf numFmtId="191" fontId="0" fillId="0" borderId="16" xfId="23" applyNumberFormat="1" applyFont="1" applyFill="1" applyBorder="1" applyAlignment="1" applyProtection="1">
      <alignment horizontal="right"/>
      <protection/>
    </xf>
    <xf numFmtId="191" fontId="0" fillId="0" borderId="16" xfId="23" applyNumberFormat="1" applyFont="1" applyFill="1" applyBorder="1" applyProtection="1">
      <alignment/>
      <protection/>
    </xf>
    <xf numFmtId="0" fontId="0" fillId="0" borderId="16" xfId="23" applyFont="1" applyFill="1" applyBorder="1" applyAlignment="1">
      <alignment horizontal="center"/>
      <protection/>
    </xf>
    <xf numFmtId="0" fontId="0" fillId="0" borderId="12" xfId="23" applyFont="1" applyFill="1" applyBorder="1" applyAlignment="1">
      <alignment horizontal="left" vertical="center"/>
      <protection/>
    </xf>
    <xf numFmtId="0" fontId="0" fillId="0" borderId="15" xfId="23" applyFont="1" applyFill="1" applyBorder="1" applyAlignment="1">
      <alignment horizontal="center"/>
      <protection/>
    </xf>
    <xf numFmtId="0" fontId="0" fillId="0" borderId="12" xfId="23" applyFont="1" applyFill="1" applyBorder="1" applyAlignment="1">
      <alignment horizontal="center"/>
      <protection/>
    </xf>
    <xf numFmtId="0" fontId="0" fillId="0" borderId="0" xfId="23" applyFont="1" applyFill="1" applyAlignment="1">
      <alignment horizontal="center"/>
      <protection/>
    </xf>
    <xf numFmtId="0" fontId="0" fillId="0" borderId="5" xfId="23" applyFont="1" applyFill="1" applyBorder="1" applyAlignment="1">
      <alignment horizontal="left" vertical="center"/>
      <protection/>
    </xf>
    <xf numFmtId="0" fontId="0" fillId="0" borderId="7" xfId="23" applyFont="1" applyFill="1" applyBorder="1" applyAlignment="1">
      <alignment horizontal="center"/>
      <protection/>
    </xf>
    <xf numFmtId="0" fontId="0" fillId="0" borderId="5" xfId="23" applyFont="1" applyFill="1" applyBorder="1" applyAlignment="1">
      <alignment horizontal="center"/>
      <protection/>
    </xf>
    <xf numFmtId="191" fontId="0" fillId="0" borderId="11" xfId="0" applyNumberFormat="1" applyFont="1" applyFill="1" applyBorder="1" applyAlignment="1">
      <alignment horizontal="right"/>
    </xf>
    <xf numFmtId="194" fontId="0" fillId="0" borderId="0" xfId="0" applyNumberFormat="1" applyFont="1" applyFill="1" applyBorder="1" applyAlignment="1" applyProtection="1">
      <alignment horizontal="center"/>
      <protection/>
    </xf>
    <xf numFmtId="194" fontId="0" fillId="0" borderId="20" xfId="0" applyNumberFormat="1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191" fontId="0" fillId="0" borderId="0" xfId="0" applyNumberFormat="1" applyFont="1" applyFill="1" applyAlignment="1">
      <alignment/>
    </xf>
    <xf numFmtId="0" fontId="0" fillId="0" borderId="8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194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 vertical="center"/>
    </xf>
    <xf numFmtId="191" fontId="0" fillId="0" borderId="7" xfId="0" applyNumberFormat="1" applyBorder="1" applyAlignment="1">
      <alignment/>
    </xf>
    <xf numFmtId="0" fontId="1" fillId="0" borderId="9" xfId="0" applyFont="1" applyFill="1" applyBorder="1" applyAlignment="1" quotePrefix="1">
      <alignment horizontal="left" vertical="center"/>
    </xf>
    <xf numFmtId="0" fontId="1" fillId="0" borderId="24" xfId="0" applyFont="1" applyFill="1" applyBorder="1" applyAlignment="1" quotePrefix="1">
      <alignment horizontal="left" vertical="center"/>
    </xf>
    <xf numFmtId="192" fontId="0" fillId="0" borderId="0" xfId="0" applyNumberFormat="1" applyFont="1" applyFill="1" applyAlignment="1">
      <alignment horizontal="center"/>
    </xf>
    <xf numFmtId="191" fontId="0" fillId="0" borderId="13" xfId="0" applyNumberFormat="1" applyBorder="1" applyAlignment="1">
      <alignment vertical="center"/>
    </xf>
    <xf numFmtId="191" fontId="0" fillId="0" borderId="8" xfId="0" applyNumberFormat="1" applyBorder="1" applyAlignment="1">
      <alignment vertical="center"/>
    </xf>
    <xf numFmtId="191" fontId="1" fillId="0" borderId="6" xfId="0" applyNumberFormat="1" applyFont="1" applyBorder="1" applyAlignment="1">
      <alignment vertical="center"/>
    </xf>
    <xf numFmtId="191" fontId="1" fillId="0" borderId="20" xfId="0" applyNumberFormat="1" applyFont="1" applyBorder="1" applyAlignment="1">
      <alignment vertical="center"/>
    </xf>
    <xf numFmtId="2" fontId="0" fillId="0" borderId="2" xfId="0" applyNumberFormat="1" applyFont="1" applyFill="1" applyBorder="1" applyAlignment="1" quotePrefix="1">
      <alignment horizontal="center" vertical="center"/>
    </xf>
    <xf numFmtId="191" fontId="0" fillId="0" borderId="12" xfId="0" applyNumberFormat="1" applyFont="1" applyFill="1" applyBorder="1" applyAlignment="1">
      <alignment horizontal="right" vertical="center"/>
    </xf>
    <xf numFmtId="191" fontId="0" fillId="0" borderId="5" xfId="0" applyNumberFormat="1" applyFont="1" applyFill="1" applyBorder="1" applyAlignment="1">
      <alignment horizontal="right" vertical="center"/>
    </xf>
    <xf numFmtId="191" fontId="1" fillId="0" borderId="2" xfId="0" applyNumberFormat="1" applyFont="1" applyFill="1" applyBorder="1" applyAlignment="1">
      <alignment horizontal="right" vertical="center"/>
    </xf>
    <xf numFmtId="191" fontId="1" fillId="0" borderId="18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1" fillId="0" borderId="0" xfId="0" applyFont="1" applyFill="1" applyAlignment="1">
      <alignment/>
    </xf>
    <xf numFmtId="191" fontId="0" fillId="0" borderId="13" xfId="0" applyNumberFormat="1" applyFont="1" applyFill="1" applyBorder="1" applyAlignment="1">
      <alignment horizontal="center"/>
    </xf>
    <xf numFmtId="191" fontId="0" fillId="0" borderId="12" xfId="0" applyNumberFormat="1" applyFont="1" applyFill="1" applyBorder="1" applyAlignment="1">
      <alignment horizontal="center"/>
    </xf>
    <xf numFmtId="191" fontId="0" fillId="0" borderId="5" xfId="0" applyNumberFormat="1" applyFont="1" applyFill="1" applyBorder="1" applyAlignment="1">
      <alignment horizontal="center"/>
    </xf>
    <xf numFmtId="191" fontId="0" fillId="0" borderId="20" xfId="0" applyNumberFormat="1" applyFont="1" applyFill="1" applyBorder="1" applyAlignment="1">
      <alignment horizontal="center"/>
    </xf>
    <xf numFmtId="191" fontId="0" fillId="0" borderId="18" xfId="0" applyNumberFormat="1" applyFont="1" applyFill="1" applyBorder="1" applyAlignment="1">
      <alignment horizontal="center"/>
    </xf>
    <xf numFmtId="191" fontId="0" fillId="0" borderId="15" xfId="0" applyNumberFormat="1" applyFont="1" applyFill="1" applyBorder="1" applyAlignment="1">
      <alignment horizontal="center"/>
    </xf>
    <xf numFmtId="191" fontId="0" fillId="0" borderId="7" xfId="0" applyNumberFormat="1" applyFont="1" applyFill="1" applyBorder="1" applyAlignment="1">
      <alignment horizontal="center"/>
    </xf>
    <xf numFmtId="191" fontId="0" fillId="0" borderId="19" xfId="0" applyNumberFormat="1" applyFont="1" applyFill="1" applyBorder="1" applyAlignment="1">
      <alignment horizontal="center"/>
    </xf>
    <xf numFmtId="192" fontId="0" fillId="0" borderId="12" xfId="0" applyNumberFormat="1" applyFont="1" applyFill="1" applyBorder="1" applyAlignment="1">
      <alignment horizontal="right" vertical="center"/>
    </xf>
    <xf numFmtId="192" fontId="0" fillId="0" borderId="5" xfId="0" applyNumberFormat="1" applyFont="1" applyFill="1" applyBorder="1" applyAlignment="1">
      <alignment horizontal="right" vertical="center"/>
    </xf>
    <xf numFmtId="192" fontId="1" fillId="0" borderId="2" xfId="0" applyNumberFormat="1" applyFont="1" applyFill="1" applyBorder="1" applyAlignment="1">
      <alignment horizontal="right" vertical="center"/>
    </xf>
    <xf numFmtId="192" fontId="1" fillId="0" borderId="18" xfId="0" applyNumberFormat="1" applyFont="1" applyFill="1" applyBorder="1" applyAlignment="1">
      <alignment horizontal="right" vertical="center"/>
    </xf>
    <xf numFmtId="193" fontId="0" fillId="0" borderId="12" xfId="0" applyNumberFormat="1" applyBorder="1" applyAlignment="1">
      <alignment vertical="center"/>
    </xf>
    <xf numFmtId="193" fontId="0" fillId="0" borderId="5" xfId="0" applyNumberFormat="1" applyBorder="1" applyAlignment="1">
      <alignment vertical="center"/>
    </xf>
    <xf numFmtId="0" fontId="0" fillId="0" borderId="0" xfId="0" applyAlignment="1">
      <alignment horizontal="center"/>
    </xf>
    <xf numFmtId="2" fontId="0" fillId="0" borderId="7" xfId="0" applyNumberFormat="1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centerContinuous" wrapText="1"/>
    </xf>
    <xf numFmtId="2" fontId="0" fillId="0" borderId="8" xfId="0" applyNumberFormat="1" applyFont="1" applyBorder="1" applyAlignment="1">
      <alignment horizontal="centerContinuous" wrapText="1"/>
    </xf>
    <xf numFmtId="2" fontId="1" fillId="0" borderId="19" xfId="0" applyNumberFormat="1" applyFont="1" applyBorder="1" applyAlignment="1">
      <alignment horizontal="centerContinuous" wrapText="1"/>
    </xf>
    <xf numFmtId="2" fontId="1" fillId="0" borderId="19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Continuous" wrapText="1"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4" fontId="0" fillId="0" borderId="25" xfId="17" applyNumberFormat="1" applyFont="1" applyFill="1" applyBorder="1" applyAlignment="1">
      <alignment/>
    </xf>
    <xf numFmtId="4" fontId="0" fillId="0" borderId="26" xfId="17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4" fontId="1" fillId="0" borderId="27" xfId="17" applyNumberFormat="1" applyFont="1" applyFill="1" applyBorder="1" applyAlignment="1">
      <alignment/>
    </xf>
    <xf numFmtId="198" fontId="1" fillId="0" borderId="19" xfId="18" applyNumberFormat="1" applyFont="1" applyBorder="1" applyAlignment="1">
      <alignment horizontal="right"/>
    </xf>
    <xf numFmtId="2" fontId="1" fillId="0" borderId="20" xfId="0" applyNumberFormat="1" applyFont="1" applyFill="1" applyBorder="1" applyAlignment="1">
      <alignment horizontal="center"/>
    </xf>
    <xf numFmtId="191" fontId="8" fillId="0" borderId="0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2" fontId="1" fillId="0" borderId="19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1" fontId="0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04" fontId="0" fillId="0" borderId="12" xfId="0" applyNumberFormat="1" applyFont="1" applyFill="1" applyBorder="1" applyAlignment="1">
      <alignment horizontal="center"/>
    </xf>
    <xf numFmtId="3" fontId="0" fillId="0" borderId="15" xfId="0" applyNumberFormat="1" applyFont="1" applyBorder="1" applyAlignment="1">
      <alignment vertical="center"/>
    </xf>
    <xf numFmtId="204" fontId="0" fillId="0" borderId="5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 vertical="center"/>
    </xf>
    <xf numFmtId="0" fontId="1" fillId="0" borderId="14" xfId="0" applyFont="1" applyFill="1" applyBorder="1" applyAlignment="1" quotePrefix="1">
      <alignment horizontal="left"/>
    </xf>
    <xf numFmtId="204" fontId="0" fillId="0" borderId="14" xfId="0" applyNumberFormat="1" applyFont="1" applyFill="1" applyBorder="1" applyAlignment="1">
      <alignment horizontal="center"/>
    </xf>
    <xf numFmtId="204" fontId="0" fillId="0" borderId="14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204" fontId="0" fillId="0" borderId="16" xfId="0" applyNumberFormat="1" applyFont="1" applyBorder="1" applyAlignment="1">
      <alignment vertical="center"/>
    </xf>
    <xf numFmtId="204" fontId="0" fillId="0" borderId="17" xfId="0" applyNumberFormat="1" applyFont="1" applyBorder="1" applyAlignment="1">
      <alignment vertical="center"/>
    </xf>
    <xf numFmtId="0" fontId="0" fillId="0" borderId="23" xfId="0" applyFont="1" applyFill="1" applyBorder="1" applyAlignment="1" quotePrefix="1">
      <alignment horizontal="left"/>
    </xf>
    <xf numFmtId="189" fontId="1" fillId="0" borderId="0" xfId="0" applyNumberFormat="1" applyFont="1" applyBorder="1" applyAlignment="1">
      <alignment vertical="center"/>
    </xf>
    <xf numFmtId="1" fontId="0" fillId="0" borderId="0" xfId="0" applyNumberFormat="1" applyFont="1" applyFill="1" applyAlignment="1">
      <alignment/>
    </xf>
    <xf numFmtId="20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90" fontId="0" fillId="0" borderId="16" xfId="0" applyNumberFormat="1" applyFont="1" applyFill="1" applyBorder="1" applyAlignment="1">
      <alignment horizontal="center"/>
    </xf>
    <xf numFmtId="204" fontId="0" fillId="0" borderId="2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204" fontId="0" fillId="0" borderId="0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17" xfId="25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6" xfId="23" applyFont="1" applyFill="1" applyBorder="1" applyAlignment="1">
      <alignment horizontal="center"/>
      <protection/>
    </xf>
    <xf numFmtId="0" fontId="0" fillId="0" borderId="20" xfId="23" applyFont="1" applyFill="1" applyBorder="1" applyAlignment="1">
      <alignment horizontal="center"/>
      <protection/>
    </xf>
    <xf numFmtId="0" fontId="1" fillId="0" borderId="5" xfId="23" applyFont="1" applyFill="1" applyBorder="1" applyAlignment="1">
      <alignment horizontal="left"/>
      <protection/>
    </xf>
    <xf numFmtId="0" fontId="1" fillId="0" borderId="28" xfId="23" applyFont="1" applyFill="1" applyBorder="1">
      <alignment/>
      <protection/>
    </xf>
    <xf numFmtId="0" fontId="0" fillId="0" borderId="29" xfId="23" applyFont="1" applyFill="1" applyBorder="1" applyAlignment="1">
      <alignment horizontal="center"/>
      <protection/>
    </xf>
    <xf numFmtId="0" fontId="0" fillId="0" borderId="28" xfId="23" applyFont="1" applyFill="1" applyBorder="1" applyAlignment="1">
      <alignment horizontal="center"/>
      <protection/>
    </xf>
    <xf numFmtId="0" fontId="0" fillId="0" borderId="30" xfId="23" applyFont="1" applyFill="1" applyBorder="1" applyAlignment="1">
      <alignment horizontal="center"/>
      <protection/>
    </xf>
    <xf numFmtId="0" fontId="1" fillId="0" borderId="14" xfId="23" applyFont="1" applyFill="1" applyBorder="1" applyAlignment="1">
      <alignment horizontal="left"/>
      <protection/>
    </xf>
    <xf numFmtId="194" fontId="0" fillId="0" borderId="13" xfId="23" applyNumberFormat="1" applyFont="1" applyFill="1" applyBorder="1" applyAlignment="1" applyProtection="1" quotePrefix="1">
      <alignment horizontal="center"/>
      <protection/>
    </xf>
    <xf numFmtId="194" fontId="0" fillId="0" borderId="8" xfId="23" applyNumberFormat="1" applyFont="1" applyFill="1" applyBorder="1" applyAlignment="1" applyProtection="1">
      <alignment horizontal="center"/>
      <protection/>
    </xf>
    <xf numFmtId="191" fontId="0" fillId="0" borderId="17" xfId="23" applyNumberFormat="1" applyFont="1" applyFill="1" applyBorder="1" applyAlignment="1" applyProtection="1">
      <alignment horizontal="center"/>
      <protection/>
    </xf>
    <xf numFmtId="0" fontId="5" fillId="0" borderId="0" xfId="23" applyFont="1" applyFill="1" applyAlignment="1">
      <alignment/>
      <protection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 wrapText="1"/>
    </xf>
    <xf numFmtId="3" fontId="0" fillId="0" borderId="31" xfId="0" applyNumberFormat="1" applyFont="1" applyFill="1" applyBorder="1" applyAlignment="1">
      <alignment horizontal="center" wrapText="1"/>
    </xf>
    <xf numFmtId="191" fontId="0" fillId="0" borderId="23" xfId="0" applyNumberFormat="1" applyFont="1" applyFill="1" applyBorder="1" applyAlignment="1" quotePrefix="1">
      <alignment horizontal="left"/>
    </xf>
    <xf numFmtId="3" fontId="0" fillId="0" borderId="3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203" fontId="0" fillId="0" borderId="12" xfId="0" applyNumberFormat="1" applyFont="1" applyBorder="1" applyAlignment="1">
      <alignment vertical="center"/>
    </xf>
    <xf numFmtId="203" fontId="0" fillId="0" borderId="5" xfId="0" applyNumberFormat="1" applyFont="1" applyBorder="1" applyAlignment="1">
      <alignment vertical="center"/>
    </xf>
    <xf numFmtId="203" fontId="7" fillId="0" borderId="5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89" fontId="0" fillId="0" borderId="3" xfId="0" applyNumberFormat="1" applyFont="1" applyFill="1" applyBorder="1" applyAlignment="1">
      <alignment horizontal="center" wrapText="1"/>
    </xf>
    <xf numFmtId="189" fontId="0" fillId="0" borderId="10" xfId="0" applyNumberFormat="1" applyFont="1" applyFill="1" applyBorder="1" applyAlignment="1">
      <alignment horizontal="center" wrapText="1"/>
    </xf>
    <xf numFmtId="189" fontId="0" fillId="0" borderId="6" xfId="0" applyNumberFormat="1" applyFont="1" applyFill="1" applyBorder="1" applyAlignment="1">
      <alignment horizontal="center" wrapText="1"/>
    </xf>
    <xf numFmtId="189" fontId="0" fillId="0" borderId="11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7" xfId="0" applyNumberFormat="1" applyFont="1" applyFill="1" applyBorder="1" applyAlignment="1">
      <alignment horizontal="center" wrapText="1"/>
    </xf>
    <xf numFmtId="2" fontId="0" fillId="0" borderId="19" xfId="0" applyNumberFormat="1" applyFont="1" applyFill="1" applyBorder="1" applyAlignment="1">
      <alignment horizontal="center" wrapText="1"/>
    </xf>
    <xf numFmtId="2" fontId="0" fillId="0" borderId="6" xfId="0" applyNumberFormat="1" applyFont="1" applyFill="1" applyBorder="1" applyAlignment="1">
      <alignment horizontal="center" wrapText="1"/>
    </xf>
    <xf numFmtId="2" fontId="0" fillId="0" borderId="8" xfId="0" applyNumberFormat="1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 wrapText="1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>
      <alignment wrapText="1"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49" fontId="0" fillId="0" borderId="22" xfId="0" applyNumberFormat="1" applyFont="1" applyFill="1" applyBorder="1" applyAlignment="1" applyProtection="1">
      <alignment horizontal="center"/>
      <protection/>
    </xf>
    <xf numFmtId="49" fontId="0" fillId="0" borderId="32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3" xfId="24" applyFont="1" applyFill="1" applyBorder="1" applyAlignment="1">
      <alignment horizontal="left"/>
      <protection/>
    </xf>
    <xf numFmtId="0" fontId="5" fillId="0" borderId="0" xfId="24" applyFont="1" applyFill="1" applyAlignment="1">
      <alignment horizontal="center"/>
      <protection/>
    </xf>
    <xf numFmtId="0" fontId="0" fillId="0" borderId="6" xfId="24" applyFont="1" applyFill="1" applyBorder="1" applyAlignment="1">
      <alignment horizontal="center" vertical="center" wrapText="1"/>
      <protection/>
    </xf>
    <xf numFmtId="0" fontId="0" fillId="0" borderId="8" xfId="24" applyFont="1" applyFill="1" applyBorder="1" applyAlignment="1">
      <alignment horizontal="center" vertical="center" wrapText="1"/>
      <protection/>
    </xf>
    <xf numFmtId="0" fontId="0" fillId="0" borderId="20" xfId="24" applyFont="1" applyFill="1" applyBorder="1" applyAlignment="1">
      <alignment horizontal="center" vertical="center" wrapText="1"/>
      <protection/>
    </xf>
    <xf numFmtId="0" fontId="0" fillId="0" borderId="2" xfId="24" applyFont="1" applyFill="1" applyBorder="1" applyAlignment="1">
      <alignment horizontal="center" vertical="center"/>
      <protection/>
    </xf>
    <xf numFmtId="0" fontId="0" fillId="0" borderId="5" xfId="24" applyFont="1" applyFill="1" applyBorder="1" applyAlignment="1">
      <alignment horizontal="center" vertical="center"/>
      <protection/>
    </xf>
    <xf numFmtId="0" fontId="0" fillId="0" borderId="18" xfId="24" applyFont="1" applyFill="1" applyBorder="1" applyAlignment="1">
      <alignment horizontal="center" vertical="center"/>
      <protection/>
    </xf>
    <xf numFmtId="0" fontId="0" fillId="0" borderId="3" xfId="24" applyFont="1" applyFill="1" applyBorder="1" applyAlignment="1">
      <alignment horizontal="center" vertical="center" wrapText="1"/>
      <protection/>
    </xf>
    <xf numFmtId="0" fontId="0" fillId="0" borderId="19" xfId="24" applyFont="1" applyFill="1" applyBorder="1" applyAlignment="1">
      <alignment horizontal="center" vertical="center" wrapText="1"/>
      <protection/>
    </xf>
    <xf numFmtId="0" fontId="0" fillId="0" borderId="7" xfId="24" applyFont="1" applyFill="1" applyBorder="1" applyAlignment="1">
      <alignment horizontal="center" vertical="center" wrapText="1"/>
      <protection/>
    </xf>
    <xf numFmtId="0" fontId="1" fillId="0" borderId="0" xfId="24" applyFont="1" applyFill="1" applyAlignment="1">
      <alignment horizontal="center"/>
      <protection/>
    </xf>
    <xf numFmtId="0" fontId="0" fillId="0" borderId="2" xfId="25" applyFont="1" applyFill="1" applyBorder="1" applyAlignment="1" applyProtection="1">
      <alignment horizontal="center" vertical="center" wrapText="1"/>
      <protection/>
    </xf>
    <xf numFmtId="0" fontId="0" fillId="0" borderId="5" xfId="25" applyFont="1" applyFill="1" applyBorder="1" applyAlignment="1" applyProtection="1">
      <alignment horizontal="center" vertical="center" wrapText="1"/>
      <protection/>
    </xf>
    <xf numFmtId="0" fontId="0" fillId="0" borderId="18" xfId="25" applyFont="1" applyFill="1" applyBorder="1" applyAlignment="1" applyProtection="1">
      <alignment horizontal="center" vertical="center" wrapText="1"/>
      <protection/>
    </xf>
    <xf numFmtId="0" fontId="0" fillId="0" borderId="6" xfId="25" applyFont="1" applyFill="1" applyBorder="1" applyAlignment="1" applyProtection="1">
      <alignment horizontal="center" vertical="center" wrapText="1"/>
      <protection/>
    </xf>
    <xf numFmtId="0" fontId="0" fillId="0" borderId="9" xfId="25" applyFont="1" applyFill="1" applyBorder="1" applyAlignment="1" applyProtection="1">
      <alignment horizontal="center" vertical="center" wrapText="1"/>
      <protection/>
    </xf>
    <xf numFmtId="0" fontId="0" fillId="0" borderId="11" xfId="25" applyFont="1" applyFill="1" applyBorder="1" applyAlignment="1" applyProtection="1">
      <alignment horizontal="center" vertical="center" wrapText="1"/>
      <protection/>
    </xf>
    <xf numFmtId="0" fontId="0" fillId="0" borderId="1" xfId="25" applyFont="1" applyFill="1" applyBorder="1" applyAlignment="1" applyProtection="1">
      <alignment horizontal="center" vertical="center" wrapText="1"/>
      <protection/>
    </xf>
    <xf numFmtId="0" fontId="0" fillId="0" borderId="4" xfId="25" applyFont="1" applyFill="1" applyBorder="1" applyAlignment="1" applyProtection="1">
      <alignment horizontal="center" vertical="center" wrapText="1"/>
      <protection/>
    </xf>
    <xf numFmtId="0" fontId="0" fillId="0" borderId="0" xfId="24" applyFont="1" applyFill="1" applyBorder="1" applyAlignment="1">
      <alignment horizontal="left"/>
      <protection/>
    </xf>
    <xf numFmtId="0" fontId="0" fillId="0" borderId="2" xfId="25" applyFont="1" applyFill="1" applyBorder="1" applyAlignment="1" applyProtection="1">
      <alignment horizontal="center" vertical="center"/>
      <protection/>
    </xf>
    <xf numFmtId="0" fontId="0" fillId="0" borderId="5" xfId="25" applyFont="1" applyFill="1" applyBorder="1" applyAlignment="1" applyProtection="1">
      <alignment horizontal="center" vertical="center"/>
      <protection/>
    </xf>
    <xf numFmtId="0" fontId="0" fillId="0" borderId="6" xfId="25" applyFont="1" applyFill="1" applyBorder="1" applyAlignment="1" applyProtection="1">
      <alignment horizontal="center" vertical="center"/>
      <protection/>
    </xf>
    <xf numFmtId="0" fontId="0" fillId="0" borderId="9" xfId="25" applyFont="1" applyFill="1" applyBorder="1" applyAlignment="1" applyProtection="1">
      <alignment horizontal="center" vertical="center"/>
      <protection/>
    </xf>
    <xf numFmtId="0" fontId="0" fillId="0" borderId="11" xfId="25" applyFont="1" applyFill="1" applyBorder="1" applyAlignment="1" applyProtection="1">
      <alignment horizontal="center" vertical="center"/>
      <protection/>
    </xf>
    <xf numFmtId="0" fontId="0" fillId="0" borderId="1" xfId="25" applyFont="1" applyFill="1" applyBorder="1" applyAlignment="1" applyProtection="1">
      <alignment horizontal="center" vertical="center"/>
      <protection/>
    </xf>
    <xf numFmtId="0" fontId="0" fillId="0" borderId="4" xfId="25" applyFont="1" applyFill="1" applyBorder="1" applyAlignment="1" applyProtection="1">
      <alignment horizontal="center" vertical="center"/>
      <protection/>
    </xf>
    <xf numFmtId="0" fontId="5" fillId="0" borderId="0" xfId="23" applyFont="1" applyFill="1" applyAlignment="1">
      <alignment horizontal="center"/>
      <protection/>
    </xf>
    <xf numFmtId="0" fontId="0" fillId="0" borderId="2" xfId="23" applyFont="1" applyFill="1" applyBorder="1" applyAlignment="1">
      <alignment horizontal="center" vertical="center"/>
      <protection/>
    </xf>
    <xf numFmtId="0" fontId="0" fillId="0" borderId="18" xfId="23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horizontal="center"/>
    </xf>
    <xf numFmtId="0" fontId="0" fillId="0" borderId="22" xfId="23" applyFont="1" applyFill="1" applyBorder="1" applyAlignment="1">
      <alignment horizontal="center"/>
      <protection/>
    </xf>
    <xf numFmtId="0" fontId="0" fillId="0" borderId="31" xfId="0" applyFont="1" applyBorder="1" applyAlignment="1">
      <alignment horizontal="center"/>
    </xf>
    <xf numFmtId="1" fontId="0" fillId="0" borderId="21" xfId="0" applyNumberFormat="1" applyFont="1" applyFill="1" applyBorder="1" applyAlignment="1" quotePrefix="1">
      <alignment horizontal="center"/>
    </xf>
    <xf numFmtId="1" fontId="0" fillId="0" borderId="22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 quotePrefix="1">
      <alignment horizontal="center"/>
    </xf>
    <xf numFmtId="0" fontId="0" fillId="0" borderId="2" xfId="0" applyFont="1" applyFill="1" applyBorder="1" applyAlignment="1" quotePrefix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H49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8.421875" style="12" customWidth="1"/>
    <col min="2" max="2" width="16.7109375" style="16" customWidth="1"/>
    <col min="3" max="3" width="16.7109375" style="5" customWidth="1"/>
    <col min="4" max="4" width="16.7109375" style="16" customWidth="1"/>
    <col min="5" max="6" width="16.7109375" style="17" customWidth="1"/>
    <col min="7" max="7" width="9.28125" style="5" customWidth="1"/>
    <col min="8" max="10" width="9.28125" style="12" customWidth="1"/>
    <col min="11" max="16384" width="8.421875" style="12" customWidth="1"/>
  </cols>
  <sheetData>
    <row r="1" spans="1:8" s="62" customFormat="1" ht="18">
      <c r="A1" s="481" t="s">
        <v>65</v>
      </c>
      <c r="B1" s="481"/>
      <c r="C1" s="481"/>
      <c r="D1" s="481"/>
      <c r="E1" s="481"/>
      <c r="F1" s="481"/>
      <c r="G1" s="61"/>
      <c r="H1" s="124"/>
    </row>
    <row r="2" spans="1:8" ht="12.75" customHeight="1">
      <c r="A2" s="34"/>
      <c r="B2" s="9"/>
      <c r="C2" s="35"/>
      <c r="D2" s="9"/>
      <c r="E2" s="9"/>
      <c r="F2" s="9"/>
      <c r="H2" s="124"/>
    </row>
    <row r="3" spans="1:8" ht="12.75" customHeight="1">
      <c r="A3" s="482" t="s">
        <v>79</v>
      </c>
      <c r="B3" s="482"/>
      <c r="C3" s="482"/>
      <c r="D3" s="482"/>
      <c r="E3" s="482"/>
      <c r="F3" s="482"/>
      <c r="H3" s="124"/>
    </row>
    <row r="4" spans="1:8" ht="12.75" customHeight="1">
      <c r="A4" s="482" t="s">
        <v>398</v>
      </c>
      <c r="B4" s="482"/>
      <c r="C4" s="482"/>
      <c r="D4" s="482"/>
      <c r="E4" s="482"/>
      <c r="F4" s="482"/>
      <c r="H4" s="124"/>
    </row>
    <row r="5" spans="1:8" ht="12.75" customHeight="1">
      <c r="A5" s="6"/>
      <c r="B5" s="7"/>
      <c r="C5" s="8"/>
      <c r="D5" s="7"/>
      <c r="E5" s="7"/>
      <c r="F5" s="9"/>
      <c r="H5" s="124"/>
    </row>
    <row r="6" spans="1:8" ht="12.75" customHeight="1">
      <c r="A6" s="23"/>
      <c r="B6" s="26"/>
      <c r="C6" s="19"/>
      <c r="D6" s="41"/>
      <c r="E6" s="19"/>
      <c r="F6" s="39" t="s">
        <v>66</v>
      </c>
      <c r="H6" s="124"/>
    </row>
    <row r="7" spans="1:8" ht="12.75" customHeight="1">
      <c r="A7" s="38" t="s">
        <v>0</v>
      </c>
      <c r="B7" s="483" t="s">
        <v>1</v>
      </c>
      <c r="C7" s="483"/>
      <c r="D7" s="484" t="s">
        <v>2</v>
      </c>
      <c r="E7" s="485"/>
      <c r="F7" s="40" t="s">
        <v>67</v>
      </c>
      <c r="H7" s="124"/>
    </row>
    <row r="8" spans="1:8" ht="12.75" customHeight="1" thickBot="1">
      <c r="A8" s="38"/>
      <c r="B8" s="51" t="s">
        <v>3</v>
      </c>
      <c r="C8" s="119" t="s">
        <v>4</v>
      </c>
      <c r="D8" s="52" t="s">
        <v>3</v>
      </c>
      <c r="E8" s="119" t="s">
        <v>4</v>
      </c>
      <c r="F8" s="40" t="s">
        <v>68</v>
      </c>
      <c r="H8" s="124"/>
    </row>
    <row r="9" spans="1:8" ht="12.75" customHeight="1">
      <c r="A9" s="55" t="s">
        <v>5</v>
      </c>
      <c r="B9" s="76">
        <v>6228</v>
      </c>
      <c r="C9" s="118">
        <v>18.655643421998562</v>
      </c>
      <c r="D9" s="76">
        <v>6896</v>
      </c>
      <c r="E9" s="118">
        <v>18.629278439635844</v>
      </c>
      <c r="F9" s="79">
        <v>12.693203892598781</v>
      </c>
      <c r="H9" s="124"/>
    </row>
    <row r="10" spans="1:8" ht="12.75" customHeight="1">
      <c r="A10" s="22" t="s">
        <v>6</v>
      </c>
      <c r="B10" s="44">
        <v>1154</v>
      </c>
      <c r="C10" s="118">
        <v>3.456745746465373</v>
      </c>
      <c r="D10" s="44">
        <v>1321</v>
      </c>
      <c r="E10" s="118">
        <v>3.5686306291703813</v>
      </c>
      <c r="F10" s="70">
        <v>3.91700956896673</v>
      </c>
      <c r="H10" s="124"/>
    </row>
    <row r="11" spans="1:8" ht="12.75" customHeight="1">
      <c r="A11" s="36" t="s">
        <v>7</v>
      </c>
      <c r="B11" s="44">
        <v>762</v>
      </c>
      <c r="C11" s="118">
        <v>2.282530553558591</v>
      </c>
      <c r="D11" s="44">
        <v>859</v>
      </c>
      <c r="E11" s="118">
        <v>2.320555420482481</v>
      </c>
      <c r="F11" s="70">
        <v>1.6163942983148427</v>
      </c>
      <c r="H11" s="124"/>
    </row>
    <row r="12" spans="1:8" ht="12.75" customHeight="1">
      <c r="A12" s="22" t="s">
        <v>8</v>
      </c>
      <c r="B12" s="44">
        <v>605</v>
      </c>
      <c r="C12" s="118">
        <v>1.8122453870117423</v>
      </c>
      <c r="D12" s="44">
        <v>710</v>
      </c>
      <c r="E12" s="118">
        <v>1.9180376583731797</v>
      </c>
      <c r="F12" s="70">
        <v>0.8126823581259641</v>
      </c>
      <c r="H12" s="124"/>
    </row>
    <row r="13" spans="1:8" ht="12.75" customHeight="1">
      <c r="A13" s="22" t="s">
        <v>9</v>
      </c>
      <c r="B13" s="44">
        <v>1175</v>
      </c>
      <c r="C13" s="118">
        <v>3.519650131799665</v>
      </c>
      <c r="D13" s="44">
        <v>1305</v>
      </c>
      <c r="E13" s="118">
        <v>3.525407245319718</v>
      </c>
      <c r="F13" s="70">
        <v>2.1057977967778383</v>
      </c>
      <c r="H13" s="124"/>
    </row>
    <row r="14" spans="1:8" ht="12.75" customHeight="1">
      <c r="A14" s="22" t="s">
        <v>10</v>
      </c>
      <c r="B14" s="44">
        <v>404</v>
      </c>
      <c r="C14" s="118">
        <v>1.2101605559549484</v>
      </c>
      <c r="D14" s="44">
        <v>462</v>
      </c>
      <c r="E14" s="118">
        <v>1.2480752086879001</v>
      </c>
      <c r="F14" s="70">
        <v>0.8761003999181097</v>
      </c>
      <c r="H14" s="125"/>
    </row>
    <row r="15" spans="1:6" ht="12.75" customHeight="1">
      <c r="A15" s="22" t="s">
        <v>11</v>
      </c>
      <c r="B15" s="44">
        <v>3338</v>
      </c>
      <c r="C15" s="118">
        <v>9.998801821231726</v>
      </c>
      <c r="D15" s="44">
        <v>3727</v>
      </c>
      <c r="E15" s="118">
        <v>10.068346975713862</v>
      </c>
      <c r="F15" s="70">
        <v>10.813823195250368</v>
      </c>
    </row>
    <row r="16" spans="1:6" ht="12.75" customHeight="1">
      <c r="A16" s="36" t="s">
        <v>12</v>
      </c>
      <c r="B16" s="44">
        <v>2817</v>
      </c>
      <c r="C16" s="118">
        <v>8.438173975557154</v>
      </c>
      <c r="D16" s="44">
        <v>3182</v>
      </c>
      <c r="E16" s="118">
        <v>8.596050463300646</v>
      </c>
      <c r="F16" s="70">
        <v>8.889309105911881</v>
      </c>
    </row>
    <row r="17" spans="1:6" ht="12.75" customHeight="1">
      <c r="A17" s="36" t="s">
        <v>13</v>
      </c>
      <c r="B17" s="44">
        <v>3969</v>
      </c>
      <c r="C17" s="118">
        <v>11.888928828181164</v>
      </c>
      <c r="D17" s="44">
        <v>4585</v>
      </c>
      <c r="E17" s="118">
        <v>12.386200934705675</v>
      </c>
      <c r="F17" s="70">
        <v>17.29534085243975</v>
      </c>
    </row>
    <row r="18" spans="1:6" ht="12.75" customHeight="1">
      <c r="A18" s="36" t="s">
        <v>19</v>
      </c>
      <c r="B18" s="44">
        <v>2490</v>
      </c>
      <c r="C18" s="118">
        <v>7.458662832494609</v>
      </c>
      <c r="D18" s="44">
        <v>2818</v>
      </c>
      <c r="E18" s="118">
        <v>7.612718480698058</v>
      </c>
      <c r="F18" s="70">
        <v>8.641856845257164</v>
      </c>
    </row>
    <row r="19" spans="1:6" ht="12.75" customHeight="1">
      <c r="A19" s="36" t="s">
        <v>14</v>
      </c>
      <c r="B19" s="44">
        <v>1587</v>
      </c>
      <c r="C19" s="118">
        <v>4.753774263120057</v>
      </c>
      <c r="D19" s="44">
        <v>1751</v>
      </c>
      <c r="E19" s="118">
        <v>4.730259070156955</v>
      </c>
      <c r="F19" s="70">
        <v>2.206847835769463</v>
      </c>
    </row>
    <row r="20" spans="1:6" ht="12.75" customHeight="1">
      <c r="A20" s="36" t="s">
        <v>15</v>
      </c>
      <c r="B20" s="44">
        <v>2728</v>
      </c>
      <c r="C20" s="118">
        <v>8.171579199616582</v>
      </c>
      <c r="D20" s="44">
        <v>2961</v>
      </c>
      <c r="E20" s="118">
        <v>7.99902747386336</v>
      </c>
      <c r="F20" s="70">
        <v>8.367118261051665</v>
      </c>
    </row>
    <row r="21" spans="1:6" ht="12.75" customHeight="1">
      <c r="A21" s="37" t="s">
        <v>82</v>
      </c>
      <c r="B21" s="44">
        <v>1616</v>
      </c>
      <c r="C21" s="118">
        <v>4.840642223819794</v>
      </c>
      <c r="D21" s="44">
        <v>1619</v>
      </c>
      <c r="E21" s="118">
        <v>4.373666153388983</v>
      </c>
      <c r="F21" s="70">
        <v>5.357089833890989</v>
      </c>
    </row>
    <row r="22" spans="1:6" ht="12.75" customHeight="1">
      <c r="A22" s="37" t="s">
        <v>16</v>
      </c>
      <c r="B22" s="44">
        <v>1196</v>
      </c>
      <c r="C22" s="118">
        <v>3.582554517133956</v>
      </c>
      <c r="D22" s="44">
        <v>1279</v>
      </c>
      <c r="E22" s="118">
        <v>3.45516924656239</v>
      </c>
      <c r="F22" s="70">
        <v>3.564881595171602</v>
      </c>
    </row>
    <row r="23" spans="1:6" ht="12.75" customHeight="1">
      <c r="A23" s="36" t="s">
        <v>83</v>
      </c>
      <c r="B23" s="44">
        <v>690</v>
      </c>
      <c r="C23" s="118">
        <v>2.0668583752695904</v>
      </c>
      <c r="D23" s="44">
        <v>779</v>
      </c>
      <c r="E23" s="118">
        <v>2.104438501229165</v>
      </c>
      <c r="F23" s="70">
        <v>3.924448452134069</v>
      </c>
    </row>
    <row r="24" spans="1:6" ht="12.75" customHeight="1">
      <c r="A24" s="36" t="s">
        <v>17</v>
      </c>
      <c r="B24" s="44">
        <v>1666</v>
      </c>
      <c r="C24" s="118">
        <v>4.990414569853822</v>
      </c>
      <c r="D24" s="44">
        <v>1721</v>
      </c>
      <c r="E24" s="118">
        <v>4.649215225436961</v>
      </c>
      <c r="F24" s="70">
        <v>5.526496332911901</v>
      </c>
    </row>
    <row r="25" spans="1:6" ht="12.75" customHeight="1">
      <c r="A25" s="36" t="s">
        <v>18</v>
      </c>
      <c r="B25" s="44">
        <v>912</v>
      </c>
      <c r="C25" s="118">
        <v>2.7318475916606757</v>
      </c>
      <c r="D25" s="44">
        <v>991</v>
      </c>
      <c r="E25" s="118">
        <v>2.6771483372504528</v>
      </c>
      <c r="F25" s="70">
        <v>3.391599375508884</v>
      </c>
    </row>
    <row r="26" spans="1:6" ht="12.75" customHeight="1">
      <c r="A26" s="37" t="s">
        <v>20</v>
      </c>
      <c r="B26" s="44">
        <v>47</v>
      </c>
      <c r="C26" s="118">
        <v>0.14078600527198656</v>
      </c>
      <c r="D26" s="44">
        <v>51</v>
      </c>
      <c r="E26" s="118">
        <v>0.13777453602398898</v>
      </c>
      <c r="F26" s="70" t="s">
        <v>75</v>
      </c>
    </row>
    <row r="27" spans="1:6" ht="15.75" customHeight="1" thickBot="1">
      <c r="A27" s="57" t="s">
        <v>21</v>
      </c>
      <c r="B27" s="77">
        <v>33384</v>
      </c>
      <c r="C27" s="92">
        <v>100</v>
      </c>
      <c r="D27" s="77">
        <v>37017</v>
      </c>
      <c r="E27" s="92">
        <v>100</v>
      </c>
      <c r="F27" s="85">
        <v>100</v>
      </c>
    </row>
    <row r="28" spans="1:6" ht="12.75" customHeight="1">
      <c r="A28" s="49" t="s">
        <v>78</v>
      </c>
      <c r="B28" s="53"/>
      <c r="C28" s="54"/>
      <c r="D28" s="11"/>
      <c r="E28" s="15"/>
      <c r="F28" s="15"/>
    </row>
    <row r="29" spans="1:6" ht="12.75" customHeight="1">
      <c r="A29" s="30"/>
      <c r="B29" s="15"/>
      <c r="C29" s="33"/>
      <c r="D29" s="4"/>
      <c r="E29" s="15"/>
      <c r="F29" s="15"/>
    </row>
    <row r="30" spans="1:6" ht="12.75" customHeight="1">
      <c r="A30" s="410"/>
      <c r="B30" s="15"/>
      <c r="C30" s="33"/>
      <c r="D30" s="4"/>
      <c r="E30" s="15"/>
      <c r="F30" s="15"/>
    </row>
    <row r="34" spans="1:7" ht="12.75">
      <c r="A34" s="5"/>
      <c r="C34" s="17"/>
      <c r="D34" s="17"/>
      <c r="E34" s="5"/>
      <c r="F34" s="12"/>
      <c r="G34" s="12"/>
    </row>
    <row r="35" spans="1:7" ht="12.75">
      <c r="A35" s="5"/>
      <c r="B35" s="12"/>
      <c r="C35" s="12"/>
      <c r="D35" s="12"/>
      <c r="E35" s="12"/>
      <c r="F35" s="12"/>
      <c r="G35" s="12"/>
    </row>
    <row r="36" spans="1:7" ht="12.75">
      <c r="A36" s="5"/>
      <c r="B36" s="12"/>
      <c r="C36" s="12"/>
      <c r="D36" s="12"/>
      <c r="E36" s="12"/>
      <c r="F36" s="12"/>
      <c r="G36" s="12"/>
    </row>
    <row r="37" spans="1:7" ht="12.75">
      <c r="A37" s="5"/>
      <c r="B37" s="12"/>
      <c r="C37" s="12"/>
      <c r="D37" s="12"/>
      <c r="E37" s="12"/>
      <c r="F37" s="12"/>
      <c r="G37" s="12"/>
    </row>
    <row r="38" spans="1:7" ht="12.75">
      <c r="A38" s="5"/>
      <c r="B38" s="12"/>
      <c r="C38" s="12"/>
      <c r="D38" s="12"/>
      <c r="E38" s="12"/>
      <c r="F38" s="12"/>
      <c r="G38" s="12"/>
    </row>
    <row r="39" spans="1:7" ht="12.75">
      <c r="A39" s="5"/>
      <c r="B39" s="12"/>
      <c r="C39" s="12"/>
      <c r="D39" s="12"/>
      <c r="E39" s="12"/>
      <c r="F39" s="12"/>
      <c r="G39" s="12"/>
    </row>
    <row r="40" spans="1:7" ht="12.75">
      <c r="A40" s="5"/>
      <c r="B40" s="12"/>
      <c r="C40" s="12"/>
      <c r="D40" s="12"/>
      <c r="E40" s="12"/>
      <c r="F40" s="12"/>
      <c r="G40" s="12"/>
    </row>
    <row r="41" spans="1:7" ht="12.75">
      <c r="A41" s="5"/>
      <c r="B41" s="12"/>
      <c r="C41" s="12"/>
      <c r="D41" s="12"/>
      <c r="E41" s="12"/>
      <c r="F41" s="12"/>
      <c r="G41" s="12"/>
    </row>
    <row r="42" spans="1:7" ht="12.75">
      <c r="A42" s="5"/>
      <c r="B42" s="12"/>
      <c r="C42" s="12"/>
      <c r="D42" s="12"/>
      <c r="E42" s="12"/>
      <c r="F42" s="12"/>
      <c r="G42" s="12"/>
    </row>
    <row r="43" spans="1:7" ht="12.75">
      <c r="A43" s="5"/>
      <c r="B43" s="12"/>
      <c r="C43" s="12"/>
      <c r="D43" s="12"/>
      <c r="E43" s="12"/>
      <c r="F43" s="12"/>
      <c r="G43" s="12"/>
    </row>
    <row r="44" spans="1:7" ht="12.75">
      <c r="A44" s="5"/>
      <c r="B44" s="12"/>
      <c r="C44" s="12"/>
      <c r="D44" s="12"/>
      <c r="E44" s="12"/>
      <c r="F44" s="12"/>
      <c r="G44" s="12"/>
    </row>
    <row r="45" spans="1:7" ht="12.75">
      <c r="A45" s="5"/>
      <c r="B45" s="12"/>
      <c r="C45" s="12"/>
      <c r="D45" s="12"/>
      <c r="E45" s="12"/>
      <c r="F45" s="12"/>
      <c r="G45" s="12"/>
    </row>
    <row r="46" spans="1:7" ht="12.75">
      <c r="A46" s="5"/>
      <c r="B46" s="12"/>
      <c r="C46" s="12"/>
      <c r="D46" s="12"/>
      <c r="E46" s="12"/>
      <c r="F46" s="12"/>
      <c r="G46" s="12"/>
    </row>
    <row r="47" spans="1:7" ht="12.75">
      <c r="A47" s="5"/>
      <c r="B47" s="12"/>
      <c r="C47" s="12"/>
      <c r="D47" s="12"/>
      <c r="E47" s="12"/>
      <c r="F47" s="12"/>
      <c r="G47" s="12"/>
    </row>
    <row r="48" spans="1:7" ht="12.75">
      <c r="A48" s="17"/>
      <c r="B48" s="17"/>
      <c r="D48" s="12"/>
      <c r="E48" s="12"/>
      <c r="F48" s="12"/>
      <c r="G48" s="12"/>
    </row>
    <row r="49" spans="1:7" ht="12.75">
      <c r="A49" s="5"/>
      <c r="C49" s="17"/>
      <c r="D49" s="17"/>
      <c r="E49" s="5"/>
      <c r="F49" s="12"/>
      <c r="G49" s="12"/>
    </row>
  </sheetData>
  <mergeCells count="5">
    <mergeCell ref="A1:F1"/>
    <mergeCell ref="A3:F3"/>
    <mergeCell ref="A4:F4"/>
    <mergeCell ref="B7:C7"/>
    <mergeCell ref="D7:E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/>
  <dimension ref="A1:K2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5.7109375" style="12" customWidth="1"/>
    <col min="2" max="7" width="14.7109375" style="12" customWidth="1"/>
    <col min="8" max="16384" width="11.421875" style="12" customWidth="1"/>
  </cols>
  <sheetData>
    <row r="1" spans="1:7" s="62" customFormat="1" ht="15.75" customHeight="1">
      <c r="A1" s="481" t="s">
        <v>65</v>
      </c>
      <c r="B1" s="481"/>
      <c r="C1" s="481"/>
      <c r="D1" s="481"/>
      <c r="E1" s="481"/>
      <c r="F1" s="481"/>
      <c r="G1" s="481"/>
    </row>
    <row r="2" spans="1:7" ht="12.75">
      <c r="A2" s="10"/>
      <c r="B2" s="11"/>
      <c r="C2" s="11"/>
      <c r="D2" s="11"/>
      <c r="E2" s="11"/>
      <c r="F2" s="11"/>
      <c r="G2" s="11"/>
    </row>
    <row r="3" spans="1:7" ht="15">
      <c r="A3" s="497" t="s">
        <v>389</v>
      </c>
      <c r="B3" s="497"/>
      <c r="C3" s="497"/>
      <c r="D3" s="497"/>
      <c r="E3" s="497"/>
      <c r="F3" s="497"/>
      <c r="G3" s="497"/>
    </row>
    <row r="4" spans="1:7" ht="15">
      <c r="A4" s="64"/>
      <c r="B4" s="63"/>
      <c r="C4" s="63"/>
      <c r="D4" s="63"/>
      <c r="E4" s="63"/>
      <c r="F4" s="63"/>
      <c r="G4" s="13"/>
    </row>
    <row r="5" spans="1:7" ht="12.75">
      <c r="A5" s="99" t="s">
        <v>77</v>
      </c>
      <c r="B5" s="505">
        <v>2002</v>
      </c>
      <c r="C5" s="505"/>
      <c r="D5" s="506"/>
      <c r="E5" s="504">
        <v>2003</v>
      </c>
      <c r="F5" s="505"/>
      <c r="G5" s="505"/>
    </row>
    <row r="6" spans="1:7" ht="13.5" thickBot="1">
      <c r="A6" s="358" t="s">
        <v>38</v>
      </c>
      <c r="B6" s="367" t="s">
        <v>47</v>
      </c>
      <c r="C6" s="86" t="s">
        <v>48</v>
      </c>
      <c r="D6" s="86" t="s">
        <v>49</v>
      </c>
      <c r="E6" s="87" t="s">
        <v>47</v>
      </c>
      <c r="F6" s="86" t="s">
        <v>48</v>
      </c>
      <c r="G6" s="88" t="s">
        <v>49</v>
      </c>
    </row>
    <row r="7" spans="1:11" ht="12.75">
      <c r="A7" s="372" t="s">
        <v>50</v>
      </c>
      <c r="B7" s="368">
        <v>107.8</v>
      </c>
      <c r="C7" s="95">
        <v>108.5</v>
      </c>
      <c r="D7" s="95">
        <f aca="true" t="shared" si="0" ref="D7:D23">AVERAGE(B7:C7)</f>
        <v>108.15</v>
      </c>
      <c r="E7" s="109">
        <v>107.5</v>
      </c>
      <c r="F7" s="109">
        <v>111.3</v>
      </c>
      <c r="G7" s="363">
        <f>AVERAGE(E7:F7)</f>
        <v>109.4</v>
      </c>
      <c r="J7" s="354"/>
      <c r="K7" s="354"/>
    </row>
    <row r="8" spans="1:11" ht="12.75">
      <c r="A8" s="372" t="s">
        <v>273</v>
      </c>
      <c r="B8" s="369">
        <v>108</v>
      </c>
      <c r="C8" s="96">
        <v>109</v>
      </c>
      <c r="D8" s="96">
        <f t="shared" si="0"/>
        <v>108.5</v>
      </c>
      <c r="E8" s="110">
        <v>110.6</v>
      </c>
      <c r="F8" s="110">
        <v>110.9</v>
      </c>
      <c r="G8" s="364">
        <f>AVERAGE(E8:F8)</f>
        <v>110.75</v>
      </c>
      <c r="J8" s="354"/>
      <c r="K8" s="354"/>
    </row>
    <row r="9" spans="1:11" ht="12.75">
      <c r="A9" s="372" t="s">
        <v>267</v>
      </c>
      <c r="B9" s="369">
        <v>101.5</v>
      </c>
      <c r="C9" s="96">
        <v>101.6</v>
      </c>
      <c r="D9" s="96">
        <f t="shared" si="0"/>
        <v>101.55</v>
      </c>
      <c r="E9" s="110">
        <v>103</v>
      </c>
      <c r="F9" s="110">
        <v>104.6</v>
      </c>
      <c r="G9" s="364">
        <f aca="true" t="shared" si="1" ref="G9:G23">AVERAGE(E9:F9)</f>
        <v>103.8</v>
      </c>
      <c r="J9" s="354"/>
      <c r="K9" s="354"/>
    </row>
    <row r="10" spans="1:11" ht="12.75">
      <c r="A10" s="372" t="s">
        <v>26</v>
      </c>
      <c r="B10" s="369">
        <v>108.2</v>
      </c>
      <c r="C10" s="96">
        <v>106.2</v>
      </c>
      <c r="D10" s="96">
        <f t="shared" si="0"/>
        <v>107.2</v>
      </c>
      <c r="E10" s="110">
        <v>107.4</v>
      </c>
      <c r="F10" s="110">
        <v>117.5</v>
      </c>
      <c r="G10" s="364">
        <f t="shared" si="1"/>
        <v>112.45</v>
      </c>
      <c r="J10" s="354"/>
      <c r="K10" s="354"/>
    </row>
    <row r="11" spans="1:11" ht="12.75">
      <c r="A11" s="372" t="s">
        <v>51</v>
      </c>
      <c r="B11" s="369">
        <v>110.1</v>
      </c>
      <c r="C11" s="96">
        <v>109.2</v>
      </c>
      <c r="D11" s="96">
        <f t="shared" si="0"/>
        <v>109.65</v>
      </c>
      <c r="E11" s="110">
        <v>110</v>
      </c>
      <c r="F11" s="110">
        <v>109.9</v>
      </c>
      <c r="G11" s="364">
        <f t="shared" si="1"/>
        <v>109.95</v>
      </c>
      <c r="J11" s="354"/>
      <c r="K11" s="354"/>
    </row>
    <row r="12" spans="1:11" ht="12.75">
      <c r="A12" s="372" t="s">
        <v>52</v>
      </c>
      <c r="B12" s="369">
        <v>104.7</v>
      </c>
      <c r="C12" s="96">
        <v>104.8</v>
      </c>
      <c r="D12" s="96">
        <f t="shared" si="0"/>
        <v>104.75</v>
      </c>
      <c r="E12" s="110">
        <v>104.8</v>
      </c>
      <c r="F12" s="110">
        <v>105.2</v>
      </c>
      <c r="G12" s="364">
        <f t="shared" si="1"/>
        <v>105</v>
      </c>
      <c r="J12" s="354"/>
      <c r="K12" s="354"/>
    </row>
    <row r="13" spans="1:11" ht="12.75">
      <c r="A13" s="372" t="s">
        <v>377</v>
      </c>
      <c r="B13" s="369">
        <v>106.3</v>
      </c>
      <c r="C13" s="96">
        <v>104.5</v>
      </c>
      <c r="D13" s="96">
        <f t="shared" si="0"/>
        <v>105.4</v>
      </c>
      <c r="E13" s="110">
        <v>104.2</v>
      </c>
      <c r="F13" s="110">
        <v>104.7</v>
      </c>
      <c r="G13" s="364">
        <f t="shared" si="1"/>
        <v>104.45</v>
      </c>
      <c r="J13" s="354"/>
      <c r="K13" s="354"/>
    </row>
    <row r="14" spans="1:11" ht="12.75">
      <c r="A14" s="372" t="s">
        <v>378</v>
      </c>
      <c r="B14" s="369">
        <v>106.9</v>
      </c>
      <c r="C14" s="96">
        <v>107.8</v>
      </c>
      <c r="D14" s="96">
        <f t="shared" si="0"/>
        <v>107.35</v>
      </c>
      <c r="E14" s="110">
        <v>110.5</v>
      </c>
      <c r="F14" s="110">
        <v>111.8</v>
      </c>
      <c r="G14" s="364">
        <f t="shared" si="1"/>
        <v>111.15</v>
      </c>
      <c r="J14" s="354"/>
      <c r="K14" s="354"/>
    </row>
    <row r="15" spans="1:11" ht="12.75">
      <c r="A15" s="372" t="s">
        <v>104</v>
      </c>
      <c r="B15" s="369">
        <v>104.2</v>
      </c>
      <c r="C15" s="96">
        <v>105</v>
      </c>
      <c r="D15" s="96">
        <f t="shared" si="0"/>
        <v>104.6</v>
      </c>
      <c r="E15" s="110">
        <v>105.1</v>
      </c>
      <c r="F15" s="110">
        <v>105.65</v>
      </c>
      <c r="G15" s="354">
        <f t="shared" si="1"/>
        <v>105.375</v>
      </c>
      <c r="J15" s="354"/>
      <c r="K15" s="354"/>
    </row>
    <row r="16" spans="1:11" ht="12.75">
      <c r="A16" s="372" t="s">
        <v>379</v>
      </c>
      <c r="B16" s="369">
        <v>106.1</v>
      </c>
      <c r="C16" s="96">
        <v>108.6</v>
      </c>
      <c r="D16" s="96">
        <f t="shared" si="0"/>
        <v>107.35</v>
      </c>
      <c r="E16" s="110">
        <v>109.7</v>
      </c>
      <c r="F16" s="112">
        <v>115.9</v>
      </c>
      <c r="G16" s="364">
        <f t="shared" si="1"/>
        <v>112.80000000000001</v>
      </c>
      <c r="J16" s="354"/>
      <c r="K16" s="354"/>
    </row>
    <row r="17" spans="1:11" ht="12.75">
      <c r="A17" s="372" t="s">
        <v>380</v>
      </c>
      <c r="B17" s="369">
        <v>101</v>
      </c>
      <c r="C17" s="96">
        <v>102.3</v>
      </c>
      <c r="D17" s="96">
        <f t="shared" si="0"/>
        <v>101.65</v>
      </c>
      <c r="E17" s="110">
        <v>104.6</v>
      </c>
      <c r="F17" s="110">
        <v>104.78</v>
      </c>
      <c r="G17" s="364">
        <f t="shared" si="1"/>
        <v>104.69</v>
      </c>
      <c r="J17" s="354"/>
      <c r="K17" s="354"/>
    </row>
    <row r="18" spans="1:11" ht="12.75">
      <c r="A18" s="372" t="s">
        <v>45</v>
      </c>
      <c r="B18" s="369">
        <v>106</v>
      </c>
      <c r="C18" s="96">
        <v>106.5</v>
      </c>
      <c r="D18" s="96">
        <f t="shared" si="0"/>
        <v>106.25</v>
      </c>
      <c r="E18" s="110">
        <v>107.9</v>
      </c>
      <c r="F18" s="110">
        <v>110.7</v>
      </c>
      <c r="G18" s="364">
        <f t="shared" si="1"/>
        <v>109.30000000000001</v>
      </c>
      <c r="J18" s="354"/>
      <c r="K18" s="354"/>
    </row>
    <row r="19" spans="1:11" ht="12.75">
      <c r="A19" s="372" t="s">
        <v>387</v>
      </c>
      <c r="B19" s="369">
        <v>110.7</v>
      </c>
      <c r="C19" s="96">
        <v>111.1</v>
      </c>
      <c r="D19" s="96">
        <f t="shared" si="0"/>
        <v>110.9</v>
      </c>
      <c r="E19" s="110">
        <v>117</v>
      </c>
      <c r="F19" s="110">
        <v>103.71666666666667</v>
      </c>
      <c r="G19" s="364">
        <f t="shared" si="1"/>
        <v>110.35833333333333</v>
      </c>
      <c r="J19" s="354"/>
      <c r="K19" s="354"/>
    </row>
    <row r="20" spans="1:11" ht="12.75">
      <c r="A20" s="372" t="s">
        <v>382</v>
      </c>
      <c r="B20" s="369">
        <v>106.6</v>
      </c>
      <c r="C20" s="96">
        <v>106.8</v>
      </c>
      <c r="D20" s="96">
        <f t="shared" si="0"/>
        <v>106.69999999999999</v>
      </c>
      <c r="E20" s="110">
        <v>108.3</v>
      </c>
      <c r="F20" s="110">
        <v>117.4</v>
      </c>
      <c r="G20" s="364">
        <f t="shared" si="1"/>
        <v>112.85</v>
      </c>
      <c r="J20" s="354"/>
      <c r="K20" s="354"/>
    </row>
    <row r="21" spans="1:11" ht="12.75">
      <c r="A21" s="372" t="s">
        <v>383</v>
      </c>
      <c r="B21" s="369">
        <v>105.9</v>
      </c>
      <c r="C21" s="96">
        <v>107.3</v>
      </c>
      <c r="D21" s="96">
        <f t="shared" si="0"/>
        <v>106.6</v>
      </c>
      <c r="E21" s="110">
        <v>111.1</v>
      </c>
      <c r="F21" s="110">
        <v>111.9</v>
      </c>
      <c r="G21" s="364">
        <f t="shared" si="1"/>
        <v>111.5</v>
      </c>
      <c r="J21" s="354"/>
      <c r="K21" s="354"/>
    </row>
    <row r="22" spans="1:11" ht="15.75" customHeight="1">
      <c r="A22" s="93" t="s">
        <v>54</v>
      </c>
      <c r="B22" s="370">
        <v>106.7</v>
      </c>
      <c r="C22" s="97">
        <v>106.9</v>
      </c>
      <c r="D22" s="97">
        <f t="shared" si="0"/>
        <v>106.80000000000001</v>
      </c>
      <c r="E22" s="113">
        <v>108</v>
      </c>
      <c r="F22" s="113">
        <v>109.9</v>
      </c>
      <c r="G22" s="365">
        <f t="shared" si="1"/>
        <v>108.95</v>
      </c>
      <c r="J22" s="354"/>
      <c r="K22" s="354"/>
    </row>
    <row r="23" spans="1:11" ht="15.75" customHeight="1" thickBot="1">
      <c r="A23" s="90" t="s">
        <v>55</v>
      </c>
      <c r="B23" s="371">
        <v>102</v>
      </c>
      <c r="C23" s="98">
        <v>102.68</v>
      </c>
      <c r="D23" s="98">
        <f t="shared" si="0"/>
        <v>102.34</v>
      </c>
      <c r="E23" s="115">
        <v>103.9</v>
      </c>
      <c r="F23" s="115">
        <v>103.8</v>
      </c>
      <c r="G23" s="366">
        <f t="shared" si="1"/>
        <v>103.85</v>
      </c>
      <c r="J23" s="354"/>
      <c r="K23" s="354"/>
    </row>
    <row r="24" spans="1:7" ht="12.75">
      <c r="A24" s="49" t="s">
        <v>78</v>
      </c>
      <c r="B24" s="27"/>
      <c r="C24" s="27"/>
      <c r="D24" s="27"/>
      <c r="E24" s="27"/>
      <c r="F24" s="27"/>
      <c r="G24" s="27"/>
    </row>
    <row r="25" spans="1:7" ht="12.75">
      <c r="A25" s="12" t="s">
        <v>384</v>
      </c>
      <c r="B25" s="5"/>
      <c r="C25" s="5"/>
      <c r="D25" s="5"/>
      <c r="E25" s="18"/>
      <c r="G25" s="18"/>
    </row>
    <row r="26" spans="1:4" ht="12.75">
      <c r="A26" s="12" t="s">
        <v>385</v>
      </c>
      <c r="B26" s="4"/>
      <c r="C26" s="4"/>
      <c r="D26" s="362"/>
    </row>
  </sheetData>
  <mergeCells count="4">
    <mergeCell ref="A1:G1"/>
    <mergeCell ref="B5:D5"/>
    <mergeCell ref="E5:G5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/>
  <dimension ref="A1:G35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5.7109375" style="12" customWidth="1"/>
    <col min="2" max="4" width="26.7109375" style="12" customWidth="1"/>
    <col min="5" max="7" width="14.7109375" style="12" customWidth="1"/>
    <col min="8" max="16384" width="11.421875" style="12" customWidth="1"/>
  </cols>
  <sheetData>
    <row r="1" spans="1:7" s="62" customFormat="1" ht="18">
      <c r="A1" s="462" t="s">
        <v>65</v>
      </c>
      <c r="B1" s="462"/>
      <c r="C1" s="462"/>
      <c r="D1" s="462"/>
      <c r="E1" s="132"/>
      <c r="F1" s="132"/>
      <c r="G1" s="132"/>
    </row>
    <row r="2" spans="1:7" ht="12.75">
      <c r="A2" s="410"/>
      <c r="B2" s="13"/>
      <c r="C2" s="13"/>
      <c r="D2" s="13"/>
      <c r="E2" s="11"/>
      <c r="F2" s="11"/>
      <c r="G2" s="11"/>
    </row>
    <row r="3" spans="1:7" s="3" customFormat="1" ht="15">
      <c r="A3" s="482" t="s">
        <v>81</v>
      </c>
      <c r="B3" s="482"/>
      <c r="C3" s="482"/>
      <c r="D3" s="482"/>
      <c r="E3" s="117"/>
      <c r="F3" s="117"/>
      <c r="G3" s="117"/>
    </row>
    <row r="4" spans="1:7" ht="12.75">
      <c r="A4" s="13"/>
      <c r="B4" s="13"/>
      <c r="C4" s="13"/>
      <c r="D4" s="13"/>
      <c r="E4" s="13"/>
      <c r="F4" s="13"/>
      <c r="G4" s="13"/>
    </row>
    <row r="5" spans="1:4" ht="12.75">
      <c r="A5" s="99" t="s">
        <v>77</v>
      </c>
      <c r="B5" s="510" t="s">
        <v>386</v>
      </c>
      <c r="C5" s="511"/>
      <c r="D5" s="511"/>
    </row>
    <row r="6" spans="1:4" ht="13.5" thickBot="1">
      <c r="A6" s="358" t="s">
        <v>38</v>
      </c>
      <c r="B6" s="87" t="s">
        <v>47</v>
      </c>
      <c r="C6" s="86" t="s">
        <v>48</v>
      </c>
      <c r="D6" s="88" t="s">
        <v>49</v>
      </c>
    </row>
    <row r="7" spans="1:4" ht="12.75">
      <c r="A7" s="479" t="s">
        <v>50</v>
      </c>
      <c r="B7" s="109">
        <v>-0.27829313543599</v>
      </c>
      <c r="C7" s="109">
        <v>2.58064516129032</v>
      </c>
      <c r="D7" s="111">
        <f>AVERAGE(B7:C7)</f>
        <v>1.1511760129271649</v>
      </c>
    </row>
    <row r="8" spans="1:4" ht="12.75">
      <c r="A8" s="479" t="s">
        <v>273</v>
      </c>
      <c r="B8" s="110">
        <v>2.407407407407402</v>
      </c>
      <c r="C8" s="110">
        <v>1.7431192660550512</v>
      </c>
      <c r="D8" s="112">
        <f aca="true" t="shared" si="0" ref="D8:D23">AVERAGE(B8:C8)</f>
        <v>2.0752633367312265</v>
      </c>
    </row>
    <row r="9" spans="1:4" ht="12.75">
      <c r="A9" s="479" t="s">
        <v>267</v>
      </c>
      <c r="B9" s="110">
        <v>1.477832512315271</v>
      </c>
      <c r="C9" s="110">
        <v>2.952755905511811</v>
      </c>
      <c r="D9" s="112">
        <f t="shared" si="0"/>
        <v>2.215294208913541</v>
      </c>
    </row>
    <row r="10" spans="1:4" ht="12.75">
      <c r="A10" s="479" t="s">
        <v>26</v>
      </c>
      <c r="B10" s="110">
        <v>-0.7393715341959308</v>
      </c>
      <c r="C10" s="110">
        <v>10.640301318267417</v>
      </c>
      <c r="D10" s="112">
        <f t="shared" si="0"/>
        <v>4.950464892035743</v>
      </c>
    </row>
    <row r="11" spans="1:4" ht="12.75">
      <c r="A11" s="479" t="s">
        <v>51</v>
      </c>
      <c r="B11" s="110">
        <v>-0.09082652134422736</v>
      </c>
      <c r="C11" s="110">
        <v>0.6410256410256436</v>
      </c>
      <c r="D11" s="112">
        <f t="shared" si="0"/>
        <v>0.2750995598407081</v>
      </c>
    </row>
    <row r="12" spans="1:4" ht="12.75">
      <c r="A12" s="479" t="s">
        <v>52</v>
      </c>
      <c r="B12" s="110">
        <v>0.09551098376312732</v>
      </c>
      <c r="C12" s="110">
        <v>0.38167938931298256</v>
      </c>
      <c r="D12" s="112">
        <f t="shared" si="0"/>
        <v>0.23859518653805495</v>
      </c>
    </row>
    <row r="13" spans="1:4" ht="12.75">
      <c r="A13" s="479" t="s">
        <v>377</v>
      </c>
      <c r="B13" s="110">
        <v>-1.9755409219190918</v>
      </c>
      <c r="C13" s="110">
        <v>0.19138755980861516</v>
      </c>
      <c r="D13" s="112">
        <f t="shared" si="0"/>
        <v>-0.8920766810552383</v>
      </c>
    </row>
    <row r="14" spans="1:4" ht="12.75">
      <c r="A14" s="479" t="s">
        <v>378</v>
      </c>
      <c r="B14" s="110">
        <v>3.367633302151538</v>
      </c>
      <c r="C14" s="110">
        <v>3.710575139146568</v>
      </c>
      <c r="D14" s="112">
        <f t="shared" si="0"/>
        <v>3.539104220649053</v>
      </c>
    </row>
    <row r="15" spans="1:4" ht="12.75">
      <c r="A15" s="479" t="s">
        <v>104</v>
      </c>
      <c r="B15" s="110">
        <v>0.8637236084452892</v>
      </c>
      <c r="C15" s="110">
        <v>0.6190476190476244</v>
      </c>
      <c r="D15" s="112">
        <f t="shared" si="0"/>
        <v>0.7413856137464567</v>
      </c>
    </row>
    <row r="16" spans="1:4" ht="12.75">
      <c r="A16" s="479" t="s">
        <v>379</v>
      </c>
      <c r="B16" s="110">
        <v>3.393025447690866</v>
      </c>
      <c r="C16" s="110">
        <v>6.721915285451208</v>
      </c>
      <c r="D16" s="112">
        <f t="shared" si="0"/>
        <v>5.057470366571037</v>
      </c>
    </row>
    <row r="17" spans="1:4" ht="12.75">
      <c r="A17" s="479" t="s">
        <v>380</v>
      </c>
      <c r="B17" s="110">
        <v>3.5643564356435586</v>
      </c>
      <c r="C17" s="110">
        <v>2.424242424242428</v>
      </c>
      <c r="D17" s="112">
        <f t="shared" si="0"/>
        <v>2.994299429942993</v>
      </c>
    </row>
    <row r="18" spans="1:4" ht="12.75">
      <c r="A18" s="479" t="s">
        <v>45</v>
      </c>
      <c r="B18" s="110">
        <v>1.7924528301886848</v>
      </c>
      <c r="C18" s="110">
        <v>3.943661971830988</v>
      </c>
      <c r="D18" s="112">
        <f t="shared" si="0"/>
        <v>2.8680574010098363</v>
      </c>
    </row>
    <row r="19" spans="1:4" ht="12.75">
      <c r="A19" s="479" t="s">
        <v>387</v>
      </c>
      <c r="B19" s="110">
        <v>5.6910569105691025</v>
      </c>
      <c r="C19" s="110">
        <v>-6.64566456645664</v>
      </c>
      <c r="D19" s="112">
        <f t="shared" si="0"/>
        <v>-0.4773038279437687</v>
      </c>
    </row>
    <row r="20" spans="1:4" ht="12.75">
      <c r="A20" s="479" t="s">
        <v>382</v>
      </c>
      <c r="B20" s="110">
        <v>1.5947467166979388</v>
      </c>
      <c r="C20" s="110">
        <v>9.92509363295881</v>
      </c>
      <c r="D20" s="112">
        <f t="shared" si="0"/>
        <v>5.759920174828374</v>
      </c>
    </row>
    <row r="21" spans="1:4" ht="12.75">
      <c r="A21" s="479" t="s">
        <v>383</v>
      </c>
      <c r="B21" s="110">
        <v>4.910292728989602</v>
      </c>
      <c r="C21" s="110">
        <v>4.287045666356019</v>
      </c>
      <c r="D21" s="112">
        <f t="shared" si="0"/>
        <v>4.598669197672811</v>
      </c>
    </row>
    <row r="22" spans="1:4" ht="15" customHeight="1">
      <c r="A22" s="360" t="s">
        <v>54</v>
      </c>
      <c r="B22" s="113">
        <v>1.2183692596063702</v>
      </c>
      <c r="C22" s="113">
        <v>2.8063610851262863</v>
      </c>
      <c r="D22" s="114">
        <f t="shared" si="0"/>
        <v>2.0123651723663283</v>
      </c>
    </row>
    <row r="23" spans="1:4" ht="15.75" customHeight="1" thickBot="1">
      <c r="A23" s="361" t="s">
        <v>55</v>
      </c>
      <c r="B23" s="115">
        <v>1.8627450980392213</v>
      </c>
      <c r="C23" s="115">
        <v>1.0907674328009254</v>
      </c>
      <c r="D23" s="116">
        <f t="shared" si="0"/>
        <v>1.4767562654200734</v>
      </c>
    </row>
    <row r="24" spans="1:7" ht="15.75" customHeight="1">
      <c r="A24" s="49" t="s">
        <v>78</v>
      </c>
      <c r="B24" s="480"/>
      <c r="C24" s="480"/>
      <c r="D24" s="480"/>
      <c r="E24" s="27"/>
      <c r="F24" s="27"/>
      <c r="G24" s="27"/>
    </row>
    <row r="25" spans="1:5" ht="12.75">
      <c r="A25" s="43" t="s">
        <v>388</v>
      </c>
      <c r="B25" s="35"/>
      <c r="C25" s="35"/>
      <c r="D25" s="35"/>
      <c r="E25" s="4"/>
    </row>
    <row r="26" spans="1:4" ht="12.75">
      <c r="A26" s="43" t="s">
        <v>390</v>
      </c>
      <c r="B26" s="35"/>
      <c r="C26" s="35"/>
      <c r="D26" s="35"/>
    </row>
    <row r="27" spans="1:4" ht="12.75">
      <c r="A27" s="43" t="s">
        <v>391</v>
      </c>
      <c r="B27" s="9"/>
      <c r="C27" s="9"/>
      <c r="D27" s="477"/>
    </row>
    <row r="28" spans="1:4" ht="12.75">
      <c r="A28" s="43"/>
      <c r="B28" s="43"/>
      <c r="C28" s="43"/>
      <c r="D28" s="43"/>
    </row>
    <row r="29" spans="1:4" ht="12.75">
      <c r="A29" s="43"/>
      <c r="B29" s="43"/>
      <c r="C29" s="43"/>
      <c r="D29" s="43"/>
    </row>
    <row r="30" spans="1:4" ht="12.75">
      <c r="A30" s="43"/>
      <c r="B30" s="43"/>
      <c r="C30" s="43"/>
      <c r="D30" s="43"/>
    </row>
    <row r="31" spans="1:4" ht="12.75">
      <c r="A31" s="43"/>
      <c r="B31" s="43"/>
      <c r="C31" s="43"/>
      <c r="D31" s="43"/>
    </row>
    <row r="32" spans="1:4" ht="12.75">
      <c r="A32" s="43"/>
      <c r="B32" s="43"/>
      <c r="C32" s="43"/>
      <c r="D32" s="43"/>
    </row>
    <row r="33" spans="1:4" ht="12.75">
      <c r="A33" s="43"/>
      <c r="B33" s="43"/>
      <c r="C33" s="43"/>
      <c r="D33" s="43"/>
    </row>
    <row r="34" spans="1:4" ht="12.75">
      <c r="A34" s="43"/>
      <c r="B34" s="43"/>
      <c r="C34" s="43"/>
      <c r="D34" s="43"/>
    </row>
    <row r="35" spans="1:4" ht="12.75">
      <c r="A35" s="43"/>
      <c r="B35" s="43"/>
      <c r="C35" s="43"/>
      <c r="D35" s="43"/>
    </row>
  </sheetData>
  <mergeCells count="3">
    <mergeCell ref="B5:D5"/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/>
  <dimension ref="A1:AJ41"/>
  <sheetViews>
    <sheetView showGridLines="0" zoomScale="75" zoomScaleNormal="75" workbookViewId="0" topLeftCell="A1">
      <selection activeCell="A33" sqref="A33"/>
    </sheetView>
  </sheetViews>
  <sheetFormatPr defaultColWidth="12.57421875" defaultRowHeight="12.75"/>
  <cols>
    <col min="1" max="1" width="40.28125" style="12" customWidth="1"/>
    <col min="2" max="6" width="14.7109375" style="134" customWidth="1"/>
    <col min="7" max="7" width="14.28125" style="134" customWidth="1"/>
    <col min="8" max="8" width="10.7109375" style="12" hidden="1" customWidth="1"/>
    <col min="9" max="9" width="0.2890625" style="12" hidden="1" customWidth="1"/>
    <col min="10" max="10" width="10.7109375" style="12" hidden="1" customWidth="1"/>
    <col min="11" max="14" width="10.7109375" style="12" customWidth="1"/>
    <col min="15" max="16384" width="19.140625" style="12" customWidth="1"/>
  </cols>
  <sheetData>
    <row r="1" spans="1:7" s="62" customFormat="1" ht="18">
      <c r="A1" s="481" t="s">
        <v>65</v>
      </c>
      <c r="B1" s="481"/>
      <c r="C1" s="481"/>
      <c r="D1" s="481"/>
      <c r="E1" s="481"/>
      <c r="F1" s="481"/>
      <c r="G1" s="481"/>
    </row>
    <row r="2" spans="1:7" ht="12.75">
      <c r="A2" s="43"/>
      <c r="B2" s="145"/>
      <c r="C2" s="145"/>
      <c r="D2" s="145"/>
      <c r="E2" s="145"/>
      <c r="F2" s="145"/>
      <c r="G2" s="145"/>
    </row>
    <row r="3" spans="1:8" ht="15">
      <c r="A3" s="517" t="s">
        <v>355</v>
      </c>
      <c r="B3" s="517"/>
      <c r="C3" s="517"/>
      <c r="D3" s="517"/>
      <c r="E3" s="517"/>
      <c r="F3" s="517"/>
      <c r="G3" s="518"/>
      <c r="H3" s="187"/>
    </row>
    <row r="4" spans="1:8" ht="14.25">
      <c r="A4" s="188"/>
      <c r="B4" s="189"/>
      <c r="C4" s="189"/>
      <c r="D4" s="189"/>
      <c r="E4" s="189"/>
      <c r="F4" s="189"/>
      <c r="G4" s="190"/>
      <c r="H4" s="187"/>
    </row>
    <row r="5" spans="1:8" s="25" customFormat="1" ht="12.75">
      <c r="A5" s="512" t="s">
        <v>38</v>
      </c>
      <c r="B5" s="514">
        <v>2002</v>
      </c>
      <c r="C5" s="515"/>
      <c r="D5" s="514"/>
      <c r="E5" s="514">
        <v>2003</v>
      </c>
      <c r="F5" s="515"/>
      <c r="G5" s="516"/>
      <c r="H5" s="191"/>
    </row>
    <row r="6" spans="1:8" s="25" customFormat="1" ht="13.5" thickBot="1">
      <c r="A6" s="513"/>
      <c r="B6" s="192" t="s">
        <v>47</v>
      </c>
      <c r="C6" s="192" t="s">
        <v>48</v>
      </c>
      <c r="D6" s="192" t="s">
        <v>49</v>
      </c>
      <c r="E6" s="192" t="s">
        <v>47</v>
      </c>
      <c r="F6" s="192" t="s">
        <v>48</v>
      </c>
      <c r="G6" s="193" t="s">
        <v>49</v>
      </c>
      <c r="H6" s="191"/>
    </row>
    <row r="7" spans="1:13" ht="12.75">
      <c r="A7" t="s">
        <v>234</v>
      </c>
      <c r="B7" s="194">
        <v>101.51666666666667</v>
      </c>
      <c r="C7" s="194">
        <v>102.4</v>
      </c>
      <c r="D7" s="194">
        <f>SUM(B7:C7)/2</f>
        <v>101.95833333333334</v>
      </c>
      <c r="E7" s="194">
        <v>104.08333333333331</v>
      </c>
      <c r="F7" s="194">
        <v>104.36666666666667</v>
      </c>
      <c r="G7" s="195">
        <f>SUM(E7:F7)/2</f>
        <v>104.225</v>
      </c>
      <c r="H7" s="196"/>
      <c r="K7" s="354"/>
      <c r="L7" s="354"/>
      <c r="M7" s="354"/>
    </row>
    <row r="8" spans="1:13" ht="12.75">
      <c r="A8" t="s">
        <v>99</v>
      </c>
      <c r="B8" s="197">
        <v>105.46666666666668</v>
      </c>
      <c r="C8" s="197">
        <v>107.88333333333333</v>
      </c>
      <c r="D8" s="197">
        <v>106.675</v>
      </c>
      <c r="E8" s="197">
        <v>111.45</v>
      </c>
      <c r="F8" s="197">
        <v>113.55</v>
      </c>
      <c r="G8" s="198">
        <f>SUM(E8:F8)/2</f>
        <v>112.5</v>
      </c>
      <c r="H8" s="196"/>
      <c r="K8" s="354"/>
      <c r="L8" s="354"/>
      <c r="M8" s="354"/>
    </row>
    <row r="9" spans="1:13" ht="12.75">
      <c r="A9" t="s">
        <v>235</v>
      </c>
      <c r="B9" s="197">
        <v>107.2</v>
      </c>
      <c r="C9" s="197">
        <v>109.2</v>
      </c>
      <c r="D9" s="197">
        <v>108.2</v>
      </c>
      <c r="E9" s="197">
        <v>111.88333333333333</v>
      </c>
      <c r="F9" s="197">
        <v>112.48333333333333</v>
      </c>
      <c r="G9" s="198">
        <f>SUM(E9:F9)/2</f>
        <v>112.18333333333334</v>
      </c>
      <c r="H9" s="196"/>
      <c r="K9" s="354"/>
      <c r="L9" s="354"/>
      <c r="M9" s="354"/>
    </row>
    <row r="10" spans="1:13" ht="12.75">
      <c r="A10" t="s">
        <v>236</v>
      </c>
      <c r="B10" s="197">
        <v>94.43333333333332</v>
      </c>
      <c r="C10" s="197">
        <v>105.56666666666668</v>
      </c>
      <c r="D10" s="197">
        <v>100</v>
      </c>
      <c r="E10" s="197">
        <v>98.76666666666667</v>
      </c>
      <c r="F10" s="197">
        <v>109.65</v>
      </c>
      <c r="G10" s="198">
        <f>SUM(E10:F10)/2</f>
        <v>104.20833333333334</v>
      </c>
      <c r="H10" s="196"/>
      <c r="K10" s="354"/>
      <c r="L10" s="354"/>
      <c r="M10" s="354"/>
    </row>
    <row r="11" spans="1:13" ht="12.75">
      <c r="A11" t="s">
        <v>359</v>
      </c>
      <c r="B11" s="197">
        <v>91.7</v>
      </c>
      <c r="C11" s="197">
        <v>94.03333333333335</v>
      </c>
      <c r="D11" s="197">
        <v>92.86666666666667</v>
      </c>
      <c r="E11" s="197">
        <v>92.21666666666665</v>
      </c>
      <c r="F11" s="197">
        <v>96.7</v>
      </c>
      <c r="G11" s="198">
        <f aca="true" t="shared" si="0" ref="G11:G28">SUM(E11:F11)/2</f>
        <v>94.45833333333333</v>
      </c>
      <c r="H11" s="196"/>
      <c r="K11" s="354"/>
      <c r="L11" s="354"/>
      <c r="M11" s="354"/>
    </row>
    <row r="12" spans="1:13" ht="12.75">
      <c r="A12" t="s">
        <v>360</v>
      </c>
      <c r="B12" s="197">
        <v>95.58333333333333</v>
      </c>
      <c r="C12" s="197">
        <v>99.88333333333333</v>
      </c>
      <c r="D12" s="197">
        <v>97.73333333333332</v>
      </c>
      <c r="E12" s="197">
        <v>98.95</v>
      </c>
      <c r="F12" s="197">
        <v>109.05</v>
      </c>
      <c r="G12" s="198">
        <f t="shared" si="0"/>
        <v>104</v>
      </c>
      <c r="H12" s="196"/>
      <c r="K12" s="354"/>
      <c r="L12" s="354"/>
      <c r="M12" s="354"/>
    </row>
    <row r="13" spans="1:13" ht="12.75">
      <c r="A13" t="s">
        <v>237</v>
      </c>
      <c r="B13" s="197">
        <v>101.35</v>
      </c>
      <c r="C13" s="197">
        <v>102.68333333333334</v>
      </c>
      <c r="D13" s="197">
        <v>102.01666666666667</v>
      </c>
      <c r="E13" s="197">
        <v>103.45</v>
      </c>
      <c r="F13" s="197">
        <v>104.71666666666668</v>
      </c>
      <c r="G13" s="198">
        <f t="shared" si="0"/>
        <v>104.08333333333334</v>
      </c>
      <c r="H13" s="196"/>
      <c r="K13" s="354"/>
      <c r="L13" s="354"/>
      <c r="M13" s="354"/>
    </row>
    <row r="14" spans="1:13" ht="12.75">
      <c r="A14" t="s">
        <v>238</v>
      </c>
      <c r="B14" s="197">
        <v>102.11666666666666</v>
      </c>
      <c r="C14" s="197">
        <v>107.13333333333334</v>
      </c>
      <c r="D14" s="197">
        <v>104.625</v>
      </c>
      <c r="E14" s="197">
        <v>108.85</v>
      </c>
      <c r="F14" s="197">
        <v>109.65</v>
      </c>
      <c r="G14" s="198">
        <f t="shared" si="0"/>
        <v>109.25</v>
      </c>
      <c r="H14" s="187"/>
      <c r="K14" s="354"/>
      <c r="L14" s="354"/>
      <c r="M14" s="354"/>
    </row>
    <row r="15" spans="1:13" ht="12.75">
      <c r="A15" t="s">
        <v>361</v>
      </c>
      <c r="B15" s="197">
        <v>105.11666666666667</v>
      </c>
      <c r="C15" s="197">
        <v>106.71666666666665</v>
      </c>
      <c r="D15" s="197">
        <v>105.91666666666666</v>
      </c>
      <c r="E15" s="197">
        <v>108.2</v>
      </c>
      <c r="F15" s="197">
        <v>109.18333333333334</v>
      </c>
      <c r="G15" s="198">
        <f t="shared" si="0"/>
        <v>108.69166666666666</v>
      </c>
      <c r="H15" s="196"/>
      <c r="K15" s="354"/>
      <c r="L15" s="354"/>
      <c r="M15" s="354"/>
    </row>
    <row r="16" spans="1:13" ht="12.75">
      <c r="A16" t="s">
        <v>94</v>
      </c>
      <c r="B16" s="197">
        <v>101.2</v>
      </c>
      <c r="C16" s="197">
        <v>102.16666666666667</v>
      </c>
      <c r="D16" s="197">
        <v>101.68333333333334</v>
      </c>
      <c r="E16" s="197">
        <v>105.45</v>
      </c>
      <c r="F16" s="197">
        <v>114.98333333333333</v>
      </c>
      <c r="G16" s="198">
        <f t="shared" si="0"/>
        <v>110.21666666666667</v>
      </c>
      <c r="H16" s="196"/>
      <c r="K16" s="354"/>
      <c r="L16" s="354"/>
      <c r="M16" s="354"/>
    </row>
    <row r="17" spans="1:13" ht="12.75">
      <c r="A17" t="s">
        <v>239</v>
      </c>
      <c r="B17" s="197">
        <v>103.36666666666666</v>
      </c>
      <c r="C17" s="197">
        <v>103.55</v>
      </c>
      <c r="D17" s="197">
        <v>103.45833333333333</v>
      </c>
      <c r="E17" s="197">
        <v>105.11666666666666</v>
      </c>
      <c r="F17" s="197">
        <v>105.46666666666665</v>
      </c>
      <c r="G17" s="198">
        <f t="shared" si="0"/>
        <v>105.29166666666666</v>
      </c>
      <c r="H17" s="196"/>
      <c r="K17" s="354"/>
      <c r="L17" s="354"/>
      <c r="M17" s="354"/>
    </row>
    <row r="18" spans="1:13" ht="12.75">
      <c r="A18" t="s">
        <v>362</v>
      </c>
      <c r="B18" s="197">
        <v>103.2</v>
      </c>
      <c r="C18" s="197">
        <v>105.41666666666669</v>
      </c>
      <c r="D18" s="197">
        <v>104.30833333333334</v>
      </c>
      <c r="E18" s="197">
        <v>107.15</v>
      </c>
      <c r="F18" s="197">
        <v>107.61666666666666</v>
      </c>
      <c r="G18" s="198">
        <f t="shared" si="0"/>
        <v>107.38333333333333</v>
      </c>
      <c r="H18" s="196"/>
      <c r="K18" s="354"/>
      <c r="L18" s="354"/>
      <c r="M18" s="354"/>
    </row>
    <row r="19" spans="1:13" ht="12.75">
      <c r="A19" t="s">
        <v>240</v>
      </c>
      <c r="B19" s="197">
        <v>113.25</v>
      </c>
      <c r="C19" s="197">
        <v>117.21666666666665</v>
      </c>
      <c r="D19" s="197">
        <v>115.23333333333332</v>
      </c>
      <c r="E19" s="197">
        <v>117.46666666666668</v>
      </c>
      <c r="F19" s="197">
        <v>121.01666666666667</v>
      </c>
      <c r="G19" s="198">
        <f t="shared" si="0"/>
        <v>119.24166666666667</v>
      </c>
      <c r="H19" s="196"/>
      <c r="K19" s="354"/>
      <c r="L19" s="354"/>
      <c r="M19" s="354"/>
    </row>
    <row r="20" spans="1:13" ht="12.75">
      <c r="A20" t="s">
        <v>111</v>
      </c>
      <c r="B20" s="197">
        <v>107.48333333333335</v>
      </c>
      <c r="C20" s="197">
        <v>112.18333333333334</v>
      </c>
      <c r="D20" s="197">
        <v>109.83333333333334</v>
      </c>
      <c r="E20" s="197">
        <v>118.73333333333333</v>
      </c>
      <c r="F20" s="197">
        <v>126.41666666666667</v>
      </c>
      <c r="G20" s="198">
        <f t="shared" si="0"/>
        <v>122.575</v>
      </c>
      <c r="H20" s="196"/>
      <c r="K20" s="354"/>
      <c r="L20" s="354"/>
      <c r="M20" s="354"/>
    </row>
    <row r="21" spans="1:13" ht="12.75">
      <c r="A21" t="s">
        <v>363</v>
      </c>
      <c r="B21" s="197">
        <v>101.41666666666667</v>
      </c>
      <c r="C21" s="197">
        <v>102.25</v>
      </c>
      <c r="D21" s="197">
        <v>101.83333333333334</v>
      </c>
      <c r="E21" s="197">
        <v>102.6</v>
      </c>
      <c r="F21" s="197">
        <v>105.13333333333334</v>
      </c>
      <c r="G21" s="198">
        <f t="shared" si="0"/>
        <v>103.86666666666667</v>
      </c>
      <c r="H21" s="196"/>
      <c r="K21" s="354"/>
      <c r="L21" s="354"/>
      <c r="M21" s="354"/>
    </row>
    <row r="22" spans="1:13" ht="12.75">
      <c r="A22" t="s">
        <v>364</v>
      </c>
      <c r="B22" s="197">
        <v>114.91666666666667</v>
      </c>
      <c r="C22" s="197">
        <v>121.08333333333333</v>
      </c>
      <c r="D22" s="197">
        <v>118</v>
      </c>
      <c r="E22" s="197">
        <v>120.51666666666667</v>
      </c>
      <c r="F22" s="197">
        <v>127.46666666666665</v>
      </c>
      <c r="G22" s="198">
        <f t="shared" si="0"/>
        <v>123.99166666666666</v>
      </c>
      <c r="H22" s="187"/>
      <c r="K22" s="354"/>
      <c r="L22" s="354"/>
      <c r="M22" s="354"/>
    </row>
    <row r="23" spans="1:13" ht="12.75">
      <c r="A23" t="s">
        <v>365</v>
      </c>
      <c r="B23" s="197">
        <v>101.26666666666667</v>
      </c>
      <c r="C23" s="197">
        <v>102.63333333333333</v>
      </c>
      <c r="D23" s="197">
        <v>101.95</v>
      </c>
      <c r="E23" s="197">
        <v>103.7</v>
      </c>
      <c r="F23" s="197">
        <v>103.93333333333334</v>
      </c>
      <c r="G23" s="198">
        <f t="shared" si="0"/>
        <v>103.81666666666666</v>
      </c>
      <c r="H23" s="196"/>
      <c r="K23" s="354"/>
      <c r="L23" s="354"/>
      <c r="M23" s="354"/>
    </row>
    <row r="24" spans="1:13" ht="12.75">
      <c r="A24" t="s">
        <v>366</v>
      </c>
      <c r="B24" s="197">
        <v>105.85</v>
      </c>
      <c r="C24" s="197">
        <v>97.33333333333333</v>
      </c>
      <c r="D24" s="197">
        <v>101.59166666666667</v>
      </c>
      <c r="E24" s="197">
        <v>100.66666666666667</v>
      </c>
      <c r="F24" s="197">
        <v>107.58333333333331</v>
      </c>
      <c r="G24" s="198">
        <f t="shared" si="0"/>
        <v>104.125</v>
      </c>
      <c r="H24" s="196"/>
      <c r="K24" s="354"/>
      <c r="L24" s="354"/>
      <c r="M24" s="354"/>
    </row>
    <row r="25" spans="1:13" ht="12.75">
      <c r="A25" t="s">
        <v>367</v>
      </c>
      <c r="B25" s="197">
        <v>98.38333333333333</v>
      </c>
      <c r="C25" s="197">
        <v>99</v>
      </c>
      <c r="D25" s="197">
        <v>98.69166666666666</v>
      </c>
      <c r="E25" s="197">
        <v>100.95</v>
      </c>
      <c r="F25" s="197">
        <v>102.25</v>
      </c>
      <c r="G25" s="198">
        <f t="shared" si="0"/>
        <v>101.6</v>
      </c>
      <c r="H25" s="196"/>
      <c r="K25" s="354"/>
      <c r="L25" s="354"/>
      <c r="M25" s="354"/>
    </row>
    <row r="26" spans="1:13" ht="12.75">
      <c r="A26" t="s">
        <v>104</v>
      </c>
      <c r="B26" s="197">
        <v>101.15</v>
      </c>
      <c r="C26" s="197">
        <v>101.26666666666667</v>
      </c>
      <c r="D26" s="197">
        <v>101.20833333333334</v>
      </c>
      <c r="E26" s="197">
        <v>100.7</v>
      </c>
      <c r="F26" s="197">
        <v>100.31666666666666</v>
      </c>
      <c r="G26" s="198">
        <f t="shared" si="0"/>
        <v>100.50833333333333</v>
      </c>
      <c r="H26" s="196"/>
      <c r="K26" s="354"/>
      <c r="L26" s="354"/>
      <c r="M26" s="354"/>
    </row>
    <row r="27" spans="1:13" ht="12.75">
      <c r="A27" t="s">
        <v>368</v>
      </c>
      <c r="B27" s="197">
        <v>102.5</v>
      </c>
      <c r="C27" s="197">
        <v>104.3</v>
      </c>
      <c r="D27" s="197">
        <v>103.4</v>
      </c>
      <c r="E27" s="197">
        <v>106.95</v>
      </c>
      <c r="F27" s="197">
        <v>108.5</v>
      </c>
      <c r="G27" s="198">
        <f t="shared" si="0"/>
        <v>107.725</v>
      </c>
      <c r="H27" s="196"/>
      <c r="K27" s="354"/>
      <c r="L27" s="354"/>
      <c r="M27" s="354"/>
    </row>
    <row r="28" spans="1:36" ht="12.75">
      <c r="A28" t="s">
        <v>369</v>
      </c>
      <c r="B28" s="197">
        <v>101.91666666666667</v>
      </c>
      <c r="C28" s="197">
        <v>103.8</v>
      </c>
      <c r="D28" s="197">
        <v>102.85833333333333</v>
      </c>
      <c r="E28" s="197">
        <v>106.93333333333335</v>
      </c>
      <c r="F28" s="197">
        <v>107.15</v>
      </c>
      <c r="G28" s="350">
        <f t="shared" si="0"/>
        <v>107.04166666666669</v>
      </c>
      <c r="H28" s="196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</row>
    <row r="29" spans="1:13" ht="12.75">
      <c r="A29" s="19" t="s">
        <v>356</v>
      </c>
      <c r="B29" s="199">
        <v>103.4</v>
      </c>
      <c r="C29" s="199">
        <v>105.9</v>
      </c>
      <c r="D29" s="199">
        <v>104.7</v>
      </c>
      <c r="E29" s="199">
        <v>107.6</v>
      </c>
      <c r="F29" s="199">
        <v>110.3</v>
      </c>
      <c r="G29" s="200">
        <v>109</v>
      </c>
      <c r="H29" s="196"/>
      <c r="K29" s="354"/>
      <c r="L29" s="354"/>
      <c r="M29" s="354"/>
    </row>
    <row r="30" spans="1:13" ht="12.75">
      <c r="A30" s="22" t="s">
        <v>357</v>
      </c>
      <c r="B30" s="197">
        <v>104.4</v>
      </c>
      <c r="C30" s="197">
        <v>106.88333333333333</v>
      </c>
      <c r="D30" s="197">
        <v>105.6</v>
      </c>
      <c r="E30" s="197">
        <v>108.7</v>
      </c>
      <c r="F30" s="197">
        <v>109.8</v>
      </c>
      <c r="G30" s="198">
        <v>109.3</v>
      </c>
      <c r="H30" s="196"/>
      <c r="K30" s="354"/>
      <c r="L30" s="354"/>
      <c r="M30" s="354"/>
    </row>
    <row r="31" spans="1:13" ht="12.75">
      <c r="A31" s="22" t="s">
        <v>242</v>
      </c>
      <c r="B31" s="197">
        <v>103.45</v>
      </c>
      <c r="C31" s="197">
        <v>105.18333333333334</v>
      </c>
      <c r="D31" s="197">
        <v>104.3</v>
      </c>
      <c r="E31" s="197">
        <v>106.9</v>
      </c>
      <c r="F31" s="197">
        <v>107.9</v>
      </c>
      <c r="G31" s="198">
        <v>107.4</v>
      </c>
      <c r="H31" s="196"/>
      <c r="K31" s="354"/>
      <c r="L31" s="354"/>
      <c r="M31" s="354"/>
    </row>
    <row r="32" spans="1:13" ht="12.75">
      <c r="A32" s="22" t="s">
        <v>243</v>
      </c>
      <c r="B32" s="197">
        <v>103.75</v>
      </c>
      <c r="C32" s="197">
        <v>107.81666666666668</v>
      </c>
      <c r="D32" s="197">
        <v>105.8</v>
      </c>
      <c r="E32" s="197">
        <v>109.4</v>
      </c>
      <c r="F32" s="197">
        <v>114.9</v>
      </c>
      <c r="G32" s="198">
        <v>112.2</v>
      </c>
      <c r="H32" s="196"/>
      <c r="K32" s="354"/>
      <c r="L32" s="354"/>
      <c r="M32" s="354"/>
    </row>
    <row r="33" spans="1:13" ht="13.5" thickBot="1">
      <c r="A33" s="201" t="s">
        <v>358</v>
      </c>
      <c r="B33" s="202">
        <v>102.73333333333333</v>
      </c>
      <c r="C33" s="202">
        <v>104.35</v>
      </c>
      <c r="D33" s="202">
        <v>103.5</v>
      </c>
      <c r="E33" s="202">
        <v>106.1</v>
      </c>
      <c r="F33" s="202">
        <v>107.3</v>
      </c>
      <c r="G33" s="203">
        <v>106.7</v>
      </c>
      <c r="H33" s="196"/>
      <c r="K33" s="354"/>
      <c r="L33" s="354"/>
      <c r="M33" s="354"/>
    </row>
    <row r="34" spans="1:7" ht="12.75">
      <c r="A34" s="49"/>
      <c r="B34" s="145"/>
      <c r="C34" s="145"/>
      <c r="D34" s="145"/>
      <c r="E34" s="145"/>
      <c r="F34" s="145"/>
      <c r="G34" s="145"/>
    </row>
    <row r="35" spans="1:7" ht="12.75">
      <c r="A35" s="49"/>
      <c r="B35" s="145"/>
      <c r="C35" s="145"/>
      <c r="D35" s="145"/>
      <c r="E35" s="145"/>
      <c r="F35" s="145"/>
      <c r="G35" s="145"/>
    </row>
    <row r="36" spans="1:7" ht="12.75">
      <c r="A36" s="49"/>
      <c r="B36" s="145"/>
      <c r="C36" s="145"/>
      <c r="D36" s="145"/>
      <c r="E36" s="145"/>
      <c r="F36" s="145"/>
      <c r="G36" s="145"/>
    </row>
    <row r="37" spans="1:7" ht="12.75">
      <c r="A37" s="49"/>
      <c r="B37" s="145"/>
      <c r="C37" s="145"/>
      <c r="D37" s="145"/>
      <c r="E37" s="145"/>
      <c r="F37" s="145"/>
      <c r="G37" s="145"/>
    </row>
    <row r="38" spans="1:7" ht="12.75">
      <c r="A38" s="49"/>
      <c r="B38" s="145"/>
      <c r="C38" s="145"/>
      <c r="D38" s="145"/>
      <c r="E38" s="145"/>
      <c r="F38" s="145"/>
      <c r="G38" s="145"/>
    </row>
    <row r="39" spans="1:7" ht="12.75">
      <c r="A39" s="49"/>
      <c r="B39" s="145"/>
      <c r="C39" s="145"/>
      <c r="D39" s="145"/>
      <c r="E39" s="145"/>
      <c r="F39" s="145"/>
      <c r="G39" s="145"/>
    </row>
    <row r="40" spans="3:5" ht="12.75">
      <c r="C40" s="145"/>
      <c r="E40" s="145"/>
    </row>
    <row r="41" spans="1:5" ht="12.75">
      <c r="A41" s="12" t="s">
        <v>276</v>
      </c>
      <c r="C41" s="145"/>
      <c r="E41" s="145"/>
    </row>
  </sheetData>
  <mergeCells count="5">
    <mergeCell ref="A5:A6"/>
    <mergeCell ref="B5:D5"/>
    <mergeCell ref="E5:G5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ignoredErrors>
    <ignoredError sqref="G8:G2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/>
  <dimension ref="A1:G38"/>
  <sheetViews>
    <sheetView showGridLines="0" zoomScale="75" zoomScaleNormal="75" workbookViewId="0" topLeftCell="A1">
      <selection activeCell="A3" sqref="A3:D3"/>
    </sheetView>
  </sheetViews>
  <sheetFormatPr defaultColWidth="11.421875" defaultRowHeight="12.75"/>
  <cols>
    <col min="1" max="1" width="42.00390625" style="12" customWidth="1"/>
    <col min="2" max="3" width="24.8515625" style="12" customWidth="1"/>
    <col min="4" max="4" width="24.7109375" style="12" customWidth="1"/>
    <col min="5" max="7" width="14.7109375" style="12" customWidth="1"/>
    <col min="8" max="16384" width="11.421875" style="12" customWidth="1"/>
  </cols>
  <sheetData>
    <row r="1" spans="1:7" s="62" customFormat="1" ht="18">
      <c r="A1" s="481" t="s">
        <v>65</v>
      </c>
      <c r="B1" s="481"/>
      <c r="C1" s="481"/>
      <c r="D1" s="481"/>
      <c r="E1" s="132"/>
      <c r="F1" s="132"/>
      <c r="G1" s="132"/>
    </row>
    <row r="3" spans="1:7" ht="15">
      <c r="A3" s="497" t="s">
        <v>370</v>
      </c>
      <c r="B3" s="497"/>
      <c r="C3" s="497"/>
      <c r="D3" s="497"/>
      <c r="E3" s="117"/>
      <c r="F3" s="117"/>
      <c r="G3" s="11"/>
    </row>
    <row r="4" spans="1:7" ht="15">
      <c r="A4" s="517" t="s">
        <v>371</v>
      </c>
      <c r="B4" s="517"/>
      <c r="C4" s="517"/>
      <c r="D4" s="517"/>
      <c r="E4" s="204"/>
      <c r="F4" s="204"/>
      <c r="G4" s="204"/>
    </row>
    <row r="5" spans="1:7" ht="15">
      <c r="A5" s="353"/>
      <c r="B5" s="353"/>
      <c r="C5" s="353"/>
      <c r="D5" s="353"/>
      <c r="E5" s="204"/>
      <c r="F5" s="204"/>
      <c r="G5" s="204"/>
    </row>
    <row r="6" spans="1:4" ht="12.75">
      <c r="A6" s="521" t="s">
        <v>38</v>
      </c>
      <c r="B6" s="523" t="s">
        <v>374</v>
      </c>
      <c r="C6" s="524"/>
      <c r="D6" s="524"/>
    </row>
    <row r="7" spans="1:4" ht="12.75">
      <c r="A7" s="522"/>
      <c r="B7" s="298"/>
      <c r="C7" s="298"/>
      <c r="D7" s="299"/>
    </row>
    <row r="8" spans="1:5" ht="13.5" thickBot="1">
      <c r="A8" s="300"/>
      <c r="B8" s="301" t="s">
        <v>372</v>
      </c>
      <c r="C8" s="301" t="s">
        <v>373</v>
      </c>
      <c r="D8" s="352" t="s">
        <v>49</v>
      </c>
      <c r="E8" s="351"/>
    </row>
    <row r="9" spans="1:4" ht="12.75">
      <c r="A9" t="s">
        <v>234</v>
      </c>
      <c r="B9" s="302">
        <v>2.5283204728287463</v>
      </c>
      <c r="C9" s="302">
        <v>1.9205729166666685</v>
      </c>
      <c r="D9" s="303">
        <v>2.223130363710651</v>
      </c>
    </row>
    <row r="10" spans="1:4" ht="12.75">
      <c r="A10" t="s">
        <v>99</v>
      </c>
      <c r="B10" s="304">
        <v>5.673198482932983</v>
      </c>
      <c r="C10" s="304">
        <v>5.252587671867763</v>
      </c>
      <c r="D10" s="305">
        <v>5.460510897586128</v>
      </c>
    </row>
    <row r="11" spans="1:4" ht="12.75">
      <c r="A11" t="s">
        <v>235</v>
      </c>
      <c r="B11" s="304">
        <v>4.368781094527353</v>
      </c>
      <c r="C11" s="304">
        <v>3.006715506715505</v>
      </c>
      <c r="D11" s="305">
        <v>3.681454097350586</v>
      </c>
    </row>
    <row r="12" spans="1:4" ht="12.75">
      <c r="A12" t="s">
        <v>236</v>
      </c>
      <c r="B12" s="304">
        <v>4.58877515001766</v>
      </c>
      <c r="C12" s="304">
        <v>3.8680138932743873</v>
      </c>
      <c r="D12" s="305">
        <v>4.208333333333343</v>
      </c>
    </row>
    <row r="13" spans="1:4" ht="12.75">
      <c r="A13" t="s">
        <v>359</v>
      </c>
      <c r="B13" s="304">
        <v>0.5634314794619972</v>
      </c>
      <c r="C13" s="304">
        <v>2.8358738036157285</v>
      </c>
      <c r="D13" s="305">
        <v>1.7139267767408337</v>
      </c>
    </row>
    <row r="14" spans="1:4" ht="12.75">
      <c r="A14" t="s">
        <v>360</v>
      </c>
      <c r="B14" s="304">
        <v>3.5222319093286916</v>
      </c>
      <c r="C14" s="304">
        <v>9.1773736025363</v>
      </c>
      <c r="D14" s="305">
        <v>6.412005457025935</v>
      </c>
    </row>
    <row r="15" spans="1:4" ht="12.75">
      <c r="A15" t="s">
        <v>237</v>
      </c>
      <c r="B15" s="304">
        <v>2.0720276270350357</v>
      </c>
      <c r="C15" s="304">
        <v>1.980198019801992</v>
      </c>
      <c r="D15" s="305">
        <v>2.025812775690257</v>
      </c>
    </row>
    <row r="16" spans="1:4" ht="12.75">
      <c r="A16" t="s">
        <v>238</v>
      </c>
      <c r="B16" s="304">
        <v>6.593765301126164</v>
      </c>
      <c r="C16" s="304">
        <v>2.3490976975731166</v>
      </c>
      <c r="D16" s="305">
        <v>4.4205495818399045</v>
      </c>
    </row>
    <row r="17" spans="1:4" ht="12.75">
      <c r="A17" t="s">
        <v>361</v>
      </c>
      <c r="B17" s="304">
        <v>2.933248771206591</v>
      </c>
      <c r="C17" s="304">
        <v>2.3114165235046222</v>
      </c>
      <c r="D17" s="305">
        <v>2.619984264358778</v>
      </c>
    </row>
    <row r="18" spans="1:4" ht="12.75">
      <c r="A18" t="s">
        <v>94</v>
      </c>
      <c r="B18" s="304">
        <v>4.199604743083004</v>
      </c>
      <c r="C18" s="304">
        <v>12.54486133768352</v>
      </c>
      <c r="D18" s="305">
        <v>8.392066874282902</v>
      </c>
    </row>
    <row r="19" spans="1:4" ht="12.75">
      <c r="A19" t="s">
        <v>239</v>
      </c>
      <c r="B19" s="304">
        <v>1.6930022573363432</v>
      </c>
      <c r="C19" s="304">
        <v>1.850957669402856</v>
      </c>
      <c r="D19" s="305">
        <v>1.7720499395892022</v>
      </c>
    </row>
    <row r="20" spans="1:4" ht="12.75">
      <c r="A20" t="s">
        <v>362</v>
      </c>
      <c r="B20" s="304">
        <v>3.827519379844964</v>
      </c>
      <c r="C20" s="304">
        <v>2.086956521739106</v>
      </c>
      <c r="D20" s="305">
        <v>2.947990732603648</v>
      </c>
    </row>
    <row r="21" spans="1:4" ht="12.75">
      <c r="A21" t="s">
        <v>240</v>
      </c>
      <c r="B21" s="304">
        <v>3.7233259749816185</v>
      </c>
      <c r="C21" s="304">
        <v>3.24185980378218</v>
      </c>
      <c r="D21" s="305">
        <v>3.4784495227075682</v>
      </c>
    </row>
    <row r="22" spans="1:4" ht="12.75">
      <c r="A22" t="s">
        <v>111</v>
      </c>
      <c r="B22" s="304">
        <v>10.466739029306854</v>
      </c>
      <c r="C22" s="304">
        <v>12.687564997771506</v>
      </c>
      <c r="D22" s="305">
        <v>11.600910470409705</v>
      </c>
    </row>
    <row r="23" spans="1:4" ht="12.75">
      <c r="A23" t="s">
        <v>363</v>
      </c>
      <c r="B23" s="304">
        <v>1.1668036154478123</v>
      </c>
      <c r="C23" s="304">
        <v>2.8198859005705037</v>
      </c>
      <c r="D23" s="305">
        <v>1.9967266775777395</v>
      </c>
    </row>
    <row r="24" spans="1:4" ht="12.75">
      <c r="A24" t="s">
        <v>364</v>
      </c>
      <c r="B24" s="304">
        <v>4.873096446700503</v>
      </c>
      <c r="C24" s="304">
        <v>5.271851342050923</v>
      </c>
      <c r="D24" s="305">
        <v>5.077683615819203</v>
      </c>
    </row>
    <row r="25" spans="1:4" ht="12.75">
      <c r="A25" t="s">
        <v>365</v>
      </c>
      <c r="B25" s="304">
        <v>2.402896642527983</v>
      </c>
      <c r="C25" s="304">
        <v>1.266645014615146</v>
      </c>
      <c r="D25" s="305">
        <v>1.830962890305699</v>
      </c>
    </row>
    <row r="26" spans="1:4" ht="12.75">
      <c r="A26" t="s">
        <v>366</v>
      </c>
      <c r="B26" s="304">
        <v>-4.896866635175553</v>
      </c>
      <c r="C26" s="304">
        <v>10.530821917808206</v>
      </c>
      <c r="D26" s="305">
        <v>2.4936428512837323</v>
      </c>
    </row>
    <row r="27" spans="1:4" ht="12.75">
      <c r="A27" t="s">
        <v>367</v>
      </c>
      <c r="B27" s="304">
        <v>2.6088429612061774</v>
      </c>
      <c r="C27" s="304">
        <v>3.2828282828282833</v>
      </c>
      <c r="D27" s="305">
        <v>2.9468884573165566</v>
      </c>
    </row>
    <row r="28" spans="1:4" ht="12.75">
      <c r="A28" t="s">
        <v>104</v>
      </c>
      <c r="B28" s="304">
        <v>-0.44488383588729885</v>
      </c>
      <c r="C28" s="304">
        <v>-0.9381171823568166</v>
      </c>
      <c r="D28" s="305">
        <v>-0.6916426512968468</v>
      </c>
    </row>
    <row r="29" spans="1:4" ht="12.75">
      <c r="A29" t="s">
        <v>368</v>
      </c>
      <c r="B29" s="304">
        <v>4.341463414634148</v>
      </c>
      <c r="C29" s="304">
        <v>4.026845637583895</v>
      </c>
      <c r="D29" s="305">
        <v>4.182785299806565</v>
      </c>
    </row>
    <row r="30" spans="1:4" ht="12.75">
      <c r="A30" t="s">
        <v>369</v>
      </c>
      <c r="B30" s="304">
        <v>4.922322158626342</v>
      </c>
      <c r="C30" s="304">
        <v>3.2273603082851725</v>
      </c>
      <c r="D30" s="305">
        <v>4.067082556914868</v>
      </c>
    </row>
    <row r="31" spans="1:4" ht="12.75">
      <c r="A31" s="19" t="s">
        <v>356</v>
      </c>
      <c r="B31" s="306">
        <v>4.061895551257242</v>
      </c>
      <c r="C31" s="306">
        <v>4.154863078375818</v>
      </c>
      <c r="D31" s="307">
        <v>4.1069723018147055</v>
      </c>
    </row>
    <row r="32" spans="1:4" ht="12.75">
      <c r="A32" s="22" t="s">
        <v>357</v>
      </c>
      <c r="B32" s="304">
        <v>4.11877394636015</v>
      </c>
      <c r="C32" s="304">
        <v>2.7288320598783766</v>
      </c>
      <c r="D32" s="305">
        <v>3.5037878787878816</v>
      </c>
    </row>
    <row r="33" spans="1:4" ht="12.75">
      <c r="A33" s="22" t="s">
        <v>242</v>
      </c>
      <c r="B33" s="304">
        <v>3.334944417593043</v>
      </c>
      <c r="C33" s="304">
        <v>2.5827919505625117</v>
      </c>
      <c r="D33" s="305">
        <v>2.9721955896452625</v>
      </c>
    </row>
    <row r="34" spans="1:4" ht="12.75">
      <c r="A34" s="22" t="s">
        <v>243</v>
      </c>
      <c r="B34" s="304">
        <v>5.445783132530126</v>
      </c>
      <c r="C34" s="304">
        <v>6.569794404080996</v>
      </c>
      <c r="D34" s="305">
        <v>6.0491493383742965</v>
      </c>
    </row>
    <row r="35" spans="1:4" ht="13.5" thickBot="1">
      <c r="A35" s="201" t="s">
        <v>358</v>
      </c>
      <c r="B35" s="308">
        <v>3.277092796885133</v>
      </c>
      <c r="C35" s="308">
        <v>2.827024436990899</v>
      </c>
      <c r="D35" s="309">
        <v>3.091787439613529</v>
      </c>
    </row>
    <row r="36" ht="12.75">
      <c r="A36" s="310" t="s">
        <v>275</v>
      </c>
    </row>
    <row r="37" spans="1:4" ht="14.25" customHeight="1">
      <c r="A37" s="519"/>
      <c r="B37" s="520"/>
      <c r="C37" s="520"/>
      <c r="D37" s="520"/>
    </row>
    <row r="38" ht="12.75">
      <c r="A38" s="134"/>
    </row>
  </sheetData>
  <mergeCells count="6">
    <mergeCell ref="A1:D1"/>
    <mergeCell ref="A37:D37"/>
    <mergeCell ref="A6:A7"/>
    <mergeCell ref="A3:D3"/>
    <mergeCell ref="A4:D4"/>
    <mergeCell ref="B6:D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11"/>
  <dimension ref="A1:G29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0.7109375" style="3" customWidth="1"/>
    <col min="2" max="5" width="12.7109375" style="12" customWidth="1"/>
    <col min="6" max="10" width="10.7109375" style="12" customWidth="1"/>
    <col min="11" max="16384" width="11.421875" style="12" customWidth="1"/>
  </cols>
  <sheetData>
    <row r="1" spans="1:7" s="62" customFormat="1" ht="18">
      <c r="A1" s="481" t="s">
        <v>65</v>
      </c>
      <c r="B1" s="481"/>
      <c r="C1" s="481"/>
      <c r="D1" s="481"/>
      <c r="E1" s="481"/>
      <c r="F1" s="132"/>
      <c r="G1" s="132"/>
    </row>
    <row r="3" spans="1:6" ht="15">
      <c r="A3" s="525" t="s">
        <v>244</v>
      </c>
      <c r="B3" s="526"/>
      <c r="C3" s="526"/>
      <c r="D3" s="526"/>
      <c r="E3" s="526"/>
      <c r="F3" s="117"/>
    </row>
    <row r="4" spans="1:6" ht="15">
      <c r="A4" s="525" t="s">
        <v>245</v>
      </c>
      <c r="B4" s="525"/>
      <c r="C4" s="525"/>
      <c r="D4" s="525"/>
      <c r="E4" s="525"/>
      <c r="F4" s="117"/>
    </row>
    <row r="5" spans="1:6" ht="12.75">
      <c r="A5" s="205"/>
      <c r="B5" s="206"/>
      <c r="C5" s="206"/>
      <c r="D5" s="206"/>
      <c r="E5" s="206"/>
      <c r="F5" s="11"/>
    </row>
    <row r="6" spans="1:6" ht="12.75">
      <c r="A6" s="23"/>
      <c r="B6" s="490" t="s">
        <v>246</v>
      </c>
      <c r="C6" s="490" t="s">
        <v>247</v>
      </c>
      <c r="D6" s="490" t="s">
        <v>248</v>
      </c>
      <c r="E6" s="528" t="s">
        <v>249</v>
      </c>
      <c r="F6" s="11"/>
    </row>
    <row r="7" spans="1:5" ht="13.5" thickBot="1">
      <c r="A7" s="38" t="s">
        <v>250</v>
      </c>
      <c r="B7" s="527"/>
      <c r="C7" s="527"/>
      <c r="D7" s="527"/>
      <c r="E7" s="529"/>
    </row>
    <row r="8" spans="1:5" ht="12.75">
      <c r="A8" s="58" t="s">
        <v>251</v>
      </c>
      <c r="B8" s="207">
        <v>457.5</v>
      </c>
      <c r="C8" s="207">
        <v>387.9</v>
      </c>
      <c r="D8" s="207">
        <v>69.6</v>
      </c>
      <c r="E8" s="208">
        <v>15.213114754098365</v>
      </c>
    </row>
    <row r="9" spans="1:5" ht="12.75">
      <c r="A9" s="37" t="s">
        <v>252</v>
      </c>
      <c r="B9" s="209">
        <v>450.1</v>
      </c>
      <c r="C9" s="209">
        <v>378</v>
      </c>
      <c r="D9" s="209">
        <v>72.1</v>
      </c>
      <c r="E9" s="210">
        <v>16.018662519440127</v>
      </c>
    </row>
    <row r="10" spans="1:5" ht="12.75">
      <c r="A10" s="37" t="s">
        <v>253</v>
      </c>
      <c r="B10" s="209">
        <v>452.1</v>
      </c>
      <c r="C10" s="209">
        <v>389</v>
      </c>
      <c r="D10" s="209">
        <v>63.1</v>
      </c>
      <c r="E10" s="210">
        <v>13.957089139570895</v>
      </c>
    </row>
    <row r="11" spans="1:5" ht="12.75">
      <c r="A11" s="37" t="s">
        <v>254</v>
      </c>
      <c r="B11" s="209">
        <v>455.8</v>
      </c>
      <c r="C11" s="209">
        <v>395.2</v>
      </c>
      <c r="D11" s="209">
        <v>60.6</v>
      </c>
      <c r="E11" s="210">
        <v>13.295304958315054</v>
      </c>
    </row>
    <row r="12" spans="1:5" ht="12.75">
      <c r="A12" s="37" t="s">
        <v>255</v>
      </c>
      <c r="B12" s="209">
        <v>466.8</v>
      </c>
      <c r="C12" s="209">
        <v>405.2</v>
      </c>
      <c r="D12" s="209">
        <v>61.6</v>
      </c>
      <c r="E12" s="210">
        <v>13.196229648671812</v>
      </c>
    </row>
    <row r="13" spans="1:5" ht="12.75">
      <c r="A13" s="37" t="s">
        <v>256</v>
      </c>
      <c r="B13" s="209">
        <v>470.7</v>
      </c>
      <c r="C13" s="209">
        <v>410.7</v>
      </c>
      <c r="D13" s="209">
        <v>60</v>
      </c>
      <c r="E13" s="210">
        <v>12.746972594008923</v>
      </c>
    </row>
    <row r="14" spans="1:5" ht="12.75">
      <c r="A14" s="37" t="s">
        <v>257</v>
      </c>
      <c r="B14" s="209">
        <v>452.7</v>
      </c>
      <c r="C14" s="209">
        <v>391.8</v>
      </c>
      <c r="D14" s="209">
        <v>60.9</v>
      </c>
      <c r="E14" s="210">
        <v>13.452617627567921</v>
      </c>
    </row>
    <row r="15" spans="1:5" ht="13.5" customHeight="1">
      <c r="A15" s="37" t="s">
        <v>258</v>
      </c>
      <c r="B15" s="209">
        <v>453.9</v>
      </c>
      <c r="C15" s="209">
        <v>378.8</v>
      </c>
      <c r="D15" s="209">
        <v>75.1</v>
      </c>
      <c r="E15" s="210">
        <v>16.54549460233531</v>
      </c>
    </row>
    <row r="16" spans="1:5" ht="12.75">
      <c r="A16" s="37" t="s">
        <v>259</v>
      </c>
      <c r="B16" s="209">
        <v>481</v>
      </c>
      <c r="C16" s="209">
        <v>379.2</v>
      </c>
      <c r="D16" s="209">
        <v>101.8</v>
      </c>
      <c r="E16" s="210">
        <v>21.16424116424117</v>
      </c>
    </row>
    <row r="17" spans="1:5" ht="12.75">
      <c r="A17" s="37" t="s">
        <v>260</v>
      </c>
      <c r="B17" s="209">
        <v>471.8</v>
      </c>
      <c r="C17" s="209">
        <v>371.3</v>
      </c>
      <c r="D17" s="209">
        <v>100.5</v>
      </c>
      <c r="E17" s="210">
        <v>21.301398897838066</v>
      </c>
    </row>
    <row r="18" spans="1:5" ht="12.75">
      <c r="A18" s="37" t="s">
        <v>261</v>
      </c>
      <c r="B18" s="209">
        <v>436.4</v>
      </c>
      <c r="C18" s="209">
        <v>366.175</v>
      </c>
      <c r="D18" s="209">
        <v>70.225</v>
      </c>
      <c r="E18" s="210">
        <v>16.09188817598533</v>
      </c>
    </row>
    <row r="19" spans="1:5" ht="12.75">
      <c r="A19" s="37" t="s">
        <v>262</v>
      </c>
      <c r="B19" s="209">
        <v>445</v>
      </c>
      <c r="C19" s="209">
        <v>377.975</v>
      </c>
      <c r="D19" s="209">
        <v>67.025</v>
      </c>
      <c r="E19" s="210">
        <v>15.061797752808985</v>
      </c>
    </row>
    <row r="20" spans="1:5" ht="12.75">
      <c r="A20" s="37">
        <v>1997</v>
      </c>
      <c r="B20" s="209">
        <v>436.5</v>
      </c>
      <c r="C20" s="209">
        <v>371.5</v>
      </c>
      <c r="D20" s="209">
        <v>65</v>
      </c>
      <c r="E20" s="210">
        <v>14.891179839633448</v>
      </c>
    </row>
    <row r="21" spans="1:5" ht="12.75">
      <c r="A21" s="37">
        <v>1998</v>
      </c>
      <c r="B21" s="209">
        <v>448.9</v>
      </c>
      <c r="C21" s="209">
        <v>389</v>
      </c>
      <c r="D21" s="209">
        <v>59.9</v>
      </c>
      <c r="E21" s="210">
        <v>13.33</v>
      </c>
    </row>
    <row r="22" spans="1:5" ht="12.75">
      <c r="A22" s="37">
        <v>1999</v>
      </c>
      <c r="B22" s="209">
        <v>427.5</v>
      </c>
      <c r="C22" s="209">
        <v>379</v>
      </c>
      <c r="D22" s="209">
        <v>48</v>
      </c>
      <c r="E22" s="210">
        <v>11.2</v>
      </c>
    </row>
    <row r="23" spans="1:5" ht="12.75">
      <c r="A23" s="37">
        <v>2000</v>
      </c>
      <c r="B23" s="209">
        <v>433.2</v>
      </c>
      <c r="C23" s="209">
        <v>392.4</v>
      </c>
      <c r="D23" s="209">
        <v>40.8</v>
      </c>
      <c r="E23" s="210">
        <v>9.4</v>
      </c>
    </row>
    <row r="24" spans="1:5" ht="12.75">
      <c r="A24" s="37">
        <v>2001</v>
      </c>
      <c r="B24" s="209">
        <v>450</v>
      </c>
      <c r="C24" s="211">
        <v>400.7</v>
      </c>
      <c r="D24" s="211">
        <v>49.3</v>
      </c>
      <c r="E24" s="212">
        <v>10.9</v>
      </c>
    </row>
    <row r="25" spans="1:5" ht="12.75">
      <c r="A25" s="37">
        <v>2002</v>
      </c>
      <c r="B25" s="209">
        <v>485.3</v>
      </c>
      <c r="C25" s="209">
        <v>437.6</v>
      </c>
      <c r="D25" s="209">
        <v>47.8</v>
      </c>
      <c r="E25" s="210">
        <v>9.8</v>
      </c>
    </row>
    <row r="26" spans="1:5" ht="13.5" thickBot="1">
      <c r="A26" s="213">
        <v>2003</v>
      </c>
      <c r="B26" s="214">
        <v>489.95</v>
      </c>
      <c r="C26" s="214">
        <v>437.95</v>
      </c>
      <c r="D26" s="214">
        <v>51.98</v>
      </c>
      <c r="E26" s="215">
        <v>10.4</v>
      </c>
    </row>
    <row r="27" spans="1:4" ht="12.75">
      <c r="A27" s="12" t="s">
        <v>78</v>
      </c>
      <c r="D27" s="357"/>
    </row>
    <row r="28" ht="12.75">
      <c r="A28" s="3" t="s">
        <v>263</v>
      </c>
    </row>
    <row r="29" ht="12.75">
      <c r="A29" s="3" t="s">
        <v>264</v>
      </c>
    </row>
  </sheetData>
  <mergeCells count="7">
    <mergeCell ref="A1:E1"/>
    <mergeCell ref="A4:E4"/>
    <mergeCell ref="A3:E3"/>
    <mergeCell ref="B6:B7"/>
    <mergeCell ref="C6:C7"/>
    <mergeCell ref="D6:D7"/>
    <mergeCell ref="E6:E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1"/>
  <dimension ref="A1:J3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0.7109375" style="3" customWidth="1"/>
    <col min="2" max="10" width="10.7109375" style="12" customWidth="1"/>
    <col min="11" max="16384" width="11.421875" style="12" customWidth="1"/>
  </cols>
  <sheetData>
    <row r="1" spans="1:10" s="62" customFormat="1" ht="18">
      <c r="A1" s="481" t="s">
        <v>65</v>
      </c>
      <c r="B1" s="481"/>
      <c r="C1" s="481"/>
      <c r="D1" s="481"/>
      <c r="E1" s="481"/>
      <c r="F1" s="481"/>
      <c r="G1" s="481"/>
      <c r="H1" s="481"/>
      <c r="I1" s="481"/>
      <c r="J1" s="481"/>
    </row>
    <row r="3" spans="1:10" ht="15">
      <c r="A3" s="497" t="s">
        <v>347</v>
      </c>
      <c r="B3" s="497"/>
      <c r="C3" s="497"/>
      <c r="D3" s="497"/>
      <c r="E3" s="497"/>
      <c r="F3" s="497"/>
      <c r="G3" s="497"/>
      <c r="H3" s="497"/>
      <c r="I3" s="497"/>
      <c r="J3" s="497"/>
    </row>
    <row r="4" spans="1:9" ht="12.75">
      <c r="A4" s="10"/>
      <c r="B4" s="10"/>
      <c r="C4" s="10"/>
      <c r="D4" s="10"/>
      <c r="E4" s="10"/>
      <c r="F4" s="10"/>
      <c r="G4" s="10"/>
      <c r="H4" s="4"/>
      <c r="I4" s="4"/>
    </row>
    <row r="5" spans="1:10" ht="12.75">
      <c r="A5" s="216"/>
      <c r="B5" s="530" t="s">
        <v>265</v>
      </c>
      <c r="C5" s="530"/>
      <c r="D5" s="530"/>
      <c r="E5" s="530" t="s">
        <v>392</v>
      </c>
      <c r="F5" s="530"/>
      <c r="G5" s="530"/>
      <c r="H5" s="530" t="s">
        <v>374</v>
      </c>
      <c r="I5" s="530"/>
      <c r="J5" s="453"/>
    </row>
    <row r="6" spans="1:10" ht="13.5" thickBot="1">
      <c r="A6" s="37"/>
      <c r="B6" s="20" t="s">
        <v>246</v>
      </c>
      <c r="C6" s="20" t="s">
        <v>247</v>
      </c>
      <c r="D6" s="20" t="s">
        <v>248</v>
      </c>
      <c r="E6" s="20" t="s">
        <v>246</v>
      </c>
      <c r="F6" s="20" t="s">
        <v>247</v>
      </c>
      <c r="G6" s="20" t="s">
        <v>248</v>
      </c>
      <c r="H6" s="20" t="s">
        <v>246</v>
      </c>
      <c r="I6" s="20" t="s">
        <v>247</v>
      </c>
      <c r="J6" s="222" t="s">
        <v>248</v>
      </c>
    </row>
    <row r="7" spans="1:10" ht="12.75">
      <c r="A7" s="58" t="s">
        <v>266</v>
      </c>
      <c r="B7" s="76">
        <v>85900</v>
      </c>
      <c r="C7" s="76">
        <v>80675</v>
      </c>
      <c r="D7" s="76">
        <v>5250</v>
      </c>
      <c r="E7" s="266">
        <v>87325</v>
      </c>
      <c r="F7" s="266">
        <v>82200</v>
      </c>
      <c r="G7" s="266">
        <v>5275</v>
      </c>
      <c r="H7" s="267">
        <v>1.6589057043073296</v>
      </c>
      <c r="I7" s="267">
        <v>1.8903005887821536</v>
      </c>
      <c r="J7" s="268">
        <v>0.4761904761904816</v>
      </c>
    </row>
    <row r="8" spans="1:10" ht="12.75">
      <c r="A8" s="37" t="s">
        <v>267</v>
      </c>
      <c r="B8" s="44">
        <v>44350</v>
      </c>
      <c r="C8" s="44">
        <v>35200</v>
      </c>
      <c r="D8" s="44">
        <v>9150</v>
      </c>
      <c r="E8" s="217">
        <v>49125</v>
      </c>
      <c r="F8" s="217">
        <v>38850</v>
      </c>
      <c r="G8" s="217">
        <v>10075</v>
      </c>
      <c r="H8" s="218">
        <v>10.766629086809473</v>
      </c>
      <c r="I8" s="218">
        <v>10.369318181818187</v>
      </c>
      <c r="J8" s="225">
        <v>10.10928961748634</v>
      </c>
    </row>
    <row r="9" spans="1:10" ht="12.75">
      <c r="A9" s="37" t="s">
        <v>268</v>
      </c>
      <c r="B9" s="44">
        <v>13500</v>
      </c>
      <c r="C9" s="44">
        <v>11325</v>
      </c>
      <c r="D9" s="44">
        <v>2175</v>
      </c>
      <c r="E9" s="217">
        <v>11775</v>
      </c>
      <c r="F9" s="217">
        <v>10375</v>
      </c>
      <c r="G9" s="217">
        <v>1400</v>
      </c>
      <c r="H9" s="218">
        <v>-12.777777777777771</v>
      </c>
      <c r="I9" s="218">
        <v>-8.388520971302427</v>
      </c>
      <c r="J9" s="225">
        <v>-35.632183908045974</v>
      </c>
    </row>
    <row r="10" spans="1:10" ht="12.75">
      <c r="A10" s="37" t="s">
        <v>269</v>
      </c>
      <c r="B10" s="44">
        <v>39000</v>
      </c>
      <c r="C10" s="44">
        <v>34950</v>
      </c>
      <c r="D10" s="44">
        <v>4050</v>
      </c>
      <c r="E10" s="217">
        <v>38975</v>
      </c>
      <c r="F10" s="217">
        <v>35350</v>
      </c>
      <c r="G10" s="217">
        <v>3600</v>
      </c>
      <c r="H10" s="218">
        <v>-0.0641025641025692</v>
      </c>
      <c r="I10" s="218">
        <v>1.1444921316166017</v>
      </c>
      <c r="J10" s="225">
        <v>-11.111111111111114</v>
      </c>
    </row>
    <row r="11" spans="1:10" ht="12.75">
      <c r="A11" s="37" t="s">
        <v>344</v>
      </c>
      <c r="B11" s="44">
        <v>12275</v>
      </c>
      <c r="C11" s="44">
        <v>11300</v>
      </c>
      <c r="D11" s="44">
        <v>975</v>
      </c>
      <c r="E11" s="217">
        <v>16075</v>
      </c>
      <c r="F11" s="217">
        <v>15100</v>
      </c>
      <c r="G11" s="217">
        <v>1000</v>
      </c>
      <c r="H11" s="218">
        <v>30.957230142566203</v>
      </c>
      <c r="I11" s="218">
        <v>33.6283185840708</v>
      </c>
      <c r="J11" s="225">
        <v>2.564102564102569</v>
      </c>
    </row>
    <row r="12" spans="1:10" ht="12.75">
      <c r="A12" s="37" t="s">
        <v>270</v>
      </c>
      <c r="B12" s="44">
        <v>14550</v>
      </c>
      <c r="C12" s="44">
        <v>12950</v>
      </c>
      <c r="D12" s="44">
        <v>1625</v>
      </c>
      <c r="E12" s="217">
        <v>14550</v>
      </c>
      <c r="F12" s="217">
        <v>13400</v>
      </c>
      <c r="G12" s="217">
        <v>1150</v>
      </c>
      <c r="H12" s="218">
        <v>0</v>
      </c>
      <c r="I12" s="218">
        <v>3.4749034749034706</v>
      </c>
      <c r="J12" s="225">
        <v>-29.230769230769226</v>
      </c>
    </row>
    <row r="13" spans="1:10" ht="12.75">
      <c r="A13" s="37" t="s">
        <v>241</v>
      </c>
      <c r="B13" s="44">
        <v>179025</v>
      </c>
      <c r="C13" s="44">
        <v>164275</v>
      </c>
      <c r="D13" s="44">
        <v>14725</v>
      </c>
      <c r="E13" s="217">
        <v>172700</v>
      </c>
      <c r="F13" s="217">
        <v>153600</v>
      </c>
      <c r="G13" s="217">
        <v>19050</v>
      </c>
      <c r="H13" s="218">
        <v>-3.5330261136712693</v>
      </c>
      <c r="I13" s="218">
        <v>-6.498249885862123</v>
      </c>
      <c r="J13" s="225">
        <v>29.37181663837012</v>
      </c>
    </row>
    <row r="14" spans="1:10" ht="12.75">
      <c r="A14" s="37" t="s">
        <v>271</v>
      </c>
      <c r="B14" s="44">
        <v>58100</v>
      </c>
      <c r="C14" s="44">
        <v>53925</v>
      </c>
      <c r="D14" s="44">
        <v>4200</v>
      </c>
      <c r="E14" s="217">
        <v>59700</v>
      </c>
      <c r="F14" s="217">
        <v>55225</v>
      </c>
      <c r="G14" s="217">
        <v>4525</v>
      </c>
      <c r="H14" s="218">
        <v>2.7538726333906993</v>
      </c>
      <c r="I14" s="218">
        <v>2.4107556791840494</v>
      </c>
      <c r="J14" s="225">
        <v>7.738095238095241</v>
      </c>
    </row>
    <row r="15" spans="1:10" ht="12.75">
      <c r="A15" s="37" t="s">
        <v>272</v>
      </c>
      <c r="B15" s="44">
        <v>8200</v>
      </c>
      <c r="C15" s="44">
        <v>7200</v>
      </c>
      <c r="D15" s="44">
        <v>1000</v>
      </c>
      <c r="E15" s="217">
        <v>7600</v>
      </c>
      <c r="F15" s="217">
        <v>6850</v>
      </c>
      <c r="G15" s="217">
        <v>750</v>
      </c>
      <c r="H15" s="218">
        <v>-7.317073170731703</v>
      </c>
      <c r="I15" s="218">
        <v>-4.861111111111114</v>
      </c>
      <c r="J15" s="225">
        <v>-25</v>
      </c>
    </row>
    <row r="16" spans="1:10" ht="13.5" thickBot="1">
      <c r="A16" s="213" t="s">
        <v>273</v>
      </c>
      <c r="B16" s="219">
        <v>30375</v>
      </c>
      <c r="C16" s="219">
        <v>25800</v>
      </c>
      <c r="D16" s="219">
        <v>4575</v>
      </c>
      <c r="E16" s="269">
        <v>31950</v>
      </c>
      <c r="F16" s="270">
        <v>26825</v>
      </c>
      <c r="G16" s="270">
        <v>5125</v>
      </c>
      <c r="H16" s="223">
        <v>5.1851851851851904</v>
      </c>
      <c r="I16" s="224">
        <v>3.9728682170542697</v>
      </c>
      <c r="J16" s="271">
        <v>12.021857923497265</v>
      </c>
    </row>
    <row r="17" spans="1:10" ht="12.75">
      <c r="A17" s="49" t="s">
        <v>78</v>
      </c>
      <c r="B17" s="220"/>
      <c r="C17" s="220"/>
      <c r="D17" s="220"/>
      <c r="E17" s="220"/>
      <c r="F17" s="220"/>
      <c r="G17" s="220"/>
      <c r="H17" s="220"/>
      <c r="I17" s="220"/>
      <c r="J17" s="220"/>
    </row>
    <row r="18" spans="5:7" ht="12.75">
      <c r="E18" s="221"/>
      <c r="G18" s="221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</sheetData>
  <mergeCells count="5">
    <mergeCell ref="A1:J1"/>
    <mergeCell ref="A3:J3"/>
    <mergeCell ref="H5:J5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"/>
  <dimension ref="A1:D32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0.7109375" style="3" customWidth="1"/>
    <col min="2" max="4" width="26.7109375" style="12" customWidth="1"/>
    <col min="5" max="7" width="10.7109375" style="12" customWidth="1"/>
    <col min="8" max="16384" width="11.421875" style="12" customWidth="1"/>
  </cols>
  <sheetData>
    <row r="1" spans="1:4" s="62" customFormat="1" ht="18">
      <c r="A1" s="481" t="s">
        <v>65</v>
      </c>
      <c r="B1" s="481"/>
      <c r="C1" s="481"/>
      <c r="D1" s="481"/>
    </row>
    <row r="2" spans="2:4" ht="12.75">
      <c r="B2" s="134"/>
      <c r="C2" s="134"/>
      <c r="D2" s="134"/>
    </row>
    <row r="3" spans="1:4" ht="15">
      <c r="A3" s="497" t="s">
        <v>345</v>
      </c>
      <c r="B3" s="497"/>
      <c r="C3" s="497"/>
      <c r="D3" s="497"/>
    </row>
    <row r="4" spans="1:4" ht="12.75">
      <c r="A4" s="10"/>
      <c r="B4" s="373"/>
      <c r="C4" s="155"/>
      <c r="D4" s="134"/>
    </row>
    <row r="5" spans="1:4" ht="12.75" customHeight="1">
      <c r="A5" s="23"/>
      <c r="B5" s="531" t="s">
        <v>274</v>
      </c>
      <c r="C5" s="532"/>
      <c r="D5" s="356" t="s">
        <v>375</v>
      </c>
    </row>
    <row r="6" spans="1:4" ht="12.75" customHeight="1" thickBot="1">
      <c r="A6" s="38"/>
      <c r="B6" s="20" t="s">
        <v>265</v>
      </c>
      <c r="C6" s="20" t="s">
        <v>392</v>
      </c>
      <c r="D6" s="355" t="s">
        <v>393</v>
      </c>
    </row>
    <row r="7" spans="1:4" ht="12.75">
      <c r="A7" s="58" t="s">
        <v>266</v>
      </c>
      <c r="B7" s="379">
        <v>6.1</v>
      </c>
      <c r="C7" s="375">
        <v>6.04</v>
      </c>
      <c r="D7" s="374">
        <v>-0.05999999999999961</v>
      </c>
    </row>
    <row r="8" spans="1:4" ht="12.75">
      <c r="A8" s="37" t="s">
        <v>267</v>
      </c>
      <c r="B8" s="380">
        <v>20.7</v>
      </c>
      <c r="C8" s="376">
        <v>20.51</v>
      </c>
      <c r="D8" s="283">
        <v>-0.18999999999999773</v>
      </c>
    </row>
    <row r="9" spans="1:4" ht="12.75">
      <c r="A9" s="37" t="s">
        <v>268</v>
      </c>
      <c r="B9" s="380">
        <v>16.975</v>
      </c>
      <c r="C9" s="376">
        <v>11.89</v>
      </c>
      <c r="D9" s="283">
        <v>-5.085</v>
      </c>
    </row>
    <row r="10" spans="1:4" ht="12.75">
      <c r="A10" s="37" t="s">
        <v>269</v>
      </c>
      <c r="B10" s="380">
        <v>10.4</v>
      </c>
      <c r="C10" s="376">
        <v>9.24</v>
      </c>
      <c r="D10" s="283">
        <v>-1.16</v>
      </c>
    </row>
    <row r="11" spans="1:4" ht="12.75">
      <c r="A11" s="37" t="s">
        <v>344</v>
      </c>
      <c r="B11" s="380">
        <v>7.8</v>
      </c>
      <c r="C11" s="376">
        <v>6.22</v>
      </c>
      <c r="D11" s="283">
        <v>-1.58</v>
      </c>
    </row>
    <row r="12" spans="1:4" ht="12.75">
      <c r="A12" s="37" t="s">
        <v>270</v>
      </c>
      <c r="B12" s="380">
        <v>10.2</v>
      </c>
      <c r="C12" s="376">
        <v>7.9</v>
      </c>
      <c r="D12" s="283">
        <v>-2.3</v>
      </c>
    </row>
    <row r="13" spans="1:4" ht="12.75">
      <c r="A13" s="37" t="s">
        <v>241</v>
      </c>
      <c r="B13" s="380">
        <v>8.225</v>
      </c>
      <c r="C13" s="376">
        <v>11.03</v>
      </c>
      <c r="D13" s="283">
        <v>2.805</v>
      </c>
    </row>
    <row r="14" spans="1:4" ht="12.75">
      <c r="A14" s="37" t="s">
        <v>271</v>
      </c>
      <c r="B14" s="380">
        <v>7.225</v>
      </c>
      <c r="C14" s="376">
        <v>7.58</v>
      </c>
      <c r="D14" s="283">
        <v>0.355</v>
      </c>
    </row>
    <row r="15" spans="1:4" ht="12.75">
      <c r="A15" s="37" t="s">
        <v>272</v>
      </c>
      <c r="B15" s="380">
        <v>12.1</v>
      </c>
      <c r="C15" s="376">
        <v>9.87</v>
      </c>
      <c r="D15" s="283">
        <v>-2.23</v>
      </c>
    </row>
    <row r="16" spans="1:4" ht="13.5" thickBot="1">
      <c r="A16" s="213" t="s">
        <v>273</v>
      </c>
      <c r="B16" s="381">
        <v>15</v>
      </c>
      <c r="C16" s="378">
        <v>16.04</v>
      </c>
      <c r="D16" s="377">
        <v>1.04</v>
      </c>
    </row>
    <row r="17" spans="1:2" ht="12.75">
      <c r="A17" s="487" t="s">
        <v>78</v>
      </c>
      <c r="B17" s="487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</sheetData>
  <mergeCells count="4">
    <mergeCell ref="A1:D1"/>
    <mergeCell ref="A3:D3"/>
    <mergeCell ref="A17:B17"/>
    <mergeCell ref="B5:C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01"/>
  <dimension ref="A1:F17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44.7109375" style="228" customWidth="1"/>
    <col min="2" max="5" width="15.7109375" style="228" customWidth="1"/>
    <col min="6" max="16384" width="12.57421875" style="228" customWidth="1"/>
  </cols>
  <sheetData>
    <row r="1" spans="1:5" s="226" customFormat="1" ht="18">
      <c r="A1" s="481" t="s">
        <v>65</v>
      </c>
      <c r="B1" s="481"/>
      <c r="C1" s="481"/>
      <c r="D1" s="481"/>
      <c r="E1" s="481"/>
    </row>
    <row r="3" spans="1:6" ht="15">
      <c r="A3" s="534" t="s">
        <v>412</v>
      </c>
      <c r="B3" s="534"/>
      <c r="C3" s="534"/>
      <c r="D3" s="534"/>
      <c r="E3" s="534"/>
      <c r="F3" s="227"/>
    </row>
    <row r="4" spans="1:6" ht="14.25">
      <c r="A4" s="227"/>
      <c r="B4" s="227"/>
      <c r="C4" s="227"/>
      <c r="D4" s="227"/>
      <c r="E4" s="227"/>
      <c r="F4" s="227"/>
    </row>
    <row r="5" spans="1:5" ht="12.75">
      <c r="A5" s="538" t="s">
        <v>277</v>
      </c>
      <c r="B5" s="229" t="s">
        <v>278</v>
      </c>
      <c r="C5" s="229" t="s">
        <v>279</v>
      </c>
      <c r="D5" s="230" t="s">
        <v>280</v>
      </c>
      <c r="E5" s="535" t="s">
        <v>281</v>
      </c>
    </row>
    <row r="6" spans="1:5" ht="12.75" customHeight="1">
      <c r="A6" s="539"/>
      <c r="B6" s="541" t="s">
        <v>282</v>
      </c>
      <c r="C6" s="541" t="s">
        <v>282</v>
      </c>
      <c r="D6" s="541" t="s">
        <v>282</v>
      </c>
      <c r="E6" s="536"/>
    </row>
    <row r="7" spans="1:5" ht="13.5" thickBot="1">
      <c r="A7" s="540"/>
      <c r="B7" s="542"/>
      <c r="C7" s="542"/>
      <c r="D7" s="542"/>
      <c r="E7" s="537"/>
    </row>
    <row r="8" spans="1:6" ht="12.75">
      <c r="A8" s="232" t="s">
        <v>283</v>
      </c>
      <c r="B8" s="312">
        <v>9511.1</v>
      </c>
      <c r="C8" s="312">
        <v>9089.5</v>
      </c>
      <c r="D8" s="312">
        <f>B8-C8</f>
        <v>421.60000000000036</v>
      </c>
      <c r="E8" s="311">
        <f>B8/C8*100</f>
        <v>104.63831893943562</v>
      </c>
      <c r="F8" s="233"/>
    </row>
    <row r="9" spans="1:6" ht="12.75">
      <c r="A9" s="232" t="s">
        <v>284</v>
      </c>
      <c r="B9" s="312">
        <v>446.3</v>
      </c>
      <c r="C9" s="312">
        <v>318.6</v>
      </c>
      <c r="D9" s="312">
        <f aca="true" t="shared" si="0" ref="D9:D14">B9-C9</f>
        <v>127.69999999999999</v>
      </c>
      <c r="E9" s="311">
        <f>B9/C9*100</f>
        <v>140.08160703075956</v>
      </c>
      <c r="F9" s="233"/>
    </row>
    <row r="10" spans="1:6" ht="12.75">
      <c r="A10" s="232" t="s">
        <v>285</v>
      </c>
      <c r="B10" s="312">
        <v>9957.4</v>
      </c>
      <c r="C10" s="312">
        <v>9408.1</v>
      </c>
      <c r="D10" s="312">
        <f t="shared" si="0"/>
        <v>549.2999999999993</v>
      </c>
      <c r="E10" s="311">
        <f>B10/C10*100</f>
        <v>105.83858589938457</v>
      </c>
      <c r="F10" s="234"/>
    </row>
    <row r="11" spans="1:6" ht="12.75">
      <c r="A11" s="232"/>
      <c r="B11" s="312"/>
      <c r="C11" s="312"/>
      <c r="D11" s="312"/>
      <c r="E11" s="313"/>
      <c r="F11" s="233"/>
    </row>
    <row r="12" spans="1:6" ht="12.75">
      <c r="A12" s="232" t="s">
        <v>286</v>
      </c>
      <c r="B12" s="312">
        <v>9853.3</v>
      </c>
      <c r="C12" s="312">
        <v>8588.1</v>
      </c>
      <c r="D12" s="312">
        <f t="shared" si="0"/>
        <v>1265.199999999999</v>
      </c>
      <c r="E12" s="311">
        <f>B12/C12*100</f>
        <v>114.73201290157309</v>
      </c>
      <c r="F12" s="233"/>
    </row>
    <row r="13" spans="1:5" ht="12.75">
      <c r="A13" s="232"/>
      <c r="B13" s="312"/>
      <c r="C13" s="312"/>
      <c r="D13" s="314"/>
      <c r="E13" s="315"/>
    </row>
    <row r="14" spans="1:5" ht="13.5" thickBot="1">
      <c r="A14" s="236" t="s">
        <v>287</v>
      </c>
      <c r="B14" s="316">
        <v>19810.7</v>
      </c>
      <c r="C14" s="316">
        <v>17996.2</v>
      </c>
      <c r="D14" s="317">
        <f t="shared" si="0"/>
        <v>1814.5</v>
      </c>
      <c r="E14" s="318">
        <f>B14/C14*100</f>
        <v>110.08268412220357</v>
      </c>
    </row>
    <row r="15" spans="1:6" ht="12.75">
      <c r="A15" s="533" t="s">
        <v>288</v>
      </c>
      <c r="B15" s="533"/>
      <c r="C15" s="533"/>
      <c r="D15" s="533"/>
      <c r="E15" s="533"/>
      <c r="F15" s="233"/>
    </row>
    <row r="16" spans="1:6" ht="12.75">
      <c r="A16" s="237"/>
      <c r="B16" s="234"/>
      <c r="C16" s="234"/>
      <c r="D16" s="234"/>
      <c r="E16" s="234"/>
      <c r="F16" s="233"/>
    </row>
    <row r="17" spans="1:6" ht="12.75">
      <c r="A17" s="237"/>
      <c r="B17" s="234"/>
      <c r="C17" s="234"/>
      <c r="D17" s="234"/>
      <c r="E17" s="234"/>
      <c r="F17" s="233"/>
    </row>
  </sheetData>
  <mergeCells count="8">
    <mergeCell ref="A15:E15"/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"/>
  <dimension ref="A1:F42"/>
  <sheetViews>
    <sheetView showGridLines="0" zoomScale="75" zoomScaleNormal="75" workbookViewId="0" topLeftCell="A1">
      <selection activeCell="A24" sqref="A24"/>
    </sheetView>
  </sheetViews>
  <sheetFormatPr defaultColWidth="12.57421875" defaultRowHeight="12.75"/>
  <cols>
    <col min="1" max="1" width="44.7109375" style="228" customWidth="1"/>
    <col min="2" max="5" width="15.7109375" style="228" customWidth="1"/>
    <col min="6" max="16384" width="12.57421875" style="228" customWidth="1"/>
  </cols>
  <sheetData>
    <row r="1" spans="1:5" s="226" customFormat="1" ht="18">
      <c r="A1" s="481" t="s">
        <v>65</v>
      </c>
      <c r="B1" s="481"/>
      <c r="C1" s="481"/>
      <c r="D1" s="481"/>
      <c r="E1" s="481"/>
    </row>
    <row r="3" spans="1:6" ht="15">
      <c r="A3" s="534" t="s">
        <v>415</v>
      </c>
      <c r="B3" s="534"/>
      <c r="C3" s="534"/>
      <c r="D3" s="534"/>
      <c r="E3" s="534"/>
      <c r="F3" s="233"/>
    </row>
    <row r="4" spans="2:6" ht="12.75">
      <c r="B4" s="233"/>
      <c r="C4" s="233"/>
      <c r="D4" s="233"/>
      <c r="E4" s="233"/>
      <c r="F4" s="233"/>
    </row>
    <row r="5" spans="1:6" ht="12.75">
      <c r="A5" s="538" t="s">
        <v>38</v>
      </c>
      <c r="B5" s="238" t="s">
        <v>278</v>
      </c>
      <c r="C5" s="238" t="s">
        <v>279</v>
      </c>
      <c r="D5" s="239" t="s">
        <v>280</v>
      </c>
      <c r="E5" s="535" t="s">
        <v>281</v>
      </c>
      <c r="F5" s="233"/>
    </row>
    <row r="6" spans="1:6" ht="12.75" customHeight="1">
      <c r="A6" s="539"/>
      <c r="B6" s="541" t="s">
        <v>289</v>
      </c>
      <c r="C6" s="541" t="s">
        <v>289</v>
      </c>
      <c r="D6" s="541" t="s">
        <v>289</v>
      </c>
      <c r="E6" s="536"/>
      <c r="F6" s="233"/>
    </row>
    <row r="7" spans="1:6" ht="13.5" thickBot="1">
      <c r="A7" s="539"/>
      <c r="B7" s="543"/>
      <c r="C7" s="543"/>
      <c r="D7" s="543"/>
      <c r="E7" s="536"/>
      <c r="F7" s="233"/>
    </row>
    <row r="8" spans="1:6" ht="12.75">
      <c r="A8" s="231" t="s">
        <v>290</v>
      </c>
      <c r="B8" s="240"/>
      <c r="C8" s="240"/>
      <c r="D8" s="240"/>
      <c r="E8" s="241"/>
      <c r="F8" s="233"/>
    </row>
    <row r="9" spans="1:6" ht="12.75">
      <c r="A9" s="232" t="s">
        <v>291</v>
      </c>
      <c r="B9" s="312">
        <v>1297.5</v>
      </c>
      <c r="C9" s="312">
        <v>723.6</v>
      </c>
      <c r="D9" s="312">
        <f>B9-C9</f>
        <v>573.9</v>
      </c>
      <c r="E9" s="313">
        <f>B9/C9*100</f>
        <v>179.3117744610282</v>
      </c>
      <c r="F9" s="233"/>
    </row>
    <row r="10" spans="1:6" ht="12.75">
      <c r="A10" s="232" t="s">
        <v>349</v>
      </c>
      <c r="B10" s="312">
        <v>538.3</v>
      </c>
      <c r="C10" s="312">
        <v>1094</v>
      </c>
      <c r="D10" s="312">
        <f aca="true" t="shared" si="0" ref="D10:D24">B10-C10</f>
        <v>-555.7</v>
      </c>
      <c r="E10" s="313">
        <f aca="true" t="shared" si="1" ref="E10:E24">B10/C10*100</f>
        <v>49.20475319926874</v>
      </c>
      <c r="F10" s="233"/>
    </row>
    <row r="11" spans="1:6" ht="12.75">
      <c r="A11" s="232" t="s">
        <v>292</v>
      </c>
      <c r="B11" s="312">
        <v>128.1</v>
      </c>
      <c r="C11" s="312">
        <v>319.6</v>
      </c>
      <c r="D11" s="312">
        <f t="shared" si="0"/>
        <v>-191.50000000000003</v>
      </c>
      <c r="E11" s="313">
        <f t="shared" si="1"/>
        <v>40.08135168961201</v>
      </c>
      <c r="F11" s="233"/>
    </row>
    <row r="12" spans="1:6" ht="12.75">
      <c r="A12" s="232" t="s">
        <v>293</v>
      </c>
      <c r="B12" s="312">
        <v>135</v>
      </c>
      <c r="C12" s="312">
        <v>94.2</v>
      </c>
      <c r="D12" s="312">
        <f t="shared" si="0"/>
        <v>40.8</v>
      </c>
      <c r="E12" s="313">
        <f t="shared" si="1"/>
        <v>143.312101910828</v>
      </c>
      <c r="F12" s="233"/>
    </row>
    <row r="13" spans="1:6" ht="12.75">
      <c r="A13" s="232" t="s">
        <v>294</v>
      </c>
      <c r="B13" s="312">
        <v>1363.5</v>
      </c>
      <c r="C13" s="312">
        <v>23.8</v>
      </c>
      <c r="D13" s="312">
        <f t="shared" si="0"/>
        <v>1339.7</v>
      </c>
      <c r="E13" s="313">
        <f t="shared" si="1"/>
        <v>5728.991596638655</v>
      </c>
      <c r="F13" s="233"/>
    </row>
    <row r="14" spans="1:6" ht="12.75">
      <c r="A14" s="232" t="s">
        <v>295</v>
      </c>
      <c r="B14" s="312">
        <v>594.9</v>
      </c>
      <c r="C14" s="312">
        <v>354.9</v>
      </c>
      <c r="D14" s="312">
        <f t="shared" si="0"/>
        <v>240</v>
      </c>
      <c r="E14" s="313">
        <f t="shared" si="1"/>
        <v>167.6246830092984</v>
      </c>
      <c r="F14" s="233"/>
    </row>
    <row r="15" spans="1:6" ht="12.75">
      <c r="A15" s="232" t="s">
        <v>296</v>
      </c>
      <c r="B15" s="312">
        <v>393.4</v>
      </c>
      <c r="C15" s="312">
        <v>505.2</v>
      </c>
      <c r="D15" s="312">
        <f t="shared" si="0"/>
        <v>-111.80000000000001</v>
      </c>
      <c r="E15" s="313">
        <f t="shared" si="1"/>
        <v>77.8701504354711</v>
      </c>
      <c r="F15" s="233"/>
    </row>
    <row r="16" spans="1:6" ht="12.75">
      <c r="A16" s="232" t="s">
        <v>297</v>
      </c>
      <c r="B16" s="312">
        <v>512.9</v>
      </c>
      <c r="C16" s="312">
        <v>556.4</v>
      </c>
      <c r="D16" s="312">
        <f t="shared" si="0"/>
        <v>-43.5</v>
      </c>
      <c r="E16" s="313">
        <f t="shared" si="1"/>
        <v>92.18188353702372</v>
      </c>
      <c r="F16" s="233"/>
    </row>
    <row r="17" spans="1:6" ht="12.75">
      <c r="A17" s="232" t="s">
        <v>298</v>
      </c>
      <c r="B17" s="312">
        <v>1463.6</v>
      </c>
      <c r="C17" s="312">
        <v>530.8</v>
      </c>
      <c r="D17" s="312">
        <f t="shared" si="0"/>
        <v>932.8</v>
      </c>
      <c r="E17" s="313">
        <f t="shared" si="1"/>
        <v>275.73474001507157</v>
      </c>
      <c r="F17" s="233"/>
    </row>
    <row r="18" spans="1:6" ht="12.75">
      <c r="A18" s="232" t="s">
        <v>299</v>
      </c>
      <c r="B18" s="312">
        <v>529.1</v>
      </c>
      <c r="C18" s="312">
        <v>777.1</v>
      </c>
      <c r="D18" s="312">
        <f t="shared" si="0"/>
        <v>-248</v>
      </c>
      <c r="E18" s="313">
        <f t="shared" si="1"/>
        <v>68.0864753570969</v>
      </c>
      <c r="F18" s="233"/>
    </row>
    <row r="19" spans="1:6" ht="12.75">
      <c r="A19" s="232" t="s">
        <v>300</v>
      </c>
      <c r="B19" s="312">
        <v>1964.5</v>
      </c>
      <c r="C19" s="312">
        <v>1303.2</v>
      </c>
      <c r="D19" s="312">
        <f t="shared" si="0"/>
        <v>661.3</v>
      </c>
      <c r="E19" s="313">
        <f t="shared" si="1"/>
        <v>150.74432166973602</v>
      </c>
      <c r="F19" s="233"/>
    </row>
    <row r="20" spans="1:6" ht="12.75">
      <c r="A20" s="232" t="s">
        <v>301</v>
      </c>
      <c r="B20" s="319"/>
      <c r="C20" s="312"/>
      <c r="D20" s="312"/>
      <c r="E20" s="313"/>
      <c r="F20" s="233"/>
    </row>
    <row r="21" spans="1:6" ht="12.75">
      <c r="A21" s="232" t="s">
        <v>302</v>
      </c>
      <c r="B21" s="312">
        <v>272.5</v>
      </c>
      <c r="C21" s="312">
        <v>1039.9</v>
      </c>
      <c r="D21" s="312">
        <f t="shared" si="0"/>
        <v>-767.4000000000001</v>
      </c>
      <c r="E21" s="313">
        <f t="shared" si="1"/>
        <v>26.204442734878352</v>
      </c>
      <c r="F21" s="233"/>
    </row>
    <row r="22" spans="1:6" ht="12.75">
      <c r="A22" s="232" t="s">
        <v>303</v>
      </c>
      <c r="B22" s="312">
        <v>202.7</v>
      </c>
      <c r="C22" s="312">
        <v>388.4</v>
      </c>
      <c r="D22" s="312">
        <f t="shared" si="0"/>
        <v>-185.7</v>
      </c>
      <c r="E22" s="313">
        <f t="shared" si="1"/>
        <v>52.18846549948507</v>
      </c>
      <c r="F22" s="233"/>
    </row>
    <row r="23" spans="1:5" ht="12.75">
      <c r="A23" s="232" t="s">
        <v>304</v>
      </c>
      <c r="B23" s="312">
        <v>157</v>
      </c>
      <c r="C23" s="319">
        <v>1207</v>
      </c>
      <c r="D23" s="312">
        <f t="shared" si="0"/>
        <v>-1050</v>
      </c>
      <c r="E23" s="313">
        <f t="shared" si="1"/>
        <v>13.007456503728251</v>
      </c>
    </row>
    <row r="24" spans="1:5" ht="12.75">
      <c r="A24" s="232" t="s">
        <v>413</v>
      </c>
      <c r="B24" s="312">
        <v>132.2</v>
      </c>
      <c r="C24" s="319">
        <v>129.2</v>
      </c>
      <c r="D24" s="312">
        <f t="shared" si="0"/>
        <v>3</v>
      </c>
      <c r="E24" s="313">
        <f t="shared" si="1"/>
        <v>102.32198142414862</v>
      </c>
    </row>
    <row r="25" spans="1:5" ht="12.75">
      <c r="A25" s="232"/>
      <c r="B25" s="319"/>
      <c r="C25" s="319"/>
      <c r="D25" s="312"/>
      <c r="E25" s="313"/>
    </row>
    <row r="26" spans="1:6" ht="12.75">
      <c r="A26" s="235" t="s">
        <v>305</v>
      </c>
      <c r="B26" s="312"/>
      <c r="C26" s="312"/>
      <c r="D26" s="312"/>
      <c r="E26" s="313"/>
      <c r="F26" s="233"/>
    </row>
    <row r="27" spans="1:6" ht="12.75">
      <c r="A27" s="232" t="s">
        <v>306</v>
      </c>
      <c r="B27" s="312">
        <v>265.6</v>
      </c>
      <c r="C27" s="312">
        <v>388.7</v>
      </c>
      <c r="D27" s="312">
        <f aca="true" t="shared" si="2" ref="D27:D33">B27-C27</f>
        <v>-123.09999999999997</v>
      </c>
      <c r="E27" s="313">
        <f aca="true" t="shared" si="3" ref="E27:E33">B27/C27*100</f>
        <v>68.33033187548239</v>
      </c>
      <c r="F27" s="233"/>
    </row>
    <row r="28" spans="1:6" ht="12.75">
      <c r="A28" s="232" t="s">
        <v>307</v>
      </c>
      <c r="B28" s="312">
        <v>1619.3</v>
      </c>
      <c r="C28" s="312">
        <v>3911.1</v>
      </c>
      <c r="D28" s="312">
        <f t="shared" si="2"/>
        <v>-2291.8</v>
      </c>
      <c r="E28" s="313">
        <f t="shared" si="3"/>
        <v>41.40267443941602</v>
      </c>
      <c r="F28" s="233"/>
    </row>
    <row r="29" spans="1:6" ht="12.75">
      <c r="A29" s="232" t="s">
        <v>308</v>
      </c>
      <c r="B29" s="312">
        <v>67.1</v>
      </c>
      <c r="C29" s="312">
        <v>81.4</v>
      </c>
      <c r="D29" s="312">
        <f t="shared" si="2"/>
        <v>-14.300000000000011</v>
      </c>
      <c r="E29" s="313">
        <f t="shared" si="3"/>
        <v>82.43243243243242</v>
      </c>
      <c r="F29" s="233"/>
    </row>
    <row r="30" spans="1:6" ht="12.75">
      <c r="A30" s="232" t="s">
        <v>309</v>
      </c>
      <c r="B30" s="312">
        <v>3108.9</v>
      </c>
      <c r="C30" s="312">
        <v>604.4</v>
      </c>
      <c r="D30" s="312">
        <f t="shared" si="2"/>
        <v>2504.5</v>
      </c>
      <c r="E30" s="313">
        <f t="shared" si="3"/>
        <v>514.3778954334878</v>
      </c>
      <c r="F30" s="233"/>
    </row>
    <row r="31" spans="1:6" ht="12.75">
      <c r="A31" s="232" t="s">
        <v>310</v>
      </c>
      <c r="B31" s="312">
        <v>4247.6</v>
      </c>
      <c r="C31" s="312">
        <v>904.1</v>
      </c>
      <c r="D31" s="312">
        <f t="shared" si="2"/>
        <v>3343.5000000000005</v>
      </c>
      <c r="E31" s="313">
        <f t="shared" si="3"/>
        <v>469.8152859196992</v>
      </c>
      <c r="F31" s="233"/>
    </row>
    <row r="32" spans="1:6" ht="12.75">
      <c r="A32" s="232" t="s">
        <v>311</v>
      </c>
      <c r="B32" s="312">
        <v>410.8</v>
      </c>
      <c r="C32" s="312">
        <v>1590.4</v>
      </c>
      <c r="D32" s="312">
        <f t="shared" si="2"/>
        <v>-1179.6000000000001</v>
      </c>
      <c r="E32" s="313">
        <f t="shared" si="3"/>
        <v>25.829979879275655</v>
      </c>
      <c r="F32" s="233"/>
    </row>
    <row r="33" spans="1:6" ht="13.5" thickBot="1">
      <c r="A33" s="242" t="s">
        <v>312</v>
      </c>
      <c r="B33" s="320">
        <v>134.3</v>
      </c>
      <c r="C33" s="320">
        <v>1214.9</v>
      </c>
      <c r="D33" s="320">
        <f t="shared" si="2"/>
        <v>-1080.6000000000001</v>
      </c>
      <c r="E33" s="321">
        <f t="shared" si="3"/>
        <v>11.054407770186847</v>
      </c>
      <c r="F33" s="233"/>
    </row>
    <row r="34" spans="1:6" ht="12.75">
      <c r="A34" s="228" t="s">
        <v>288</v>
      </c>
      <c r="F34" s="233"/>
    </row>
    <row r="42" ht="12.75">
      <c r="C42" s="243"/>
    </row>
  </sheetData>
  <mergeCells count="7"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11"/>
  <dimension ref="A1:H16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5.7109375" style="245" customWidth="1"/>
    <col min="2" max="7" width="14.7109375" style="245" customWidth="1"/>
    <col min="8" max="16384" width="12.57421875" style="245" customWidth="1"/>
  </cols>
  <sheetData>
    <row r="1" spans="1:7" s="244" customFormat="1" ht="18">
      <c r="A1" s="481" t="s">
        <v>65</v>
      </c>
      <c r="B1" s="481"/>
      <c r="C1" s="481"/>
      <c r="D1" s="481"/>
      <c r="E1" s="481"/>
      <c r="F1" s="481"/>
      <c r="G1" s="481"/>
    </row>
    <row r="3" spans="1:7" ht="15">
      <c r="A3" s="534" t="s">
        <v>414</v>
      </c>
      <c r="B3" s="534"/>
      <c r="C3" s="534"/>
      <c r="D3" s="534"/>
      <c r="E3" s="534"/>
      <c r="F3" s="534"/>
      <c r="G3" s="544"/>
    </row>
    <row r="4" spans="1:8" ht="14.25">
      <c r="A4" s="246"/>
      <c r="B4" s="246"/>
      <c r="C4" s="246"/>
      <c r="D4" s="246"/>
      <c r="E4" s="246"/>
      <c r="F4" s="246"/>
      <c r="G4" s="247"/>
      <c r="H4" s="248"/>
    </row>
    <row r="5" spans="1:8" ht="12.75">
      <c r="A5" s="545" t="s">
        <v>277</v>
      </c>
      <c r="B5" s="548" t="s">
        <v>313</v>
      </c>
      <c r="C5" s="549"/>
      <c r="D5" s="545"/>
      <c r="E5" s="548" t="s">
        <v>314</v>
      </c>
      <c r="F5" s="549"/>
      <c r="G5" s="549"/>
      <c r="H5" s="248"/>
    </row>
    <row r="6" spans="1:8" ht="12.75">
      <c r="A6" s="546"/>
      <c r="B6" s="550"/>
      <c r="C6" s="551"/>
      <c r="D6" s="552"/>
      <c r="E6" s="550"/>
      <c r="F6" s="551"/>
      <c r="G6" s="551"/>
      <c r="H6" s="248"/>
    </row>
    <row r="7" spans="1:8" ht="13.5" thickBot="1">
      <c r="A7" s="547"/>
      <c r="B7" s="254" t="s">
        <v>315</v>
      </c>
      <c r="C7" s="254" t="s">
        <v>316</v>
      </c>
      <c r="D7" s="254" t="s">
        <v>317</v>
      </c>
      <c r="E7" s="254" t="s">
        <v>315</v>
      </c>
      <c r="F7" s="254" t="s">
        <v>316</v>
      </c>
      <c r="G7" s="436" t="s">
        <v>317</v>
      </c>
      <c r="H7" s="248"/>
    </row>
    <row r="8" spans="1:8" ht="12.75">
      <c r="A8" s="252" t="s">
        <v>283</v>
      </c>
      <c r="B8" s="323">
        <v>6890.7</v>
      </c>
      <c r="C8" s="323">
        <v>2620.4</v>
      </c>
      <c r="D8" s="324">
        <f>B8+C8</f>
        <v>9511.1</v>
      </c>
      <c r="E8" s="323">
        <v>6711.7</v>
      </c>
      <c r="F8" s="323">
        <f>1167.6+1210.2</f>
        <v>2377.8</v>
      </c>
      <c r="G8" s="325">
        <f>E8+F8</f>
        <v>9089.5</v>
      </c>
      <c r="H8" s="251"/>
    </row>
    <row r="9" spans="1:8" ht="12.75">
      <c r="A9" s="252" t="s">
        <v>284</v>
      </c>
      <c r="B9" s="323">
        <v>357.4</v>
      </c>
      <c r="C9" s="323">
        <v>88.9</v>
      </c>
      <c r="D9" s="324">
        <f aca="true" t="shared" si="0" ref="D9:D14">B9+C9</f>
        <v>446.29999999999995</v>
      </c>
      <c r="E9" s="323">
        <v>116</v>
      </c>
      <c r="F9" s="323">
        <f>120.5+82.1</f>
        <v>202.6</v>
      </c>
      <c r="G9" s="325">
        <f aca="true" t="shared" si="1" ref="G9:G14">E9+F9</f>
        <v>318.6</v>
      </c>
      <c r="H9" s="251"/>
    </row>
    <row r="10" spans="1:8" ht="12.75">
      <c r="A10" s="252" t="s">
        <v>285</v>
      </c>
      <c r="B10" s="323">
        <v>7248.1</v>
      </c>
      <c r="C10" s="323">
        <v>2709.3</v>
      </c>
      <c r="D10" s="324">
        <f t="shared" si="0"/>
        <v>9957.400000000001</v>
      </c>
      <c r="E10" s="323">
        <v>6827.7</v>
      </c>
      <c r="F10" s="323">
        <f>1288.1+1292.3</f>
        <v>2580.3999999999996</v>
      </c>
      <c r="G10" s="325">
        <f t="shared" si="1"/>
        <v>9408.099999999999</v>
      </c>
      <c r="H10" s="251"/>
    </row>
    <row r="11" spans="1:8" ht="12.75">
      <c r="A11" s="252"/>
      <c r="B11" s="323"/>
      <c r="C11" s="323"/>
      <c r="D11" s="324"/>
      <c r="E11" s="323"/>
      <c r="F11" s="323"/>
      <c r="G11" s="325"/>
      <c r="H11" s="251"/>
    </row>
    <row r="12" spans="1:8" ht="12.75">
      <c r="A12" s="252" t="s">
        <v>286</v>
      </c>
      <c r="B12" s="323">
        <v>8495.7</v>
      </c>
      <c r="C12" s="323">
        <v>1357.6</v>
      </c>
      <c r="D12" s="324">
        <f t="shared" si="0"/>
        <v>9853.300000000001</v>
      </c>
      <c r="E12" s="323">
        <v>3383.3</v>
      </c>
      <c r="F12" s="323">
        <f>1663.7+3541.1</f>
        <v>5204.8</v>
      </c>
      <c r="G12" s="325">
        <f t="shared" si="1"/>
        <v>8588.1</v>
      </c>
      <c r="H12" s="251"/>
    </row>
    <row r="13" spans="1:8" ht="12.75">
      <c r="A13" s="252"/>
      <c r="B13" s="323"/>
      <c r="C13" s="323"/>
      <c r="D13" s="323"/>
      <c r="E13" s="323"/>
      <c r="F13" s="323"/>
      <c r="G13" s="326"/>
      <c r="H13" s="251"/>
    </row>
    <row r="14" spans="1:8" ht="13.5" thickBot="1">
      <c r="A14" s="253" t="s">
        <v>287</v>
      </c>
      <c r="B14" s="327">
        <v>15743.8</v>
      </c>
      <c r="C14" s="327">
        <v>4066.9</v>
      </c>
      <c r="D14" s="327">
        <f t="shared" si="0"/>
        <v>19810.7</v>
      </c>
      <c r="E14" s="327">
        <v>10211</v>
      </c>
      <c r="F14" s="327">
        <f>2951.8+4833.4</f>
        <v>7785.2</v>
      </c>
      <c r="G14" s="328">
        <f t="shared" si="1"/>
        <v>17996.2</v>
      </c>
      <c r="H14" s="251"/>
    </row>
    <row r="15" spans="1:8" ht="12.75">
      <c r="A15" s="533" t="s">
        <v>288</v>
      </c>
      <c r="B15" s="533"/>
      <c r="C15" s="533"/>
      <c r="D15" s="533"/>
      <c r="E15" s="533"/>
      <c r="F15" s="533"/>
      <c r="G15" s="533"/>
      <c r="H15" s="251"/>
    </row>
    <row r="16" spans="1:8" ht="12.75">
      <c r="A16" s="248"/>
      <c r="B16" s="251"/>
      <c r="C16" s="251"/>
      <c r="D16" s="251"/>
      <c r="E16" s="251"/>
      <c r="F16" s="251"/>
      <c r="G16" s="251"/>
      <c r="H16" s="251"/>
    </row>
  </sheetData>
  <mergeCells count="6">
    <mergeCell ref="A15:G15"/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I51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8.421875" style="12" customWidth="1"/>
    <col min="2" max="2" width="16.7109375" style="16" customWidth="1"/>
    <col min="3" max="3" width="16.7109375" style="5" customWidth="1"/>
    <col min="4" max="4" width="16.7109375" style="16" customWidth="1"/>
    <col min="5" max="6" width="16.7109375" style="17" customWidth="1"/>
    <col min="7" max="7" width="9.28125" style="5" customWidth="1"/>
    <col min="8" max="8" width="9.28125" style="12" hidden="1" customWidth="1"/>
    <col min="9" max="10" width="9.28125" style="12" customWidth="1"/>
    <col min="11" max="16384" width="8.421875" style="12" customWidth="1"/>
  </cols>
  <sheetData>
    <row r="1" spans="1:9" s="62" customFormat="1" ht="18">
      <c r="A1" s="462" t="s">
        <v>65</v>
      </c>
      <c r="B1" s="462"/>
      <c r="C1" s="462"/>
      <c r="D1" s="462"/>
      <c r="E1" s="462"/>
      <c r="F1" s="462"/>
      <c r="G1" s="468"/>
      <c r="H1" s="472"/>
      <c r="I1" s="18"/>
    </row>
    <row r="2" spans="1:9" ht="12.75" customHeight="1">
      <c r="A2" s="34"/>
      <c r="B2" s="9"/>
      <c r="C2" s="35"/>
      <c r="D2" s="9"/>
      <c r="E2" s="9"/>
      <c r="F2" s="9"/>
      <c r="G2" s="35"/>
      <c r="H2" s="473"/>
      <c r="I2" s="18"/>
    </row>
    <row r="3" spans="1:9" ht="15.75" customHeight="1">
      <c r="A3" s="482" t="s">
        <v>399</v>
      </c>
      <c r="B3" s="482"/>
      <c r="C3" s="482"/>
      <c r="D3" s="482"/>
      <c r="E3" s="482"/>
      <c r="F3" s="482"/>
      <c r="G3" s="35"/>
      <c r="H3" s="473"/>
      <c r="I3" s="18"/>
    </row>
    <row r="4" spans="1:9" ht="12" customHeight="1">
      <c r="A4" s="43"/>
      <c r="B4" s="43"/>
      <c r="C4" s="43"/>
      <c r="D4" s="469"/>
      <c r="E4" s="470"/>
      <c r="F4" s="9"/>
      <c r="G4" s="35"/>
      <c r="H4" s="473"/>
      <c r="I4" s="18"/>
    </row>
    <row r="5" spans="1:8" ht="12.75" customHeight="1" hidden="1">
      <c r="A5" s="34"/>
      <c r="B5" s="469"/>
      <c r="C5" s="35"/>
      <c r="D5" s="469"/>
      <c r="E5" s="470"/>
      <c r="F5" s="9"/>
      <c r="G5" s="35"/>
      <c r="H5" s="473"/>
    </row>
    <row r="6" spans="1:9" ht="12.75" customHeight="1">
      <c r="A6" s="19"/>
      <c r="B6" s="26"/>
      <c r="C6" s="19"/>
      <c r="D6" s="41"/>
      <c r="E6" s="41"/>
      <c r="F6" s="39" t="s">
        <v>66</v>
      </c>
      <c r="G6" s="35"/>
      <c r="H6" s="473"/>
      <c r="I6" s="18"/>
    </row>
    <row r="7" spans="1:9" ht="12.75" customHeight="1">
      <c r="A7" s="38" t="s">
        <v>22</v>
      </c>
      <c r="B7" s="483" t="s">
        <v>1</v>
      </c>
      <c r="C7" s="483"/>
      <c r="D7" s="484" t="s">
        <v>2</v>
      </c>
      <c r="E7" s="485"/>
      <c r="F7" s="40" t="s">
        <v>67</v>
      </c>
      <c r="G7" s="35"/>
      <c r="H7" s="473"/>
      <c r="I7" s="18"/>
    </row>
    <row r="8" spans="1:9" ht="12.75" customHeight="1" thickBot="1">
      <c r="A8" s="24"/>
      <c r="B8" s="52" t="s">
        <v>3</v>
      </c>
      <c r="C8" s="51" t="s">
        <v>4</v>
      </c>
      <c r="D8" s="52" t="s">
        <v>3</v>
      </c>
      <c r="E8" s="52" t="s">
        <v>4</v>
      </c>
      <c r="F8" s="40" t="s">
        <v>68</v>
      </c>
      <c r="G8" s="35"/>
      <c r="H8" s="473"/>
      <c r="I8" s="18"/>
    </row>
    <row r="9" spans="1:9" ht="12.75" customHeight="1">
      <c r="A9" s="58" t="s">
        <v>23</v>
      </c>
      <c r="B9" s="59">
        <v>4589</v>
      </c>
      <c r="C9" s="120">
        <v>13.97125981854716</v>
      </c>
      <c r="D9" s="59">
        <v>5174</v>
      </c>
      <c r="E9" s="120">
        <f>(D9/$D$18)*100</f>
        <v>15.553885465203669</v>
      </c>
      <c r="F9" s="56">
        <v>17.766779980260633</v>
      </c>
      <c r="G9" s="35"/>
      <c r="H9" s="473"/>
      <c r="I9" s="18"/>
    </row>
    <row r="10" spans="1:9" ht="12.75" customHeight="1">
      <c r="A10" s="37" t="s">
        <v>24</v>
      </c>
      <c r="B10" s="45">
        <v>773</v>
      </c>
      <c r="C10" s="121">
        <v>2.3534068075260306</v>
      </c>
      <c r="D10" s="45">
        <v>180</v>
      </c>
      <c r="E10" s="121">
        <f aca="true" t="shared" si="0" ref="E10:E18">(D10/$D$18)*100</f>
        <v>0.541109274011724</v>
      </c>
      <c r="F10" s="42">
        <v>3.5578422159362675</v>
      </c>
      <c r="G10" s="35"/>
      <c r="H10" s="474"/>
      <c r="I10" s="18"/>
    </row>
    <row r="11" spans="1:8" ht="12.75" customHeight="1">
      <c r="A11" s="37" t="s">
        <v>25</v>
      </c>
      <c r="B11" s="45">
        <v>607</v>
      </c>
      <c r="C11" s="121">
        <v>1.848018023503623</v>
      </c>
      <c r="D11" s="45">
        <v>623</v>
      </c>
      <c r="E11" s="121">
        <f t="shared" si="0"/>
        <v>1.8728393206072451</v>
      </c>
      <c r="F11" s="42">
        <v>9.906922743245877</v>
      </c>
      <c r="G11" s="35"/>
      <c r="H11" s="473"/>
    </row>
    <row r="12" spans="1:8" ht="12.75" customHeight="1">
      <c r="A12" s="37" t="s">
        <v>26</v>
      </c>
      <c r="B12" s="45">
        <v>1740</v>
      </c>
      <c r="C12" s="121">
        <v>5.297448699993911</v>
      </c>
      <c r="D12" s="45">
        <v>1974</v>
      </c>
      <c r="E12" s="121">
        <f t="shared" si="0"/>
        <v>5.934165038328574</v>
      </c>
      <c r="F12" s="42">
        <v>5.374491421200728</v>
      </c>
      <c r="G12" s="35"/>
      <c r="H12" s="473"/>
    </row>
    <row r="13" spans="1:9" ht="12.75" customHeight="1">
      <c r="A13" s="37" t="s">
        <v>27</v>
      </c>
      <c r="B13" s="45">
        <v>1710</v>
      </c>
      <c r="C13" s="121">
        <v>5.206113377580223</v>
      </c>
      <c r="D13" s="45">
        <v>1886</v>
      </c>
      <c r="E13" s="121">
        <f t="shared" si="0"/>
        <v>5.669622726589509</v>
      </c>
      <c r="F13" s="42">
        <v>7.013884344576768</v>
      </c>
      <c r="G13" s="35"/>
      <c r="H13" s="473"/>
      <c r="I13" s="126"/>
    </row>
    <row r="14" spans="1:8" ht="12.75" customHeight="1">
      <c r="A14" s="37" t="s">
        <v>28</v>
      </c>
      <c r="B14" s="45">
        <v>870</v>
      </c>
      <c r="C14" s="121">
        <v>2.6487243499969555</v>
      </c>
      <c r="D14" s="45">
        <v>975</v>
      </c>
      <c r="E14" s="121">
        <f t="shared" si="0"/>
        <v>2.931008567563505</v>
      </c>
      <c r="F14" s="42">
        <v>3.1495624755028784</v>
      </c>
      <c r="G14" s="35"/>
      <c r="H14" s="126"/>
    </row>
    <row r="15" spans="1:7" ht="12.75" customHeight="1">
      <c r="A15" s="37" t="s">
        <v>29</v>
      </c>
      <c r="B15" s="45">
        <v>958</v>
      </c>
      <c r="C15" s="121">
        <v>2.9166412957437737</v>
      </c>
      <c r="D15" s="45">
        <v>1169</v>
      </c>
      <c r="E15" s="121">
        <f t="shared" si="0"/>
        <v>3.5142041184428074</v>
      </c>
      <c r="F15" s="42">
        <v>7.322893820957326</v>
      </c>
      <c r="G15" s="35"/>
    </row>
    <row r="16" spans="1:7" ht="12.75" customHeight="1">
      <c r="A16" s="22" t="s">
        <v>400</v>
      </c>
      <c r="B16" s="45">
        <v>16764</v>
      </c>
      <c r="C16" s="121">
        <v>51.03817816476892</v>
      </c>
      <c r="D16" s="45">
        <v>16390</v>
      </c>
      <c r="E16" s="121">
        <f t="shared" si="0"/>
        <v>49.27100556140087</v>
      </c>
      <c r="F16" s="42">
        <v>20.113511482361734</v>
      </c>
      <c r="G16" s="35"/>
    </row>
    <row r="17" spans="1:7" ht="12.75" customHeight="1">
      <c r="A17" s="21" t="s">
        <v>401</v>
      </c>
      <c r="B17" s="46">
        <v>4835</v>
      </c>
      <c r="C17" s="122">
        <v>14.720209462339401</v>
      </c>
      <c r="D17" s="46">
        <v>4894</v>
      </c>
      <c r="E17" s="122">
        <f t="shared" si="0"/>
        <v>14.712159927852097</v>
      </c>
      <c r="F17" s="47">
        <v>25.794111515957784</v>
      </c>
      <c r="G17" s="35"/>
    </row>
    <row r="18" spans="1:7" ht="15.75" customHeight="1" thickBot="1">
      <c r="A18" s="57" t="s">
        <v>21</v>
      </c>
      <c r="B18" s="60">
        <v>32846</v>
      </c>
      <c r="C18" s="123">
        <v>100</v>
      </c>
      <c r="D18" s="60">
        <v>33265</v>
      </c>
      <c r="E18" s="123">
        <f t="shared" si="0"/>
        <v>100</v>
      </c>
      <c r="F18" s="85">
        <v>100</v>
      </c>
      <c r="G18" s="35"/>
    </row>
    <row r="19" spans="1:7" ht="12.75" customHeight="1">
      <c r="A19" s="49" t="s">
        <v>78</v>
      </c>
      <c r="B19" s="53"/>
      <c r="C19" s="53"/>
      <c r="D19" s="15"/>
      <c r="E19" s="15"/>
      <c r="F19" s="9"/>
      <c r="G19" s="35"/>
    </row>
    <row r="20" spans="1:7" ht="12.75" customHeight="1">
      <c r="A20" s="43"/>
      <c r="B20" s="9"/>
      <c r="C20" s="9"/>
      <c r="D20" s="9"/>
      <c r="E20" s="470"/>
      <c r="F20" s="9"/>
      <c r="G20" s="35"/>
    </row>
    <row r="21" spans="1:7" ht="12.75" customHeight="1">
      <c r="A21" s="43"/>
      <c r="B21" s="9"/>
      <c r="C21" s="9"/>
      <c r="D21" s="9"/>
      <c r="E21" s="470"/>
      <c r="F21" s="9"/>
      <c r="G21" s="35"/>
    </row>
    <row r="22" spans="1:7" ht="12.75" customHeight="1">
      <c r="A22" s="471"/>
      <c r="B22" s="9"/>
      <c r="C22" s="9"/>
      <c r="D22" s="9"/>
      <c r="E22" s="470"/>
      <c r="F22" s="470"/>
      <c r="G22" s="35"/>
    </row>
    <row r="23" spans="1:7" ht="12.75">
      <c r="A23" s="471"/>
      <c r="B23" s="9"/>
      <c r="C23" s="14" t="s">
        <v>63</v>
      </c>
      <c r="D23" s="486" t="s">
        <v>60</v>
      </c>
      <c r="E23" s="487"/>
      <c r="F23" s="487"/>
      <c r="G23" s="487"/>
    </row>
    <row r="24" spans="1:7" ht="12.75">
      <c r="A24" s="471"/>
      <c r="B24" s="469"/>
      <c r="C24" s="2"/>
      <c r="D24" s="486" t="s">
        <v>402</v>
      </c>
      <c r="E24" s="487"/>
      <c r="F24" s="487"/>
      <c r="G24" s="487"/>
    </row>
    <row r="25" spans="1:7" ht="12.75">
      <c r="A25" s="471"/>
      <c r="B25" s="469"/>
      <c r="C25" s="2"/>
      <c r="D25" s="489" t="s">
        <v>61</v>
      </c>
      <c r="E25" s="467"/>
      <c r="F25" s="467"/>
      <c r="G25" s="1"/>
    </row>
    <row r="26" spans="1:7" ht="12.75">
      <c r="A26" s="471"/>
      <c r="B26" s="469"/>
      <c r="C26" s="2"/>
      <c r="D26" s="1"/>
      <c r="E26" s="1"/>
      <c r="F26" s="31"/>
      <c r="G26" s="1"/>
    </row>
    <row r="27" spans="1:7" ht="12.75">
      <c r="A27" s="471"/>
      <c r="B27" s="469"/>
      <c r="C27" s="14" t="s">
        <v>64</v>
      </c>
      <c r="D27" s="486" t="s">
        <v>62</v>
      </c>
      <c r="E27" s="487"/>
      <c r="F27" s="487"/>
      <c r="G27" s="487"/>
    </row>
    <row r="28" spans="1:7" ht="12.75">
      <c r="A28" s="471"/>
      <c r="B28" s="469"/>
      <c r="C28" s="2"/>
      <c r="D28" s="486" t="s">
        <v>403</v>
      </c>
      <c r="E28" s="487"/>
      <c r="F28" s="487"/>
      <c r="G28" s="487"/>
    </row>
    <row r="29" spans="1:7" ht="12.75">
      <c r="A29" s="471"/>
      <c r="B29" s="469"/>
      <c r="C29" s="2"/>
      <c r="D29" s="488" t="s">
        <v>404</v>
      </c>
      <c r="E29" s="488"/>
      <c r="F29" s="488"/>
      <c r="G29" s="488"/>
    </row>
    <row r="30" spans="1:7" ht="12.75">
      <c r="A30" s="471"/>
      <c r="B30" s="469"/>
      <c r="C30" s="35"/>
      <c r="D30" s="469"/>
      <c r="E30" s="470"/>
      <c r="F30" s="470"/>
      <c r="G30" s="35"/>
    </row>
    <row r="31" spans="1:7" ht="12.75">
      <c r="A31" s="471"/>
      <c r="B31" s="469"/>
      <c r="C31" s="35"/>
      <c r="D31" s="469"/>
      <c r="E31" s="470"/>
      <c r="F31" s="470"/>
      <c r="G31" s="35"/>
    </row>
    <row r="32" spans="1:7" ht="12.75">
      <c r="A32" s="471"/>
      <c r="B32" s="469"/>
      <c r="C32" s="35"/>
      <c r="D32" s="469"/>
      <c r="E32" s="470"/>
      <c r="F32" s="470"/>
      <c r="G32" s="35"/>
    </row>
    <row r="33" spans="1:7" ht="12.75">
      <c r="A33" s="471"/>
      <c r="B33" s="469"/>
      <c r="C33" s="35"/>
      <c r="D33" s="469"/>
      <c r="E33" s="470"/>
      <c r="F33" s="470"/>
      <c r="G33" s="35"/>
    </row>
    <row r="34" spans="1:7" ht="12.75">
      <c r="A34" s="469"/>
      <c r="B34" s="470"/>
      <c r="C34" s="470"/>
      <c r="D34" s="35"/>
      <c r="E34" s="43"/>
      <c r="F34" s="43"/>
      <c r="G34" s="43"/>
    </row>
    <row r="35" spans="1:7" ht="12.75">
      <c r="A35" s="469"/>
      <c r="B35" s="470"/>
      <c r="C35" s="470"/>
      <c r="D35" s="35"/>
      <c r="E35" s="43"/>
      <c r="F35" s="43"/>
      <c r="G35" s="43"/>
    </row>
    <row r="36" spans="1:7" ht="12.75">
      <c r="A36" s="469"/>
      <c r="B36" s="470"/>
      <c r="C36" s="470"/>
      <c r="D36" s="35"/>
      <c r="E36" s="43"/>
      <c r="F36" s="43"/>
      <c r="G36" s="43"/>
    </row>
    <row r="37" spans="1:7" ht="12.75">
      <c r="A37" s="16"/>
      <c r="B37" s="17"/>
      <c r="C37" s="17"/>
      <c r="D37" s="5"/>
      <c r="E37" s="12"/>
      <c r="F37" s="12"/>
      <c r="G37" s="12"/>
    </row>
    <row r="38" spans="1:7" ht="12.75">
      <c r="A38" s="16"/>
      <c r="B38" s="17"/>
      <c r="C38" s="17"/>
      <c r="D38" s="5"/>
      <c r="E38" s="12"/>
      <c r="F38" s="12"/>
      <c r="G38" s="12"/>
    </row>
    <row r="39" spans="1:7" ht="12.75">
      <c r="A39" s="16"/>
      <c r="B39" s="17"/>
      <c r="C39" s="17"/>
      <c r="D39" s="5"/>
      <c r="E39" s="12"/>
      <c r="F39" s="12"/>
      <c r="G39" s="12"/>
    </row>
    <row r="40" spans="1:7" ht="12.75">
      <c r="A40" s="16"/>
      <c r="B40" s="17"/>
      <c r="C40" s="17"/>
      <c r="D40" s="5"/>
      <c r="E40" s="12"/>
      <c r="F40" s="12"/>
      <c r="G40" s="12"/>
    </row>
    <row r="41" spans="1:7" ht="12.75">
      <c r="A41" s="16"/>
      <c r="B41" s="17"/>
      <c r="C41" s="17"/>
      <c r="D41" s="5"/>
      <c r="E41" s="12"/>
      <c r="F41" s="12"/>
      <c r="G41" s="12"/>
    </row>
    <row r="42" spans="1:7" ht="12.75">
      <c r="A42" s="16"/>
      <c r="B42" s="17"/>
      <c r="C42" s="17"/>
      <c r="D42" s="5"/>
      <c r="E42" s="12"/>
      <c r="F42" s="12"/>
      <c r="G42" s="12"/>
    </row>
    <row r="43" spans="1:7" ht="12.75">
      <c r="A43" s="16"/>
      <c r="B43" s="17"/>
      <c r="C43" s="17"/>
      <c r="D43" s="5"/>
      <c r="E43" s="12"/>
      <c r="F43" s="12"/>
      <c r="G43" s="12"/>
    </row>
    <row r="44" spans="1:7" ht="12.75">
      <c r="A44" s="16"/>
      <c r="B44" s="17"/>
      <c r="C44" s="17"/>
      <c r="D44" s="5"/>
      <c r="E44" s="12"/>
      <c r="F44" s="12"/>
      <c r="G44" s="12"/>
    </row>
    <row r="45" spans="1:7" ht="12.75">
      <c r="A45" s="16"/>
      <c r="B45" s="17"/>
      <c r="C45" s="17"/>
      <c r="D45" s="5"/>
      <c r="E45" s="12"/>
      <c r="F45" s="12"/>
      <c r="G45" s="12"/>
    </row>
    <row r="46" spans="1:7" ht="12.75">
      <c r="A46" s="16"/>
      <c r="B46" s="17"/>
      <c r="C46" s="17"/>
      <c r="D46" s="5"/>
      <c r="E46" s="12"/>
      <c r="F46" s="12"/>
      <c r="G46" s="12"/>
    </row>
    <row r="47" spans="1:7" ht="12.75">
      <c r="A47" s="16"/>
      <c r="B47" s="17"/>
      <c r="C47" s="17"/>
      <c r="D47" s="5"/>
      <c r="E47" s="12"/>
      <c r="F47" s="12"/>
      <c r="G47" s="12"/>
    </row>
    <row r="48" spans="1:7" ht="12.75">
      <c r="A48" s="16"/>
      <c r="B48" s="17"/>
      <c r="C48" s="17"/>
      <c r="D48" s="5"/>
      <c r="E48" s="12"/>
      <c r="F48" s="12"/>
      <c r="G48" s="12"/>
    </row>
    <row r="49" spans="1:7" ht="12.75">
      <c r="A49" s="16"/>
      <c r="B49" s="17"/>
      <c r="C49" s="17"/>
      <c r="D49" s="5"/>
      <c r="E49" s="12"/>
      <c r="F49" s="12"/>
      <c r="G49" s="12"/>
    </row>
    <row r="50" spans="1:7" ht="12.75">
      <c r="A50" s="16"/>
      <c r="B50" s="17"/>
      <c r="C50" s="17"/>
      <c r="D50" s="5"/>
      <c r="E50" s="12"/>
      <c r="F50" s="12"/>
      <c r="G50" s="12"/>
    </row>
    <row r="51" spans="1:7" ht="12.75">
      <c r="A51" s="16"/>
      <c r="B51" s="17"/>
      <c r="C51" s="17"/>
      <c r="D51" s="5"/>
      <c r="E51" s="12"/>
      <c r="F51" s="12"/>
      <c r="G51" s="12"/>
    </row>
  </sheetData>
  <mergeCells count="10">
    <mergeCell ref="B7:C7"/>
    <mergeCell ref="D7:E7"/>
    <mergeCell ref="A3:F3"/>
    <mergeCell ref="A1:F1"/>
    <mergeCell ref="D28:G28"/>
    <mergeCell ref="D29:G29"/>
    <mergeCell ref="D23:G23"/>
    <mergeCell ref="D24:G24"/>
    <mergeCell ref="D25:F25"/>
    <mergeCell ref="D27:G2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/>
  <dimension ref="A1:G40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5.7109375" style="245" customWidth="1"/>
    <col min="2" max="7" width="14.7109375" style="245" customWidth="1"/>
    <col min="8" max="16384" width="12.57421875" style="245" customWidth="1"/>
  </cols>
  <sheetData>
    <row r="1" spans="1:7" s="244" customFormat="1" ht="18">
      <c r="A1" s="481" t="s">
        <v>65</v>
      </c>
      <c r="B1" s="481"/>
      <c r="C1" s="481"/>
      <c r="D1" s="481"/>
      <c r="E1" s="481"/>
      <c r="F1" s="481"/>
      <c r="G1" s="481"/>
    </row>
    <row r="3" spans="1:7" ht="15">
      <c r="A3" s="534" t="s">
        <v>416</v>
      </c>
      <c r="B3" s="534"/>
      <c r="C3" s="534"/>
      <c r="D3" s="534"/>
      <c r="E3" s="534"/>
      <c r="F3" s="534"/>
      <c r="G3" s="534"/>
    </row>
    <row r="4" spans="1:7" ht="12.75">
      <c r="A4" s="247"/>
      <c r="B4" s="247"/>
      <c r="C4" s="247"/>
      <c r="D4" s="247"/>
      <c r="E4" s="247"/>
      <c r="F4" s="247"/>
      <c r="G4" s="247"/>
    </row>
    <row r="5" spans="1:7" ht="12.75">
      <c r="A5" s="554" t="s">
        <v>38</v>
      </c>
      <c r="B5" s="556" t="s">
        <v>313</v>
      </c>
      <c r="C5" s="557"/>
      <c r="D5" s="554"/>
      <c r="E5" s="556" t="s">
        <v>318</v>
      </c>
      <c r="F5" s="557"/>
      <c r="G5" s="557"/>
    </row>
    <row r="6" spans="1:7" ht="12.75">
      <c r="A6" s="555"/>
      <c r="B6" s="558"/>
      <c r="C6" s="559"/>
      <c r="D6" s="560"/>
      <c r="E6" s="558"/>
      <c r="F6" s="559"/>
      <c r="G6" s="559"/>
    </row>
    <row r="7" spans="1:7" ht="13.5" thickBot="1">
      <c r="A7" s="555"/>
      <c r="B7" s="249" t="s">
        <v>315</v>
      </c>
      <c r="C7" s="254" t="s">
        <v>319</v>
      </c>
      <c r="D7" s="249" t="s">
        <v>317</v>
      </c>
      <c r="E7" s="249" t="s">
        <v>315</v>
      </c>
      <c r="F7" s="254" t="s">
        <v>319</v>
      </c>
      <c r="G7" s="250" t="s">
        <v>317</v>
      </c>
    </row>
    <row r="8" spans="1:7" ht="12.75">
      <c r="A8" s="255" t="s">
        <v>320</v>
      </c>
      <c r="B8" s="329">
        <v>256.8</v>
      </c>
      <c r="C8" s="323">
        <v>8.8</v>
      </c>
      <c r="D8" s="330">
        <f>B8+C8</f>
        <v>265.6</v>
      </c>
      <c r="E8" s="322">
        <v>377.3</v>
      </c>
      <c r="F8" s="323">
        <v>11.4</v>
      </c>
      <c r="G8" s="329">
        <f aca="true" t="shared" si="0" ref="G8:G29">E8+F8</f>
        <v>388.7</v>
      </c>
    </row>
    <row r="9" spans="1:7" ht="12.75">
      <c r="A9" s="252" t="s">
        <v>321</v>
      </c>
      <c r="B9" s="326">
        <v>1187.6</v>
      </c>
      <c r="C9" s="323">
        <v>109.9</v>
      </c>
      <c r="D9" s="331">
        <f aca="true" t="shared" si="1" ref="D9:D29">B9+C9</f>
        <v>1297.5</v>
      </c>
      <c r="E9" s="323">
        <v>549.4</v>
      </c>
      <c r="F9" s="323">
        <v>174.2</v>
      </c>
      <c r="G9" s="326">
        <f t="shared" si="0"/>
        <v>723.5999999999999</v>
      </c>
    </row>
    <row r="10" spans="1:7" ht="12.75">
      <c r="A10" s="252" t="s">
        <v>322</v>
      </c>
      <c r="B10" s="326">
        <v>1163.5</v>
      </c>
      <c r="C10" s="323">
        <v>455.8</v>
      </c>
      <c r="D10" s="331">
        <f t="shared" si="1"/>
        <v>1619.3</v>
      </c>
      <c r="E10" s="323">
        <v>1401.3</v>
      </c>
      <c r="F10" s="323">
        <v>2509.8</v>
      </c>
      <c r="G10" s="326">
        <f t="shared" si="0"/>
        <v>3911.1000000000004</v>
      </c>
    </row>
    <row r="11" spans="1:7" ht="12.75">
      <c r="A11" s="252" t="s">
        <v>350</v>
      </c>
      <c r="B11" s="326">
        <v>450.8</v>
      </c>
      <c r="C11" s="323">
        <v>87.5</v>
      </c>
      <c r="D11" s="331">
        <f t="shared" si="1"/>
        <v>538.3</v>
      </c>
      <c r="E11" s="323">
        <v>1051.6</v>
      </c>
      <c r="F11" s="323">
        <v>42.4</v>
      </c>
      <c r="G11" s="326">
        <f t="shared" si="0"/>
        <v>1094</v>
      </c>
    </row>
    <row r="12" spans="1:7" ht="12.75">
      <c r="A12" s="252" t="s">
        <v>323</v>
      </c>
      <c r="B12" s="326">
        <v>58.4</v>
      </c>
      <c r="C12" s="323">
        <v>8.7</v>
      </c>
      <c r="D12" s="331">
        <f t="shared" si="1"/>
        <v>67.1</v>
      </c>
      <c r="E12" s="323">
        <v>35.1</v>
      </c>
      <c r="F12" s="323">
        <v>46.3</v>
      </c>
      <c r="G12" s="326">
        <f t="shared" si="0"/>
        <v>81.4</v>
      </c>
    </row>
    <row r="13" spans="1:7" ht="12.75">
      <c r="A13" s="252" t="s">
        <v>324</v>
      </c>
      <c r="B13" s="326">
        <v>2965</v>
      </c>
      <c r="C13" s="323">
        <v>143.9</v>
      </c>
      <c r="D13" s="331">
        <f t="shared" si="1"/>
        <v>3108.9</v>
      </c>
      <c r="E13" s="323">
        <v>343.3</v>
      </c>
      <c r="F13" s="323">
        <v>261.1</v>
      </c>
      <c r="G13" s="326">
        <f t="shared" si="0"/>
        <v>604.4000000000001</v>
      </c>
    </row>
    <row r="14" spans="1:7" ht="12.75">
      <c r="A14" s="252" t="s">
        <v>325</v>
      </c>
      <c r="B14" s="326">
        <v>3730.4</v>
      </c>
      <c r="C14" s="323">
        <v>517.2</v>
      </c>
      <c r="D14" s="331">
        <f t="shared" si="1"/>
        <v>4247.6</v>
      </c>
      <c r="E14" s="323">
        <v>284.8</v>
      </c>
      <c r="F14" s="323">
        <v>619.3</v>
      </c>
      <c r="G14" s="326">
        <f t="shared" si="0"/>
        <v>904.0999999999999</v>
      </c>
    </row>
    <row r="15" spans="1:7" ht="12.75">
      <c r="A15" s="252" t="s">
        <v>326</v>
      </c>
      <c r="B15" s="326">
        <v>67.3</v>
      </c>
      <c r="C15" s="323">
        <v>60.8</v>
      </c>
      <c r="D15" s="331">
        <f t="shared" si="1"/>
        <v>128.1</v>
      </c>
      <c r="E15" s="323">
        <v>67.4</v>
      </c>
      <c r="F15" s="323">
        <v>252.2</v>
      </c>
      <c r="G15" s="326">
        <f t="shared" si="0"/>
        <v>319.6</v>
      </c>
    </row>
    <row r="16" spans="1:7" ht="12.75">
      <c r="A16" s="252" t="s">
        <v>327</v>
      </c>
      <c r="B16" s="326">
        <v>293.2</v>
      </c>
      <c r="C16" s="323">
        <v>117.6</v>
      </c>
      <c r="D16" s="331">
        <f t="shared" si="1"/>
        <v>410.79999999999995</v>
      </c>
      <c r="E16" s="323">
        <v>754.6</v>
      </c>
      <c r="F16" s="323">
        <v>835.8</v>
      </c>
      <c r="G16" s="326">
        <f t="shared" si="0"/>
        <v>1590.4</v>
      </c>
    </row>
    <row r="17" spans="1:7" ht="12.75">
      <c r="A17" s="252" t="s">
        <v>328</v>
      </c>
      <c r="B17" s="326">
        <v>98.3</v>
      </c>
      <c r="C17" s="323">
        <v>36.7</v>
      </c>
      <c r="D17" s="331">
        <f t="shared" si="1"/>
        <v>135</v>
      </c>
      <c r="E17" s="323">
        <v>92.1</v>
      </c>
      <c r="F17" s="323">
        <v>2.1</v>
      </c>
      <c r="G17" s="326">
        <f t="shared" si="0"/>
        <v>94.19999999999999</v>
      </c>
    </row>
    <row r="18" spans="1:7" ht="12.75">
      <c r="A18" s="252" t="s">
        <v>329</v>
      </c>
      <c r="B18" s="326">
        <v>92.1</v>
      </c>
      <c r="C18" s="323">
        <v>42.2</v>
      </c>
      <c r="D18" s="331">
        <f t="shared" si="1"/>
        <v>134.3</v>
      </c>
      <c r="E18" s="323">
        <v>247.3</v>
      </c>
      <c r="F18" s="323">
        <v>967.6</v>
      </c>
      <c r="G18" s="326">
        <f t="shared" si="0"/>
        <v>1214.9</v>
      </c>
    </row>
    <row r="19" spans="1:7" ht="12.75">
      <c r="A19" s="252" t="s">
        <v>330</v>
      </c>
      <c r="B19" s="326">
        <v>1050.4</v>
      </c>
      <c r="C19" s="323">
        <v>313.1</v>
      </c>
      <c r="D19" s="331">
        <f t="shared" si="1"/>
        <v>1363.5</v>
      </c>
      <c r="E19" s="323">
        <v>21</v>
      </c>
      <c r="F19" s="323">
        <v>2.8</v>
      </c>
      <c r="G19" s="326">
        <f t="shared" si="0"/>
        <v>23.8</v>
      </c>
    </row>
    <row r="20" spans="1:7" ht="12.75">
      <c r="A20" s="252" t="s">
        <v>331</v>
      </c>
      <c r="B20" s="326">
        <v>481.4</v>
      </c>
      <c r="C20" s="323">
        <v>113.5</v>
      </c>
      <c r="D20" s="331">
        <f t="shared" si="1"/>
        <v>594.9</v>
      </c>
      <c r="E20" s="323">
        <v>203.7</v>
      </c>
      <c r="F20" s="323">
        <v>151.2</v>
      </c>
      <c r="G20" s="326">
        <f t="shared" si="0"/>
        <v>354.9</v>
      </c>
    </row>
    <row r="21" spans="1:7" ht="12.75">
      <c r="A21" s="252" t="s">
        <v>332</v>
      </c>
      <c r="B21" s="326">
        <v>213.6</v>
      </c>
      <c r="C21" s="323">
        <v>179.8</v>
      </c>
      <c r="D21" s="331">
        <f t="shared" si="1"/>
        <v>393.4</v>
      </c>
      <c r="E21" s="323">
        <v>439.2</v>
      </c>
      <c r="F21" s="323">
        <v>66</v>
      </c>
      <c r="G21" s="326">
        <f t="shared" si="0"/>
        <v>505.2</v>
      </c>
    </row>
    <row r="22" spans="1:7" ht="12.75">
      <c r="A22" s="252" t="s">
        <v>333</v>
      </c>
      <c r="B22" s="326">
        <v>124.4</v>
      </c>
      <c r="C22" s="323">
        <v>78.3</v>
      </c>
      <c r="D22" s="331">
        <f t="shared" si="1"/>
        <v>202.7</v>
      </c>
      <c r="E22" s="323">
        <v>199.9</v>
      </c>
      <c r="F22" s="323">
        <v>188.5</v>
      </c>
      <c r="G22" s="326">
        <f t="shared" si="0"/>
        <v>388.4</v>
      </c>
    </row>
    <row r="23" spans="1:7" ht="12.75">
      <c r="A23" s="252" t="s">
        <v>334</v>
      </c>
      <c r="B23" s="332">
        <v>397.9</v>
      </c>
      <c r="C23" s="323">
        <v>115</v>
      </c>
      <c r="D23" s="331">
        <f t="shared" si="1"/>
        <v>512.9</v>
      </c>
      <c r="E23" s="323">
        <v>545.4</v>
      </c>
      <c r="F23" s="323">
        <v>11</v>
      </c>
      <c r="G23" s="326">
        <f t="shared" si="0"/>
        <v>556.4</v>
      </c>
    </row>
    <row r="24" spans="1:7" ht="12.75">
      <c r="A24" s="252" t="s">
        <v>335</v>
      </c>
      <c r="B24" s="326">
        <v>872</v>
      </c>
      <c r="C24" s="323">
        <v>591.3</v>
      </c>
      <c r="D24" s="331">
        <f t="shared" si="1"/>
        <v>1463.3</v>
      </c>
      <c r="E24" s="323">
        <v>319.5</v>
      </c>
      <c r="F24" s="323">
        <v>211.3</v>
      </c>
      <c r="G24" s="326">
        <f t="shared" si="0"/>
        <v>530.8</v>
      </c>
    </row>
    <row r="25" spans="1:7" ht="12.75">
      <c r="A25" s="252" t="s">
        <v>336</v>
      </c>
      <c r="B25" s="326">
        <v>336.4</v>
      </c>
      <c r="C25" s="323">
        <v>192.7</v>
      </c>
      <c r="D25" s="331">
        <f t="shared" si="1"/>
        <v>529.0999999999999</v>
      </c>
      <c r="E25" s="323">
        <v>743.5</v>
      </c>
      <c r="F25" s="323">
        <v>33.6</v>
      </c>
      <c r="G25" s="326">
        <f t="shared" si="0"/>
        <v>777.1</v>
      </c>
    </row>
    <row r="26" spans="1:7" ht="12.75">
      <c r="A26" s="252" t="s">
        <v>337</v>
      </c>
      <c r="B26" s="326">
        <v>1373.3</v>
      </c>
      <c r="C26" s="323">
        <v>591.2</v>
      </c>
      <c r="D26" s="331">
        <f t="shared" si="1"/>
        <v>1964.5</v>
      </c>
      <c r="E26" s="323">
        <v>1076.2</v>
      </c>
      <c r="F26" s="323">
        <v>227</v>
      </c>
      <c r="G26" s="326">
        <f t="shared" si="0"/>
        <v>1303.2</v>
      </c>
    </row>
    <row r="27" spans="1:7" ht="12.75">
      <c r="A27" s="252" t="s">
        <v>338</v>
      </c>
      <c r="B27" s="323"/>
      <c r="C27" s="333"/>
      <c r="D27" s="331"/>
      <c r="E27" s="323"/>
      <c r="F27" s="323"/>
      <c r="G27" s="326"/>
    </row>
    <row r="28" spans="1:7" ht="12.75">
      <c r="A28" s="252" t="s">
        <v>339</v>
      </c>
      <c r="B28" s="326">
        <v>208.8</v>
      </c>
      <c r="C28" s="323">
        <v>63.7</v>
      </c>
      <c r="D28" s="331">
        <f t="shared" si="1"/>
        <v>272.5</v>
      </c>
      <c r="E28" s="323">
        <v>269</v>
      </c>
      <c r="F28" s="323">
        <v>770.9</v>
      </c>
      <c r="G28" s="326">
        <f t="shared" si="0"/>
        <v>1039.9</v>
      </c>
    </row>
    <row r="29" spans="1:7" ht="13.5" thickBot="1">
      <c r="A29" s="252" t="s">
        <v>340</v>
      </c>
      <c r="B29" s="326">
        <v>105.9</v>
      </c>
      <c r="C29" s="334">
        <v>51.1</v>
      </c>
      <c r="D29" s="335">
        <f t="shared" si="1"/>
        <v>157</v>
      </c>
      <c r="E29" s="334">
        <v>974.5</v>
      </c>
      <c r="F29" s="323">
        <v>232.5</v>
      </c>
      <c r="G29" s="336">
        <f t="shared" si="0"/>
        <v>1207</v>
      </c>
    </row>
    <row r="30" spans="1:7" ht="12.75">
      <c r="A30" s="533" t="s">
        <v>288</v>
      </c>
      <c r="B30" s="533"/>
      <c r="C30" s="553"/>
      <c r="D30" s="533"/>
      <c r="E30" s="533"/>
      <c r="F30" s="533"/>
      <c r="G30" s="533"/>
    </row>
    <row r="40" spans="1:7" ht="12.75">
      <c r="A40" s="248"/>
      <c r="B40" s="248"/>
      <c r="C40" s="248"/>
      <c r="D40" s="248"/>
      <c r="E40" s="248"/>
      <c r="F40" s="248"/>
      <c r="G40" s="248"/>
    </row>
  </sheetData>
  <mergeCells count="6">
    <mergeCell ref="A30:G30"/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"/>
  <dimension ref="A1:D13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48.140625" style="257" customWidth="1"/>
    <col min="2" max="4" width="15.28125" style="257" customWidth="1"/>
    <col min="5" max="16384" width="12.57421875" style="257" customWidth="1"/>
  </cols>
  <sheetData>
    <row r="1" spans="1:4" s="256" customFormat="1" ht="18">
      <c r="A1" s="481" t="s">
        <v>65</v>
      </c>
      <c r="B1" s="481"/>
      <c r="C1" s="481"/>
      <c r="D1" s="481"/>
    </row>
    <row r="2" spans="1:4" s="256" customFormat="1" ht="18">
      <c r="A2" s="132"/>
      <c r="B2" s="132"/>
      <c r="C2" s="132"/>
      <c r="D2" s="132"/>
    </row>
    <row r="3" spans="1:4" ht="15">
      <c r="A3" s="451" t="s">
        <v>418</v>
      </c>
      <c r="B3" s="451"/>
      <c r="C3" s="451"/>
      <c r="D3" s="451"/>
    </row>
    <row r="4" spans="1:4" ht="15">
      <c r="A4" s="561"/>
      <c r="B4" s="561"/>
      <c r="C4" s="561"/>
      <c r="D4" s="561"/>
    </row>
    <row r="5" spans="1:4" ht="12.75">
      <c r="A5" s="562" t="s">
        <v>277</v>
      </c>
      <c r="B5" s="531" t="s">
        <v>289</v>
      </c>
      <c r="C5" s="564"/>
      <c r="D5" s="437" t="s">
        <v>351</v>
      </c>
    </row>
    <row r="6" spans="1:4" ht="13.5" thickBot="1">
      <c r="A6" s="563"/>
      <c r="B6" s="20">
        <v>2002</v>
      </c>
      <c r="C6" s="20">
        <v>2003</v>
      </c>
      <c r="D6" s="439" t="s">
        <v>394</v>
      </c>
    </row>
    <row r="7" spans="1:4" ht="12.75">
      <c r="A7" s="258" t="s">
        <v>419</v>
      </c>
      <c r="B7" s="338">
        <v>62.3</v>
      </c>
      <c r="C7" s="338">
        <v>91</v>
      </c>
      <c r="D7" s="448" t="s">
        <v>421</v>
      </c>
    </row>
    <row r="8" spans="1:4" ht="12.75">
      <c r="A8" s="259" t="s">
        <v>353</v>
      </c>
      <c r="B8" s="339">
        <v>151.1</v>
      </c>
      <c r="C8" s="339">
        <v>1470.3</v>
      </c>
      <c r="D8" s="449">
        <v>873</v>
      </c>
    </row>
    <row r="9" spans="1:4" s="260" customFormat="1" ht="13.5" thickBot="1">
      <c r="A9" s="447" t="s">
        <v>354</v>
      </c>
      <c r="B9" s="340">
        <v>213.4</v>
      </c>
      <c r="C9" s="341">
        <v>1479.4</v>
      </c>
      <c r="D9" s="450">
        <v>593</v>
      </c>
    </row>
    <row r="10" spans="1:4" ht="12.75">
      <c r="A10" s="261" t="s">
        <v>341</v>
      </c>
      <c r="B10" s="261"/>
      <c r="C10" s="261"/>
      <c r="D10" s="262"/>
    </row>
    <row r="11" spans="1:4" ht="12.75">
      <c r="A11" s="262"/>
      <c r="B11" s="262"/>
      <c r="C11" s="262"/>
      <c r="D11" s="262"/>
    </row>
    <row r="13" ht="12.75">
      <c r="D13" s="262"/>
    </row>
  </sheetData>
  <mergeCells count="4">
    <mergeCell ref="A4:D4"/>
    <mergeCell ref="A1:D1"/>
    <mergeCell ref="A5:A6"/>
    <mergeCell ref="B5:C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2"/>
  <dimension ref="A1:G11"/>
  <sheetViews>
    <sheetView showGridLines="0" zoomScale="75" zoomScaleNormal="75" workbookViewId="0" topLeftCell="A1">
      <selection activeCell="A10" sqref="A10"/>
    </sheetView>
  </sheetViews>
  <sheetFormatPr defaultColWidth="12.57421875" defaultRowHeight="12.75"/>
  <cols>
    <col min="1" max="1" width="51.00390625" style="257" customWidth="1"/>
    <col min="2" max="7" width="14.7109375" style="257" customWidth="1"/>
    <col min="8" max="16384" width="12.57421875" style="257" customWidth="1"/>
  </cols>
  <sheetData>
    <row r="1" spans="1:7" s="256" customFormat="1" ht="18">
      <c r="A1" s="481" t="s">
        <v>65</v>
      </c>
      <c r="B1" s="481"/>
      <c r="C1" s="481"/>
      <c r="D1" s="481"/>
      <c r="E1" s="132"/>
      <c r="F1" s="132"/>
      <c r="G1" s="132"/>
    </row>
    <row r="2" spans="1:7" s="256" customFormat="1" ht="18">
      <c r="A2" s="132"/>
      <c r="B2" s="132"/>
      <c r="C2" s="132"/>
      <c r="D2" s="132"/>
      <c r="E2" s="132"/>
      <c r="F2" s="132"/>
      <c r="G2" s="132"/>
    </row>
    <row r="3" spans="1:7" ht="15">
      <c r="A3" s="561" t="s">
        <v>422</v>
      </c>
      <c r="B3" s="561"/>
      <c r="C3" s="561"/>
      <c r="D3" s="561"/>
      <c r="E3" s="337"/>
      <c r="F3" s="337"/>
      <c r="G3" s="337"/>
    </row>
    <row r="4" spans="1:7" ht="15">
      <c r="A4" s="337"/>
      <c r="B4" s="337"/>
      <c r="C4" s="337"/>
      <c r="D4" s="337"/>
      <c r="E4" s="337"/>
      <c r="F4" s="337"/>
      <c r="G4" s="337"/>
    </row>
    <row r="5" spans="1:7" ht="15">
      <c r="A5" s="562" t="s">
        <v>277</v>
      </c>
      <c r="B5" s="565" t="s">
        <v>289</v>
      </c>
      <c r="C5" s="566"/>
      <c r="D5" s="440" t="s">
        <v>351</v>
      </c>
      <c r="E5" s="337"/>
      <c r="F5" s="337"/>
      <c r="G5" s="337"/>
    </row>
    <row r="6" spans="1:7" ht="15.75" thickBot="1">
      <c r="A6" s="563"/>
      <c r="B6" s="342" t="s">
        <v>265</v>
      </c>
      <c r="C6" s="342" t="s">
        <v>392</v>
      </c>
      <c r="D6" s="441" t="s">
        <v>394</v>
      </c>
      <c r="E6" s="337"/>
      <c r="F6" s="337"/>
      <c r="G6" s="337"/>
    </row>
    <row r="7" spans="1:7" ht="15">
      <c r="A7" s="343" t="s">
        <v>352</v>
      </c>
      <c r="B7" s="344">
        <v>42</v>
      </c>
      <c r="C7" s="345">
        <v>47</v>
      </c>
      <c r="D7" s="346">
        <v>12</v>
      </c>
      <c r="E7" s="337"/>
      <c r="F7" s="337"/>
      <c r="G7" s="337"/>
    </row>
    <row r="8" spans="1:7" ht="15">
      <c r="A8" s="347" t="s">
        <v>353</v>
      </c>
      <c r="B8" s="348">
        <v>166</v>
      </c>
      <c r="C8" s="349">
        <v>70</v>
      </c>
      <c r="D8" s="346">
        <v>-58</v>
      </c>
      <c r="E8" s="337"/>
      <c r="F8" s="337"/>
      <c r="G8" s="337"/>
    </row>
    <row r="9" spans="1:7" ht="15.75" thickBot="1">
      <c r="A9" s="442" t="s">
        <v>354</v>
      </c>
      <c r="B9" s="348">
        <v>208</v>
      </c>
      <c r="C9" s="349">
        <v>117</v>
      </c>
      <c r="D9" s="346">
        <v>-44</v>
      </c>
      <c r="E9" s="337"/>
      <c r="F9" s="337"/>
      <c r="G9" s="337"/>
    </row>
    <row r="10" spans="1:4" ht="13.5" thickBot="1">
      <c r="A10" s="443" t="s">
        <v>420</v>
      </c>
      <c r="B10" s="444">
        <v>0.7</v>
      </c>
      <c r="C10" s="445">
        <v>0.7</v>
      </c>
      <c r="D10" s="446" t="s">
        <v>417</v>
      </c>
    </row>
    <row r="11" spans="1:3" ht="12.75">
      <c r="A11" s="261" t="s">
        <v>341</v>
      </c>
      <c r="B11" s="261"/>
      <c r="C11" s="258"/>
    </row>
  </sheetData>
  <mergeCells count="4">
    <mergeCell ref="B5:C5"/>
    <mergeCell ref="A5:A6"/>
    <mergeCell ref="A1:D1"/>
    <mergeCell ref="A3:D3"/>
  </mergeCells>
  <printOptions horizontalCentered="1"/>
  <pageMargins left="0.75" right="0.75" top="0.62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3"/>
  <dimension ref="A1:U618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8.7109375" style="12" customWidth="1"/>
    <col min="2" max="5" width="12.7109375" style="12" customWidth="1"/>
    <col min="6" max="6" width="14.00390625" style="12" customWidth="1"/>
    <col min="7" max="7" width="13.8515625" style="12" customWidth="1"/>
    <col min="8" max="8" width="12.7109375" style="12" customWidth="1"/>
    <col min="9" max="9" width="14.00390625" style="12" customWidth="1"/>
    <col min="10" max="10" width="12.57421875" style="12" bestFit="1" customWidth="1"/>
    <col min="11" max="16384" width="11.421875" style="12" customWidth="1"/>
  </cols>
  <sheetData>
    <row r="1" spans="1:21" s="62" customFormat="1" ht="18">
      <c r="A1" s="462" t="s">
        <v>65</v>
      </c>
      <c r="B1" s="462"/>
      <c r="C1" s="462"/>
      <c r="D1" s="462"/>
      <c r="E1" s="462"/>
      <c r="F1" s="462"/>
      <c r="G1" s="462"/>
      <c r="H1" s="462"/>
      <c r="I1" s="462"/>
      <c r="J1" s="132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ht="12.75">
      <c r="A2" s="272"/>
      <c r="B2" s="145"/>
      <c r="C2" s="145"/>
      <c r="D2" s="145"/>
      <c r="E2" s="145"/>
      <c r="F2" s="145"/>
      <c r="G2" s="145"/>
      <c r="H2" s="145"/>
      <c r="I2" s="145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15">
      <c r="A3" s="482" t="s">
        <v>86</v>
      </c>
      <c r="B3" s="482"/>
      <c r="C3" s="482"/>
      <c r="D3" s="482"/>
      <c r="E3" s="482"/>
      <c r="F3" s="482"/>
      <c r="G3" s="455"/>
      <c r="H3" s="455"/>
      <c r="I3" s="455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1" ht="14.25">
      <c r="A4" s="273"/>
      <c r="B4" s="273"/>
      <c r="C4" s="273"/>
      <c r="D4" s="273"/>
      <c r="E4" s="273"/>
      <c r="F4" s="273"/>
      <c r="G4" s="145"/>
      <c r="H4" s="145"/>
      <c r="I4" s="145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1:21" ht="12.75">
      <c r="A5" s="135"/>
      <c r="B5" s="504">
        <v>2002</v>
      </c>
      <c r="C5" s="505"/>
      <c r="D5" s="505"/>
      <c r="E5" s="506"/>
      <c r="F5" s="504">
        <v>2003</v>
      </c>
      <c r="G5" s="505"/>
      <c r="H5" s="505"/>
      <c r="I5" s="505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21" ht="12.75">
      <c r="A6" s="136" t="s">
        <v>87</v>
      </c>
      <c r="B6" s="137" t="s">
        <v>88</v>
      </c>
      <c r="C6" s="137" t="s">
        <v>89</v>
      </c>
      <c r="D6" s="137" t="s">
        <v>90</v>
      </c>
      <c r="E6" s="137" t="s">
        <v>91</v>
      </c>
      <c r="F6" s="137" t="s">
        <v>88</v>
      </c>
      <c r="G6" s="137" t="s">
        <v>89</v>
      </c>
      <c r="H6" s="137" t="s">
        <v>90</v>
      </c>
      <c r="I6" s="274" t="s">
        <v>91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3.5" thickBot="1">
      <c r="A7" s="138"/>
      <c r="B7" s="137"/>
      <c r="C7" s="137" t="s">
        <v>92</v>
      </c>
      <c r="D7" s="137" t="s">
        <v>93</v>
      </c>
      <c r="E7" s="137"/>
      <c r="F7" s="137"/>
      <c r="G7" s="137" t="s">
        <v>92</v>
      </c>
      <c r="H7" s="137" t="s">
        <v>93</v>
      </c>
      <c r="I7" s="27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12.75">
      <c r="A8" s="139" t="s">
        <v>94</v>
      </c>
      <c r="B8" s="140">
        <v>624165.750044</v>
      </c>
      <c r="C8" s="140">
        <v>135677.19316578598</v>
      </c>
      <c r="D8" s="140">
        <v>19466.678605161404</v>
      </c>
      <c r="E8" s="275">
        <v>779309.6218149473</v>
      </c>
      <c r="F8" s="140">
        <v>684152.745987</v>
      </c>
      <c r="G8" s="140">
        <v>149815.02704834135</v>
      </c>
      <c r="H8" s="140">
        <v>24823.392971771365</v>
      </c>
      <c r="I8" s="275">
        <v>858791.1660071126</v>
      </c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1" ht="12.75">
      <c r="A9" s="141" t="s">
        <v>95</v>
      </c>
      <c r="B9" s="142">
        <v>12042670.126285</v>
      </c>
      <c r="C9" s="142">
        <v>2360528.8291398543</v>
      </c>
      <c r="D9" s="142">
        <v>322646.8176897558</v>
      </c>
      <c r="E9" s="276">
        <v>14725845.77311461</v>
      </c>
      <c r="F9" s="142">
        <v>12222225.391102</v>
      </c>
      <c r="G9" s="142">
        <v>2502621.477988124</v>
      </c>
      <c r="H9" s="142">
        <v>312313.9433052487</v>
      </c>
      <c r="I9" s="276">
        <v>15037160.812395373</v>
      </c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 ht="12.75">
      <c r="A10" s="141" t="s">
        <v>96</v>
      </c>
      <c r="B10" s="142">
        <v>6754516.690983</v>
      </c>
      <c r="C10" s="142">
        <v>2244729.4142092667</v>
      </c>
      <c r="D10" s="142">
        <v>163581.5351216851</v>
      </c>
      <c r="E10" s="276">
        <v>9162827.640313951</v>
      </c>
      <c r="F10" s="142">
        <v>7170253.718478</v>
      </c>
      <c r="G10" s="142">
        <v>2183315.025654987</v>
      </c>
      <c r="H10" s="142">
        <v>150730.9210551486</v>
      </c>
      <c r="I10" s="276">
        <v>9504299.665188136</v>
      </c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ht="12.75">
      <c r="A11" s="141" t="s">
        <v>97</v>
      </c>
      <c r="B11" s="142">
        <v>2310951.606101</v>
      </c>
      <c r="C11" s="142">
        <v>337404.68575559236</v>
      </c>
      <c r="D11" s="142">
        <v>52232.10640715613</v>
      </c>
      <c r="E11" s="276">
        <v>2700588.3982637487</v>
      </c>
      <c r="F11" s="142">
        <v>2249755.385894</v>
      </c>
      <c r="G11" s="142">
        <v>337940.4381748221</v>
      </c>
      <c r="H11" s="142">
        <v>48244.419729526</v>
      </c>
      <c r="I11" s="276">
        <v>2635940.243798348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1" ht="12.75">
      <c r="A12" s="141" t="s">
        <v>98</v>
      </c>
      <c r="B12" s="142">
        <v>3600088.8174469997</v>
      </c>
      <c r="C12" s="142">
        <v>710044.3593916079</v>
      </c>
      <c r="D12" s="142">
        <v>80468.65249530293</v>
      </c>
      <c r="E12" s="276">
        <v>4390601.829333911</v>
      </c>
      <c r="F12" s="142">
        <v>3819551.097915</v>
      </c>
      <c r="G12" s="142">
        <v>803121.6189340233</v>
      </c>
      <c r="H12" s="142">
        <v>81011.31253754252</v>
      </c>
      <c r="I12" s="276">
        <v>4703684.029386566</v>
      </c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 ht="12.75">
      <c r="A13" s="141" t="s">
        <v>99</v>
      </c>
      <c r="B13" s="142">
        <v>3695341.259188</v>
      </c>
      <c r="C13" s="142">
        <v>579765.4018696499</v>
      </c>
      <c r="D13" s="142">
        <v>71139.20198234699</v>
      </c>
      <c r="E13" s="276">
        <v>4346245.863039997</v>
      </c>
      <c r="F13" s="142">
        <v>3621830.344387</v>
      </c>
      <c r="G13" s="142">
        <v>581860.8966610478</v>
      </c>
      <c r="H13" s="142">
        <v>69593.16364138968</v>
      </c>
      <c r="I13" s="276">
        <v>4273284.404689438</v>
      </c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21" ht="12.75">
      <c r="A14" s="141" t="s">
        <v>100</v>
      </c>
      <c r="B14" s="142">
        <v>1812238.782008</v>
      </c>
      <c r="C14" s="142">
        <v>221834.21215541664</v>
      </c>
      <c r="D14" s="142">
        <v>34738.139257402225</v>
      </c>
      <c r="E14" s="276">
        <v>2068811.1334208187</v>
      </c>
      <c r="F14" s="142">
        <v>1851441.756808</v>
      </c>
      <c r="G14" s="142">
        <v>248645.50683329243</v>
      </c>
      <c r="H14" s="142">
        <v>34570.61193850025</v>
      </c>
      <c r="I14" s="276">
        <v>2134657.8755797925</v>
      </c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</row>
    <row r="15" spans="1:21" ht="12.75">
      <c r="A15" s="141" t="s">
        <v>101</v>
      </c>
      <c r="B15" s="142">
        <v>542737.488316</v>
      </c>
      <c r="C15" s="142">
        <v>30138.427374279294</v>
      </c>
      <c r="D15" s="142">
        <v>6335.113696603535</v>
      </c>
      <c r="E15" s="276">
        <v>579211.0293868828</v>
      </c>
      <c r="F15" s="142">
        <v>586635.339926</v>
      </c>
      <c r="G15" s="142">
        <v>27355.283418946576</v>
      </c>
      <c r="H15" s="142">
        <v>5482.854509364479</v>
      </c>
      <c r="I15" s="276">
        <v>619473.4778543111</v>
      </c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1:21" ht="12.75">
      <c r="A16" s="141" t="s">
        <v>102</v>
      </c>
      <c r="B16" s="142">
        <v>490918.632692</v>
      </c>
      <c r="C16" s="142">
        <v>666576.8819708049</v>
      </c>
      <c r="D16" s="142">
        <v>18562.584826390324</v>
      </c>
      <c r="E16" s="276">
        <v>1176058.0994891953</v>
      </c>
      <c r="F16" s="142">
        <v>493944.988732</v>
      </c>
      <c r="G16" s="142">
        <v>734109.5408074446</v>
      </c>
      <c r="H16" s="142">
        <v>17986.40798929304</v>
      </c>
      <c r="I16" s="276">
        <v>1246040.9375287376</v>
      </c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</row>
    <row r="17" spans="1:21" ht="12.75">
      <c r="A17" s="141" t="s">
        <v>103</v>
      </c>
      <c r="B17" s="142">
        <v>213076.299209</v>
      </c>
      <c r="C17" s="142">
        <v>32692.829161101527</v>
      </c>
      <c r="D17" s="142">
        <v>8443.930867501236</v>
      </c>
      <c r="E17" s="276">
        <v>254213.05923760275</v>
      </c>
      <c r="F17" s="142">
        <v>213980.518874</v>
      </c>
      <c r="G17" s="142">
        <v>33455.49732327397</v>
      </c>
      <c r="H17" s="142">
        <v>8633.36677002168</v>
      </c>
      <c r="I17" s="276">
        <v>256069.38296729568</v>
      </c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</row>
    <row r="18" spans="1:21" ht="12.75">
      <c r="A18" s="141" t="s">
        <v>53</v>
      </c>
      <c r="B18" s="142">
        <v>200968.828739</v>
      </c>
      <c r="C18" s="142">
        <v>19190.242070657303</v>
      </c>
      <c r="D18" s="142">
        <v>8244.15254299828</v>
      </c>
      <c r="E18" s="276">
        <v>228403.22335265556</v>
      </c>
      <c r="F18" s="142">
        <v>211734.086907</v>
      </c>
      <c r="G18" s="142">
        <v>20728.06510442515</v>
      </c>
      <c r="H18" s="142">
        <v>7790.662650320301</v>
      </c>
      <c r="I18" s="276">
        <v>240252.81466174545</v>
      </c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</row>
    <row r="19" spans="1:21" ht="12.75">
      <c r="A19" s="141" t="s">
        <v>104</v>
      </c>
      <c r="B19" s="142">
        <v>181698.501393</v>
      </c>
      <c r="C19" s="142">
        <v>133040.6751077199</v>
      </c>
      <c r="D19" s="142">
        <v>6150.1483627865755</v>
      </c>
      <c r="E19" s="276">
        <v>320889.3248635065</v>
      </c>
      <c r="F19" s="142">
        <v>179170.117061</v>
      </c>
      <c r="G19" s="142">
        <v>153288.44406426902</v>
      </c>
      <c r="H19" s="142">
        <v>6073.881236173849</v>
      </c>
      <c r="I19" s="276">
        <v>338532.44236144284</v>
      </c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1:21" ht="12.75">
      <c r="A20" s="141" t="s">
        <v>105</v>
      </c>
      <c r="B20" s="142">
        <v>80807.603694</v>
      </c>
      <c r="C20" s="142">
        <v>2410.839988355903</v>
      </c>
      <c r="D20" s="142">
        <v>231.31348687692756</v>
      </c>
      <c r="E20" s="276">
        <v>83449.75716923283</v>
      </c>
      <c r="F20" s="142">
        <v>88245.077565</v>
      </c>
      <c r="G20" s="142">
        <v>4011.3517790134542</v>
      </c>
      <c r="H20" s="142">
        <v>366.7701216526749</v>
      </c>
      <c r="I20" s="276">
        <v>92623.19946566613</v>
      </c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1:21" ht="12.75">
      <c r="A21" s="141" t="s">
        <v>106</v>
      </c>
      <c r="B21" s="142">
        <v>187570.796931</v>
      </c>
      <c r="C21" s="142">
        <v>43851.32086156929</v>
      </c>
      <c r="D21" s="142">
        <v>12124.129225344079</v>
      </c>
      <c r="E21" s="276">
        <v>243546.24701791338</v>
      </c>
      <c r="F21" s="142">
        <v>193707.124597</v>
      </c>
      <c r="G21" s="142">
        <v>38835.29324453022</v>
      </c>
      <c r="H21" s="142">
        <v>14358.171136281697</v>
      </c>
      <c r="I21" s="276">
        <v>246900.58897781192</v>
      </c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1:21" ht="12.75">
      <c r="A22" s="141" t="s">
        <v>107</v>
      </c>
      <c r="B22" s="142">
        <v>1134108.292455</v>
      </c>
      <c r="C22" s="142">
        <v>310381.43782224145</v>
      </c>
      <c r="D22" s="142">
        <v>39210.841546620184</v>
      </c>
      <c r="E22" s="276">
        <v>1483700.5718238617</v>
      </c>
      <c r="F22" s="142">
        <v>1177599.510135</v>
      </c>
      <c r="G22" s="142">
        <v>337168.3087808116</v>
      </c>
      <c r="H22" s="142">
        <v>37202.134611886824</v>
      </c>
      <c r="I22" s="276">
        <v>1551969.9535276985</v>
      </c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1:21" ht="12.75">
      <c r="A23" s="141" t="s">
        <v>108</v>
      </c>
      <c r="B23" s="142">
        <v>84298.394982</v>
      </c>
      <c r="C23" s="142">
        <v>9939.052175733688</v>
      </c>
      <c r="D23" s="142">
        <v>1803.8197847487045</v>
      </c>
      <c r="E23" s="276">
        <v>96041.26694248241</v>
      </c>
      <c r="F23" s="142">
        <v>81531.543051</v>
      </c>
      <c r="G23" s="142">
        <v>17563.19012110682</v>
      </c>
      <c r="H23" s="142">
        <v>1798.8042504195262</v>
      </c>
      <c r="I23" s="276">
        <v>100893.53742252635</v>
      </c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1:21" ht="12.75">
      <c r="A24" s="141" t="s">
        <v>109</v>
      </c>
      <c r="B24" s="142">
        <v>721433.8909379999</v>
      </c>
      <c r="C24" s="142">
        <v>243697.4377031897</v>
      </c>
      <c r="D24" s="142">
        <v>48724.25911150993</v>
      </c>
      <c r="E24" s="276">
        <v>1013855.5877526996</v>
      </c>
      <c r="F24" s="142">
        <v>727068.5895550001</v>
      </c>
      <c r="G24" s="142">
        <v>247656.80237217076</v>
      </c>
      <c r="H24" s="142">
        <v>41342.46144700478</v>
      </c>
      <c r="I24" s="276">
        <v>1016067.8533741756</v>
      </c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</row>
    <row r="25" spans="1:21" ht="12.75">
      <c r="A25" s="141" t="s">
        <v>110</v>
      </c>
      <c r="B25" s="142">
        <v>2935328.408744</v>
      </c>
      <c r="C25" s="142">
        <v>390288.7592679255</v>
      </c>
      <c r="D25" s="142">
        <v>72664.21587895509</v>
      </c>
      <c r="E25" s="276">
        <v>3398281.3838908803</v>
      </c>
      <c r="F25" s="142">
        <v>3226597.539029</v>
      </c>
      <c r="G25" s="142">
        <v>443243.12390207534</v>
      </c>
      <c r="H25" s="142">
        <v>78194.28778030247</v>
      </c>
      <c r="I25" s="276">
        <v>3748034.950711378</v>
      </c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</row>
    <row r="26" spans="1:21" ht="12.75">
      <c r="A26" s="141" t="s">
        <v>111</v>
      </c>
      <c r="B26" s="142">
        <v>3870487.344918</v>
      </c>
      <c r="C26" s="142">
        <v>219756.69678445946</v>
      </c>
      <c r="D26" s="142">
        <v>93732.71372940729</v>
      </c>
      <c r="E26" s="276">
        <v>4183976.7554318667</v>
      </c>
      <c r="F26" s="142">
        <v>4442197.224715</v>
      </c>
      <c r="G26" s="142">
        <v>241672.1544135993</v>
      </c>
      <c r="H26" s="142">
        <v>97128.74256910046</v>
      </c>
      <c r="I26" s="276">
        <v>4780998.1216977</v>
      </c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</row>
    <row r="27" spans="1:21" ht="12.75">
      <c r="A27" s="141" t="s">
        <v>112</v>
      </c>
      <c r="B27" s="142">
        <v>235589.799873</v>
      </c>
      <c r="C27" s="142">
        <v>105726.75248919707</v>
      </c>
      <c r="D27" s="142">
        <v>4491.178347328839</v>
      </c>
      <c r="E27" s="276">
        <v>345807.73070952593</v>
      </c>
      <c r="F27" s="142">
        <v>250104.733295</v>
      </c>
      <c r="G27" s="142">
        <v>97415.93410318879</v>
      </c>
      <c r="H27" s="142">
        <v>4910.636247971681</v>
      </c>
      <c r="I27" s="276">
        <v>352431.3036461605</v>
      </c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1:21" ht="12.75">
      <c r="A28" s="141" t="s">
        <v>113</v>
      </c>
      <c r="B28" s="142">
        <v>497496.497654</v>
      </c>
      <c r="C28" s="142">
        <v>84646.75117795602</v>
      </c>
      <c r="D28" s="142">
        <v>1360.3651910504568</v>
      </c>
      <c r="E28" s="276">
        <v>583503.6140230065</v>
      </c>
      <c r="F28" s="142">
        <v>521588.774692</v>
      </c>
      <c r="G28" s="142">
        <v>106544.8403993477</v>
      </c>
      <c r="H28" s="142">
        <v>1282.6219655208872</v>
      </c>
      <c r="I28" s="276">
        <v>629416.2370568686</v>
      </c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</row>
    <row r="29" spans="1:21" ht="12.75">
      <c r="A29" s="141" t="s">
        <v>114</v>
      </c>
      <c r="B29" s="142">
        <v>935542.918638</v>
      </c>
      <c r="C29" s="142">
        <v>123379.04005934224</v>
      </c>
      <c r="D29" s="142">
        <v>45692.05628184544</v>
      </c>
      <c r="E29" s="276">
        <v>1104614.0149791876</v>
      </c>
      <c r="F29" s="142">
        <v>946058.04924</v>
      </c>
      <c r="G29" s="142">
        <v>146850.81104627438</v>
      </c>
      <c r="H29" s="142">
        <v>48184.252010215234</v>
      </c>
      <c r="I29" s="276">
        <v>1141093.1122964895</v>
      </c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</row>
    <row r="30" spans="1:21" ht="12.75">
      <c r="A30" s="141" t="s">
        <v>115</v>
      </c>
      <c r="B30" s="142">
        <v>1203718.414062</v>
      </c>
      <c r="C30" s="142">
        <v>41253.34458219155</v>
      </c>
      <c r="D30" s="142">
        <v>61276.65746815731</v>
      </c>
      <c r="E30" s="276">
        <v>1306248.4161123491</v>
      </c>
      <c r="F30" s="142">
        <v>1352869.668573</v>
      </c>
      <c r="G30" s="142">
        <v>52687.502156325434</v>
      </c>
      <c r="H30" s="142">
        <v>60753.6265489765</v>
      </c>
      <c r="I30" s="276">
        <v>1466310.7972783018</v>
      </c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</row>
    <row r="31" spans="1:21" ht="12.75">
      <c r="A31" s="141" t="s">
        <v>45</v>
      </c>
      <c r="B31" s="142">
        <v>867368.2163120001</v>
      </c>
      <c r="C31" s="142">
        <v>1583346.9160724375</v>
      </c>
      <c r="D31" s="142">
        <v>10309.577892661478</v>
      </c>
      <c r="E31" s="276">
        <v>2461024.710277099</v>
      </c>
      <c r="F31" s="142">
        <v>1568632.5686999613</v>
      </c>
      <c r="G31" s="142">
        <v>66168.47976425792</v>
      </c>
      <c r="H31" s="142">
        <v>193.54289224889754</v>
      </c>
      <c r="I31" s="276">
        <v>1634994.591356468</v>
      </c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ht="12.75">
      <c r="A32" s="141" t="s">
        <v>116</v>
      </c>
      <c r="B32" s="142">
        <v>512333.48308200005</v>
      </c>
      <c r="C32" s="142">
        <v>2125000.250584174</v>
      </c>
      <c r="D32" s="142">
        <v>7606.261316364296</v>
      </c>
      <c r="E32" s="276">
        <v>2644939.9949825383</v>
      </c>
      <c r="F32" s="142">
        <v>591389.287934</v>
      </c>
      <c r="G32" s="142">
        <v>2361590.8322434407</v>
      </c>
      <c r="H32" s="142">
        <v>5806.636745698223</v>
      </c>
      <c r="I32" s="276">
        <v>2958786.756923139</v>
      </c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ht="12.75">
      <c r="A33" s="141" t="s">
        <v>117</v>
      </c>
      <c r="B33" s="142">
        <v>21133.387293</v>
      </c>
      <c r="C33" s="142">
        <v>84007.60102171157</v>
      </c>
      <c r="D33" s="142">
        <v>147.71016379923478</v>
      </c>
      <c r="E33" s="276">
        <v>105288.69847851079</v>
      </c>
      <c r="F33" s="142">
        <v>20495.929287</v>
      </c>
      <c r="G33" s="142">
        <v>72416.58318651303</v>
      </c>
      <c r="H33" s="142">
        <v>340.24155737427003</v>
      </c>
      <c r="I33" s="276">
        <v>93252.7540308873</v>
      </c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</row>
    <row r="34" spans="1:21" ht="12.75">
      <c r="A34" s="141" t="s">
        <v>118</v>
      </c>
      <c r="B34" s="142">
        <v>336117.584021</v>
      </c>
      <c r="C34" s="142">
        <v>1359240.4710740764</v>
      </c>
      <c r="D34" s="142">
        <v>3995.260089306457</v>
      </c>
      <c r="E34" s="276">
        <v>1699353.3151843827</v>
      </c>
      <c r="F34" s="142">
        <v>334914.586948</v>
      </c>
      <c r="G34" s="142">
        <v>1543760.1641034367</v>
      </c>
      <c r="H34" s="142">
        <v>5060.292016312557</v>
      </c>
      <c r="I34" s="276">
        <v>1883735.0430677494</v>
      </c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ht="12.75">
      <c r="A35" s="141" t="s">
        <v>119</v>
      </c>
      <c r="B35" s="142">
        <v>355299.433356</v>
      </c>
      <c r="C35" s="142">
        <v>396698.82303415664</v>
      </c>
      <c r="D35" s="142">
        <v>12940.639648054796</v>
      </c>
      <c r="E35" s="276">
        <v>764938.8960382115</v>
      </c>
      <c r="F35" s="142">
        <v>352326.767271</v>
      </c>
      <c r="G35" s="142">
        <v>384735.30158925167</v>
      </c>
      <c r="H35" s="142">
        <v>13818.714606016561</v>
      </c>
      <c r="I35" s="276">
        <v>750880.7834662682</v>
      </c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ht="12.75">
      <c r="A36" s="141" t="s">
        <v>120</v>
      </c>
      <c r="B36" s="142">
        <v>299479.120344</v>
      </c>
      <c r="C36" s="142">
        <v>293919.9596195444</v>
      </c>
      <c r="D36" s="142">
        <v>7613.5139062927465</v>
      </c>
      <c r="E36" s="276">
        <v>601012.5938698371</v>
      </c>
      <c r="F36" s="142">
        <v>335533.08067</v>
      </c>
      <c r="G36" s="142">
        <v>302728.3510332303</v>
      </c>
      <c r="H36" s="142">
        <v>8595.000539520874</v>
      </c>
      <c r="I36" s="276">
        <v>646856.4322427512</v>
      </c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</row>
    <row r="37" spans="1:21" ht="12.75">
      <c r="A37" s="141" t="s">
        <v>121</v>
      </c>
      <c r="B37" s="142">
        <v>985766.826964</v>
      </c>
      <c r="C37" s="142">
        <v>1449696.156970479</v>
      </c>
      <c r="D37" s="142">
        <v>14247.876705166256</v>
      </c>
      <c r="E37" s="276">
        <v>2449710.8606396453</v>
      </c>
      <c r="F37" s="142">
        <v>1098648.878586</v>
      </c>
      <c r="G37" s="142">
        <v>1553474.5480670002</v>
      </c>
      <c r="H37" s="142">
        <v>16075.805453893456</v>
      </c>
      <c r="I37" s="276">
        <v>2668199.232106894</v>
      </c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ht="12.75">
      <c r="A38" s="141" t="s">
        <v>122</v>
      </c>
      <c r="B38" s="142">
        <v>775785.1416549999</v>
      </c>
      <c r="C38" s="142">
        <v>146195.70211977663</v>
      </c>
      <c r="D38" s="142">
        <v>17668.93331062339</v>
      </c>
      <c r="E38" s="276">
        <v>939649.7770854</v>
      </c>
      <c r="F38" s="142">
        <v>822621.222077</v>
      </c>
      <c r="G38" s="142">
        <v>166302.9893562457</v>
      </c>
      <c r="H38" s="142">
        <v>18252.422951446784</v>
      </c>
      <c r="I38" s="276">
        <v>1007176.6343846924</v>
      </c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ht="12.75">
      <c r="A39" s="141"/>
      <c r="B39" s="142"/>
      <c r="C39" s="142"/>
      <c r="D39" s="142"/>
      <c r="E39" s="276"/>
      <c r="F39" s="142"/>
      <c r="G39" s="142"/>
      <c r="H39" s="142"/>
      <c r="I39" s="276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</row>
    <row r="40" spans="1:21" ht="15.75" customHeight="1" thickBot="1">
      <c r="A40" s="143" t="s">
        <v>35</v>
      </c>
      <c r="B40" s="144">
        <v>48509038.338321015</v>
      </c>
      <c r="C40" s="144">
        <v>16485060.464780254</v>
      </c>
      <c r="D40" s="144">
        <v>1247850.3849392035</v>
      </c>
      <c r="E40" s="277">
        <v>66241949.188040465</v>
      </c>
      <c r="F40" s="144">
        <v>50716531.72313</v>
      </c>
      <c r="G40" s="144">
        <v>17456762.71294428</v>
      </c>
      <c r="H40" s="144">
        <v>1232896.0059636384</v>
      </c>
      <c r="I40" s="277">
        <v>69406190.44203793</v>
      </c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ht="12.75">
      <c r="A41" s="145"/>
      <c r="B41" s="145"/>
      <c r="C41" s="145"/>
      <c r="D41" s="145"/>
      <c r="E41" s="145"/>
      <c r="F41" s="146"/>
      <c r="G41" s="146"/>
      <c r="H41" s="146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ht="12.75">
      <c r="A42" s="134"/>
      <c r="B42" s="134"/>
      <c r="C42" s="134"/>
      <c r="D42" s="134"/>
      <c r="E42" s="134"/>
      <c r="F42" s="147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</row>
    <row r="43" spans="10:21" ht="12.75"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spans="1:21" ht="12.7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</row>
    <row r="45" spans="1:21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</row>
    <row r="46" spans="1:21" ht="12.7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</row>
    <row r="47" spans="1:21" ht="12.7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</row>
    <row r="48" spans="1:21" ht="12.7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</row>
    <row r="49" spans="1:21" ht="12.7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</row>
    <row r="50" spans="1:21" ht="12.7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</row>
    <row r="51" spans="1:21" ht="12.7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</row>
    <row r="52" spans="1:21" ht="12.7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</row>
    <row r="53" spans="1:21" ht="12.7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</row>
    <row r="54" spans="1:21" ht="12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</row>
    <row r="55" spans="1:21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</row>
    <row r="56" spans="1:21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</row>
    <row r="57" spans="1:21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</row>
    <row r="58" spans="1:21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</row>
    <row r="59" spans="1:21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</row>
    <row r="60" spans="1:21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</row>
    <row r="61" spans="1:21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</row>
    <row r="62" spans="1:21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</row>
    <row r="63" spans="1:21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</row>
    <row r="64" spans="1:21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</row>
    <row r="65" spans="1:21" ht="12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</row>
    <row r="66" spans="1:21" ht="12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</row>
    <row r="67" spans="1:21" ht="12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</row>
    <row r="68" spans="1:21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</row>
    <row r="69" spans="1:21" ht="12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</row>
    <row r="70" spans="1:21" ht="12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</row>
    <row r="71" spans="1:21" ht="12.7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</row>
    <row r="72" spans="1:21" ht="12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</row>
    <row r="73" spans="1:21" ht="12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</row>
    <row r="74" spans="1:21" ht="12.7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</row>
    <row r="75" spans="1:21" ht="12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</row>
    <row r="76" spans="1:21" ht="12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</row>
    <row r="77" spans="1:21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</row>
    <row r="78" spans="1:21" ht="12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</row>
    <row r="79" spans="1:21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</row>
    <row r="80" spans="1:21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</row>
    <row r="81" spans="1:21" ht="12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</row>
    <row r="82" spans="1:21" ht="12.7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</row>
    <row r="83" spans="1:21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</row>
    <row r="84" spans="1:21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</row>
    <row r="85" spans="1:21" ht="12.7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</row>
    <row r="86" spans="1:21" ht="12.7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</row>
    <row r="87" spans="1:21" ht="12.7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</row>
    <row r="88" spans="1:21" ht="12.7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</row>
    <row r="89" spans="1:21" ht="12.7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</row>
    <row r="90" spans="1:21" ht="12.7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</row>
    <row r="91" spans="1:21" ht="12.7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</row>
    <row r="92" spans="1:21" ht="12.7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</row>
    <row r="93" spans="1:21" ht="12.7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</row>
    <row r="94" spans="1:21" ht="12.7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</row>
    <row r="95" spans="1:21" ht="12.7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</row>
    <row r="96" spans="1:21" ht="12.7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</row>
    <row r="97" spans="1:21" ht="12.75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</row>
    <row r="98" spans="1:21" ht="12.7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</row>
    <row r="99" spans="1:21" ht="12.7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</row>
    <row r="100" spans="1:21" ht="12.7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</row>
    <row r="101" spans="1:21" ht="12.7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</row>
    <row r="102" spans="1:21" ht="12.75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</row>
    <row r="103" spans="1:21" ht="12.7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</row>
    <row r="104" spans="1:21" ht="12.75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</row>
    <row r="105" spans="1:21" ht="12.7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</row>
    <row r="106" spans="1:21" ht="12.7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</row>
    <row r="107" spans="1:21" ht="12.75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</row>
    <row r="108" spans="1:21" ht="12.75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</row>
    <row r="109" spans="1:21" ht="12.7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</row>
    <row r="110" spans="1:21" ht="12.7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</row>
    <row r="111" spans="1:21" ht="12.7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</row>
    <row r="112" spans="1:21" ht="12.7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</row>
    <row r="113" spans="1:21" ht="12.75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</row>
    <row r="114" spans="1:21" ht="12.75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</row>
    <row r="115" spans="1:21" ht="12.7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</row>
    <row r="116" spans="1:21" ht="12.75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</row>
    <row r="117" spans="1:21" ht="12.75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</row>
    <row r="118" spans="1:21" ht="12.75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</row>
    <row r="119" spans="1:21" ht="12.75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</row>
    <row r="120" spans="1:21" ht="12.75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</row>
    <row r="121" spans="1:21" ht="12.75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</row>
    <row r="122" spans="1:21" ht="12.75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</row>
    <row r="123" spans="1:21" ht="12.75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</row>
    <row r="124" spans="1:21" ht="12.75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</row>
    <row r="125" spans="1:21" ht="12.75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</row>
    <row r="126" spans="1:21" ht="12.75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</row>
    <row r="127" spans="1:21" ht="12.75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</row>
    <row r="128" spans="1:21" ht="12.75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</row>
    <row r="129" spans="1:21" ht="12.75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</row>
    <row r="130" spans="1:21" ht="12.75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</row>
    <row r="131" spans="1:21" ht="12.75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</row>
    <row r="132" spans="1:21" ht="12.75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</row>
    <row r="133" spans="1:21" ht="12.75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</row>
    <row r="134" spans="1:21" ht="12.75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</row>
    <row r="135" spans="1:21" ht="12.75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</row>
    <row r="136" spans="1:21" ht="12.75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</row>
    <row r="137" spans="1:21" ht="12.75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</row>
    <row r="138" spans="1:21" ht="12.75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</row>
    <row r="139" spans="1:21" ht="12.75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</row>
    <row r="140" spans="1:21" ht="12.75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</row>
    <row r="141" spans="1:21" ht="12.75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</row>
    <row r="142" spans="1:21" ht="12.75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</row>
    <row r="143" spans="1:21" ht="12.75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</row>
    <row r="144" spans="1:21" ht="12.75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</row>
    <row r="145" spans="1:21" ht="12.75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</row>
    <row r="146" spans="1:21" ht="12.75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</row>
    <row r="147" spans="1:21" ht="12.75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</row>
    <row r="148" spans="1:21" ht="12.75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</row>
    <row r="149" spans="1:21" ht="12.75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</row>
    <row r="150" spans="1:21" ht="12.75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</row>
    <row r="151" spans="1:21" ht="12.75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</row>
    <row r="152" spans="1:21" ht="12.75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</row>
    <row r="153" spans="1:21" ht="12.75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</row>
    <row r="154" spans="1:21" ht="12.75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</row>
    <row r="155" spans="1:21" ht="12.75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</row>
    <row r="156" spans="1:21" ht="12.75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</row>
    <row r="157" spans="1:21" ht="12.75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</row>
    <row r="158" spans="1:21" ht="12.75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</row>
    <row r="159" spans="1:21" ht="12.75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</row>
    <row r="160" spans="1:21" ht="12.75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</row>
    <row r="161" spans="1:21" ht="12.75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</row>
    <row r="162" spans="1:21" ht="12.75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</row>
    <row r="163" spans="1:21" ht="12.75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</row>
    <row r="164" spans="1:21" ht="12.75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</row>
    <row r="165" spans="1:21" ht="12.75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</row>
    <row r="166" spans="1:21" ht="12.75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</row>
    <row r="167" spans="1:21" ht="12.75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</row>
    <row r="168" spans="1:21" ht="12.75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</row>
    <row r="169" spans="1:21" ht="12.75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</row>
    <row r="170" spans="1:21" ht="12.75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</row>
    <row r="171" spans="1:21" ht="12.75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</row>
    <row r="172" spans="1:21" ht="12.75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</row>
    <row r="173" spans="1:21" ht="12.75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</row>
    <row r="174" spans="1:21" ht="12.75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</row>
    <row r="175" spans="1:21" ht="12.75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</row>
    <row r="176" spans="1:21" ht="12.75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</row>
    <row r="177" spans="1:21" ht="12.75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</row>
    <row r="178" spans="1:21" ht="12.75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</row>
    <row r="179" spans="1:21" ht="12.75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</row>
    <row r="180" spans="1:21" ht="12.75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</row>
    <row r="181" spans="1:21" ht="12.75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</row>
    <row r="182" spans="1:21" ht="12.75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</row>
    <row r="183" spans="1:21" ht="12.75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</row>
    <row r="184" spans="1:21" ht="12.75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</row>
    <row r="185" spans="1:21" ht="12.75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</row>
    <row r="186" spans="1:21" ht="12.75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</row>
    <row r="187" spans="1:21" ht="12.75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</row>
    <row r="188" spans="1:21" ht="12.75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</row>
    <row r="189" spans="1:21" ht="12.75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</row>
    <row r="190" spans="1:21" ht="12.75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</row>
    <row r="191" spans="1:21" ht="12.75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</row>
    <row r="192" spans="1:21" ht="12.75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</row>
    <row r="193" spans="1:21" ht="12.75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</row>
    <row r="194" spans="1:21" ht="12.75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</row>
    <row r="195" spans="1:21" ht="12.75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</row>
    <row r="196" spans="1:21" ht="12.75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</row>
    <row r="197" spans="1:21" ht="12.75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</row>
    <row r="198" spans="1:21" ht="12.75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</row>
    <row r="199" spans="1:21" ht="12.75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</row>
    <row r="200" spans="1:21" ht="12.75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</row>
    <row r="201" spans="1:21" ht="12.75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</row>
    <row r="202" spans="1:21" ht="12.75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</row>
    <row r="203" spans="1:21" ht="12.75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</row>
    <row r="204" spans="1:21" ht="12.75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</row>
    <row r="205" spans="1:21" ht="12.75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</row>
    <row r="206" spans="1:21" ht="12.75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</row>
    <row r="207" spans="1:21" ht="12.75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</row>
    <row r="208" spans="1:21" ht="12.75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</row>
    <row r="209" spans="1:21" ht="12.75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</row>
    <row r="210" spans="1:21" ht="12.75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</row>
    <row r="211" spans="1:21" ht="12.75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</row>
    <row r="212" spans="1:21" ht="12.75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</row>
    <row r="213" spans="1:21" ht="12.75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</row>
    <row r="214" spans="1:21" ht="12.75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</row>
    <row r="215" spans="1:21" ht="12.75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</row>
    <row r="216" spans="1:21" ht="12.75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</row>
    <row r="217" spans="1:21" ht="12.75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</row>
    <row r="218" spans="1:21" ht="12.75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</row>
    <row r="219" spans="1:21" ht="12.75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</row>
    <row r="220" spans="1:21" ht="12.75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</row>
    <row r="221" spans="1:21" ht="12.75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</row>
    <row r="222" spans="1:21" ht="12.75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</row>
    <row r="223" spans="1:21" ht="12.75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</row>
    <row r="224" spans="1:21" ht="12.75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</row>
    <row r="225" spans="1:21" ht="12.75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</row>
    <row r="226" spans="1:21" ht="12.75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</row>
    <row r="227" spans="1:21" ht="12.75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</row>
    <row r="228" spans="1:21" ht="12.75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</row>
    <row r="229" spans="1:21" ht="12.75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</row>
    <row r="230" spans="1:21" ht="12.75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</row>
    <row r="231" spans="1:21" ht="12.75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</row>
    <row r="232" spans="1:21" ht="12.75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</row>
    <row r="233" spans="1:21" ht="12.75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</row>
    <row r="234" spans="1:21" ht="12.75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</row>
    <row r="235" spans="1:21" ht="12.75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</row>
    <row r="236" spans="1:21" ht="12.75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</row>
    <row r="237" spans="1:21" ht="12.75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</row>
    <row r="238" spans="1:21" ht="12.75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</row>
    <row r="239" spans="1:21" ht="12.75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</row>
    <row r="240" spans="1:21" ht="12.75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</row>
    <row r="241" spans="1:21" ht="12.75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</row>
    <row r="242" spans="1:21" ht="12.75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</row>
    <row r="243" spans="1:21" ht="12.75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</row>
    <row r="244" spans="1:21" ht="12.75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</row>
    <row r="245" spans="1:21" ht="12.75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</row>
    <row r="246" spans="1:21" ht="12.75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</row>
    <row r="247" spans="1:21" ht="12.75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</row>
    <row r="248" spans="1:21" ht="12.75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</row>
    <row r="249" spans="1:21" ht="12.75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</row>
    <row r="250" spans="1:21" ht="12.75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</row>
    <row r="251" spans="1:21" ht="12.75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</row>
    <row r="252" spans="1:21" ht="12.75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</row>
    <row r="253" spans="1:21" ht="12.75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</row>
    <row r="254" spans="1:21" ht="12.75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</row>
    <row r="255" spans="1:21" ht="12.75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</row>
    <row r="256" spans="1:21" ht="12.75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</row>
    <row r="257" spans="1:21" ht="12.75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</row>
    <row r="258" spans="1:21" ht="12.75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</row>
    <row r="259" spans="1:21" ht="12.75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</row>
    <row r="260" spans="1:21" ht="12.75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</row>
    <row r="261" spans="1:21" ht="12.75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</row>
    <row r="262" spans="1:21" ht="12.75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</row>
    <row r="263" spans="1:21" ht="12.75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</row>
    <row r="264" spans="1:21" ht="12.75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</row>
    <row r="265" spans="1:21" ht="12.75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</row>
    <row r="266" spans="1:21" ht="12.75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</row>
    <row r="267" spans="1:21" ht="12.75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</row>
    <row r="268" spans="1:21" ht="12.75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</row>
    <row r="269" spans="1:21" ht="12.75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</row>
    <row r="270" spans="1:21" ht="12.75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</row>
    <row r="271" spans="1:21" ht="12.75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</row>
    <row r="272" spans="1:21" ht="12.75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</row>
    <row r="273" spans="1:21" ht="12.75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</row>
    <row r="274" spans="1:21" ht="12.75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</row>
    <row r="275" spans="1:21" ht="12.75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</row>
    <row r="276" spans="1:21" ht="12.75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</row>
    <row r="277" spans="1:21" ht="12.75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</row>
    <row r="278" spans="1:21" ht="12.75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</row>
    <row r="279" spans="1:21" ht="12.75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</row>
    <row r="280" spans="1:21" ht="12.75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</row>
    <row r="281" spans="1:21" ht="12.75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</row>
    <row r="282" spans="1:21" ht="12.75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</row>
    <row r="283" spans="1:21" ht="12.75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</row>
    <row r="284" spans="1:21" ht="12.75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</row>
    <row r="285" spans="1:21" ht="12.75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</row>
    <row r="286" spans="1:21" ht="12.75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</row>
    <row r="287" spans="1:21" ht="12.75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</row>
    <row r="288" spans="1:21" ht="12.75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</row>
    <row r="289" spans="1:21" ht="12.75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</row>
    <row r="290" spans="1:21" ht="12.75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</row>
    <row r="291" spans="1:21" ht="12.75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</row>
    <row r="292" spans="1:21" ht="12.75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</row>
    <row r="293" spans="1:21" ht="12.75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</row>
    <row r="294" spans="1:21" ht="12.75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</row>
    <row r="295" spans="1:21" ht="12.75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</row>
    <row r="296" spans="1:21" ht="12.75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</row>
    <row r="297" spans="1:21" ht="12.75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</row>
    <row r="298" spans="1:21" ht="12.75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</row>
    <row r="299" spans="1:21" ht="12.75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</row>
    <row r="300" spans="1:21" ht="12.75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</row>
    <row r="301" spans="1:21" ht="12.75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</row>
    <row r="302" spans="1:21" ht="12.75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</row>
    <row r="303" spans="1:21" ht="12.75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</row>
    <row r="304" spans="1:21" ht="12.75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</row>
    <row r="305" spans="1:21" ht="12.75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</row>
    <row r="306" spans="1:21" ht="12.75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</row>
    <row r="307" spans="1:21" ht="12.75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</row>
    <row r="308" spans="1:21" ht="12.75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</row>
    <row r="309" spans="1:21" ht="12.75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</row>
    <row r="310" spans="1:21" ht="12.75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</row>
    <row r="311" spans="1:21" ht="12.75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</row>
    <row r="312" spans="1:21" ht="12.75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</row>
    <row r="313" spans="1:21" ht="12.75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</row>
    <row r="314" spans="1:21" ht="12.75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</row>
    <row r="315" spans="1:21" ht="12.75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</row>
    <row r="316" spans="1:21" ht="12.75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</row>
    <row r="317" spans="1:21" ht="12.75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</row>
    <row r="318" spans="1:21" ht="12.75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</row>
    <row r="319" spans="1:21" ht="12.75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</row>
    <row r="320" spans="1:21" ht="12.75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</row>
    <row r="321" spans="1:21" ht="12.75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</row>
    <row r="322" spans="1:21" ht="12.75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</row>
    <row r="323" spans="1:21" ht="12.75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</row>
    <row r="324" spans="1:21" ht="12.75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</row>
    <row r="325" spans="1:21" ht="12.75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</row>
    <row r="326" spans="1:21" ht="12.75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</row>
    <row r="327" spans="1:21" ht="12.75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</row>
    <row r="328" spans="1:21" ht="12.75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</row>
    <row r="329" spans="1:21" ht="12.75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</row>
    <row r="330" spans="1:21" ht="12.75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</row>
    <row r="331" spans="1:21" ht="12.75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</row>
    <row r="332" spans="1:21" ht="12.75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</row>
    <row r="333" spans="1:21" ht="12.75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</row>
    <row r="334" spans="1:21" ht="12.75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</row>
    <row r="335" spans="1:21" ht="12.75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</row>
    <row r="336" spans="1:21" ht="12.75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</row>
    <row r="337" spans="1:21" ht="12.75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</row>
    <row r="338" spans="1:21" ht="12.75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</row>
    <row r="339" spans="1:21" ht="12.75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</row>
    <row r="340" spans="1:21" ht="12.75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</row>
    <row r="341" spans="1:21" ht="12.75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</row>
    <row r="342" spans="1:21" ht="12.75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</row>
    <row r="343" spans="1:21" ht="12.75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</row>
    <row r="344" spans="1:21" ht="12.75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</row>
    <row r="345" spans="1:21" ht="12.75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</row>
    <row r="346" spans="1:21" ht="12.75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</row>
    <row r="347" spans="1:21" ht="12.75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</row>
    <row r="348" spans="1:21" ht="12.75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</row>
    <row r="349" spans="1:21" ht="12.75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</row>
    <row r="350" spans="1:21" ht="12.75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</row>
    <row r="351" spans="1:21" ht="12.75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</row>
    <row r="352" spans="1:21" ht="12.75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</row>
    <row r="353" spans="1:21" ht="12.75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</row>
    <row r="354" spans="1:21" ht="12.75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</row>
    <row r="355" spans="1:21" ht="12.75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</row>
    <row r="356" spans="1:21" ht="12.75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</row>
    <row r="357" spans="1:21" ht="12.75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</row>
    <row r="358" spans="1:21" ht="12.75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</row>
    <row r="359" spans="1:21" ht="12.75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</row>
    <row r="360" spans="1:21" ht="12.75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</row>
    <row r="361" spans="1:21" ht="12.75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</row>
    <row r="362" spans="1:21" ht="12.75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</row>
    <row r="363" spans="1:21" ht="12.75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</row>
    <row r="364" spans="1:21" ht="12.75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</row>
    <row r="365" spans="1:21" ht="12.75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</row>
    <row r="366" spans="1:21" ht="12.75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</row>
    <row r="367" spans="1:21" ht="12.75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</row>
    <row r="368" spans="1:21" ht="12.75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</row>
    <row r="369" spans="1:21" ht="12.75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</row>
    <row r="370" spans="1:21" ht="12.75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</row>
    <row r="371" spans="1:21" ht="12.75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</row>
    <row r="372" spans="1:21" ht="12.7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</row>
    <row r="373" spans="1:21" ht="12.7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</row>
    <row r="374" spans="1:21" ht="12.7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</row>
    <row r="375" spans="1:21" ht="12.75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</row>
    <row r="376" spans="1:21" ht="12.75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</row>
    <row r="377" spans="1:21" ht="12.75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</row>
    <row r="378" spans="1:21" ht="12.75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</row>
    <row r="379" spans="1:21" ht="12.75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</row>
    <row r="380" spans="1:21" ht="12.75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</row>
    <row r="381" spans="1:21" ht="12.75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</row>
    <row r="382" spans="1:21" ht="12.75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</row>
    <row r="383" spans="1:21" ht="12.75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</row>
    <row r="384" spans="1:21" ht="12.75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</row>
    <row r="385" spans="1:21" ht="12.75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</row>
    <row r="386" spans="1:21" ht="12.75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</row>
    <row r="387" spans="1:21" ht="12.75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</row>
    <row r="388" spans="1:21" ht="12.75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</row>
    <row r="389" spans="1:21" ht="12.75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</row>
    <row r="390" spans="1:21" ht="12.75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</row>
    <row r="391" spans="1:21" ht="12.75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</row>
    <row r="392" spans="1:21" ht="12.75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</row>
    <row r="393" spans="1:21" ht="12.75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</row>
    <row r="394" spans="1:21" ht="12.75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</row>
    <row r="395" spans="1:21" ht="12.75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</row>
    <row r="396" spans="1:21" ht="12.75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</row>
    <row r="397" spans="1:21" ht="12.75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</row>
    <row r="398" spans="1:21" ht="12.75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</row>
    <row r="399" spans="1:21" ht="12.75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</row>
    <row r="400" spans="1:21" ht="12.75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</row>
    <row r="401" spans="1:21" ht="12.75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</row>
    <row r="402" spans="1:21" ht="12.75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</row>
    <row r="403" spans="1:21" ht="12.75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</row>
    <row r="404" spans="1:21" ht="12.75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</row>
    <row r="405" spans="1:21" ht="12.75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</row>
    <row r="406" spans="1:21" ht="12.75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</row>
    <row r="407" spans="1:21" ht="12.75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</row>
    <row r="408" spans="1:21" ht="12.75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</row>
    <row r="409" spans="1:21" ht="12.75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</row>
    <row r="410" spans="1:21" ht="12.75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</row>
    <row r="411" spans="1:21" ht="12.75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</row>
    <row r="412" spans="1:21" ht="12.75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</row>
    <row r="413" spans="1:21" ht="12.75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</row>
    <row r="414" spans="1:21" ht="12.75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</row>
    <row r="415" spans="1:21" ht="12.75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</row>
    <row r="416" spans="1:21" ht="12.75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</row>
    <row r="417" spans="1:21" ht="12.75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</row>
    <row r="418" spans="1:21" ht="12.75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</row>
    <row r="419" spans="1:21" ht="12.75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</row>
    <row r="420" spans="1:21" ht="12.75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</row>
    <row r="421" spans="1:21" ht="12.75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</row>
    <row r="422" spans="1:21" ht="12.75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</row>
    <row r="423" spans="1:21" ht="12.75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</row>
    <row r="424" spans="1:21" ht="12.75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</row>
    <row r="425" spans="1:21" ht="12.75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</row>
    <row r="426" spans="1:21" ht="12.75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</row>
    <row r="427" spans="1:21" ht="12.75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</row>
    <row r="428" spans="1:21" ht="12.75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</row>
    <row r="429" spans="1:21" ht="12.75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</row>
    <row r="430" spans="1:21" ht="12.75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</row>
    <row r="431" spans="1:21" ht="12.75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</row>
    <row r="432" spans="1:21" ht="12.75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</row>
    <row r="433" spans="1:21" ht="12.75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</row>
    <row r="434" spans="1:21" ht="12.75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</row>
    <row r="435" spans="1:21" ht="12.75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</row>
    <row r="436" spans="1:21" ht="12.75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</row>
    <row r="437" spans="1:21" ht="12.75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</row>
    <row r="438" spans="1:21" ht="12.75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</row>
    <row r="439" spans="1:21" ht="12.75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</row>
    <row r="440" spans="1:21" ht="12.75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</row>
    <row r="441" spans="1:21" ht="12.75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</row>
    <row r="442" spans="1:21" ht="12.75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</row>
    <row r="443" spans="1:21" ht="12.75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</row>
    <row r="444" spans="1:21" ht="12.75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</row>
    <row r="445" spans="1:21" ht="12.75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</row>
    <row r="446" spans="1:21" ht="12.75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</row>
    <row r="447" spans="1:21" ht="12.75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</row>
    <row r="448" spans="1:21" ht="12.75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</row>
    <row r="449" spans="1:21" ht="12.75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</row>
    <row r="450" spans="1:21" ht="12.75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</row>
    <row r="451" spans="1:21" ht="12.75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</row>
    <row r="452" spans="1:21" ht="12.75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</row>
    <row r="453" spans="1:21" ht="12.75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</row>
    <row r="454" spans="1:21" ht="12.75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</row>
    <row r="455" spans="1:21" ht="12.75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</row>
    <row r="456" spans="1:21" ht="12.75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</row>
    <row r="457" spans="1:21" ht="12.75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</row>
    <row r="458" spans="1:21" ht="12.75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</row>
    <row r="459" spans="1:21" ht="12.75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</row>
    <row r="460" spans="1:21" ht="12.75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</row>
    <row r="461" spans="1:21" ht="12.75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</row>
    <row r="462" spans="1:21" ht="12.75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</row>
    <row r="463" spans="1:21" ht="12.75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</row>
    <row r="464" spans="1:21" ht="12.75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</row>
    <row r="465" spans="1:21" ht="12.75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</row>
    <row r="466" spans="1:21" ht="12.75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</row>
    <row r="467" spans="1:21" ht="12.75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</row>
    <row r="468" spans="1:21" ht="12.75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</row>
    <row r="469" spans="1:21" ht="12.75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</row>
    <row r="470" spans="1:21" ht="12.75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</row>
    <row r="471" spans="1:21" ht="12.75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</row>
    <row r="472" spans="1:21" ht="12.75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</row>
    <row r="473" spans="1:21" ht="12.75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</row>
    <row r="474" spans="1:21" ht="12.75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</row>
    <row r="475" spans="1:21" ht="12.75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</row>
    <row r="476" spans="1:21" ht="12.75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</row>
    <row r="477" spans="1:21" ht="12.75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</row>
    <row r="478" spans="1:21" ht="12.75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</row>
    <row r="479" spans="1:21" ht="12.75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</row>
    <row r="480" spans="1:21" ht="12.75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</row>
    <row r="481" spans="1:21" ht="12.75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</row>
    <row r="482" spans="1:21" ht="12.75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</row>
    <row r="483" spans="1:21" ht="12.75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</row>
    <row r="484" spans="1:21" ht="12.75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</row>
    <row r="485" spans="1:21" ht="12.75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</row>
    <row r="486" spans="1:21" ht="12.75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</row>
    <row r="487" spans="1:21" ht="12.75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</row>
    <row r="488" spans="1:21" ht="12.75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</row>
    <row r="489" spans="1:21" ht="12.75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</row>
    <row r="490" spans="1:21" ht="12.75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</row>
    <row r="491" spans="1:21" ht="12.75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</row>
    <row r="492" spans="1:21" ht="12.75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</row>
    <row r="493" spans="1:21" ht="12.75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</row>
    <row r="494" spans="1:21" ht="12.75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</row>
    <row r="495" spans="1:21" ht="12.75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</row>
    <row r="496" spans="1:21" ht="12.75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</row>
    <row r="497" spans="1:21" ht="12.75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</row>
    <row r="498" spans="1:21" ht="12.75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</row>
    <row r="499" spans="1:21" ht="12.75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</row>
    <row r="500" spans="1:21" ht="12.75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</row>
    <row r="501" spans="1:21" ht="12.75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</row>
    <row r="502" spans="1:21" ht="12.75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</row>
    <row r="503" spans="1:21" ht="12.75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</row>
    <row r="504" spans="1:21" ht="12.75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</row>
    <row r="505" spans="1:21" ht="12.75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</row>
    <row r="506" spans="1:21" ht="12.75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</row>
    <row r="507" spans="1:21" ht="12.75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</row>
    <row r="508" spans="1:21" ht="12.75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</row>
    <row r="509" spans="1:21" ht="12.75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</row>
    <row r="510" spans="1:21" ht="12.75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</row>
    <row r="511" spans="1:21" ht="12.75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</row>
    <row r="512" spans="1:21" ht="12.75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</row>
    <row r="513" spans="1:21" ht="12.75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</row>
    <row r="514" spans="1:21" ht="12.75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</row>
    <row r="515" spans="1:21" ht="12.75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</row>
    <row r="516" spans="1:21" ht="12.75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</row>
    <row r="517" spans="1:21" ht="12.75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</row>
    <row r="518" spans="1:21" ht="12.75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</row>
    <row r="519" spans="1:21" ht="12.75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</row>
    <row r="520" spans="1:21" ht="12.75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</row>
    <row r="521" spans="1:21" ht="12.75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</row>
    <row r="522" spans="1:21" ht="12.75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</row>
    <row r="523" spans="1:21" ht="12.75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</row>
    <row r="524" spans="1:21" ht="12.75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</row>
    <row r="525" spans="1:21" ht="12.75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</row>
    <row r="526" spans="1:21" ht="12.75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</row>
    <row r="527" spans="1:21" ht="12.75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</row>
    <row r="528" spans="1:21" ht="12.75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</row>
    <row r="529" spans="1:21" ht="12.75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</row>
    <row r="530" spans="1:21" ht="12.75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</row>
    <row r="531" spans="1:21" ht="12.75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</row>
    <row r="532" spans="1:21" ht="12.75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</row>
    <row r="533" spans="1:21" ht="12.75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</row>
    <row r="534" spans="1:21" ht="12.75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</row>
    <row r="535" spans="1:21" ht="12.75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</row>
    <row r="536" spans="1:21" ht="12.75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</row>
    <row r="537" spans="1:21" ht="12.75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</row>
    <row r="538" spans="1:21" ht="12.75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</row>
    <row r="539" spans="1:21" ht="12.75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</row>
    <row r="540" spans="1:21" ht="12.75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</row>
    <row r="541" spans="1:21" ht="12.75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</row>
    <row r="542" spans="1:21" ht="12.75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</row>
    <row r="543" spans="1:21" ht="12.75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</row>
    <row r="544" spans="1:21" ht="12.75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</row>
    <row r="545" spans="1:21" ht="12.75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</row>
    <row r="546" spans="1:21" ht="12.75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</row>
    <row r="547" spans="1:21" ht="12.75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</row>
    <row r="548" spans="1:21" ht="12.75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</row>
    <row r="549" spans="1:21" ht="12.75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</row>
    <row r="550" spans="1:21" ht="12.75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</row>
    <row r="551" spans="1:21" ht="12.75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</row>
    <row r="552" spans="1:21" ht="12.75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</row>
    <row r="553" spans="1:21" ht="12.75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</row>
    <row r="554" spans="1:21" ht="12.75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</row>
    <row r="555" spans="1:21" ht="12.75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</row>
    <row r="556" spans="1:21" ht="12.75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</row>
    <row r="557" spans="1:21" ht="12.75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</row>
    <row r="558" spans="1:21" ht="12.75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</row>
    <row r="559" spans="1:21" ht="12.75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</row>
    <row r="560" spans="1:21" ht="12.75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</row>
    <row r="561" spans="1:21" ht="12.75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</row>
    <row r="562" spans="1:21" ht="12.75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</row>
    <row r="563" spans="1:21" ht="12.75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</row>
    <row r="564" spans="1:21" ht="12.75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</row>
    <row r="565" spans="1:21" ht="12.75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</row>
    <row r="566" spans="1:21" ht="12.75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</row>
    <row r="567" spans="1:21" ht="12.75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</row>
    <row r="568" spans="1:21" ht="12.75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</row>
    <row r="569" spans="1:21" ht="12.75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</row>
    <row r="570" spans="1:21" ht="12.75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</row>
    <row r="571" spans="1:21" ht="12.75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</row>
    <row r="572" spans="1:21" ht="12.75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</row>
    <row r="573" spans="1:21" ht="12.75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</row>
    <row r="574" spans="1:21" ht="12.75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</row>
    <row r="575" spans="1:21" ht="12.75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</row>
    <row r="576" spans="1:21" ht="12.75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</row>
    <row r="577" spans="1:21" ht="12.75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</row>
    <row r="578" spans="1:21" ht="12.75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</row>
    <row r="579" spans="1:21" ht="12.75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</row>
    <row r="580" spans="1:21" ht="12.75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</row>
    <row r="581" spans="1:21" ht="12.75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</row>
    <row r="582" spans="1:21" ht="12.75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</row>
    <row r="583" spans="1:21" ht="12.75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</row>
    <row r="584" spans="1:21" ht="12.75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</row>
    <row r="585" spans="1:21" ht="12.75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</row>
    <row r="586" spans="1:21" ht="12.75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</row>
    <row r="587" spans="1:21" ht="12.75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</row>
    <row r="588" spans="1:21" ht="12.75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</row>
    <row r="589" spans="1:21" ht="12.75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</row>
    <row r="590" spans="1:21" ht="12.75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</row>
    <row r="591" spans="1:21" ht="12.75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</row>
    <row r="592" spans="1:21" ht="12.75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</row>
    <row r="593" spans="1:21" ht="12.75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</row>
    <row r="594" spans="1:21" ht="12.75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</row>
    <row r="595" spans="1:21" ht="12.75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</row>
    <row r="596" spans="1:21" ht="12.75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</row>
    <row r="597" spans="1:21" ht="12.75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</row>
    <row r="598" spans="1:21" ht="12.75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</row>
    <row r="599" spans="1:21" ht="12.75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</row>
    <row r="600" spans="1:21" ht="12.75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</row>
    <row r="601" spans="1:21" ht="12.75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</row>
    <row r="602" spans="1:21" ht="12.75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</row>
    <row r="603" spans="1:21" ht="12.75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</row>
    <row r="604" spans="1:21" ht="12.75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</row>
    <row r="605" spans="1:21" ht="12.75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</row>
    <row r="606" spans="1:21" ht="12.75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</row>
    <row r="607" spans="1:21" ht="12.75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</row>
    <row r="608" spans="1:21" ht="12.75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</row>
    <row r="609" spans="1:21" ht="12.75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</row>
    <row r="610" spans="1:21" ht="12.75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</row>
    <row r="611" spans="1:21" ht="12.75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</row>
    <row r="612" spans="1:21" ht="12.75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</row>
    <row r="613" spans="1:21" ht="12.75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</row>
    <row r="614" spans="1:21" ht="12.75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</row>
    <row r="615" spans="1:21" ht="12.75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</row>
    <row r="616" spans="1:21" ht="12.75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</row>
    <row r="617" spans="1:21" ht="12.75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</row>
    <row r="618" spans="1:21" ht="12.75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</row>
  </sheetData>
  <mergeCells count="4">
    <mergeCell ref="A1:I1"/>
    <mergeCell ref="A3:I3"/>
    <mergeCell ref="B5:E5"/>
    <mergeCell ref="F5:I5"/>
  </mergeCells>
  <printOptions horizontalCentered="1"/>
  <pageMargins left="0.75" right="0.75" top="0.5905511811023623" bottom="1" header="0" footer="0"/>
  <pageSetup horizontalDpi="600" verticalDpi="600" orientation="portrait" paperSize="9" scale="68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4"/>
  <dimension ref="A1:U618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42.421875" style="12" bestFit="1" customWidth="1"/>
    <col min="2" max="2" width="14.7109375" style="156" customWidth="1"/>
    <col min="3" max="3" width="14.7109375" style="12" customWidth="1"/>
    <col min="4" max="4" width="14.7109375" style="156" customWidth="1"/>
    <col min="5" max="5" width="14.7109375" style="12" customWidth="1"/>
    <col min="6" max="7" width="11.8515625" style="12" bestFit="1" customWidth="1"/>
    <col min="8" max="8" width="10.57421875" style="12" bestFit="1" customWidth="1"/>
    <col min="9" max="9" width="11.8515625" style="12" bestFit="1" customWidth="1"/>
    <col min="10" max="10" width="12.57421875" style="12" bestFit="1" customWidth="1"/>
    <col min="11" max="16384" width="11.421875" style="12" customWidth="1"/>
  </cols>
  <sheetData>
    <row r="1" spans="1:21" s="62" customFormat="1" ht="18">
      <c r="A1" s="462" t="s">
        <v>65</v>
      </c>
      <c r="B1" s="462"/>
      <c r="C1" s="462"/>
      <c r="D1" s="462"/>
      <c r="E1" s="462"/>
      <c r="F1" s="462"/>
      <c r="G1" s="132"/>
      <c r="H1" s="132"/>
      <c r="I1" s="132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ht="12.75">
      <c r="A2" s="13"/>
      <c r="B2" s="278"/>
      <c r="C2" s="13"/>
      <c r="D2" s="278"/>
      <c r="E2" s="145"/>
      <c r="F2" s="145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15">
      <c r="A3" s="482" t="s">
        <v>123</v>
      </c>
      <c r="B3" s="482"/>
      <c r="C3" s="482"/>
      <c r="D3" s="482"/>
      <c r="E3" s="482"/>
      <c r="F3" s="273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1" ht="14.25">
      <c r="A4" s="273"/>
      <c r="B4" s="279"/>
      <c r="C4" s="273"/>
      <c r="D4" s="279"/>
      <c r="E4" s="273"/>
      <c r="F4" s="273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1:21" ht="12.75">
      <c r="A5" s="395"/>
      <c r="B5" s="567">
        <v>2002</v>
      </c>
      <c r="C5" s="568"/>
      <c r="D5" s="567">
        <v>2003</v>
      </c>
      <c r="E5" s="568"/>
      <c r="F5" s="280" t="s">
        <v>394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21" ht="12.75">
      <c r="A6" s="396" t="s">
        <v>124</v>
      </c>
      <c r="B6" s="148" t="s">
        <v>125</v>
      </c>
      <c r="C6" s="149" t="s">
        <v>126</v>
      </c>
      <c r="D6" s="148" t="s">
        <v>125</v>
      </c>
      <c r="E6" s="149" t="s">
        <v>126</v>
      </c>
      <c r="F6" s="281" t="s">
        <v>127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3.5" thickBot="1">
      <c r="A7" s="397"/>
      <c r="B7" s="409" t="s">
        <v>126</v>
      </c>
      <c r="C7" s="409" t="s">
        <v>128</v>
      </c>
      <c r="D7" s="409" t="s">
        <v>126</v>
      </c>
      <c r="E7" s="409" t="s">
        <v>128</v>
      </c>
      <c r="F7" s="282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12.75">
      <c r="A8" s="310" t="s">
        <v>94</v>
      </c>
      <c r="B8" s="398">
        <v>8669.504438387054</v>
      </c>
      <c r="C8" s="151">
        <v>215.06602106425547</v>
      </c>
      <c r="D8" s="150">
        <v>8901.776809145345</v>
      </c>
      <c r="E8" s="151">
        <v>217.20126901096393</v>
      </c>
      <c r="F8" s="283">
        <v>3.906014700002075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1" ht="12.75">
      <c r="A9" s="145" t="s">
        <v>95</v>
      </c>
      <c r="B9" s="399">
        <v>2663.4062538788376</v>
      </c>
      <c r="C9" s="153">
        <v>66.07161799964956</v>
      </c>
      <c r="D9" s="152">
        <v>2769.806967418488</v>
      </c>
      <c r="E9" s="153">
        <v>67.58264121165547</v>
      </c>
      <c r="F9" s="283">
        <v>-0.026431923319989892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 ht="12.75">
      <c r="A10" s="145" t="s">
        <v>96</v>
      </c>
      <c r="B10" s="399">
        <v>1422.1188010639366</v>
      </c>
      <c r="C10" s="153">
        <v>35.27876756960206</v>
      </c>
      <c r="D10" s="152">
        <v>1497.214338898842</v>
      </c>
      <c r="E10" s="153">
        <v>36.53167916501176</v>
      </c>
      <c r="F10" s="283">
        <v>0.7546919983525129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ht="12.75">
      <c r="A11" s="145" t="s">
        <v>97</v>
      </c>
      <c r="B11" s="399">
        <v>4557.767375891243</v>
      </c>
      <c r="C11" s="153">
        <v>113.06538931212208</v>
      </c>
      <c r="D11" s="152">
        <v>4437.614417845188</v>
      </c>
      <c r="E11" s="153">
        <v>108.27675233860012</v>
      </c>
      <c r="F11" s="283">
        <v>-1.8700411443475673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1" ht="12.75">
      <c r="A12" s="145" t="s">
        <v>98</v>
      </c>
      <c r="B12" s="399">
        <v>1425.5781133096575</v>
      </c>
      <c r="C12" s="153">
        <v>35.3645833766754</v>
      </c>
      <c r="D12" s="152">
        <v>1518.6538558499692</v>
      </c>
      <c r="E12" s="153">
        <v>37.05479835667502</v>
      </c>
      <c r="F12" s="283">
        <v>3.6765330318111182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 ht="12.75">
      <c r="A13" s="145" t="s">
        <v>99</v>
      </c>
      <c r="B13" s="399">
        <v>2340.615433906352</v>
      </c>
      <c r="C13" s="153">
        <v>58.06408564518587</v>
      </c>
      <c r="D13" s="152">
        <v>2334.710883213822</v>
      </c>
      <c r="E13" s="153">
        <v>56.96639867298999</v>
      </c>
      <c r="F13" s="283">
        <v>-1.162404165417854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21" ht="12.75">
      <c r="A14" s="145" t="s">
        <v>129</v>
      </c>
      <c r="B14" s="399">
        <v>521.9930908170365</v>
      </c>
      <c r="C14" s="153">
        <v>12.949180413123928</v>
      </c>
      <c r="D14" s="152">
        <v>561.5412369345448</v>
      </c>
      <c r="E14" s="153">
        <v>13.70147464704628</v>
      </c>
      <c r="F14" s="283">
        <v>3.5669979044285327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</row>
    <row r="15" spans="1:21" ht="12.75">
      <c r="A15" s="145" t="s">
        <v>101</v>
      </c>
      <c r="B15" s="399">
        <v>126.99048372277686</v>
      </c>
      <c r="C15" s="153">
        <v>3.1502767247402144</v>
      </c>
      <c r="D15" s="152">
        <v>129.07036206547403</v>
      </c>
      <c r="E15" s="153">
        <v>3.149286601246194</v>
      </c>
      <c r="F15" s="283">
        <v>1.6897528397181532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1:21" ht="12.75">
      <c r="A16" s="145" t="s">
        <v>130</v>
      </c>
      <c r="B16" s="399">
        <v>153.38862657493198</v>
      </c>
      <c r="C16" s="153">
        <v>3.805140400864599</v>
      </c>
      <c r="D16" s="152">
        <v>161.0099776802262</v>
      </c>
      <c r="E16" s="153">
        <v>3.9286057407824075</v>
      </c>
      <c r="F16" s="283">
        <v>3.9095740940249897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</row>
    <row r="17" spans="1:21" ht="12.75">
      <c r="A17" s="145" t="s">
        <v>103</v>
      </c>
      <c r="B17" s="399">
        <v>243.37381652875268</v>
      </c>
      <c r="C17" s="153">
        <v>6.037419869156789</v>
      </c>
      <c r="D17" s="152">
        <v>240.85471393168146</v>
      </c>
      <c r="E17" s="153">
        <v>5.876798602666442</v>
      </c>
      <c r="F17" s="283">
        <v>-0.03190286336088377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</row>
    <row r="18" spans="1:21" ht="12.75">
      <c r="A18" s="145" t="s">
        <v>53</v>
      </c>
      <c r="B18" s="399">
        <v>167.57146889516298</v>
      </c>
      <c r="C18" s="153">
        <v>4.156976827833579</v>
      </c>
      <c r="D18" s="152">
        <v>183.03386745700624</v>
      </c>
      <c r="E18" s="153">
        <v>4.465983492509424</v>
      </c>
      <c r="F18" s="283">
        <v>3.6143355672521693</v>
      </c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</row>
    <row r="19" spans="1:21" ht="12.75">
      <c r="A19" s="145" t="s">
        <v>104</v>
      </c>
      <c r="B19" s="399">
        <v>300.19896087559675</v>
      </c>
      <c r="C19" s="153">
        <v>7.447091872664229</v>
      </c>
      <c r="D19" s="152">
        <v>310.6358292786095</v>
      </c>
      <c r="E19" s="153">
        <v>7.579441471759942</v>
      </c>
      <c r="F19" s="283">
        <v>2.443441735636128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</row>
    <row r="20" spans="1:21" ht="12.75">
      <c r="A20" s="145" t="s">
        <v>105</v>
      </c>
      <c r="B20" s="399">
        <v>20.613595269903843</v>
      </c>
      <c r="C20" s="153">
        <v>0.511365320363338</v>
      </c>
      <c r="D20" s="152">
        <v>19.634824044743773</v>
      </c>
      <c r="E20" s="153">
        <v>0.4790851074747163</v>
      </c>
      <c r="F20" s="283">
        <v>-5.894684933835052</v>
      </c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</row>
    <row r="21" spans="1:21" ht="12.75">
      <c r="A21" s="145" t="s">
        <v>106</v>
      </c>
      <c r="B21" s="399">
        <v>192.64821467828304</v>
      </c>
      <c r="C21" s="153">
        <v>4.779060359267685</v>
      </c>
      <c r="D21" s="152">
        <v>189.56360209112188</v>
      </c>
      <c r="E21" s="153">
        <v>4.625307488071488</v>
      </c>
      <c r="F21" s="283">
        <v>1.6875825817078862</v>
      </c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</row>
    <row r="22" spans="1:21" ht="12.75">
      <c r="A22" s="145" t="s">
        <v>107</v>
      </c>
      <c r="B22" s="399">
        <v>835.624086181174</v>
      </c>
      <c r="C22" s="153">
        <v>20.72948328219267</v>
      </c>
      <c r="D22" s="152">
        <v>853.0793846412637</v>
      </c>
      <c r="E22" s="153">
        <v>20.81493716185008</v>
      </c>
      <c r="F22" s="283">
        <v>1.274675365119009</v>
      </c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1:21" ht="12.75">
      <c r="A23" s="145" t="s">
        <v>108</v>
      </c>
      <c r="B23" s="399">
        <v>39.01661797368244</v>
      </c>
      <c r="C23" s="153">
        <v>0.9678925528695104</v>
      </c>
      <c r="D23" s="152">
        <v>39.59785774427013</v>
      </c>
      <c r="E23" s="153">
        <v>0.9661784536470361</v>
      </c>
      <c r="F23" s="283">
        <v>2.683124634664935</v>
      </c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</row>
    <row r="24" spans="1:21" ht="12.75">
      <c r="A24" s="145" t="s">
        <v>109</v>
      </c>
      <c r="B24" s="399">
        <v>1830.508403426985</v>
      </c>
      <c r="C24" s="153">
        <v>45.409764958026614</v>
      </c>
      <c r="D24" s="152">
        <v>1858.7439609779926</v>
      </c>
      <c r="E24" s="153">
        <v>45.35291725985732</v>
      </c>
      <c r="F24" s="283">
        <v>-1.4869641203099064</v>
      </c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</row>
    <row r="25" spans="1:21" ht="12.75">
      <c r="A25" s="145" t="s">
        <v>110</v>
      </c>
      <c r="B25" s="399">
        <v>2537.5294399510854</v>
      </c>
      <c r="C25" s="153">
        <v>62.948968290190045</v>
      </c>
      <c r="D25" s="152">
        <v>2730.5476419589954</v>
      </c>
      <c r="E25" s="153">
        <v>66.62472286645996</v>
      </c>
      <c r="F25" s="283">
        <v>3.6634300862354365</v>
      </c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</row>
    <row r="26" spans="1:21" ht="12.75">
      <c r="A26" s="145" t="s">
        <v>111</v>
      </c>
      <c r="B26" s="399">
        <v>3890.8361340711167</v>
      </c>
      <c r="C26" s="153">
        <v>96.52070102906455</v>
      </c>
      <c r="D26" s="152">
        <v>4125.59280564867</v>
      </c>
      <c r="E26" s="153">
        <v>100.6634980882459</v>
      </c>
      <c r="F26" s="283">
        <v>3.515310975377915</v>
      </c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</row>
    <row r="27" spans="1:21" ht="12.75">
      <c r="A27" s="145" t="s">
        <v>112</v>
      </c>
      <c r="B27" s="399">
        <v>141.94767959090902</v>
      </c>
      <c r="C27" s="153">
        <v>3.521322685267617</v>
      </c>
      <c r="D27" s="152">
        <v>156.5468133681423</v>
      </c>
      <c r="E27" s="153">
        <v>3.8197055770091324</v>
      </c>
      <c r="F27" s="283">
        <v>-0.562864411263206</v>
      </c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</row>
    <row r="28" spans="1:21" ht="12.75">
      <c r="A28" s="145" t="s">
        <v>113</v>
      </c>
      <c r="B28" s="399">
        <v>114.96877150731544</v>
      </c>
      <c r="C28" s="153">
        <v>2.852051857225196</v>
      </c>
      <c r="D28" s="152">
        <v>133.00068927741853</v>
      </c>
      <c r="E28" s="153">
        <v>3.245185664586632</v>
      </c>
      <c r="F28" s="283">
        <v>6.246809782796305</v>
      </c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</row>
    <row r="29" spans="1:21" ht="12.75">
      <c r="A29" s="145" t="s">
        <v>131</v>
      </c>
      <c r="B29" s="399">
        <v>686.3489621575437</v>
      </c>
      <c r="C29" s="153">
        <v>17.026387309891824</v>
      </c>
      <c r="D29" s="152">
        <v>714.3565679312019</v>
      </c>
      <c r="E29" s="153">
        <v>17.430132928245214</v>
      </c>
      <c r="F29" s="283">
        <v>0.9761890135556541</v>
      </c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</row>
    <row r="30" spans="1:21" ht="12.75">
      <c r="A30" s="145" t="s">
        <v>115</v>
      </c>
      <c r="B30" s="399">
        <v>325.51350245965966</v>
      </c>
      <c r="C30" s="153">
        <v>8.075074449089664</v>
      </c>
      <c r="D30" s="152">
        <v>413.67190638331374</v>
      </c>
      <c r="E30" s="153">
        <v>10.09349761817572</v>
      </c>
      <c r="F30" s="283">
        <v>9.030552829492834</v>
      </c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</row>
    <row r="31" spans="1:21" ht="12.75">
      <c r="A31" s="145" t="s">
        <v>45</v>
      </c>
      <c r="B31" s="399">
        <v>1233.5120720634652</v>
      </c>
      <c r="C31" s="153">
        <v>30.59996510282319</v>
      </c>
      <c r="D31" s="152">
        <v>1156.827727755076</v>
      </c>
      <c r="E31" s="153">
        <v>28.22632558449824</v>
      </c>
      <c r="F31" s="283">
        <v>-3.5414218498227257</v>
      </c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ht="12.75">
      <c r="A32" s="145" t="s">
        <v>116</v>
      </c>
      <c r="B32" s="399">
        <v>2191.535697356125</v>
      </c>
      <c r="C32" s="153">
        <v>54.36583668654876</v>
      </c>
      <c r="D32" s="152">
        <v>2355.386089562389</v>
      </c>
      <c r="E32" s="153">
        <v>57.470868864981185</v>
      </c>
      <c r="F32" s="283">
        <v>7.465783943930248</v>
      </c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ht="12.75">
      <c r="A33" s="145" t="s">
        <v>118</v>
      </c>
      <c r="B33" s="399">
        <v>79.8400866312743</v>
      </c>
      <c r="C33" s="153">
        <v>1.980607989216075</v>
      </c>
      <c r="D33" s="152">
        <v>74.10398478521013</v>
      </c>
      <c r="E33" s="153">
        <v>1.8081198708083674</v>
      </c>
      <c r="F33" s="283">
        <v>-7.792546554852592</v>
      </c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</row>
    <row r="34" spans="1:21" ht="12.75">
      <c r="A34" s="145" t="s">
        <v>117</v>
      </c>
      <c r="B34" s="399">
        <v>202.1298922872889</v>
      </c>
      <c r="C34" s="153">
        <v>5.014274112357628</v>
      </c>
      <c r="D34" s="152">
        <v>195.18582303487878</v>
      </c>
      <c r="E34" s="153">
        <v>4.762488362162765</v>
      </c>
      <c r="F34" s="283">
        <v>7.681232237919971</v>
      </c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ht="12.75">
      <c r="A35" s="145" t="s">
        <v>119</v>
      </c>
      <c r="B35" s="399">
        <v>756.0783225953218</v>
      </c>
      <c r="C35" s="153">
        <v>18.756176619913596</v>
      </c>
      <c r="D35" s="152">
        <v>773.0134968898323</v>
      </c>
      <c r="E35" s="153">
        <v>18.861348255168657</v>
      </c>
      <c r="F35" s="283">
        <v>3.3267692421868276</v>
      </c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ht="12.75">
      <c r="A36" s="145" t="s">
        <v>120</v>
      </c>
      <c r="B36" s="399">
        <v>2398.2858638346943</v>
      </c>
      <c r="C36" s="153">
        <v>59.494726806500175</v>
      </c>
      <c r="D36" s="152">
        <v>2710.2943500487577</v>
      </c>
      <c r="E36" s="153">
        <v>66.13054728793573</v>
      </c>
      <c r="F36" s="283">
        <v>5.418890621778431</v>
      </c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</row>
    <row r="37" spans="1:21" ht="12.75">
      <c r="A37" s="145" t="s">
        <v>121</v>
      </c>
      <c r="B37" s="399">
        <v>2659.179259110328</v>
      </c>
      <c r="C37" s="153">
        <v>65.96675814838777</v>
      </c>
      <c r="D37" s="152">
        <v>2720.0506409948393</v>
      </c>
      <c r="E37" s="153">
        <v>66.36859850172846</v>
      </c>
      <c r="F37" s="284">
        <v>4.615919582758266</v>
      </c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ht="12.75">
      <c r="A38" s="145"/>
      <c r="B38" s="399"/>
      <c r="C38" s="153"/>
      <c r="D38" s="152"/>
      <c r="E38" s="153"/>
      <c r="F38" s="28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ht="15.75" customHeight="1" thickBot="1">
      <c r="A39" s="400" t="s">
        <v>132</v>
      </c>
      <c r="B39" s="401">
        <v>35127.407515268256</v>
      </c>
      <c r="C39" s="154">
        <v>871.4121802810807</v>
      </c>
      <c r="D39" s="402">
        <v>36519.456006081426</v>
      </c>
      <c r="E39" s="402">
        <v>891.0661723131325</v>
      </c>
      <c r="F39" s="403">
        <v>2.0626133469817916</v>
      </c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</row>
    <row r="40" spans="1:21" ht="12.75">
      <c r="A40" s="134"/>
      <c r="B40" s="155"/>
      <c r="C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ht="12.75">
      <c r="A41" s="134"/>
      <c r="B41" s="155"/>
      <c r="C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ht="12.75">
      <c r="A42" s="134"/>
      <c r="B42" s="155"/>
      <c r="C42" s="134"/>
      <c r="D42" s="155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</row>
    <row r="43" spans="1:21" ht="12.75">
      <c r="A43" s="134"/>
      <c r="B43" s="155"/>
      <c r="C43" s="134"/>
      <c r="D43" s="15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spans="1:21" ht="12.75">
      <c r="A44" s="134"/>
      <c r="B44" s="155"/>
      <c r="C44" s="134"/>
      <c r="D44" s="155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</row>
    <row r="45" spans="1:21" ht="12.75">
      <c r="A45" s="134"/>
      <c r="B45" s="155"/>
      <c r="C45" s="134"/>
      <c r="D45" s="15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</row>
    <row r="46" spans="1:21" ht="12.75">
      <c r="A46" s="134"/>
      <c r="B46" s="155"/>
      <c r="C46" s="134"/>
      <c r="D46" s="155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</row>
    <row r="47" spans="1:21" ht="12.75">
      <c r="A47" s="134"/>
      <c r="B47" s="155"/>
      <c r="C47" s="134"/>
      <c r="D47" s="155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</row>
    <row r="48" spans="1:21" ht="12.75">
      <c r="A48" s="134"/>
      <c r="B48" s="155"/>
      <c r="C48" s="134"/>
      <c r="D48" s="155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</row>
    <row r="49" spans="1:21" ht="12.75">
      <c r="A49" s="134"/>
      <c r="B49" s="155"/>
      <c r="C49" s="134"/>
      <c r="D49" s="155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</row>
    <row r="50" spans="1:21" ht="12.75">
      <c r="A50" s="134"/>
      <c r="B50" s="155"/>
      <c r="C50" s="134"/>
      <c r="D50" s="155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</row>
    <row r="51" spans="1:21" ht="12.75">
      <c r="A51" s="134"/>
      <c r="B51" s="155"/>
      <c r="C51" s="134"/>
      <c r="D51" s="155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</row>
    <row r="52" spans="1:21" ht="12.75">
      <c r="A52" s="134"/>
      <c r="B52" s="155"/>
      <c r="C52" s="134"/>
      <c r="D52" s="155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</row>
    <row r="53" spans="1:21" ht="12.75">
      <c r="A53" s="134"/>
      <c r="B53" s="155"/>
      <c r="C53" s="134"/>
      <c r="D53" s="155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</row>
    <row r="54" spans="1:21" ht="12.75">
      <c r="A54" s="134"/>
      <c r="B54" s="155"/>
      <c r="C54" s="134"/>
      <c r="D54" s="15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</row>
    <row r="55" spans="1:21" ht="12.75">
      <c r="A55" s="134"/>
      <c r="B55" s="155"/>
      <c r="C55" s="134"/>
      <c r="D55" s="155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</row>
    <row r="56" spans="1:21" ht="12.75">
      <c r="A56" s="134"/>
      <c r="B56" s="155"/>
      <c r="C56" s="134"/>
      <c r="D56" s="155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</row>
    <row r="57" spans="1:21" ht="12.75">
      <c r="A57" s="134"/>
      <c r="B57" s="155"/>
      <c r="C57" s="134"/>
      <c r="D57" s="155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</row>
    <row r="58" spans="1:21" ht="12.75">
      <c r="A58" s="134"/>
      <c r="B58" s="155"/>
      <c r="C58" s="134"/>
      <c r="D58" s="155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</row>
    <row r="59" spans="1:21" ht="12.75">
      <c r="A59" s="134"/>
      <c r="B59" s="155"/>
      <c r="C59" s="134"/>
      <c r="D59" s="155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</row>
    <row r="60" spans="1:21" ht="12.75">
      <c r="A60" s="134"/>
      <c r="B60" s="155"/>
      <c r="C60" s="134"/>
      <c r="D60" s="155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</row>
    <row r="61" spans="1:21" ht="12.75">
      <c r="A61" s="134"/>
      <c r="B61" s="155"/>
      <c r="C61" s="134"/>
      <c r="D61" s="155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</row>
    <row r="62" spans="1:21" ht="12.75">
      <c r="A62" s="134"/>
      <c r="B62" s="155"/>
      <c r="C62" s="134"/>
      <c r="D62" s="155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</row>
    <row r="63" spans="1:21" ht="12.75">
      <c r="A63" s="134"/>
      <c r="B63" s="155"/>
      <c r="C63" s="134"/>
      <c r="D63" s="155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</row>
    <row r="64" spans="1:21" ht="12.75">
      <c r="A64" s="134"/>
      <c r="B64" s="155"/>
      <c r="C64" s="134"/>
      <c r="D64" s="155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</row>
    <row r="65" spans="1:21" ht="12.75">
      <c r="A65" s="134"/>
      <c r="B65" s="155"/>
      <c r="C65" s="134"/>
      <c r="D65" s="155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</row>
    <row r="66" spans="1:21" ht="12.75">
      <c r="A66" s="134"/>
      <c r="B66" s="155"/>
      <c r="C66" s="134"/>
      <c r="D66" s="155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</row>
    <row r="67" spans="1:21" ht="12.75">
      <c r="A67" s="134"/>
      <c r="B67" s="155"/>
      <c r="C67" s="134"/>
      <c r="D67" s="155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</row>
    <row r="68" spans="1:21" ht="12.75">
      <c r="A68" s="134"/>
      <c r="B68" s="155"/>
      <c r="C68" s="134"/>
      <c r="D68" s="155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</row>
    <row r="69" spans="1:21" ht="12.75">
      <c r="A69" s="134"/>
      <c r="B69" s="155"/>
      <c r="C69" s="134"/>
      <c r="D69" s="155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</row>
    <row r="70" spans="1:21" ht="12.75">
      <c r="A70" s="134"/>
      <c r="B70" s="155"/>
      <c r="C70" s="134"/>
      <c r="D70" s="15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</row>
    <row r="71" spans="1:21" ht="12.75">
      <c r="A71" s="134"/>
      <c r="B71" s="155"/>
      <c r="C71" s="134"/>
      <c r="D71" s="155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</row>
    <row r="72" spans="1:21" ht="12.75">
      <c r="A72" s="134"/>
      <c r="B72" s="155"/>
      <c r="C72" s="134"/>
      <c r="D72" s="155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</row>
    <row r="73" spans="1:21" ht="12.75">
      <c r="A73" s="134"/>
      <c r="B73" s="155"/>
      <c r="C73" s="134"/>
      <c r="D73" s="15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</row>
    <row r="74" spans="1:21" ht="12.75">
      <c r="A74" s="134"/>
      <c r="B74" s="155"/>
      <c r="C74" s="134"/>
      <c r="D74" s="155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</row>
    <row r="75" spans="1:21" ht="12.75">
      <c r="A75" s="134"/>
      <c r="B75" s="155"/>
      <c r="C75" s="134"/>
      <c r="D75" s="155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</row>
    <row r="76" spans="1:21" ht="12.75">
      <c r="A76" s="134"/>
      <c r="B76" s="155"/>
      <c r="C76" s="134"/>
      <c r="D76" s="155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</row>
    <row r="77" spans="1:21" ht="12.75">
      <c r="A77" s="134"/>
      <c r="B77" s="155"/>
      <c r="C77" s="134"/>
      <c r="D77" s="155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</row>
    <row r="78" spans="1:21" ht="12.75">
      <c r="A78" s="134"/>
      <c r="B78" s="155"/>
      <c r="C78" s="134"/>
      <c r="D78" s="15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</row>
    <row r="79" spans="1:21" ht="12.75">
      <c r="A79" s="134"/>
      <c r="B79" s="155"/>
      <c r="C79" s="134"/>
      <c r="D79" s="155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</row>
    <row r="80" spans="1:21" ht="12.75">
      <c r="A80" s="134"/>
      <c r="B80" s="155"/>
      <c r="C80" s="134"/>
      <c r="D80" s="155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</row>
    <row r="81" spans="1:21" ht="12.75">
      <c r="A81" s="134"/>
      <c r="B81" s="155"/>
      <c r="C81" s="134"/>
      <c r="D81" s="155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</row>
    <row r="82" spans="1:21" ht="12.75">
      <c r="A82" s="134"/>
      <c r="B82" s="155"/>
      <c r="C82" s="134"/>
      <c r="D82" s="155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</row>
    <row r="83" spans="1:21" ht="12.75">
      <c r="A83" s="134"/>
      <c r="B83" s="155"/>
      <c r="C83" s="134"/>
      <c r="D83" s="155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</row>
    <row r="84" spans="1:21" ht="12.75">
      <c r="A84" s="134"/>
      <c r="B84" s="155"/>
      <c r="C84" s="134"/>
      <c r="D84" s="15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</row>
    <row r="85" spans="1:21" ht="12.75">
      <c r="A85" s="134"/>
      <c r="B85" s="155"/>
      <c r="C85" s="134"/>
      <c r="D85" s="155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</row>
    <row r="86" spans="1:21" ht="12.75">
      <c r="A86" s="134"/>
      <c r="B86" s="155"/>
      <c r="C86" s="134"/>
      <c r="D86" s="15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</row>
    <row r="87" spans="1:21" ht="12.75">
      <c r="A87" s="134"/>
      <c r="B87" s="155"/>
      <c r="C87" s="134"/>
      <c r="D87" s="155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</row>
    <row r="88" spans="1:21" ht="12.75">
      <c r="A88" s="134"/>
      <c r="B88" s="155"/>
      <c r="C88" s="134"/>
      <c r="D88" s="155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</row>
    <row r="89" spans="1:21" ht="12.75">
      <c r="A89" s="134"/>
      <c r="B89" s="155"/>
      <c r="C89" s="134"/>
      <c r="D89" s="155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</row>
    <row r="90" spans="1:21" ht="12.75">
      <c r="A90" s="134"/>
      <c r="B90" s="155"/>
      <c r="C90" s="134"/>
      <c r="D90" s="155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</row>
    <row r="91" spans="1:21" ht="12.75">
      <c r="A91" s="134"/>
      <c r="B91" s="155"/>
      <c r="C91" s="134"/>
      <c r="D91" s="155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</row>
    <row r="92" spans="1:21" ht="12.75">
      <c r="A92" s="134"/>
      <c r="B92" s="155"/>
      <c r="C92" s="134"/>
      <c r="D92" s="155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</row>
    <row r="93" spans="1:21" ht="12.75">
      <c r="A93" s="134"/>
      <c r="B93" s="155"/>
      <c r="C93" s="134"/>
      <c r="D93" s="155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</row>
    <row r="94" spans="1:21" ht="12.75">
      <c r="A94" s="134"/>
      <c r="B94" s="155"/>
      <c r="C94" s="134"/>
      <c r="D94" s="155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</row>
    <row r="95" spans="1:21" ht="12.75">
      <c r="A95" s="134"/>
      <c r="B95" s="155"/>
      <c r="C95" s="134"/>
      <c r="D95" s="155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</row>
    <row r="96" spans="1:21" ht="12.75">
      <c r="A96" s="134"/>
      <c r="B96" s="155"/>
      <c r="C96" s="134"/>
      <c r="D96" s="155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</row>
    <row r="97" spans="1:21" ht="12.75">
      <c r="A97" s="134"/>
      <c r="B97" s="155"/>
      <c r="C97" s="134"/>
      <c r="D97" s="155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</row>
    <row r="98" spans="1:21" ht="12.75">
      <c r="A98" s="134"/>
      <c r="B98" s="155"/>
      <c r="C98" s="134"/>
      <c r="D98" s="155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</row>
    <row r="99" spans="1:21" ht="12.75">
      <c r="A99" s="134"/>
      <c r="B99" s="155"/>
      <c r="C99" s="134"/>
      <c r="D99" s="155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</row>
    <row r="100" spans="1:21" ht="12.75">
      <c r="A100" s="134"/>
      <c r="B100" s="155"/>
      <c r="C100" s="134"/>
      <c r="D100" s="155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</row>
    <row r="101" spans="1:21" ht="12.75">
      <c r="A101" s="134"/>
      <c r="B101" s="155"/>
      <c r="C101" s="134"/>
      <c r="D101" s="155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</row>
    <row r="102" spans="1:21" ht="12.75">
      <c r="A102" s="134"/>
      <c r="B102" s="155"/>
      <c r="C102" s="134"/>
      <c r="D102" s="155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</row>
    <row r="103" spans="1:21" ht="12.75">
      <c r="A103" s="134"/>
      <c r="B103" s="155"/>
      <c r="C103" s="134"/>
      <c r="D103" s="155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</row>
    <row r="104" spans="1:21" ht="12.75">
      <c r="A104" s="134"/>
      <c r="B104" s="155"/>
      <c r="C104" s="134"/>
      <c r="D104" s="155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</row>
    <row r="105" spans="1:21" ht="12.75">
      <c r="A105" s="134"/>
      <c r="B105" s="155"/>
      <c r="C105" s="134"/>
      <c r="D105" s="155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</row>
    <row r="106" spans="1:21" ht="12.75">
      <c r="A106" s="134"/>
      <c r="B106" s="155"/>
      <c r="C106" s="134"/>
      <c r="D106" s="155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</row>
    <row r="107" spans="1:21" ht="12.75">
      <c r="A107" s="134"/>
      <c r="B107" s="155"/>
      <c r="C107" s="134"/>
      <c r="D107" s="155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</row>
    <row r="108" spans="1:21" ht="12.75">
      <c r="A108" s="134"/>
      <c r="B108" s="155"/>
      <c r="C108" s="134"/>
      <c r="D108" s="155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</row>
    <row r="109" spans="1:21" ht="12.75">
      <c r="A109" s="134"/>
      <c r="B109" s="155"/>
      <c r="C109" s="134"/>
      <c r="D109" s="155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</row>
    <row r="110" spans="1:21" ht="12.75">
      <c r="A110" s="134"/>
      <c r="B110" s="155"/>
      <c r="C110" s="134"/>
      <c r="D110" s="155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</row>
    <row r="111" spans="1:21" ht="12.75">
      <c r="A111" s="134"/>
      <c r="B111" s="155"/>
      <c r="C111" s="134"/>
      <c r="D111" s="155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</row>
    <row r="112" spans="1:21" ht="12.75">
      <c r="A112" s="134"/>
      <c r="B112" s="155"/>
      <c r="C112" s="134"/>
      <c r="D112" s="155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</row>
    <row r="113" spans="1:21" ht="12.75">
      <c r="A113" s="134"/>
      <c r="B113" s="155"/>
      <c r="C113" s="134"/>
      <c r="D113" s="155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</row>
    <row r="114" spans="1:21" ht="12.75">
      <c r="A114" s="134"/>
      <c r="B114" s="155"/>
      <c r="C114" s="134"/>
      <c r="D114" s="155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</row>
    <row r="115" spans="1:21" ht="12.75">
      <c r="A115" s="134"/>
      <c r="B115" s="155"/>
      <c r="C115" s="134"/>
      <c r="D115" s="155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</row>
    <row r="116" spans="1:21" ht="12.75">
      <c r="A116" s="134"/>
      <c r="B116" s="155"/>
      <c r="C116" s="134"/>
      <c r="D116" s="155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</row>
    <row r="117" spans="1:21" ht="12.75">
      <c r="A117" s="134"/>
      <c r="B117" s="155"/>
      <c r="C117" s="134"/>
      <c r="D117" s="155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</row>
    <row r="118" spans="1:21" ht="12.75">
      <c r="A118" s="134"/>
      <c r="B118" s="155"/>
      <c r="C118" s="134"/>
      <c r="D118" s="155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</row>
    <row r="119" spans="1:21" ht="12.75">
      <c r="A119" s="134"/>
      <c r="B119" s="155"/>
      <c r="C119" s="134"/>
      <c r="D119" s="155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</row>
    <row r="120" spans="1:21" ht="12.75">
      <c r="A120" s="134"/>
      <c r="B120" s="155"/>
      <c r="C120" s="134"/>
      <c r="D120" s="155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</row>
    <row r="121" spans="1:21" ht="12.75">
      <c r="A121" s="134"/>
      <c r="B121" s="155"/>
      <c r="C121" s="134"/>
      <c r="D121" s="155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</row>
    <row r="122" spans="1:21" ht="12.75">
      <c r="A122" s="134"/>
      <c r="B122" s="155"/>
      <c r="C122" s="134"/>
      <c r="D122" s="155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</row>
    <row r="123" spans="1:21" ht="12.75">
      <c r="A123" s="134"/>
      <c r="B123" s="155"/>
      <c r="C123" s="134"/>
      <c r="D123" s="155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</row>
    <row r="124" spans="1:21" ht="12.75">
      <c r="A124" s="134"/>
      <c r="B124" s="155"/>
      <c r="C124" s="134"/>
      <c r="D124" s="155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</row>
    <row r="125" spans="1:21" ht="12.75">
      <c r="A125" s="134"/>
      <c r="B125" s="155"/>
      <c r="C125" s="134"/>
      <c r="D125" s="155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</row>
    <row r="126" spans="1:21" ht="12.75">
      <c r="A126" s="134"/>
      <c r="B126" s="155"/>
      <c r="C126" s="134"/>
      <c r="D126" s="155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</row>
    <row r="127" spans="1:21" ht="12.75">
      <c r="A127" s="134"/>
      <c r="B127" s="155"/>
      <c r="C127" s="134"/>
      <c r="D127" s="155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</row>
    <row r="128" spans="1:21" ht="12.75">
      <c r="A128" s="134"/>
      <c r="B128" s="155"/>
      <c r="C128" s="134"/>
      <c r="D128" s="155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</row>
    <row r="129" spans="1:21" ht="12.75">
      <c r="A129" s="134"/>
      <c r="B129" s="155"/>
      <c r="C129" s="134"/>
      <c r="D129" s="155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</row>
    <row r="130" spans="1:21" ht="12.75">
      <c r="A130" s="134"/>
      <c r="B130" s="155"/>
      <c r="C130" s="134"/>
      <c r="D130" s="155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</row>
    <row r="131" spans="1:21" ht="12.75">
      <c r="A131" s="134"/>
      <c r="B131" s="155"/>
      <c r="C131" s="134"/>
      <c r="D131" s="155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</row>
    <row r="132" spans="1:21" ht="12.75">
      <c r="A132" s="134"/>
      <c r="B132" s="155"/>
      <c r="C132" s="134"/>
      <c r="D132" s="155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</row>
    <row r="133" spans="1:21" ht="12.75">
      <c r="A133" s="134"/>
      <c r="B133" s="155"/>
      <c r="C133" s="134"/>
      <c r="D133" s="155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</row>
    <row r="134" spans="1:21" ht="12.75">
      <c r="A134" s="134"/>
      <c r="B134" s="155"/>
      <c r="C134" s="134"/>
      <c r="D134" s="155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</row>
    <row r="135" spans="1:21" ht="12.75">
      <c r="A135" s="134"/>
      <c r="B135" s="155"/>
      <c r="C135" s="134"/>
      <c r="D135" s="155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</row>
    <row r="136" spans="1:21" ht="12.75">
      <c r="A136" s="134"/>
      <c r="B136" s="155"/>
      <c r="C136" s="134"/>
      <c r="D136" s="155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</row>
    <row r="137" spans="1:21" ht="12.75">
      <c r="A137" s="134"/>
      <c r="B137" s="155"/>
      <c r="C137" s="134"/>
      <c r="D137" s="155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</row>
    <row r="138" spans="1:21" ht="12.75">
      <c r="A138" s="134"/>
      <c r="B138" s="155"/>
      <c r="C138" s="134"/>
      <c r="D138" s="155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</row>
    <row r="139" spans="1:21" ht="12.75">
      <c r="A139" s="134"/>
      <c r="B139" s="155"/>
      <c r="C139" s="134"/>
      <c r="D139" s="155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</row>
    <row r="140" spans="1:21" ht="12.75">
      <c r="A140" s="134"/>
      <c r="B140" s="155"/>
      <c r="C140" s="134"/>
      <c r="D140" s="155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</row>
    <row r="141" spans="1:21" ht="12.75">
      <c r="A141" s="134"/>
      <c r="B141" s="155"/>
      <c r="C141" s="134"/>
      <c r="D141" s="155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</row>
    <row r="142" spans="1:21" ht="12.75">
      <c r="A142" s="134"/>
      <c r="B142" s="155"/>
      <c r="C142" s="134"/>
      <c r="D142" s="155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</row>
    <row r="143" spans="1:21" ht="12.75">
      <c r="A143" s="134"/>
      <c r="B143" s="155"/>
      <c r="C143" s="134"/>
      <c r="D143" s="155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</row>
    <row r="144" spans="1:21" ht="12.75">
      <c r="A144" s="134"/>
      <c r="B144" s="155"/>
      <c r="C144" s="134"/>
      <c r="D144" s="155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</row>
    <row r="145" spans="1:21" ht="12.75">
      <c r="A145" s="134"/>
      <c r="B145" s="155"/>
      <c r="C145" s="134"/>
      <c r="D145" s="155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</row>
    <row r="146" spans="1:21" ht="12.75">
      <c r="A146" s="134"/>
      <c r="B146" s="155"/>
      <c r="C146" s="134"/>
      <c r="D146" s="155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</row>
    <row r="147" spans="1:21" ht="12.75">
      <c r="A147" s="134"/>
      <c r="B147" s="155"/>
      <c r="C147" s="134"/>
      <c r="D147" s="155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</row>
    <row r="148" spans="1:21" ht="12.75">
      <c r="A148" s="134"/>
      <c r="B148" s="155"/>
      <c r="C148" s="134"/>
      <c r="D148" s="155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</row>
    <row r="149" spans="1:21" ht="12.75">
      <c r="A149" s="134"/>
      <c r="B149" s="155"/>
      <c r="C149" s="134"/>
      <c r="D149" s="155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</row>
    <row r="150" spans="1:21" ht="12.75">
      <c r="A150" s="134"/>
      <c r="B150" s="155"/>
      <c r="C150" s="134"/>
      <c r="D150" s="155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</row>
    <row r="151" spans="1:21" ht="12.75">
      <c r="A151" s="134"/>
      <c r="B151" s="155"/>
      <c r="C151" s="134"/>
      <c r="D151" s="155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</row>
    <row r="152" spans="1:21" ht="12.75">
      <c r="A152" s="134"/>
      <c r="B152" s="155"/>
      <c r="C152" s="134"/>
      <c r="D152" s="155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</row>
    <row r="153" spans="1:21" ht="12.75">
      <c r="A153" s="134"/>
      <c r="B153" s="155"/>
      <c r="C153" s="134"/>
      <c r="D153" s="155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</row>
    <row r="154" spans="1:21" ht="12.75">
      <c r="A154" s="134"/>
      <c r="B154" s="155"/>
      <c r="C154" s="134"/>
      <c r="D154" s="155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</row>
    <row r="155" spans="1:21" ht="12.75">
      <c r="A155" s="134"/>
      <c r="B155" s="155"/>
      <c r="C155" s="134"/>
      <c r="D155" s="155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</row>
    <row r="156" spans="1:21" ht="12.75">
      <c r="A156" s="134"/>
      <c r="B156" s="155"/>
      <c r="C156" s="134"/>
      <c r="D156" s="155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</row>
    <row r="157" spans="1:21" ht="12.75">
      <c r="A157" s="134"/>
      <c r="B157" s="155"/>
      <c r="C157" s="134"/>
      <c r="D157" s="155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</row>
    <row r="158" spans="1:21" ht="12.75">
      <c r="A158" s="134"/>
      <c r="B158" s="155"/>
      <c r="C158" s="134"/>
      <c r="D158" s="155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</row>
    <row r="159" spans="1:21" ht="12.75">
      <c r="A159" s="134"/>
      <c r="B159" s="155"/>
      <c r="C159" s="134"/>
      <c r="D159" s="155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</row>
    <row r="160" spans="1:21" ht="12.75">
      <c r="A160" s="134"/>
      <c r="B160" s="155"/>
      <c r="C160" s="134"/>
      <c r="D160" s="155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</row>
    <row r="161" spans="1:21" ht="12.75">
      <c r="A161" s="134"/>
      <c r="B161" s="155"/>
      <c r="C161" s="134"/>
      <c r="D161" s="155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</row>
    <row r="162" spans="1:21" ht="12.75">
      <c r="A162" s="134"/>
      <c r="B162" s="155"/>
      <c r="C162" s="134"/>
      <c r="D162" s="155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</row>
    <row r="163" spans="1:21" ht="12.75">
      <c r="A163" s="134"/>
      <c r="B163" s="155"/>
      <c r="C163" s="134"/>
      <c r="D163" s="155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</row>
    <row r="164" spans="1:21" ht="12.75">
      <c r="A164" s="134"/>
      <c r="B164" s="155"/>
      <c r="C164" s="134"/>
      <c r="D164" s="155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</row>
    <row r="165" spans="1:21" ht="12.75">
      <c r="A165" s="134"/>
      <c r="B165" s="155"/>
      <c r="C165" s="134"/>
      <c r="D165" s="155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</row>
    <row r="166" spans="1:21" ht="12.75">
      <c r="A166" s="134"/>
      <c r="B166" s="155"/>
      <c r="C166" s="134"/>
      <c r="D166" s="155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</row>
    <row r="167" spans="1:21" ht="12.75">
      <c r="A167" s="134"/>
      <c r="B167" s="155"/>
      <c r="C167" s="134"/>
      <c r="D167" s="155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</row>
    <row r="168" spans="1:21" ht="12.75">
      <c r="A168" s="134"/>
      <c r="B168" s="155"/>
      <c r="C168" s="134"/>
      <c r="D168" s="155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</row>
    <row r="169" spans="1:21" ht="12.75">
      <c r="A169" s="134"/>
      <c r="B169" s="155"/>
      <c r="C169" s="134"/>
      <c r="D169" s="155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</row>
    <row r="170" spans="1:21" ht="12.75">
      <c r="A170" s="134"/>
      <c r="B170" s="155"/>
      <c r="C170" s="134"/>
      <c r="D170" s="155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</row>
    <row r="171" spans="1:21" ht="12.75">
      <c r="A171" s="134"/>
      <c r="B171" s="155"/>
      <c r="C171" s="134"/>
      <c r="D171" s="155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</row>
    <row r="172" spans="1:21" ht="12.75">
      <c r="A172" s="134"/>
      <c r="B172" s="155"/>
      <c r="C172" s="134"/>
      <c r="D172" s="155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</row>
    <row r="173" spans="1:21" ht="12.75">
      <c r="A173" s="134"/>
      <c r="B173" s="155"/>
      <c r="C173" s="134"/>
      <c r="D173" s="155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</row>
    <row r="174" spans="1:21" ht="12.75">
      <c r="A174" s="134"/>
      <c r="B174" s="155"/>
      <c r="C174" s="134"/>
      <c r="D174" s="155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</row>
    <row r="175" spans="1:21" ht="12.75">
      <c r="A175" s="134"/>
      <c r="B175" s="155"/>
      <c r="C175" s="134"/>
      <c r="D175" s="155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</row>
    <row r="176" spans="1:21" ht="12.75">
      <c r="A176" s="134"/>
      <c r="B176" s="155"/>
      <c r="C176" s="134"/>
      <c r="D176" s="155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</row>
    <row r="177" spans="1:21" ht="12.75">
      <c r="A177" s="134"/>
      <c r="B177" s="155"/>
      <c r="C177" s="134"/>
      <c r="D177" s="155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</row>
    <row r="178" spans="1:21" ht="12.75">
      <c r="A178" s="134"/>
      <c r="B178" s="155"/>
      <c r="C178" s="134"/>
      <c r="D178" s="155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</row>
    <row r="179" spans="1:21" ht="12.75">
      <c r="A179" s="134"/>
      <c r="B179" s="155"/>
      <c r="C179" s="134"/>
      <c r="D179" s="155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</row>
    <row r="180" spans="1:21" ht="12.75">
      <c r="A180" s="134"/>
      <c r="B180" s="155"/>
      <c r="C180" s="134"/>
      <c r="D180" s="155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</row>
    <row r="181" spans="1:21" ht="12.75">
      <c r="A181" s="134"/>
      <c r="B181" s="155"/>
      <c r="C181" s="134"/>
      <c r="D181" s="155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</row>
    <row r="182" spans="1:21" ht="12.75">
      <c r="A182" s="134"/>
      <c r="B182" s="155"/>
      <c r="C182" s="134"/>
      <c r="D182" s="155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</row>
    <row r="183" spans="1:21" ht="12.75">
      <c r="A183" s="134"/>
      <c r="B183" s="155"/>
      <c r="C183" s="134"/>
      <c r="D183" s="155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</row>
    <row r="184" spans="1:21" ht="12.75">
      <c r="A184" s="134"/>
      <c r="B184" s="155"/>
      <c r="C184" s="134"/>
      <c r="D184" s="155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</row>
    <row r="185" spans="1:21" ht="12.75">
      <c r="A185" s="134"/>
      <c r="B185" s="155"/>
      <c r="C185" s="134"/>
      <c r="D185" s="155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</row>
    <row r="186" spans="1:21" ht="12.75">
      <c r="A186" s="134"/>
      <c r="B186" s="155"/>
      <c r="C186" s="134"/>
      <c r="D186" s="155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</row>
    <row r="187" spans="1:21" ht="12.75">
      <c r="A187" s="134"/>
      <c r="B187" s="155"/>
      <c r="C187" s="134"/>
      <c r="D187" s="155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</row>
    <row r="188" spans="1:21" ht="12.75">
      <c r="A188" s="134"/>
      <c r="B188" s="155"/>
      <c r="C188" s="134"/>
      <c r="D188" s="155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</row>
    <row r="189" spans="1:21" ht="12.75">
      <c r="A189" s="134"/>
      <c r="B189" s="155"/>
      <c r="C189" s="134"/>
      <c r="D189" s="155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</row>
    <row r="190" spans="1:21" ht="12.75">
      <c r="A190" s="134"/>
      <c r="B190" s="155"/>
      <c r="C190" s="134"/>
      <c r="D190" s="155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</row>
    <row r="191" spans="1:21" ht="12.75">
      <c r="A191" s="134"/>
      <c r="B191" s="155"/>
      <c r="C191" s="134"/>
      <c r="D191" s="155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</row>
    <row r="192" spans="1:21" ht="12.75">
      <c r="A192" s="134"/>
      <c r="B192" s="155"/>
      <c r="C192" s="134"/>
      <c r="D192" s="155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</row>
    <row r="193" spans="1:21" ht="12.75">
      <c r="A193" s="134"/>
      <c r="B193" s="155"/>
      <c r="C193" s="134"/>
      <c r="D193" s="155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</row>
    <row r="194" spans="1:21" ht="12.75">
      <c r="A194" s="134"/>
      <c r="B194" s="155"/>
      <c r="C194" s="134"/>
      <c r="D194" s="155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</row>
    <row r="195" spans="1:21" ht="12.75">
      <c r="A195" s="134"/>
      <c r="B195" s="155"/>
      <c r="C195" s="134"/>
      <c r="D195" s="155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</row>
    <row r="196" spans="1:21" ht="12.75">
      <c r="A196" s="134"/>
      <c r="B196" s="155"/>
      <c r="C196" s="134"/>
      <c r="D196" s="155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</row>
    <row r="197" spans="1:21" ht="12.75">
      <c r="A197" s="134"/>
      <c r="B197" s="155"/>
      <c r="C197" s="134"/>
      <c r="D197" s="155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</row>
    <row r="198" spans="1:21" ht="12.75">
      <c r="A198" s="134"/>
      <c r="B198" s="155"/>
      <c r="C198" s="134"/>
      <c r="D198" s="155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</row>
    <row r="199" spans="1:21" ht="12.75">
      <c r="A199" s="134"/>
      <c r="B199" s="155"/>
      <c r="C199" s="134"/>
      <c r="D199" s="155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</row>
    <row r="200" spans="1:21" ht="12.75">
      <c r="A200" s="134"/>
      <c r="B200" s="155"/>
      <c r="C200" s="134"/>
      <c r="D200" s="155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</row>
    <row r="201" spans="1:21" ht="12.75">
      <c r="A201" s="134"/>
      <c r="B201" s="155"/>
      <c r="C201" s="134"/>
      <c r="D201" s="155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</row>
    <row r="202" spans="1:21" ht="12.75">
      <c r="A202" s="134"/>
      <c r="B202" s="155"/>
      <c r="C202" s="134"/>
      <c r="D202" s="155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</row>
    <row r="203" spans="1:21" ht="12.75">
      <c r="A203" s="134"/>
      <c r="B203" s="155"/>
      <c r="C203" s="134"/>
      <c r="D203" s="155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</row>
    <row r="204" spans="1:21" ht="12.75">
      <c r="A204" s="134"/>
      <c r="B204" s="155"/>
      <c r="C204" s="134"/>
      <c r="D204" s="155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</row>
    <row r="205" spans="1:21" ht="12.75">
      <c r="A205" s="134"/>
      <c r="B205" s="155"/>
      <c r="C205" s="134"/>
      <c r="D205" s="155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</row>
    <row r="206" spans="1:21" ht="12.75">
      <c r="A206" s="134"/>
      <c r="B206" s="155"/>
      <c r="C206" s="134"/>
      <c r="D206" s="155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</row>
    <row r="207" spans="1:21" ht="12.75">
      <c r="A207" s="134"/>
      <c r="B207" s="155"/>
      <c r="C207" s="134"/>
      <c r="D207" s="155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</row>
    <row r="208" spans="1:21" ht="12.75">
      <c r="A208" s="134"/>
      <c r="B208" s="155"/>
      <c r="C208" s="134"/>
      <c r="D208" s="155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</row>
    <row r="209" spans="1:21" ht="12.75">
      <c r="A209" s="134"/>
      <c r="B209" s="155"/>
      <c r="C209" s="134"/>
      <c r="D209" s="155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</row>
    <row r="210" spans="1:21" ht="12.75">
      <c r="A210" s="134"/>
      <c r="B210" s="155"/>
      <c r="C210" s="134"/>
      <c r="D210" s="155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</row>
    <row r="211" spans="1:21" ht="12.75">
      <c r="A211" s="134"/>
      <c r="B211" s="155"/>
      <c r="C211" s="134"/>
      <c r="D211" s="155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</row>
    <row r="212" spans="1:21" ht="12.75">
      <c r="A212" s="134"/>
      <c r="B212" s="155"/>
      <c r="C212" s="134"/>
      <c r="D212" s="155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</row>
    <row r="213" spans="1:21" ht="12.75">
      <c r="A213" s="134"/>
      <c r="B213" s="155"/>
      <c r="C213" s="134"/>
      <c r="D213" s="155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</row>
    <row r="214" spans="1:21" ht="12.75">
      <c r="A214" s="134"/>
      <c r="B214" s="155"/>
      <c r="C214" s="134"/>
      <c r="D214" s="155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</row>
    <row r="215" spans="1:21" ht="12.75">
      <c r="A215" s="134"/>
      <c r="B215" s="155"/>
      <c r="C215" s="134"/>
      <c r="D215" s="155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</row>
    <row r="216" spans="1:21" ht="12.75">
      <c r="A216" s="134"/>
      <c r="B216" s="155"/>
      <c r="C216" s="134"/>
      <c r="D216" s="155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</row>
    <row r="217" spans="1:21" ht="12.75">
      <c r="A217" s="134"/>
      <c r="B217" s="155"/>
      <c r="C217" s="134"/>
      <c r="D217" s="155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</row>
    <row r="218" spans="1:21" ht="12.75">
      <c r="A218" s="134"/>
      <c r="B218" s="155"/>
      <c r="C218" s="134"/>
      <c r="D218" s="155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</row>
    <row r="219" spans="1:21" ht="12.75">
      <c r="A219" s="134"/>
      <c r="B219" s="155"/>
      <c r="C219" s="134"/>
      <c r="D219" s="155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</row>
    <row r="220" spans="1:21" ht="12.75">
      <c r="A220" s="134"/>
      <c r="B220" s="155"/>
      <c r="C220" s="134"/>
      <c r="D220" s="155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</row>
    <row r="221" spans="1:21" ht="12.75">
      <c r="A221" s="134"/>
      <c r="B221" s="155"/>
      <c r="C221" s="134"/>
      <c r="D221" s="155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</row>
    <row r="222" spans="1:21" ht="12.75">
      <c r="A222" s="134"/>
      <c r="B222" s="155"/>
      <c r="C222" s="134"/>
      <c r="D222" s="155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</row>
    <row r="223" spans="1:21" ht="12.75">
      <c r="A223" s="134"/>
      <c r="B223" s="155"/>
      <c r="C223" s="134"/>
      <c r="D223" s="155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</row>
    <row r="224" spans="1:21" ht="12.75">
      <c r="A224" s="134"/>
      <c r="B224" s="155"/>
      <c r="C224" s="134"/>
      <c r="D224" s="155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</row>
    <row r="225" spans="1:21" ht="12.75">
      <c r="A225" s="134"/>
      <c r="B225" s="155"/>
      <c r="C225" s="134"/>
      <c r="D225" s="155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</row>
    <row r="226" spans="1:21" ht="12.75">
      <c r="A226" s="134"/>
      <c r="B226" s="155"/>
      <c r="C226" s="134"/>
      <c r="D226" s="155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</row>
    <row r="227" spans="1:21" ht="12.75">
      <c r="A227" s="134"/>
      <c r="B227" s="155"/>
      <c r="C227" s="134"/>
      <c r="D227" s="155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</row>
    <row r="228" spans="1:21" ht="12.75">
      <c r="A228" s="134"/>
      <c r="B228" s="155"/>
      <c r="C228" s="134"/>
      <c r="D228" s="155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</row>
    <row r="229" spans="1:21" ht="12.75">
      <c r="A229" s="134"/>
      <c r="B229" s="155"/>
      <c r="C229" s="134"/>
      <c r="D229" s="155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</row>
    <row r="230" spans="1:21" ht="12.75">
      <c r="A230" s="134"/>
      <c r="B230" s="155"/>
      <c r="C230" s="134"/>
      <c r="D230" s="155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</row>
    <row r="231" spans="1:21" ht="12.75">
      <c r="A231" s="134"/>
      <c r="B231" s="155"/>
      <c r="C231" s="134"/>
      <c r="D231" s="155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</row>
    <row r="232" spans="1:21" ht="12.75">
      <c r="A232" s="134"/>
      <c r="B232" s="155"/>
      <c r="C232" s="134"/>
      <c r="D232" s="155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</row>
    <row r="233" spans="1:21" ht="12.75">
      <c r="A233" s="134"/>
      <c r="B233" s="155"/>
      <c r="C233" s="134"/>
      <c r="D233" s="155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</row>
    <row r="234" spans="1:21" ht="12.75">
      <c r="A234" s="134"/>
      <c r="B234" s="155"/>
      <c r="C234" s="134"/>
      <c r="D234" s="155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</row>
    <row r="235" spans="1:21" ht="12.75">
      <c r="A235" s="134"/>
      <c r="B235" s="155"/>
      <c r="C235" s="134"/>
      <c r="D235" s="155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</row>
    <row r="236" spans="1:21" ht="12.75">
      <c r="A236" s="134"/>
      <c r="B236" s="155"/>
      <c r="C236" s="134"/>
      <c r="D236" s="155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</row>
    <row r="237" spans="1:21" ht="12.75">
      <c r="A237" s="134"/>
      <c r="B237" s="155"/>
      <c r="C237" s="134"/>
      <c r="D237" s="155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</row>
    <row r="238" spans="1:21" ht="12.75">
      <c r="A238" s="134"/>
      <c r="B238" s="155"/>
      <c r="C238" s="134"/>
      <c r="D238" s="155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</row>
    <row r="239" spans="1:21" ht="12.75">
      <c r="A239" s="134"/>
      <c r="B239" s="155"/>
      <c r="C239" s="134"/>
      <c r="D239" s="155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</row>
    <row r="240" spans="1:21" ht="12.75">
      <c r="A240" s="134"/>
      <c r="B240" s="155"/>
      <c r="C240" s="134"/>
      <c r="D240" s="155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</row>
    <row r="241" spans="1:21" ht="12.75">
      <c r="A241" s="134"/>
      <c r="B241" s="155"/>
      <c r="C241" s="134"/>
      <c r="D241" s="155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</row>
    <row r="242" spans="1:21" ht="12.75">
      <c r="A242" s="134"/>
      <c r="B242" s="155"/>
      <c r="C242" s="134"/>
      <c r="D242" s="155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</row>
    <row r="243" spans="1:21" ht="12.75">
      <c r="A243" s="134"/>
      <c r="B243" s="155"/>
      <c r="C243" s="134"/>
      <c r="D243" s="155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</row>
    <row r="244" spans="1:21" ht="12.75">
      <c r="A244" s="134"/>
      <c r="B244" s="155"/>
      <c r="C244" s="134"/>
      <c r="D244" s="155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</row>
    <row r="245" spans="1:21" ht="12.75">
      <c r="A245" s="134"/>
      <c r="B245" s="155"/>
      <c r="C245" s="134"/>
      <c r="D245" s="155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</row>
    <row r="246" spans="1:21" ht="12.75">
      <c r="A246" s="134"/>
      <c r="B246" s="155"/>
      <c r="C246" s="134"/>
      <c r="D246" s="155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</row>
    <row r="247" spans="1:21" ht="12.75">
      <c r="A247" s="134"/>
      <c r="B247" s="155"/>
      <c r="C247" s="134"/>
      <c r="D247" s="155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</row>
    <row r="248" spans="1:21" ht="12.75">
      <c r="A248" s="134"/>
      <c r="B248" s="155"/>
      <c r="C248" s="134"/>
      <c r="D248" s="155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</row>
    <row r="249" spans="1:21" ht="12.75">
      <c r="A249" s="134"/>
      <c r="B249" s="155"/>
      <c r="C249" s="134"/>
      <c r="D249" s="155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</row>
    <row r="250" spans="1:21" ht="12.75">
      <c r="A250" s="134"/>
      <c r="B250" s="155"/>
      <c r="C250" s="134"/>
      <c r="D250" s="155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</row>
    <row r="251" spans="1:21" ht="12.75">
      <c r="A251" s="134"/>
      <c r="B251" s="155"/>
      <c r="C251" s="134"/>
      <c r="D251" s="155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</row>
    <row r="252" spans="1:21" ht="12.75">
      <c r="A252" s="134"/>
      <c r="B252" s="155"/>
      <c r="C252" s="134"/>
      <c r="D252" s="155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</row>
    <row r="253" spans="1:21" ht="12.75">
      <c r="A253" s="134"/>
      <c r="B253" s="155"/>
      <c r="C253" s="134"/>
      <c r="D253" s="155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</row>
    <row r="254" spans="1:21" ht="12.75">
      <c r="A254" s="134"/>
      <c r="B254" s="155"/>
      <c r="C254" s="134"/>
      <c r="D254" s="155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</row>
    <row r="255" spans="1:21" ht="12.75">
      <c r="A255" s="134"/>
      <c r="B255" s="155"/>
      <c r="C255" s="134"/>
      <c r="D255" s="155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</row>
    <row r="256" spans="1:21" ht="12.75">
      <c r="A256" s="134"/>
      <c r="B256" s="155"/>
      <c r="C256" s="134"/>
      <c r="D256" s="155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</row>
    <row r="257" spans="1:21" ht="12.75">
      <c r="A257" s="134"/>
      <c r="B257" s="155"/>
      <c r="C257" s="134"/>
      <c r="D257" s="155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</row>
    <row r="258" spans="1:21" ht="12.75">
      <c r="A258" s="134"/>
      <c r="B258" s="155"/>
      <c r="C258" s="134"/>
      <c r="D258" s="155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</row>
    <row r="259" spans="1:21" ht="12.75">
      <c r="A259" s="134"/>
      <c r="B259" s="155"/>
      <c r="C259" s="134"/>
      <c r="D259" s="155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</row>
    <row r="260" spans="1:21" ht="12.75">
      <c r="A260" s="134"/>
      <c r="B260" s="155"/>
      <c r="C260" s="134"/>
      <c r="D260" s="155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</row>
    <row r="261" spans="1:21" ht="12.75">
      <c r="A261" s="134"/>
      <c r="B261" s="155"/>
      <c r="C261" s="134"/>
      <c r="D261" s="155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</row>
    <row r="262" spans="1:21" ht="12.75">
      <c r="A262" s="134"/>
      <c r="B262" s="155"/>
      <c r="C262" s="134"/>
      <c r="D262" s="155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</row>
    <row r="263" spans="1:21" ht="12.75">
      <c r="A263" s="134"/>
      <c r="B263" s="155"/>
      <c r="C263" s="134"/>
      <c r="D263" s="155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</row>
    <row r="264" spans="1:21" ht="12.75">
      <c r="A264" s="134"/>
      <c r="B264" s="155"/>
      <c r="C264" s="134"/>
      <c r="D264" s="155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</row>
    <row r="265" spans="1:21" ht="12.75">
      <c r="A265" s="134"/>
      <c r="B265" s="155"/>
      <c r="C265" s="134"/>
      <c r="D265" s="155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</row>
    <row r="266" spans="1:21" ht="12.75">
      <c r="A266" s="134"/>
      <c r="B266" s="155"/>
      <c r="C266" s="134"/>
      <c r="D266" s="155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</row>
    <row r="267" spans="1:21" ht="12.75">
      <c r="A267" s="134"/>
      <c r="B267" s="155"/>
      <c r="C267" s="134"/>
      <c r="D267" s="155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</row>
    <row r="268" spans="1:21" ht="12.75">
      <c r="A268" s="134"/>
      <c r="B268" s="155"/>
      <c r="C268" s="134"/>
      <c r="D268" s="155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</row>
    <row r="269" spans="1:21" ht="12.75">
      <c r="A269" s="134"/>
      <c r="B269" s="155"/>
      <c r="C269" s="134"/>
      <c r="D269" s="155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</row>
    <row r="270" spans="1:21" ht="12.75">
      <c r="A270" s="134"/>
      <c r="B270" s="155"/>
      <c r="C270" s="134"/>
      <c r="D270" s="155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</row>
    <row r="271" spans="1:21" ht="12.75">
      <c r="A271" s="134"/>
      <c r="B271" s="155"/>
      <c r="C271" s="134"/>
      <c r="D271" s="155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</row>
    <row r="272" spans="1:21" ht="12.75">
      <c r="A272" s="134"/>
      <c r="B272" s="155"/>
      <c r="C272" s="134"/>
      <c r="D272" s="155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</row>
    <row r="273" spans="1:21" ht="12.75">
      <c r="A273" s="134"/>
      <c r="B273" s="155"/>
      <c r="C273" s="134"/>
      <c r="D273" s="155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</row>
    <row r="274" spans="1:21" ht="12.75">
      <c r="A274" s="134"/>
      <c r="B274" s="155"/>
      <c r="C274" s="134"/>
      <c r="D274" s="155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</row>
    <row r="275" spans="1:21" ht="12.75">
      <c r="A275" s="134"/>
      <c r="B275" s="155"/>
      <c r="C275" s="134"/>
      <c r="D275" s="155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</row>
    <row r="276" spans="1:21" ht="12.75">
      <c r="A276" s="134"/>
      <c r="B276" s="155"/>
      <c r="C276" s="134"/>
      <c r="D276" s="155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</row>
    <row r="277" spans="1:21" ht="12.75">
      <c r="A277" s="134"/>
      <c r="B277" s="155"/>
      <c r="C277" s="134"/>
      <c r="D277" s="155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</row>
    <row r="278" spans="1:21" ht="12.75">
      <c r="A278" s="134"/>
      <c r="B278" s="155"/>
      <c r="C278" s="134"/>
      <c r="D278" s="155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</row>
    <row r="279" spans="1:21" ht="12.75">
      <c r="A279" s="134"/>
      <c r="B279" s="155"/>
      <c r="C279" s="134"/>
      <c r="D279" s="155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</row>
    <row r="280" spans="1:21" ht="12.75">
      <c r="A280" s="134"/>
      <c r="B280" s="155"/>
      <c r="C280" s="134"/>
      <c r="D280" s="155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</row>
    <row r="281" spans="1:21" ht="12.75">
      <c r="A281" s="134"/>
      <c r="B281" s="155"/>
      <c r="C281" s="134"/>
      <c r="D281" s="155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</row>
    <row r="282" spans="1:21" ht="12.75">
      <c r="A282" s="134"/>
      <c r="B282" s="155"/>
      <c r="C282" s="134"/>
      <c r="D282" s="155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</row>
    <row r="283" spans="1:21" ht="12.75">
      <c r="A283" s="134"/>
      <c r="B283" s="155"/>
      <c r="C283" s="134"/>
      <c r="D283" s="155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</row>
    <row r="284" spans="1:21" ht="12.75">
      <c r="A284" s="134"/>
      <c r="B284" s="155"/>
      <c r="C284" s="134"/>
      <c r="D284" s="155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</row>
    <row r="285" spans="1:21" ht="12.75">
      <c r="A285" s="134"/>
      <c r="B285" s="155"/>
      <c r="C285" s="134"/>
      <c r="D285" s="155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</row>
    <row r="286" spans="1:21" ht="12.75">
      <c r="A286" s="134"/>
      <c r="B286" s="155"/>
      <c r="C286" s="134"/>
      <c r="D286" s="155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</row>
    <row r="287" spans="1:21" ht="12.75">
      <c r="A287" s="134"/>
      <c r="B287" s="155"/>
      <c r="C287" s="134"/>
      <c r="D287" s="155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</row>
    <row r="288" spans="1:21" ht="12.75">
      <c r="A288" s="134"/>
      <c r="B288" s="155"/>
      <c r="C288" s="134"/>
      <c r="D288" s="155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</row>
    <row r="289" spans="1:21" ht="12.75">
      <c r="A289" s="134"/>
      <c r="B289" s="155"/>
      <c r="C289" s="134"/>
      <c r="D289" s="155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</row>
    <row r="290" spans="1:21" ht="12.75">
      <c r="A290" s="134"/>
      <c r="B290" s="155"/>
      <c r="C290" s="134"/>
      <c r="D290" s="155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</row>
    <row r="291" spans="1:21" ht="12.75">
      <c r="A291" s="134"/>
      <c r="B291" s="155"/>
      <c r="C291" s="134"/>
      <c r="D291" s="155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</row>
    <row r="292" spans="1:21" ht="12.75">
      <c r="A292" s="134"/>
      <c r="B292" s="155"/>
      <c r="C292" s="134"/>
      <c r="D292" s="155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</row>
    <row r="293" spans="1:21" ht="12.75">
      <c r="A293" s="134"/>
      <c r="B293" s="155"/>
      <c r="C293" s="134"/>
      <c r="D293" s="155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</row>
    <row r="294" spans="1:21" ht="12.75">
      <c r="A294" s="134"/>
      <c r="B294" s="155"/>
      <c r="C294" s="134"/>
      <c r="D294" s="155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</row>
    <row r="295" spans="1:21" ht="12.75">
      <c r="A295" s="134"/>
      <c r="B295" s="155"/>
      <c r="C295" s="134"/>
      <c r="D295" s="155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</row>
    <row r="296" spans="1:21" ht="12.75">
      <c r="A296" s="134"/>
      <c r="B296" s="155"/>
      <c r="C296" s="134"/>
      <c r="D296" s="155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</row>
    <row r="297" spans="1:21" ht="12.75">
      <c r="A297" s="134"/>
      <c r="B297" s="155"/>
      <c r="C297" s="134"/>
      <c r="D297" s="155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</row>
    <row r="298" spans="1:21" ht="12.75">
      <c r="A298" s="134"/>
      <c r="B298" s="155"/>
      <c r="C298" s="134"/>
      <c r="D298" s="155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</row>
    <row r="299" spans="1:21" ht="12.75">
      <c r="A299" s="134"/>
      <c r="B299" s="155"/>
      <c r="C299" s="134"/>
      <c r="D299" s="155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</row>
    <row r="300" spans="1:21" ht="12.75">
      <c r="A300" s="134"/>
      <c r="B300" s="155"/>
      <c r="C300" s="134"/>
      <c r="D300" s="155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</row>
    <row r="301" spans="1:21" ht="12.75">
      <c r="A301" s="134"/>
      <c r="B301" s="155"/>
      <c r="C301" s="134"/>
      <c r="D301" s="155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</row>
    <row r="302" spans="1:21" ht="12.75">
      <c r="A302" s="134"/>
      <c r="B302" s="155"/>
      <c r="C302" s="134"/>
      <c r="D302" s="155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</row>
    <row r="303" spans="1:21" ht="12.75">
      <c r="A303" s="134"/>
      <c r="B303" s="155"/>
      <c r="C303" s="134"/>
      <c r="D303" s="155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</row>
    <row r="304" spans="1:21" ht="12.75">
      <c r="A304" s="134"/>
      <c r="B304" s="155"/>
      <c r="C304" s="134"/>
      <c r="D304" s="155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</row>
    <row r="305" spans="1:21" ht="12.75">
      <c r="A305" s="134"/>
      <c r="B305" s="155"/>
      <c r="C305" s="134"/>
      <c r="D305" s="155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</row>
    <row r="306" spans="1:21" ht="12.75">
      <c r="A306" s="134"/>
      <c r="B306" s="155"/>
      <c r="C306" s="134"/>
      <c r="D306" s="155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</row>
    <row r="307" spans="1:21" ht="12.75">
      <c r="A307" s="134"/>
      <c r="B307" s="155"/>
      <c r="C307" s="134"/>
      <c r="D307" s="155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</row>
    <row r="308" spans="1:21" ht="12.75">
      <c r="A308" s="134"/>
      <c r="B308" s="155"/>
      <c r="C308" s="134"/>
      <c r="D308" s="155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</row>
    <row r="309" spans="1:21" ht="12.75">
      <c r="A309" s="134"/>
      <c r="B309" s="155"/>
      <c r="C309" s="134"/>
      <c r="D309" s="155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</row>
    <row r="310" spans="1:21" ht="12.75">
      <c r="A310" s="134"/>
      <c r="B310" s="155"/>
      <c r="C310" s="134"/>
      <c r="D310" s="155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</row>
    <row r="311" spans="1:21" ht="12.75">
      <c r="A311" s="134"/>
      <c r="B311" s="155"/>
      <c r="C311" s="134"/>
      <c r="D311" s="155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</row>
    <row r="312" spans="1:21" ht="12.75">
      <c r="A312" s="134"/>
      <c r="B312" s="155"/>
      <c r="C312" s="134"/>
      <c r="D312" s="155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</row>
    <row r="313" spans="1:21" ht="12.75">
      <c r="A313" s="134"/>
      <c r="B313" s="155"/>
      <c r="C313" s="134"/>
      <c r="D313" s="155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</row>
    <row r="314" spans="1:21" ht="12.75">
      <c r="A314" s="134"/>
      <c r="B314" s="155"/>
      <c r="C314" s="134"/>
      <c r="D314" s="155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</row>
    <row r="315" spans="1:21" ht="12.75">
      <c r="A315" s="134"/>
      <c r="B315" s="155"/>
      <c r="C315" s="134"/>
      <c r="D315" s="155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</row>
    <row r="316" spans="1:21" ht="12.75">
      <c r="A316" s="134"/>
      <c r="B316" s="155"/>
      <c r="C316" s="134"/>
      <c r="D316" s="155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</row>
    <row r="317" spans="1:21" ht="12.75">
      <c r="A317" s="134"/>
      <c r="B317" s="155"/>
      <c r="C317" s="134"/>
      <c r="D317" s="155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</row>
    <row r="318" spans="1:21" ht="12.75">
      <c r="A318" s="134"/>
      <c r="B318" s="155"/>
      <c r="C318" s="134"/>
      <c r="D318" s="155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</row>
    <row r="319" spans="1:21" ht="12.75">
      <c r="A319" s="134"/>
      <c r="B319" s="155"/>
      <c r="C319" s="134"/>
      <c r="D319" s="155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</row>
    <row r="320" spans="1:21" ht="12.75">
      <c r="A320" s="134"/>
      <c r="B320" s="155"/>
      <c r="C320" s="134"/>
      <c r="D320" s="155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</row>
    <row r="321" spans="1:21" ht="12.75">
      <c r="A321" s="134"/>
      <c r="B321" s="155"/>
      <c r="C321" s="134"/>
      <c r="D321" s="155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</row>
    <row r="322" spans="1:21" ht="12.75">
      <c r="A322" s="134"/>
      <c r="B322" s="155"/>
      <c r="C322" s="134"/>
      <c r="D322" s="155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</row>
    <row r="323" spans="1:21" ht="12.75">
      <c r="A323" s="134"/>
      <c r="B323" s="155"/>
      <c r="C323" s="134"/>
      <c r="D323" s="155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</row>
    <row r="324" spans="1:21" ht="12.75">
      <c r="A324" s="134"/>
      <c r="B324" s="155"/>
      <c r="C324" s="134"/>
      <c r="D324" s="155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</row>
    <row r="325" spans="1:21" ht="12.75">
      <c r="A325" s="134"/>
      <c r="B325" s="155"/>
      <c r="C325" s="134"/>
      <c r="D325" s="155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</row>
    <row r="326" spans="1:21" ht="12.75">
      <c r="A326" s="134"/>
      <c r="B326" s="155"/>
      <c r="C326" s="134"/>
      <c r="D326" s="155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</row>
    <row r="327" spans="1:21" ht="12.75">
      <c r="A327" s="134"/>
      <c r="B327" s="155"/>
      <c r="C327" s="134"/>
      <c r="D327" s="155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</row>
    <row r="328" spans="1:21" ht="12.75">
      <c r="A328" s="134"/>
      <c r="B328" s="155"/>
      <c r="C328" s="134"/>
      <c r="D328" s="155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</row>
    <row r="329" spans="1:21" ht="12.75">
      <c r="A329" s="134"/>
      <c r="B329" s="155"/>
      <c r="C329" s="134"/>
      <c r="D329" s="155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</row>
    <row r="330" spans="1:21" ht="12.75">
      <c r="A330" s="134"/>
      <c r="B330" s="155"/>
      <c r="C330" s="134"/>
      <c r="D330" s="155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</row>
    <row r="331" spans="1:21" ht="12.75">
      <c r="A331" s="134"/>
      <c r="B331" s="155"/>
      <c r="C331" s="134"/>
      <c r="D331" s="155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</row>
    <row r="332" spans="1:21" ht="12.75">
      <c r="A332" s="134"/>
      <c r="B332" s="155"/>
      <c r="C332" s="134"/>
      <c r="D332" s="155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</row>
    <row r="333" spans="1:21" ht="12.75">
      <c r="A333" s="134"/>
      <c r="B333" s="155"/>
      <c r="C333" s="134"/>
      <c r="D333" s="155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</row>
    <row r="334" spans="1:21" ht="12.75">
      <c r="A334" s="134"/>
      <c r="B334" s="155"/>
      <c r="C334" s="134"/>
      <c r="D334" s="155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</row>
    <row r="335" spans="1:21" ht="12.75">
      <c r="A335" s="134"/>
      <c r="B335" s="155"/>
      <c r="C335" s="134"/>
      <c r="D335" s="155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</row>
    <row r="336" spans="1:21" ht="12.75">
      <c r="A336" s="134"/>
      <c r="B336" s="155"/>
      <c r="C336" s="134"/>
      <c r="D336" s="155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</row>
    <row r="337" spans="1:21" ht="12.75">
      <c r="A337" s="134"/>
      <c r="B337" s="155"/>
      <c r="C337" s="134"/>
      <c r="D337" s="155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</row>
    <row r="338" spans="1:21" ht="12.75">
      <c r="A338" s="134"/>
      <c r="B338" s="155"/>
      <c r="C338" s="134"/>
      <c r="D338" s="155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</row>
    <row r="339" spans="1:21" ht="12.75">
      <c r="A339" s="134"/>
      <c r="B339" s="155"/>
      <c r="C339" s="134"/>
      <c r="D339" s="155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</row>
    <row r="340" spans="1:21" ht="12.75">
      <c r="A340" s="134"/>
      <c r="B340" s="155"/>
      <c r="C340" s="134"/>
      <c r="D340" s="155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</row>
    <row r="341" spans="1:21" ht="12.75">
      <c r="A341" s="134"/>
      <c r="B341" s="155"/>
      <c r="C341" s="134"/>
      <c r="D341" s="155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</row>
    <row r="342" spans="1:21" ht="12.75">
      <c r="A342" s="134"/>
      <c r="B342" s="155"/>
      <c r="C342" s="134"/>
      <c r="D342" s="155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</row>
    <row r="343" spans="1:21" ht="12.75">
      <c r="A343" s="134"/>
      <c r="B343" s="155"/>
      <c r="C343" s="134"/>
      <c r="D343" s="155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</row>
    <row r="344" spans="1:21" ht="12.75">
      <c r="A344" s="134"/>
      <c r="B344" s="155"/>
      <c r="C344" s="134"/>
      <c r="D344" s="155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</row>
    <row r="345" spans="1:21" ht="12.75">
      <c r="A345" s="134"/>
      <c r="B345" s="155"/>
      <c r="C345" s="134"/>
      <c r="D345" s="155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</row>
    <row r="346" spans="1:21" ht="12.75">
      <c r="A346" s="134"/>
      <c r="B346" s="155"/>
      <c r="C346" s="134"/>
      <c r="D346" s="155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</row>
    <row r="347" spans="1:21" ht="12.75">
      <c r="A347" s="134"/>
      <c r="B347" s="155"/>
      <c r="C347" s="134"/>
      <c r="D347" s="155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</row>
    <row r="348" spans="1:21" ht="12.75">
      <c r="A348" s="134"/>
      <c r="B348" s="155"/>
      <c r="C348" s="134"/>
      <c r="D348" s="155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</row>
    <row r="349" spans="1:21" ht="12.75">
      <c r="A349" s="134"/>
      <c r="B349" s="155"/>
      <c r="C349" s="134"/>
      <c r="D349" s="155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</row>
    <row r="350" spans="1:21" ht="12.75">
      <c r="A350" s="134"/>
      <c r="B350" s="155"/>
      <c r="C350" s="134"/>
      <c r="D350" s="155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</row>
    <row r="351" spans="1:21" ht="12.75">
      <c r="A351" s="134"/>
      <c r="B351" s="155"/>
      <c r="C351" s="134"/>
      <c r="D351" s="155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</row>
    <row r="352" spans="1:21" ht="12.75">
      <c r="A352" s="134"/>
      <c r="B352" s="155"/>
      <c r="C352" s="134"/>
      <c r="D352" s="155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</row>
    <row r="353" spans="1:21" ht="12.75">
      <c r="A353" s="134"/>
      <c r="B353" s="155"/>
      <c r="C353" s="134"/>
      <c r="D353" s="155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</row>
    <row r="354" spans="1:21" ht="12.75">
      <c r="A354" s="134"/>
      <c r="B354" s="155"/>
      <c r="C354" s="134"/>
      <c r="D354" s="155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</row>
    <row r="355" spans="1:21" ht="12.75">
      <c r="A355" s="134"/>
      <c r="B355" s="155"/>
      <c r="C355" s="134"/>
      <c r="D355" s="155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</row>
    <row r="356" spans="1:21" ht="12.75">
      <c r="A356" s="134"/>
      <c r="B356" s="155"/>
      <c r="C356" s="134"/>
      <c r="D356" s="155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</row>
    <row r="357" spans="1:21" ht="12.75">
      <c r="A357" s="134"/>
      <c r="B357" s="155"/>
      <c r="C357" s="134"/>
      <c r="D357" s="155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</row>
    <row r="358" spans="1:21" ht="12.75">
      <c r="A358" s="134"/>
      <c r="B358" s="155"/>
      <c r="C358" s="134"/>
      <c r="D358" s="155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</row>
    <row r="359" spans="1:21" ht="12.75">
      <c r="A359" s="134"/>
      <c r="B359" s="155"/>
      <c r="C359" s="134"/>
      <c r="D359" s="155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</row>
    <row r="360" spans="1:21" ht="12.75">
      <c r="A360" s="134"/>
      <c r="B360" s="155"/>
      <c r="C360" s="134"/>
      <c r="D360" s="155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</row>
    <row r="361" spans="1:21" ht="12.75">
      <c r="A361" s="134"/>
      <c r="B361" s="155"/>
      <c r="C361" s="134"/>
      <c r="D361" s="155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</row>
    <row r="362" spans="1:21" ht="12.75">
      <c r="A362" s="134"/>
      <c r="B362" s="155"/>
      <c r="C362" s="134"/>
      <c r="D362" s="155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</row>
    <row r="363" spans="1:21" ht="12.75">
      <c r="A363" s="134"/>
      <c r="B363" s="155"/>
      <c r="C363" s="134"/>
      <c r="D363" s="155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</row>
    <row r="364" spans="1:21" ht="12.75">
      <c r="A364" s="134"/>
      <c r="B364" s="155"/>
      <c r="C364" s="134"/>
      <c r="D364" s="155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</row>
    <row r="365" spans="1:21" ht="12.75">
      <c r="A365" s="134"/>
      <c r="B365" s="155"/>
      <c r="C365" s="134"/>
      <c r="D365" s="155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</row>
    <row r="366" spans="1:21" ht="12.75">
      <c r="A366" s="134"/>
      <c r="B366" s="155"/>
      <c r="C366" s="134"/>
      <c r="D366" s="155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</row>
    <row r="367" spans="1:21" ht="12.75">
      <c r="A367" s="134"/>
      <c r="B367" s="155"/>
      <c r="C367" s="134"/>
      <c r="D367" s="155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</row>
    <row r="368" spans="1:21" ht="12.75">
      <c r="A368" s="134"/>
      <c r="B368" s="155"/>
      <c r="C368" s="134"/>
      <c r="D368" s="155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</row>
    <row r="369" spans="1:21" ht="12.75">
      <c r="A369" s="134"/>
      <c r="B369" s="155"/>
      <c r="C369" s="134"/>
      <c r="D369" s="155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</row>
    <row r="370" spans="1:21" ht="12.75">
      <c r="A370" s="134"/>
      <c r="B370" s="155"/>
      <c r="C370" s="134"/>
      <c r="D370" s="155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</row>
    <row r="371" spans="1:21" ht="12.75">
      <c r="A371" s="134"/>
      <c r="B371" s="155"/>
      <c r="C371" s="134"/>
      <c r="D371" s="155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</row>
    <row r="372" spans="1:21" ht="12.75">
      <c r="A372" s="134"/>
      <c r="B372" s="155"/>
      <c r="C372" s="134"/>
      <c r="D372" s="155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</row>
    <row r="373" spans="1:21" ht="12.75">
      <c r="A373" s="134"/>
      <c r="B373" s="155"/>
      <c r="C373" s="134"/>
      <c r="D373" s="155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</row>
    <row r="374" spans="1:21" ht="12.75">
      <c r="A374" s="134"/>
      <c r="B374" s="155"/>
      <c r="C374" s="134"/>
      <c r="D374" s="155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</row>
    <row r="375" spans="1:21" ht="12.75">
      <c r="A375" s="134"/>
      <c r="B375" s="155"/>
      <c r="C375" s="134"/>
      <c r="D375" s="155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</row>
    <row r="376" spans="1:21" ht="12.75">
      <c r="A376" s="134"/>
      <c r="B376" s="155"/>
      <c r="C376" s="134"/>
      <c r="D376" s="155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</row>
    <row r="377" spans="1:21" ht="12.75">
      <c r="A377" s="134"/>
      <c r="B377" s="155"/>
      <c r="C377" s="134"/>
      <c r="D377" s="155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</row>
    <row r="378" spans="1:21" ht="12.75">
      <c r="A378" s="134"/>
      <c r="B378" s="155"/>
      <c r="C378" s="134"/>
      <c r="D378" s="155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</row>
    <row r="379" spans="1:21" ht="12.75">
      <c r="A379" s="134"/>
      <c r="B379" s="155"/>
      <c r="C379" s="134"/>
      <c r="D379" s="155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</row>
    <row r="380" spans="1:21" ht="12.75">
      <c r="A380" s="134"/>
      <c r="B380" s="155"/>
      <c r="C380" s="134"/>
      <c r="D380" s="155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</row>
    <row r="381" spans="1:21" ht="12.75">
      <c r="A381" s="134"/>
      <c r="B381" s="155"/>
      <c r="C381" s="134"/>
      <c r="D381" s="155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</row>
    <row r="382" spans="1:21" ht="12.75">
      <c r="A382" s="134"/>
      <c r="B382" s="155"/>
      <c r="C382" s="134"/>
      <c r="D382" s="155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</row>
    <row r="383" spans="1:21" ht="12.75">
      <c r="A383" s="134"/>
      <c r="B383" s="155"/>
      <c r="C383" s="134"/>
      <c r="D383" s="155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</row>
    <row r="384" spans="1:21" ht="12.75">
      <c r="A384" s="134"/>
      <c r="B384" s="155"/>
      <c r="C384" s="134"/>
      <c r="D384" s="155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</row>
    <row r="385" spans="1:21" ht="12.75">
      <c r="A385" s="134"/>
      <c r="B385" s="155"/>
      <c r="C385" s="134"/>
      <c r="D385" s="155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</row>
    <row r="386" spans="1:21" ht="12.75">
      <c r="A386" s="134"/>
      <c r="B386" s="155"/>
      <c r="C386" s="134"/>
      <c r="D386" s="155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</row>
    <row r="387" spans="1:21" ht="12.75">
      <c r="A387" s="134"/>
      <c r="B387" s="155"/>
      <c r="C387" s="134"/>
      <c r="D387" s="155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</row>
    <row r="388" spans="1:21" ht="12.75">
      <c r="A388" s="134"/>
      <c r="B388" s="155"/>
      <c r="C388" s="134"/>
      <c r="D388" s="155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</row>
    <row r="389" spans="1:21" ht="12.75">
      <c r="A389" s="134"/>
      <c r="B389" s="155"/>
      <c r="C389" s="134"/>
      <c r="D389" s="155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</row>
    <row r="390" spans="1:21" ht="12.75">
      <c r="A390" s="134"/>
      <c r="B390" s="155"/>
      <c r="C390" s="134"/>
      <c r="D390" s="155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</row>
    <row r="391" spans="1:21" ht="12.75">
      <c r="A391" s="134"/>
      <c r="B391" s="155"/>
      <c r="C391" s="134"/>
      <c r="D391" s="155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</row>
    <row r="392" spans="1:21" ht="12.75">
      <c r="A392" s="134"/>
      <c r="B392" s="155"/>
      <c r="C392" s="134"/>
      <c r="D392" s="155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</row>
    <row r="393" spans="1:21" ht="12.75">
      <c r="A393" s="134"/>
      <c r="B393" s="155"/>
      <c r="C393" s="134"/>
      <c r="D393" s="155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</row>
    <row r="394" spans="1:21" ht="12.75">
      <c r="A394" s="134"/>
      <c r="B394" s="155"/>
      <c r="C394" s="134"/>
      <c r="D394" s="155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</row>
    <row r="395" spans="1:21" ht="12.75">
      <c r="A395" s="134"/>
      <c r="B395" s="155"/>
      <c r="C395" s="134"/>
      <c r="D395" s="155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</row>
    <row r="396" spans="1:21" ht="12.75">
      <c r="A396" s="134"/>
      <c r="B396" s="155"/>
      <c r="C396" s="134"/>
      <c r="D396" s="155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</row>
    <row r="397" spans="1:21" ht="12.75">
      <c r="A397" s="134"/>
      <c r="B397" s="155"/>
      <c r="C397" s="134"/>
      <c r="D397" s="155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</row>
    <row r="398" spans="1:21" ht="12.75">
      <c r="A398" s="134"/>
      <c r="B398" s="155"/>
      <c r="C398" s="134"/>
      <c r="D398" s="155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</row>
    <row r="399" spans="1:21" ht="12.75">
      <c r="A399" s="134"/>
      <c r="B399" s="155"/>
      <c r="C399" s="134"/>
      <c r="D399" s="155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</row>
    <row r="400" spans="1:21" ht="12.75">
      <c r="A400" s="134"/>
      <c r="B400" s="155"/>
      <c r="C400" s="134"/>
      <c r="D400" s="155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</row>
    <row r="401" spans="1:21" ht="12.75">
      <c r="A401" s="134"/>
      <c r="B401" s="155"/>
      <c r="C401" s="134"/>
      <c r="D401" s="155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</row>
    <row r="402" spans="1:21" ht="12.75">
      <c r="A402" s="134"/>
      <c r="B402" s="155"/>
      <c r="C402" s="134"/>
      <c r="D402" s="155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</row>
    <row r="403" spans="1:21" ht="12.75">
      <c r="A403" s="134"/>
      <c r="B403" s="155"/>
      <c r="C403" s="134"/>
      <c r="D403" s="155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</row>
    <row r="404" spans="1:21" ht="12.75">
      <c r="A404" s="134"/>
      <c r="B404" s="155"/>
      <c r="C404" s="134"/>
      <c r="D404" s="155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</row>
    <row r="405" spans="1:21" ht="12.75">
      <c r="A405" s="134"/>
      <c r="B405" s="155"/>
      <c r="C405" s="134"/>
      <c r="D405" s="155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</row>
    <row r="406" spans="1:21" ht="12.75">
      <c r="A406" s="134"/>
      <c r="B406" s="155"/>
      <c r="C406" s="134"/>
      <c r="D406" s="155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</row>
    <row r="407" spans="1:21" ht="12.75">
      <c r="A407" s="134"/>
      <c r="B407" s="155"/>
      <c r="C407" s="134"/>
      <c r="D407" s="155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</row>
    <row r="408" spans="1:21" ht="12.75">
      <c r="A408" s="134"/>
      <c r="B408" s="155"/>
      <c r="C408" s="134"/>
      <c r="D408" s="155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</row>
    <row r="409" spans="1:21" ht="12.75">
      <c r="A409" s="134"/>
      <c r="B409" s="155"/>
      <c r="C409" s="134"/>
      <c r="D409" s="155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</row>
    <row r="410" spans="1:21" ht="12.75">
      <c r="A410" s="134"/>
      <c r="B410" s="155"/>
      <c r="C410" s="134"/>
      <c r="D410" s="155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</row>
    <row r="411" spans="1:21" ht="12.75">
      <c r="A411" s="134"/>
      <c r="B411" s="155"/>
      <c r="C411" s="134"/>
      <c r="D411" s="155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</row>
    <row r="412" spans="1:21" ht="12.75">
      <c r="A412" s="134"/>
      <c r="B412" s="155"/>
      <c r="C412" s="134"/>
      <c r="D412" s="155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</row>
    <row r="413" spans="1:21" ht="12.75">
      <c r="A413" s="134"/>
      <c r="B413" s="155"/>
      <c r="C413" s="134"/>
      <c r="D413" s="155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</row>
    <row r="414" spans="1:21" ht="12.75">
      <c r="A414" s="134"/>
      <c r="B414" s="155"/>
      <c r="C414" s="134"/>
      <c r="D414" s="155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</row>
    <row r="415" spans="1:21" ht="12.75">
      <c r="A415" s="134"/>
      <c r="B415" s="155"/>
      <c r="C415" s="134"/>
      <c r="D415" s="155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</row>
    <row r="416" spans="1:21" ht="12.75">
      <c r="A416" s="134"/>
      <c r="B416" s="155"/>
      <c r="C416" s="134"/>
      <c r="D416" s="155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</row>
    <row r="417" spans="1:21" ht="12.75">
      <c r="A417" s="134"/>
      <c r="B417" s="155"/>
      <c r="C417" s="134"/>
      <c r="D417" s="155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</row>
    <row r="418" spans="1:21" ht="12.75">
      <c r="A418" s="134"/>
      <c r="B418" s="155"/>
      <c r="C418" s="134"/>
      <c r="D418" s="155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</row>
    <row r="419" spans="1:21" ht="12.75">
      <c r="A419" s="134"/>
      <c r="B419" s="155"/>
      <c r="C419" s="134"/>
      <c r="D419" s="155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</row>
    <row r="420" spans="1:21" ht="12.75">
      <c r="A420" s="134"/>
      <c r="B420" s="155"/>
      <c r="C420" s="134"/>
      <c r="D420" s="155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</row>
    <row r="421" spans="1:21" ht="12.75">
      <c r="A421" s="134"/>
      <c r="B421" s="155"/>
      <c r="C421" s="134"/>
      <c r="D421" s="155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</row>
    <row r="422" spans="1:21" ht="12.75">
      <c r="A422" s="134"/>
      <c r="B422" s="155"/>
      <c r="C422" s="134"/>
      <c r="D422" s="155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</row>
    <row r="423" spans="1:21" ht="12.75">
      <c r="A423" s="134"/>
      <c r="B423" s="155"/>
      <c r="C423" s="134"/>
      <c r="D423" s="155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</row>
    <row r="424" spans="1:21" ht="12.75">
      <c r="A424" s="134"/>
      <c r="B424" s="155"/>
      <c r="C424" s="134"/>
      <c r="D424" s="155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</row>
    <row r="425" spans="1:21" ht="12.75">
      <c r="A425" s="134"/>
      <c r="B425" s="155"/>
      <c r="C425" s="134"/>
      <c r="D425" s="155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</row>
    <row r="426" spans="1:21" ht="12.75">
      <c r="A426" s="134"/>
      <c r="B426" s="155"/>
      <c r="C426" s="134"/>
      <c r="D426" s="155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</row>
    <row r="427" spans="1:21" ht="12.75">
      <c r="A427" s="134"/>
      <c r="B427" s="155"/>
      <c r="C427" s="134"/>
      <c r="D427" s="155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</row>
    <row r="428" spans="1:21" ht="12.75">
      <c r="A428" s="134"/>
      <c r="B428" s="155"/>
      <c r="C428" s="134"/>
      <c r="D428" s="155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</row>
    <row r="429" spans="1:21" ht="12.75">
      <c r="A429" s="134"/>
      <c r="B429" s="155"/>
      <c r="C429" s="134"/>
      <c r="D429" s="155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</row>
    <row r="430" spans="1:21" ht="12.75">
      <c r="A430" s="134"/>
      <c r="B430" s="155"/>
      <c r="C430" s="134"/>
      <c r="D430" s="155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</row>
    <row r="431" spans="1:21" ht="12.75">
      <c r="A431" s="134"/>
      <c r="B431" s="155"/>
      <c r="C431" s="134"/>
      <c r="D431" s="155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</row>
    <row r="432" spans="1:21" ht="12.75">
      <c r="A432" s="134"/>
      <c r="B432" s="155"/>
      <c r="C432" s="134"/>
      <c r="D432" s="155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</row>
    <row r="433" spans="1:21" ht="12.75">
      <c r="A433" s="134"/>
      <c r="B433" s="155"/>
      <c r="C433" s="134"/>
      <c r="D433" s="155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</row>
    <row r="434" spans="1:21" ht="12.75">
      <c r="A434" s="134"/>
      <c r="B434" s="155"/>
      <c r="C434" s="134"/>
      <c r="D434" s="155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</row>
    <row r="435" spans="1:21" ht="12.75">
      <c r="A435" s="134"/>
      <c r="B435" s="155"/>
      <c r="C435" s="134"/>
      <c r="D435" s="155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</row>
    <row r="436" spans="1:21" ht="12.75">
      <c r="A436" s="134"/>
      <c r="B436" s="155"/>
      <c r="C436" s="134"/>
      <c r="D436" s="155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</row>
    <row r="437" spans="1:21" ht="12.75">
      <c r="A437" s="134"/>
      <c r="B437" s="155"/>
      <c r="C437" s="134"/>
      <c r="D437" s="155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</row>
    <row r="438" spans="1:21" ht="12.75">
      <c r="A438" s="134"/>
      <c r="B438" s="155"/>
      <c r="C438" s="134"/>
      <c r="D438" s="155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</row>
    <row r="439" spans="1:21" ht="12.75">
      <c r="A439" s="134"/>
      <c r="B439" s="155"/>
      <c r="C439" s="134"/>
      <c r="D439" s="155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</row>
    <row r="440" spans="1:21" ht="12.75">
      <c r="A440" s="134"/>
      <c r="B440" s="155"/>
      <c r="C440" s="134"/>
      <c r="D440" s="155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</row>
    <row r="441" spans="1:21" ht="12.75">
      <c r="A441" s="134"/>
      <c r="B441" s="155"/>
      <c r="C441" s="134"/>
      <c r="D441" s="155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</row>
    <row r="442" spans="1:21" ht="12.75">
      <c r="A442" s="134"/>
      <c r="B442" s="155"/>
      <c r="C442" s="134"/>
      <c r="D442" s="155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</row>
    <row r="443" spans="1:21" ht="12.75">
      <c r="A443" s="134"/>
      <c r="B443" s="155"/>
      <c r="C443" s="134"/>
      <c r="D443" s="155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</row>
    <row r="444" spans="1:21" ht="12.75">
      <c r="A444" s="134"/>
      <c r="B444" s="155"/>
      <c r="C444" s="134"/>
      <c r="D444" s="155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</row>
    <row r="445" spans="1:21" ht="12.75">
      <c r="A445" s="134"/>
      <c r="B445" s="155"/>
      <c r="C445" s="134"/>
      <c r="D445" s="155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</row>
    <row r="446" spans="1:21" ht="12.75">
      <c r="A446" s="134"/>
      <c r="B446" s="155"/>
      <c r="C446" s="134"/>
      <c r="D446" s="155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</row>
    <row r="447" spans="1:21" ht="12.75">
      <c r="A447" s="134"/>
      <c r="B447" s="155"/>
      <c r="C447" s="134"/>
      <c r="D447" s="155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</row>
    <row r="448" spans="1:21" ht="12.75">
      <c r="A448" s="134"/>
      <c r="B448" s="155"/>
      <c r="C448" s="134"/>
      <c r="D448" s="155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</row>
    <row r="449" spans="1:21" ht="12.75">
      <c r="A449" s="134"/>
      <c r="B449" s="155"/>
      <c r="C449" s="134"/>
      <c r="D449" s="155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</row>
    <row r="450" spans="1:21" ht="12.75">
      <c r="A450" s="134"/>
      <c r="B450" s="155"/>
      <c r="C450" s="134"/>
      <c r="D450" s="155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</row>
    <row r="451" spans="1:21" ht="12.75">
      <c r="A451" s="134"/>
      <c r="B451" s="155"/>
      <c r="C451" s="134"/>
      <c r="D451" s="155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</row>
    <row r="452" spans="1:21" ht="12.75">
      <c r="A452" s="134"/>
      <c r="B452" s="155"/>
      <c r="C452" s="134"/>
      <c r="D452" s="155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</row>
    <row r="453" spans="1:21" ht="12.75">
      <c r="A453" s="134"/>
      <c r="B453" s="155"/>
      <c r="C453" s="134"/>
      <c r="D453" s="155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</row>
    <row r="454" spans="1:21" ht="12.75">
      <c r="A454" s="134"/>
      <c r="B454" s="155"/>
      <c r="C454" s="134"/>
      <c r="D454" s="155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</row>
    <row r="455" spans="1:21" ht="12.75">
      <c r="A455" s="134"/>
      <c r="B455" s="155"/>
      <c r="C455" s="134"/>
      <c r="D455" s="155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</row>
    <row r="456" spans="1:21" ht="12.75">
      <c r="A456" s="134"/>
      <c r="B456" s="155"/>
      <c r="C456" s="134"/>
      <c r="D456" s="155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</row>
    <row r="457" spans="1:21" ht="12.75">
      <c r="A457" s="134"/>
      <c r="B457" s="155"/>
      <c r="C457" s="134"/>
      <c r="D457" s="155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</row>
    <row r="458" spans="1:21" ht="12.75">
      <c r="A458" s="134"/>
      <c r="B458" s="155"/>
      <c r="C458" s="134"/>
      <c r="D458" s="155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</row>
    <row r="459" spans="1:21" ht="12.75">
      <c r="A459" s="134"/>
      <c r="B459" s="155"/>
      <c r="C459" s="134"/>
      <c r="D459" s="155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</row>
    <row r="460" spans="1:21" ht="12.75">
      <c r="A460" s="134"/>
      <c r="B460" s="155"/>
      <c r="C460" s="134"/>
      <c r="D460" s="155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</row>
    <row r="461" spans="1:21" ht="12.75">
      <c r="A461" s="134"/>
      <c r="B461" s="155"/>
      <c r="C461" s="134"/>
      <c r="D461" s="155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</row>
    <row r="462" spans="1:21" ht="12.75">
      <c r="A462" s="134"/>
      <c r="B462" s="155"/>
      <c r="C462" s="134"/>
      <c r="D462" s="155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</row>
    <row r="463" spans="1:21" ht="12.75">
      <c r="A463" s="134"/>
      <c r="B463" s="155"/>
      <c r="C463" s="134"/>
      <c r="D463" s="155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</row>
    <row r="464" spans="1:21" ht="12.75">
      <c r="A464" s="134"/>
      <c r="B464" s="155"/>
      <c r="C464" s="134"/>
      <c r="D464" s="155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</row>
    <row r="465" spans="1:21" ht="12.75">
      <c r="A465" s="134"/>
      <c r="B465" s="155"/>
      <c r="C465" s="134"/>
      <c r="D465" s="155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</row>
    <row r="466" spans="1:21" ht="12.75">
      <c r="A466" s="134"/>
      <c r="B466" s="155"/>
      <c r="C466" s="134"/>
      <c r="D466" s="155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</row>
    <row r="467" spans="1:21" ht="12.75">
      <c r="A467" s="134"/>
      <c r="B467" s="155"/>
      <c r="C467" s="134"/>
      <c r="D467" s="155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</row>
    <row r="468" spans="1:21" ht="12.75">
      <c r="A468" s="134"/>
      <c r="B468" s="155"/>
      <c r="C468" s="134"/>
      <c r="D468" s="155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</row>
    <row r="469" spans="1:21" ht="12.75">
      <c r="A469" s="134"/>
      <c r="B469" s="155"/>
      <c r="C469" s="134"/>
      <c r="D469" s="155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</row>
    <row r="470" spans="1:21" ht="12.75">
      <c r="A470" s="134"/>
      <c r="B470" s="155"/>
      <c r="C470" s="134"/>
      <c r="D470" s="155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</row>
    <row r="471" spans="1:21" ht="12.75">
      <c r="A471" s="134"/>
      <c r="B471" s="155"/>
      <c r="C471" s="134"/>
      <c r="D471" s="155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</row>
    <row r="472" spans="1:21" ht="12.75">
      <c r="A472" s="134"/>
      <c r="B472" s="155"/>
      <c r="C472" s="134"/>
      <c r="D472" s="155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</row>
    <row r="473" spans="1:21" ht="12.75">
      <c r="A473" s="134"/>
      <c r="B473" s="155"/>
      <c r="C473" s="134"/>
      <c r="D473" s="155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</row>
    <row r="474" spans="1:21" ht="12.75">
      <c r="A474" s="134"/>
      <c r="B474" s="155"/>
      <c r="C474" s="134"/>
      <c r="D474" s="155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</row>
    <row r="475" spans="1:21" ht="12.75">
      <c r="A475" s="134"/>
      <c r="B475" s="155"/>
      <c r="C475" s="134"/>
      <c r="D475" s="155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</row>
    <row r="476" spans="1:21" ht="12.75">
      <c r="A476" s="134"/>
      <c r="B476" s="155"/>
      <c r="C476" s="134"/>
      <c r="D476" s="155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</row>
    <row r="477" spans="1:21" ht="12.75">
      <c r="A477" s="134"/>
      <c r="B477" s="155"/>
      <c r="C477" s="134"/>
      <c r="D477" s="155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</row>
    <row r="478" spans="1:21" ht="12.75">
      <c r="A478" s="134"/>
      <c r="B478" s="155"/>
      <c r="C478" s="134"/>
      <c r="D478" s="155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</row>
    <row r="479" spans="1:21" ht="12.75">
      <c r="A479" s="134"/>
      <c r="B479" s="155"/>
      <c r="C479" s="134"/>
      <c r="D479" s="155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</row>
    <row r="480" spans="1:21" ht="12.75">
      <c r="A480" s="134"/>
      <c r="B480" s="155"/>
      <c r="C480" s="134"/>
      <c r="D480" s="155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</row>
    <row r="481" spans="1:21" ht="12.75">
      <c r="A481" s="134"/>
      <c r="B481" s="155"/>
      <c r="C481" s="134"/>
      <c r="D481" s="155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</row>
    <row r="482" spans="1:21" ht="12.75">
      <c r="A482" s="134"/>
      <c r="B482" s="155"/>
      <c r="C482" s="134"/>
      <c r="D482" s="155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</row>
    <row r="483" spans="1:21" ht="12.75">
      <c r="A483" s="134"/>
      <c r="B483" s="155"/>
      <c r="C483" s="134"/>
      <c r="D483" s="155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</row>
    <row r="484" spans="1:21" ht="12.75">
      <c r="A484" s="134"/>
      <c r="B484" s="155"/>
      <c r="C484" s="134"/>
      <c r="D484" s="155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</row>
    <row r="485" spans="1:21" ht="12.75">
      <c r="A485" s="134"/>
      <c r="B485" s="155"/>
      <c r="C485" s="134"/>
      <c r="D485" s="155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</row>
    <row r="486" spans="1:21" ht="12.75">
      <c r="A486" s="134"/>
      <c r="B486" s="155"/>
      <c r="C486" s="134"/>
      <c r="D486" s="155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</row>
    <row r="487" spans="1:21" ht="12.75">
      <c r="A487" s="134"/>
      <c r="B487" s="155"/>
      <c r="C487" s="134"/>
      <c r="D487" s="155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</row>
    <row r="488" spans="1:21" ht="12.75">
      <c r="A488" s="134"/>
      <c r="B488" s="155"/>
      <c r="C488" s="134"/>
      <c r="D488" s="155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</row>
    <row r="489" spans="1:21" ht="12.75">
      <c r="A489" s="134"/>
      <c r="B489" s="155"/>
      <c r="C489" s="134"/>
      <c r="D489" s="155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</row>
    <row r="490" spans="1:21" ht="12.75">
      <c r="A490" s="134"/>
      <c r="B490" s="155"/>
      <c r="C490" s="134"/>
      <c r="D490" s="155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</row>
    <row r="491" spans="1:21" ht="12.75">
      <c r="A491" s="134"/>
      <c r="B491" s="155"/>
      <c r="C491" s="134"/>
      <c r="D491" s="155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</row>
    <row r="492" spans="1:21" ht="12.75">
      <c r="A492" s="134"/>
      <c r="B492" s="155"/>
      <c r="C492" s="134"/>
      <c r="D492" s="155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</row>
    <row r="493" spans="1:21" ht="12.75">
      <c r="A493" s="134"/>
      <c r="B493" s="155"/>
      <c r="C493" s="134"/>
      <c r="D493" s="155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</row>
    <row r="494" spans="1:21" ht="12.75">
      <c r="A494" s="134"/>
      <c r="B494" s="155"/>
      <c r="C494" s="134"/>
      <c r="D494" s="155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</row>
    <row r="495" spans="1:21" ht="12.75">
      <c r="A495" s="134"/>
      <c r="B495" s="155"/>
      <c r="C495" s="134"/>
      <c r="D495" s="155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</row>
    <row r="496" spans="1:21" ht="12.75">
      <c r="A496" s="134"/>
      <c r="B496" s="155"/>
      <c r="C496" s="134"/>
      <c r="D496" s="155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</row>
    <row r="497" spans="1:21" ht="12.75">
      <c r="A497" s="134"/>
      <c r="B497" s="155"/>
      <c r="C497" s="134"/>
      <c r="D497" s="155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</row>
    <row r="498" spans="1:21" ht="12.75">
      <c r="A498" s="134"/>
      <c r="B498" s="155"/>
      <c r="C498" s="134"/>
      <c r="D498" s="155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</row>
    <row r="499" spans="1:21" ht="12.75">
      <c r="A499" s="134"/>
      <c r="B499" s="155"/>
      <c r="C499" s="134"/>
      <c r="D499" s="155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</row>
    <row r="500" spans="1:21" ht="12.75">
      <c r="A500" s="134"/>
      <c r="B500" s="155"/>
      <c r="C500" s="134"/>
      <c r="D500" s="155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</row>
    <row r="501" spans="1:21" ht="12.75">
      <c r="A501" s="134"/>
      <c r="B501" s="155"/>
      <c r="C501" s="134"/>
      <c r="D501" s="155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</row>
    <row r="502" spans="1:21" ht="12.75">
      <c r="A502" s="134"/>
      <c r="B502" s="155"/>
      <c r="C502" s="134"/>
      <c r="D502" s="155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</row>
    <row r="503" spans="1:21" ht="12.75">
      <c r="A503" s="134"/>
      <c r="B503" s="155"/>
      <c r="C503" s="134"/>
      <c r="D503" s="155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</row>
    <row r="504" spans="1:21" ht="12.75">
      <c r="A504" s="134"/>
      <c r="B504" s="155"/>
      <c r="C504" s="134"/>
      <c r="D504" s="155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</row>
    <row r="505" spans="1:21" ht="12.75">
      <c r="A505" s="134"/>
      <c r="B505" s="155"/>
      <c r="C505" s="134"/>
      <c r="D505" s="155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</row>
    <row r="506" spans="1:21" ht="12.75">
      <c r="A506" s="134"/>
      <c r="B506" s="155"/>
      <c r="C506" s="134"/>
      <c r="D506" s="155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</row>
    <row r="507" spans="1:21" ht="12.75">
      <c r="A507" s="134"/>
      <c r="B507" s="155"/>
      <c r="C507" s="134"/>
      <c r="D507" s="155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</row>
    <row r="508" spans="1:21" ht="12.75">
      <c r="A508" s="134"/>
      <c r="B508" s="155"/>
      <c r="C508" s="134"/>
      <c r="D508" s="155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</row>
    <row r="509" spans="1:21" ht="12.75">
      <c r="A509" s="134"/>
      <c r="B509" s="155"/>
      <c r="C509" s="134"/>
      <c r="D509" s="155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</row>
    <row r="510" spans="1:21" ht="12.75">
      <c r="A510" s="134"/>
      <c r="B510" s="155"/>
      <c r="C510" s="134"/>
      <c r="D510" s="155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</row>
    <row r="511" spans="1:21" ht="12.75">
      <c r="A511" s="134"/>
      <c r="B511" s="155"/>
      <c r="C511" s="134"/>
      <c r="D511" s="155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</row>
    <row r="512" spans="1:21" ht="12.75">
      <c r="A512" s="134"/>
      <c r="B512" s="155"/>
      <c r="C512" s="134"/>
      <c r="D512" s="155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</row>
    <row r="513" spans="1:21" ht="12.75">
      <c r="A513" s="134"/>
      <c r="B513" s="155"/>
      <c r="C513" s="134"/>
      <c r="D513" s="155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</row>
    <row r="514" spans="1:21" ht="12.75">
      <c r="A514" s="134"/>
      <c r="B514" s="155"/>
      <c r="C514" s="134"/>
      <c r="D514" s="155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</row>
    <row r="515" spans="1:21" ht="12.75">
      <c r="A515" s="134"/>
      <c r="B515" s="155"/>
      <c r="C515" s="134"/>
      <c r="D515" s="155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</row>
    <row r="516" spans="1:21" ht="12.75">
      <c r="A516" s="134"/>
      <c r="B516" s="155"/>
      <c r="C516" s="134"/>
      <c r="D516" s="155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</row>
    <row r="517" spans="1:21" ht="12.75">
      <c r="A517" s="134"/>
      <c r="B517" s="155"/>
      <c r="C517" s="134"/>
      <c r="D517" s="155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</row>
    <row r="518" spans="1:21" ht="12.75">
      <c r="A518" s="134"/>
      <c r="B518" s="155"/>
      <c r="C518" s="134"/>
      <c r="D518" s="155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</row>
    <row r="519" spans="1:21" ht="12.75">
      <c r="A519" s="134"/>
      <c r="B519" s="155"/>
      <c r="C519" s="134"/>
      <c r="D519" s="155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</row>
    <row r="520" spans="1:21" ht="12.75">
      <c r="A520" s="134"/>
      <c r="B520" s="155"/>
      <c r="C520" s="134"/>
      <c r="D520" s="155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</row>
    <row r="521" spans="1:21" ht="12.75">
      <c r="A521" s="134"/>
      <c r="B521" s="155"/>
      <c r="C521" s="134"/>
      <c r="D521" s="155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</row>
    <row r="522" spans="1:21" ht="12.75">
      <c r="A522" s="134"/>
      <c r="B522" s="155"/>
      <c r="C522" s="134"/>
      <c r="D522" s="155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</row>
    <row r="523" spans="1:21" ht="12.75">
      <c r="A523" s="134"/>
      <c r="B523" s="155"/>
      <c r="C523" s="134"/>
      <c r="D523" s="155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</row>
    <row r="524" spans="1:21" ht="12.75">
      <c r="A524" s="134"/>
      <c r="B524" s="155"/>
      <c r="C524" s="134"/>
      <c r="D524" s="155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</row>
    <row r="525" spans="1:21" ht="12.75">
      <c r="A525" s="134"/>
      <c r="B525" s="155"/>
      <c r="C525" s="134"/>
      <c r="D525" s="155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</row>
    <row r="526" spans="1:21" ht="12.75">
      <c r="A526" s="134"/>
      <c r="B526" s="155"/>
      <c r="C526" s="134"/>
      <c r="D526" s="155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</row>
    <row r="527" spans="1:21" ht="12.75">
      <c r="A527" s="134"/>
      <c r="B527" s="155"/>
      <c r="C527" s="134"/>
      <c r="D527" s="155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</row>
    <row r="528" spans="1:21" ht="12.75">
      <c r="A528" s="134"/>
      <c r="B528" s="155"/>
      <c r="C528" s="134"/>
      <c r="D528" s="155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</row>
    <row r="529" spans="1:21" ht="12.75">
      <c r="A529" s="134"/>
      <c r="B529" s="155"/>
      <c r="C529" s="134"/>
      <c r="D529" s="155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</row>
    <row r="530" spans="1:21" ht="12.75">
      <c r="A530" s="134"/>
      <c r="B530" s="155"/>
      <c r="C530" s="134"/>
      <c r="D530" s="155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</row>
    <row r="531" spans="1:21" ht="12.75">
      <c r="A531" s="134"/>
      <c r="B531" s="155"/>
      <c r="C531" s="134"/>
      <c r="D531" s="155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</row>
    <row r="532" spans="1:21" ht="12.75">
      <c r="A532" s="134"/>
      <c r="B532" s="155"/>
      <c r="C532" s="134"/>
      <c r="D532" s="155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</row>
    <row r="533" spans="1:21" ht="12.75">
      <c r="A533" s="134"/>
      <c r="B533" s="155"/>
      <c r="C533" s="134"/>
      <c r="D533" s="155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</row>
    <row r="534" spans="1:21" ht="12.75">
      <c r="A534" s="134"/>
      <c r="B534" s="155"/>
      <c r="C534" s="134"/>
      <c r="D534" s="155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</row>
    <row r="535" spans="1:21" ht="12.75">
      <c r="A535" s="134"/>
      <c r="B535" s="155"/>
      <c r="C535" s="134"/>
      <c r="D535" s="155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</row>
    <row r="536" spans="1:21" ht="12.75">
      <c r="A536" s="134"/>
      <c r="B536" s="155"/>
      <c r="C536" s="134"/>
      <c r="D536" s="155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</row>
    <row r="537" spans="1:21" ht="12.75">
      <c r="A537" s="134"/>
      <c r="B537" s="155"/>
      <c r="C537" s="134"/>
      <c r="D537" s="155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</row>
    <row r="538" spans="1:21" ht="12.75">
      <c r="A538" s="134"/>
      <c r="B538" s="155"/>
      <c r="C538" s="134"/>
      <c r="D538" s="155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</row>
    <row r="539" spans="1:21" ht="12.75">
      <c r="A539" s="134"/>
      <c r="B539" s="155"/>
      <c r="C539" s="134"/>
      <c r="D539" s="155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</row>
    <row r="540" spans="1:21" ht="12.75">
      <c r="A540" s="134"/>
      <c r="B540" s="155"/>
      <c r="C540" s="134"/>
      <c r="D540" s="155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</row>
    <row r="541" spans="1:21" ht="12.75">
      <c r="A541" s="134"/>
      <c r="B541" s="155"/>
      <c r="C541" s="134"/>
      <c r="D541" s="155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</row>
    <row r="542" spans="1:21" ht="12.75">
      <c r="A542" s="134"/>
      <c r="B542" s="155"/>
      <c r="C542" s="134"/>
      <c r="D542" s="155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</row>
    <row r="543" spans="1:21" ht="12.75">
      <c r="A543" s="134"/>
      <c r="B543" s="155"/>
      <c r="C543" s="134"/>
      <c r="D543" s="155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</row>
    <row r="544" spans="1:21" ht="12.75">
      <c r="A544" s="134"/>
      <c r="B544" s="155"/>
      <c r="C544" s="134"/>
      <c r="D544" s="155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</row>
    <row r="545" spans="1:21" ht="12.75">
      <c r="A545" s="134"/>
      <c r="B545" s="155"/>
      <c r="C545" s="134"/>
      <c r="D545" s="155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</row>
    <row r="546" spans="1:21" ht="12.75">
      <c r="A546" s="134"/>
      <c r="B546" s="155"/>
      <c r="C546" s="134"/>
      <c r="D546" s="155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</row>
    <row r="547" spans="1:21" ht="12.75">
      <c r="A547" s="134"/>
      <c r="B547" s="155"/>
      <c r="C547" s="134"/>
      <c r="D547" s="155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</row>
    <row r="548" spans="1:21" ht="12.75">
      <c r="A548" s="134"/>
      <c r="B548" s="155"/>
      <c r="C548" s="134"/>
      <c r="D548" s="155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</row>
    <row r="549" spans="1:21" ht="12.75">
      <c r="A549" s="134"/>
      <c r="B549" s="155"/>
      <c r="C549" s="134"/>
      <c r="D549" s="155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</row>
    <row r="550" spans="1:21" ht="12.75">
      <c r="A550" s="134"/>
      <c r="B550" s="155"/>
      <c r="C550" s="134"/>
      <c r="D550" s="155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</row>
    <row r="551" spans="1:21" ht="12.75">
      <c r="A551" s="134"/>
      <c r="B551" s="155"/>
      <c r="C551" s="134"/>
      <c r="D551" s="155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</row>
    <row r="552" spans="1:21" ht="12.75">
      <c r="A552" s="134"/>
      <c r="B552" s="155"/>
      <c r="C552" s="134"/>
      <c r="D552" s="155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</row>
    <row r="553" spans="1:21" ht="12.75">
      <c r="A553" s="134"/>
      <c r="B553" s="155"/>
      <c r="C553" s="134"/>
      <c r="D553" s="155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</row>
    <row r="554" spans="1:21" ht="12.75">
      <c r="A554" s="134"/>
      <c r="B554" s="155"/>
      <c r="C554" s="134"/>
      <c r="D554" s="155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</row>
    <row r="555" spans="1:21" ht="12.75">
      <c r="A555" s="134"/>
      <c r="B555" s="155"/>
      <c r="C555" s="134"/>
      <c r="D555" s="155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</row>
    <row r="556" spans="1:21" ht="12.75">
      <c r="A556" s="134"/>
      <c r="B556" s="155"/>
      <c r="C556" s="134"/>
      <c r="D556" s="155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</row>
    <row r="557" spans="1:21" ht="12.75">
      <c r="A557" s="134"/>
      <c r="B557" s="155"/>
      <c r="C557" s="134"/>
      <c r="D557" s="155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</row>
    <row r="558" spans="1:21" ht="12.75">
      <c r="A558" s="134"/>
      <c r="B558" s="155"/>
      <c r="C558" s="134"/>
      <c r="D558" s="155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</row>
    <row r="559" spans="1:21" ht="12.75">
      <c r="A559" s="134"/>
      <c r="B559" s="155"/>
      <c r="C559" s="134"/>
      <c r="D559" s="155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</row>
    <row r="560" spans="1:21" ht="12.75">
      <c r="A560" s="134"/>
      <c r="B560" s="155"/>
      <c r="C560" s="134"/>
      <c r="D560" s="155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</row>
    <row r="561" spans="1:21" ht="12.75">
      <c r="A561" s="134"/>
      <c r="B561" s="155"/>
      <c r="C561" s="134"/>
      <c r="D561" s="155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</row>
    <row r="562" spans="1:21" ht="12.75">
      <c r="A562" s="134"/>
      <c r="B562" s="155"/>
      <c r="C562" s="134"/>
      <c r="D562" s="155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</row>
    <row r="563" spans="1:21" ht="12.75">
      <c r="A563" s="134"/>
      <c r="B563" s="155"/>
      <c r="C563" s="134"/>
      <c r="D563" s="155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</row>
    <row r="564" spans="1:21" ht="12.75">
      <c r="A564" s="134"/>
      <c r="B564" s="155"/>
      <c r="C564" s="134"/>
      <c r="D564" s="155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</row>
    <row r="565" spans="1:21" ht="12.75">
      <c r="A565" s="134"/>
      <c r="B565" s="155"/>
      <c r="C565" s="134"/>
      <c r="D565" s="155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</row>
    <row r="566" spans="1:21" ht="12.75">
      <c r="A566" s="134"/>
      <c r="B566" s="155"/>
      <c r="C566" s="134"/>
      <c r="D566" s="155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</row>
    <row r="567" spans="1:21" ht="12.75">
      <c r="A567" s="134"/>
      <c r="B567" s="155"/>
      <c r="C567" s="134"/>
      <c r="D567" s="155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</row>
    <row r="568" spans="1:21" ht="12.75">
      <c r="A568" s="134"/>
      <c r="B568" s="155"/>
      <c r="C568" s="134"/>
      <c r="D568" s="155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</row>
    <row r="569" spans="1:21" ht="12.75">
      <c r="A569" s="134"/>
      <c r="B569" s="155"/>
      <c r="C569" s="134"/>
      <c r="D569" s="155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</row>
    <row r="570" spans="1:21" ht="12.75">
      <c r="A570" s="134"/>
      <c r="B570" s="155"/>
      <c r="C570" s="134"/>
      <c r="D570" s="155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</row>
    <row r="571" spans="1:21" ht="12.75">
      <c r="A571" s="134"/>
      <c r="B571" s="155"/>
      <c r="C571" s="134"/>
      <c r="D571" s="155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</row>
    <row r="572" spans="1:21" ht="12.75">
      <c r="A572" s="134"/>
      <c r="B572" s="155"/>
      <c r="C572" s="134"/>
      <c r="D572" s="155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</row>
    <row r="573" spans="1:21" ht="12.75">
      <c r="A573" s="134"/>
      <c r="B573" s="155"/>
      <c r="C573" s="134"/>
      <c r="D573" s="155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</row>
    <row r="574" spans="1:21" ht="12.75">
      <c r="A574" s="134"/>
      <c r="B574" s="155"/>
      <c r="C574" s="134"/>
      <c r="D574" s="155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</row>
    <row r="575" spans="1:21" ht="12.75">
      <c r="A575" s="134"/>
      <c r="B575" s="155"/>
      <c r="C575" s="134"/>
      <c r="D575" s="155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</row>
    <row r="576" spans="1:21" ht="12.75">
      <c r="A576" s="134"/>
      <c r="B576" s="155"/>
      <c r="C576" s="134"/>
      <c r="D576" s="155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</row>
    <row r="577" spans="1:21" ht="12.75">
      <c r="A577" s="134"/>
      <c r="B577" s="155"/>
      <c r="C577" s="134"/>
      <c r="D577" s="155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</row>
    <row r="578" spans="1:21" ht="12.75">
      <c r="A578" s="134"/>
      <c r="B578" s="155"/>
      <c r="C578" s="134"/>
      <c r="D578" s="155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</row>
    <row r="579" spans="1:21" ht="12.75">
      <c r="A579" s="134"/>
      <c r="B579" s="155"/>
      <c r="C579" s="134"/>
      <c r="D579" s="155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</row>
    <row r="580" spans="1:21" ht="12.75">
      <c r="A580" s="134"/>
      <c r="B580" s="155"/>
      <c r="C580" s="134"/>
      <c r="D580" s="155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</row>
    <row r="581" spans="1:21" ht="12.75">
      <c r="A581" s="134"/>
      <c r="B581" s="155"/>
      <c r="C581" s="134"/>
      <c r="D581" s="155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</row>
    <row r="582" spans="1:21" ht="12.75">
      <c r="A582" s="134"/>
      <c r="B582" s="155"/>
      <c r="C582" s="134"/>
      <c r="D582" s="155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</row>
    <row r="583" spans="1:21" ht="12.75">
      <c r="A583" s="134"/>
      <c r="B583" s="155"/>
      <c r="C583" s="134"/>
      <c r="D583" s="155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</row>
    <row r="584" spans="1:21" ht="12.75">
      <c r="A584" s="134"/>
      <c r="B584" s="155"/>
      <c r="C584" s="134"/>
      <c r="D584" s="155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</row>
    <row r="585" spans="1:21" ht="12.75">
      <c r="A585" s="134"/>
      <c r="B585" s="155"/>
      <c r="C585" s="134"/>
      <c r="D585" s="155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</row>
    <row r="586" spans="1:21" ht="12.75">
      <c r="A586" s="134"/>
      <c r="B586" s="155"/>
      <c r="C586" s="134"/>
      <c r="D586" s="155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</row>
    <row r="587" spans="1:21" ht="12.75">
      <c r="A587" s="134"/>
      <c r="B587" s="155"/>
      <c r="C587" s="134"/>
      <c r="D587" s="155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</row>
    <row r="588" spans="1:21" ht="12.75">
      <c r="A588" s="134"/>
      <c r="B588" s="155"/>
      <c r="C588" s="134"/>
      <c r="D588" s="155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</row>
    <row r="589" spans="1:21" ht="12.75">
      <c r="A589" s="134"/>
      <c r="B589" s="155"/>
      <c r="C589" s="134"/>
      <c r="D589" s="155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</row>
    <row r="590" spans="1:21" ht="12.75">
      <c r="A590" s="134"/>
      <c r="B590" s="155"/>
      <c r="C590" s="134"/>
      <c r="D590" s="155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</row>
    <row r="591" spans="1:21" ht="12.75">
      <c r="A591" s="134"/>
      <c r="B591" s="155"/>
      <c r="C591" s="134"/>
      <c r="D591" s="155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</row>
    <row r="592" spans="1:21" ht="12.75">
      <c r="A592" s="134"/>
      <c r="B592" s="155"/>
      <c r="C592" s="134"/>
      <c r="D592" s="155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</row>
    <row r="593" spans="1:21" ht="12.75">
      <c r="A593" s="134"/>
      <c r="B593" s="155"/>
      <c r="C593" s="134"/>
      <c r="D593" s="155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</row>
    <row r="594" spans="1:21" ht="12.75">
      <c r="A594" s="134"/>
      <c r="B594" s="155"/>
      <c r="C594" s="134"/>
      <c r="D594" s="155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</row>
    <row r="595" spans="1:21" ht="12.75">
      <c r="A595" s="134"/>
      <c r="B595" s="155"/>
      <c r="C595" s="134"/>
      <c r="D595" s="155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</row>
    <row r="596" spans="1:21" ht="12.75">
      <c r="A596" s="134"/>
      <c r="B596" s="155"/>
      <c r="C596" s="134"/>
      <c r="D596" s="155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</row>
    <row r="597" spans="1:21" ht="12.75">
      <c r="A597" s="134"/>
      <c r="B597" s="155"/>
      <c r="C597" s="134"/>
      <c r="D597" s="155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</row>
    <row r="598" spans="1:21" ht="12.75">
      <c r="A598" s="134"/>
      <c r="B598" s="155"/>
      <c r="C598" s="134"/>
      <c r="D598" s="155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</row>
    <row r="599" spans="1:21" ht="12.75">
      <c r="A599" s="134"/>
      <c r="B599" s="155"/>
      <c r="C599" s="134"/>
      <c r="D599" s="155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</row>
    <row r="600" spans="1:21" ht="12.75">
      <c r="A600" s="134"/>
      <c r="B600" s="155"/>
      <c r="C600" s="134"/>
      <c r="D600" s="155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</row>
    <row r="601" spans="1:21" ht="12.75">
      <c r="A601" s="134"/>
      <c r="B601" s="155"/>
      <c r="C601" s="134"/>
      <c r="D601" s="155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</row>
    <row r="602" spans="1:21" ht="12.75">
      <c r="A602" s="134"/>
      <c r="B602" s="155"/>
      <c r="C602" s="134"/>
      <c r="D602" s="155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</row>
    <row r="603" spans="1:21" ht="12.75">
      <c r="A603" s="134"/>
      <c r="B603" s="155"/>
      <c r="C603" s="134"/>
      <c r="D603" s="155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</row>
    <row r="604" spans="1:21" ht="12.75">
      <c r="A604" s="134"/>
      <c r="B604" s="155"/>
      <c r="C604" s="134"/>
      <c r="D604" s="155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</row>
    <row r="605" spans="1:21" ht="12.75">
      <c r="A605" s="134"/>
      <c r="B605" s="155"/>
      <c r="C605" s="134"/>
      <c r="D605" s="155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</row>
    <row r="606" spans="1:21" ht="12.75">
      <c r="A606" s="134"/>
      <c r="B606" s="155"/>
      <c r="C606" s="134"/>
      <c r="D606" s="155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</row>
    <row r="607" spans="1:21" ht="12.75">
      <c r="A607" s="134"/>
      <c r="B607" s="155"/>
      <c r="C607" s="134"/>
      <c r="D607" s="155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</row>
    <row r="608" spans="1:21" ht="12.75">
      <c r="A608" s="134"/>
      <c r="B608" s="155"/>
      <c r="C608" s="134"/>
      <c r="D608" s="155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</row>
    <row r="609" spans="1:21" ht="12.75">
      <c r="A609" s="134"/>
      <c r="B609" s="155"/>
      <c r="C609" s="134"/>
      <c r="D609" s="155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</row>
    <row r="610" spans="1:21" ht="12.75">
      <c r="A610" s="134"/>
      <c r="B610" s="155"/>
      <c r="C610" s="134"/>
      <c r="D610" s="155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</row>
    <row r="611" spans="1:21" ht="12.75">
      <c r="A611" s="134"/>
      <c r="B611" s="155"/>
      <c r="C611" s="134"/>
      <c r="D611" s="155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</row>
    <row r="612" spans="1:21" ht="12.75">
      <c r="A612" s="134"/>
      <c r="B612" s="155"/>
      <c r="C612" s="134"/>
      <c r="D612" s="155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</row>
    <row r="613" spans="1:21" ht="12.75">
      <c r="A613" s="134"/>
      <c r="B613" s="155"/>
      <c r="C613" s="134"/>
      <c r="D613" s="155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</row>
    <row r="614" spans="1:21" ht="12.75">
      <c r="A614" s="134"/>
      <c r="B614" s="155"/>
      <c r="C614" s="134"/>
      <c r="D614" s="155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</row>
    <row r="615" spans="1:21" ht="12.75">
      <c r="A615" s="134"/>
      <c r="B615" s="155"/>
      <c r="C615" s="134"/>
      <c r="D615" s="155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</row>
    <row r="616" spans="1:21" ht="12.75">
      <c r="A616" s="134"/>
      <c r="B616" s="155"/>
      <c r="C616" s="134"/>
      <c r="D616" s="155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</row>
    <row r="617" spans="1:21" ht="12.75">
      <c r="A617" s="134"/>
      <c r="B617" s="155"/>
      <c r="C617" s="134"/>
      <c r="D617" s="155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</row>
    <row r="618" spans="1:21" ht="12.75">
      <c r="A618" s="134"/>
      <c r="B618" s="155"/>
      <c r="C618" s="134"/>
      <c r="D618" s="155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</row>
  </sheetData>
  <mergeCells count="4">
    <mergeCell ref="B5:C5"/>
    <mergeCell ref="D5:E5"/>
    <mergeCell ref="A3:E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5"/>
  <dimension ref="A1:I70"/>
  <sheetViews>
    <sheetView showGridLines="0" zoomScale="75" zoomScaleNormal="75" workbookViewId="0" topLeftCell="A44">
      <selection activeCell="A70" sqref="A70"/>
    </sheetView>
  </sheetViews>
  <sheetFormatPr defaultColWidth="11.421875" defaultRowHeight="12.75"/>
  <cols>
    <col min="1" max="1" width="36.7109375" style="134" customWidth="1"/>
    <col min="2" max="9" width="12.7109375" style="134" customWidth="1"/>
    <col min="10" max="16384" width="11.421875" style="134" customWidth="1"/>
  </cols>
  <sheetData>
    <row r="1" spans="1:9" s="133" customFormat="1" ht="18">
      <c r="A1" s="462" t="s">
        <v>65</v>
      </c>
      <c r="B1" s="462"/>
      <c r="C1" s="462"/>
      <c r="D1" s="462"/>
      <c r="E1" s="462"/>
      <c r="F1" s="462"/>
      <c r="G1" s="462"/>
      <c r="H1" s="462"/>
      <c r="I1" s="462"/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15">
      <c r="A3" s="482" t="s">
        <v>133</v>
      </c>
      <c r="B3" s="482"/>
      <c r="C3" s="482"/>
      <c r="D3" s="482"/>
      <c r="E3" s="482"/>
      <c r="F3" s="482"/>
      <c r="G3" s="482"/>
      <c r="H3" s="482"/>
      <c r="I3" s="482"/>
    </row>
    <row r="4" spans="1:9" ht="12.75">
      <c r="A4" s="43"/>
      <c r="B4" s="43"/>
      <c r="C4" s="43"/>
      <c r="D4" s="43"/>
      <c r="E4" s="43"/>
      <c r="F4" s="43"/>
      <c r="G4" s="43"/>
      <c r="H4" s="43"/>
      <c r="I4" s="43"/>
    </row>
    <row r="5" spans="1:9" ht="12.75">
      <c r="A5" s="19"/>
      <c r="B5" s="531" t="s">
        <v>134</v>
      </c>
      <c r="C5" s="564"/>
      <c r="D5" s="564"/>
      <c r="E5" s="564"/>
      <c r="F5" s="564"/>
      <c r="G5" s="564"/>
      <c r="H5" s="564"/>
      <c r="I5" s="564"/>
    </row>
    <row r="6" spans="1:9" ht="12.75">
      <c r="A6" s="38" t="s">
        <v>87</v>
      </c>
      <c r="B6" s="572" t="s">
        <v>135</v>
      </c>
      <c r="C6" s="573"/>
      <c r="D6" s="453" t="s">
        <v>136</v>
      </c>
      <c r="E6" s="466"/>
      <c r="F6" s="453" t="s">
        <v>137</v>
      </c>
      <c r="G6" s="466"/>
      <c r="H6" s="453" t="s">
        <v>138</v>
      </c>
      <c r="I6" s="454"/>
    </row>
    <row r="7" spans="1:9" ht="12.75">
      <c r="A7" s="22"/>
      <c r="B7" s="569" t="s">
        <v>139</v>
      </c>
      <c r="C7" s="570"/>
      <c r="D7" s="569" t="s">
        <v>140</v>
      </c>
      <c r="E7" s="570"/>
      <c r="F7" s="569" t="s">
        <v>140</v>
      </c>
      <c r="G7" s="570"/>
      <c r="H7" s="569" t="s">
        <v>141</v>
      </c>
      <c r="I7" s="571"/>
    </row>
    <row r="8" spans="1:9" ht="13.5" thickBot="1">
      <c r="A8" s="22"/>
      <c r="B8" s="20">
        <v>2002</v>
      </c>
      <c r="C8" s="20">
        <v>2003</v>
      </c>
      <c r="D8" s="20">
        <v>2002</v>
      </c>
      <c r="E8" s="20">
        <v>2003</v>
      </c>
      <c r="F8" s="20">
        <v>2002</v>
      </c>
      <c r="G8" s="20">
        <v>2003</v>
      </c>
      <c r="H8" s="20">
        <v>2002</v>
      </c>
      <c r="I8" s="222">
        <v>2003</v>
      </c>
    </row>
    <row r="9" spans="1:9" ht="12.75">
      <c r="A9" s="55"/>
      <c r="B9" s="157"/>
      <c r="C9" s="157"/>
      <c r="D9" s="157"/>
      <c r="E9" s="157"/>
      <c r="F9" s="157"/>
      <c r="G9" s="157"/>
      <c r="H9" s="157"/>
      <c r="I9" s="285"/>
    </row>
    <row r="10" spans="1:9" ht="12.75">
      <c r="A10" s="22" t="s">
        <v>94</v>
      </c>
      <c r="B10" s="390">
        <v>28.120074</v>
      </c>
      <c r="C10" s="390">
        <v>26.601315</v>
      </c>
      <c r="D10" s="389">
        <v>39.987751</v>
      </c>
      <c r="E10" s="390">
        <v>38.821654</v>
      </c>
      <c r="F10" s="389">
        <v>10.010147</v>
      </c>
      <c r="G10" s="390">
        <v>10.221589</v>
      </c>
      <c r="H10" s="389">
        <v>0.466399</v>
      </c>
      <c r="I10" s="391">
        <v>0.409745</v>
      </c>
    </row>
    <row r="11" spans="1:9" ht="12.75">
      <c r="A11" s="22" t="s">
        <v>95</v>
      </c>
      <c r="B11" s="390">
        <v>38.611762</v>
      </c>
      <c r="C11" s="390">
        <v>38.263643</v>
      </c>
      <c r="D11" s="389">
        <v>35.689423</v>
      </c>
      <c r="E11" s="390">
        <v>35.169564</v>
      </c>
      <c r="F11" s="389">
        <v>14.012694</v>
      </c>
      <c r="G11" s="390">
        <v>14.092064</v>
      </c>
      <c r="H11" s="389">
        <v>0.494088</v>
      </c>
      <c r="I11" s="391">
        <v>0.384709</v>
      </c>
    </row>
    <row r="12" spans="1:9" ht="12.75">
      <c r="A12" s="22" t="s">
        <v>142</v>
      </c>
      <c r="B12" s="390">
        <v>44.259882</v>
      </c>
      <c r="C12" s="390">
        <v>42.567981</v>
      </c>
      <c r="D12" s="389">
        <v>35.224971</v>
      </c>
      <c r="E12" s="390">
        <v>36.393446</v>
      </c>
      <c r="F12" s="389">
        <v>16.491626</v>
      </c>
      <c r="G12" s="390">
        <v>16.523023</v>
      </c>
      <c r="H12" s="389">
        <v>0.328318</v>
      </c>
      <c r="I12" s="391">
        <v>0.317921</v>
      </c>
    </row>
    <row r="13" spans="1:9" ht="12.75">
      <c r="A13" s="22" t="s">
        <v>97</v>
      </c>
      <c r="B13" s="390">
        <v>4.691641</v>
      </c>
      <c r="C13" s="390">
        <v>3.836278</v>
      </c>
      <c r="D13" s="389">
        <v>64.472597</v>
      </c>
      <c r="E13" s="390">
        <v>64.429989</v>
      </c>
      <c r="F13" s="389">
        <v>26.770893</v>
      </c>
      <c r="G13" s="390">
        <v>27.520009</v>
      </c>
      <c r="H13" s="389">
        <v>0.576732</v>
      </c>
      <c r="I13" s="391">
        <v>0.462547</v>
      </c>
    </row>
    <row r="14" spans="1:9" ht="12.75">
      <c r="A14" s="22" t="s">
        <v>143</v>
      </c>
      <c r="B14" s="390">
        <v>9.599963</v>
      </c>
      <c r="C14" s="390">
        <v>9.36605</v>
      </c>
      <c r="D14" s="389">
        <v>61.51728</v>
      </c>
      <c r="E14" s="390">
        <v>61.768183</v>
      </c>
      <c r="F14" s="389">
        <v>23.679899</v>
      </c>
      <c r="G14" s="390">
        <v>23.768332</v>
      </c>
      <c r="H14" s="389">
        <v>0.631722</v>
      </c>
      <c r="I14" s="391">
        <v>0.455398</v>
      </c>
    </row>
    <row r="15" spans="1:9" ht="12.75">
      <c r="A15" s="22" t="s">
        <v>99</v>
      </c>
      <c r="B15" s="390">
        <v>61.172025</v>
      </c>
      <c r="C15" s="390">
        <v>59.536488</v>
      </c>
      <c r="D15" s="389">
        <v>26.031947</v>
      </c>
      <c r="E15" s="390">
        <v>27.469708</v>
      </c>
      <c r="F15" s="389">
        <v>6.544846</v>
      </c>
      <c r="G15" s="390">
        <v>6.883304</v>
      </c>
      <c r="H15" s="389">
        <v>0.45401</v>
      </c>
      <c r="I15" s="391">
        <v>0.359569</v>
      </c>
    </row>
    <row r="16" spans="1:9" ht="12.75">
      <c r="A16" s="22" t="s">
        <v>144</v>
      </c>
      <c r="B16" s="390">
        <v>19.438222</v>
      </c>
      <c r="C16" s="390">
        <v>17.920958</v>
      </c>
      <c r="D16" s="389">
        <v>52.106899</v>
      </c>
      <c r="E16" s="390">
        <v>53.080985</v>
      </c>
      <c r="F16" s="389">
        <v>23.306032</v>
      </c>
      <c r="G16" s="390">
        <v>23.719519</v>
      </c>
      <c r="H16" s="389">
        <v>0.445979</v>
      </c>
      <c r="I16" s="391">
        <v>0.396103</v>
      </c>
    </row>
    <row r="17" spans="1:9" ht="12.75">
      <c r="A17" s="22" t="s">
        <v>103</v>
      </c>
      <c r="B17" s="390">
        <v>5.093485</v>
      </c>
      <c r="C17" s="390">
        <v>4.160122</v>
      </c>
      <c r="D17" s="389">
        <v>64.723992</v>
      </c>
      <c r="E17" s="390">
        <v>65.829221</v>
      </c>
      <c r="F17" s="389">
        <v>28.336051</v>
      </c>
      <c r="G17" s="390">
        <v>28.247226</v>
      </c>
      <c r="H17" s="389">
        <v>0.569069</v>
      </c>
      <c r="I17" s="391">
        <v>0.513258</v>
      </c>
    </row>
    <row r="18" spans="1:9" ht="12.75">
      <c r="A18" s="22" t="s">
        <v>53</v>
      </c>
      <c r="B18" s="390">
        <v>3.485388</v>
      </c>
      <c r="C18" s="390">
        <v>3.153421</v>
      </c>
      <c r="D18" s="389">
        <v>64.148791</v>
      </c>
      <c r="E18" s="390">
        <v>64.352419</v>
      </c>
      <c r="F18" s="389">
        <v>29.221854</v>
      </c>
      <c r="G18" s="390">
        <v>29.679214</v>
      </c>
      <c r="H18" s="389">
        <v>0.659908</v>
      </c>
      <c r="I18" s="391">
        <v>0.535396</v>
      </c>
    </row>
    <row r="19" spans="1:9" ht="12.75">
      <c r="A19" s="22" t="s">
        <v>106</v>
      </c>
      <c r="B19" s="390">
        <v>18.004525</v>
      </c>
      <c r="C19" s="390">
        <v>17.477104</v>
      </c>
      <c r="D19" s="389">
        <v>50.765067</v>
      </c>
      <c r="E19" s="390">
        <v>46.552176</v>
      </c>
      <c r="F19" s="389">
        <v>20.887598</v>
      </c>
      <c r="G19" s="390">
        <v>21.141218</v>
      </c>
      <c r="H19" s="389">
        <v>0.693976</v>
      </c>
      <c r="I19" s="391">
        <v>0.961528</v>
      </c>
    </row>
    <row r="20" spans="1:9" ht="12.75">
      <c r="A20" s="22" t="s">
        <v>107</v>
      </c>
      <c r="B20" s="390">
        <v>2.46576</v>
      </c>
      <c r="C20" s="390">
        <v>2.605529</v>
      </c>
      <c r="D20" s="389">
        <v>59.633476</v>
      </c>
      <c r="E20" s="390">
        <v>59.180812</v>
      </c>
      <c r="F20" s="389">
        <v>28.497542</v>
      </c>
      <c r="G20" s="390">
        <v>28.818152</v>
      </c>
      <c r="H20" s="389">
        <v>2.623324</v>
      </c>
      <c r="I20" s="391">
        <v>2.548609</v>
      </c>
    </row>
    <row r="21" spans="1:9" ht="12.75">
      <c r="A21" s="22" t="s">
        <v>109</v>
      </c>
      <c r="B21" s="390">
        <v>35.449907</v>
      </c>
      <c r="C21" s="390">
        <v>35.718503</v>
      </c>
      <c r="D21" s="389">
        <v>29.159251</v>
      </c>
      <c r="E21" s="390">
        <v>29.511983</v>
      </c>
      <c r="F21" s="389">
        <v>10.850398</v>
      </c>
      <c r="G21" s="390">
        <v>10.642491</v>
      </c>
      <c r="H21" s="389">
        <v>0.491739</v>
      </c>
      <c r="I21" s="391">
        <v>0.755524</v>
      </c>
    </row>
    <row r="22" spans="1:9" ht="12.75">
      <c r="A22" s="22" t="s">
        <v>110</v>
      </c>
      <c r="B22" s="390">
        <v>41.928807</v>
      </c>
      <c r="C22" s="390">
        <v>40.916203</v>
      </c>
      <c r="D22" s="389">
        <v>28.967325</v>
      </c>
      <c r="E22" s="390">
        <v>28.641591</v>
      </c>
      <c r="F22" s="389">
        <v>10.684666</v>
      </c>
      <c r="G22" s="390">
        <v>10.304955</v>
      </c>
      <c r="H22" s="389">
        <v>0.216057</v>
      </c>
      <c r="I22" s="391">
        <v>0.209581</v>
      </c>
    </row>
    <row r="23" spans="1:9" ht="12.75">
      <c r="A23" s="22" t="s">
        <v>111</v>
      </c>
      <c r="B23" s="390">
        <v>45.948407</v>
      </c>
      <c r="C23" s="390">
        <v>45.587683</v>
      </c>
      <c r="D23" s="389">
        <v>30.682881</v>
      </c>
      <c r="E23" s="390">
        <v>30.060284</v>
      </c>
      <c r="F23" s="389">
        <v>10.267685</v>
      </c>
      <c r="G23" s="390">
        <v>10.327859</v>
      </c>
      <c r="H23" s="389">
        <v>0.300388</v>
      </c>
      <c r="I23" s="391">
        <v>0.250433</v>
      </c>
    </row>
    <row r="24" spans="1:9" ht="12.75">
      <c r="A24" s="22" t="s">
        <v>131</v>
      </c>
      <c r="B24" s="390">
        <v>9.718247</v>
      </c>
      <c r="C24" s="390">
        <v>9.081227</v>
      </c>
      <c r="D24" s="389">
        <v>59.783043</v>
      </c>
      <c r="E24" s="390">
        <v>58.918415</v>
      </c>
      <c r="F24" s="389">
        <v>24.659963</v>
      </c>
      <c r="G24" s="390">
        <v>25.936869</v>
      </c>
      <c r="H24" s="389">
        <v>0.413703</v>
      </c>
      <c r="I24" s="391">
        <v>0.34353</v>
      </c>
    </row>
    <row r="25" spans="1:9" ht="14.25">
      <c r="A25" s="164" t="s">
        <v>186</v>
      </c>
      <c r="B25" s="390">
        <v>3.964446</v>
      </c>
      <c r="C25" s="390">
        <v>3.574398</v>
      </c>
      <c r="D25" s="389">
        <v>50.086378</v>
      </c>
      <c r="E25" s="390">
        <v>50.52237</v>
      </c>
      <c r="F25" s="389">
        <v>30.11352</v>
      </c>
      <c r="G25" s="390">
        <v>29.339126</v>
      </c>
      <c r="H25" s="389">
        <v>1.228627</v>
      </c>
      <c r="I25" s="391">
        <v>0.92549</v>
      </c>
    </row>
    <row r="26" spans="1:9" ht="12.75">
      <c r="A26" s="22" t="s">
        <v>145</v>
      </c>
      <c r="B26" s="390">
        <v>18.333654</v>
      </c>
      <c r="C26" s="390">
        <v>17.587174</v>
      </c>
      <c r="D26" s="389">
        <v>48.276628</v>
      </c>
      <c r="E26" s="390">
        <v>46.911313</v>
      </c>
      <c r="F26" s="389">
        <v>14.688439</v>
      </c>
      <c r="G26" s="390">
        <v>16.365609</v>
      </c>
      <c r="H26" s="389">
        <v>4.334827</v>
      </c>
      <c r="I26" s="391">
        <v>4.235886</v>
      </c>
    </row>
    <row r="27" spans="1:9" ht="12.75">
      <c r="A27" s="22" t="s">
        <v>116</v>
      </c>
      <c r="B27" s="390">
        <v>3.374817</v>
      </c>
      <c r="C27" s="390">
        <v>2.200713</v>
      </c>
      <c r="D27" s="389">
        <v>64.180348</v>
      </c>
      <c r="E27" s="390">
        <v>64.601859</v>
      </c>
      <c r="F27" s="389">
        <v>28.812069</v>
      </c>
      <c r="G27" s="390">
        <v>29.665135</v>
      </c>
      <c r="H27" s="389">
        <v>0.28566</v>
      </c>
      <c r="I27" s="391">
        <v>0.31035</v>
      </c>
    </row>
    <row r="28" spans="1:9" ht="12.75">
      <c r="A28" s="22" t="s">
        <v>146</v>
      </c>
      <c r="B28" s="390">
        <v>3.483645</v>
      </c>
      <c r="C28" s="390">
        <v>3.285686</v>
      </c>
      <c r="D28" s="389">
        <v>70.585476</v>
      </c>
      <c r="E28" s="390">
        <v>69.441204</v>
      </c>
      <c r="F28" s="389">
        <v>24.071649</v>
      </c>
      <c r="G28" s="390">
        <v>25.440677</v>
      </c>
      <c r="H28" s="389">
        <v>0.494897</v>
      </c>
      <c r="I28" s="391">
        <v>0.407817</v>
      </c>
    </row>
    <row r="29" spans="1:9" ht="12.75">
      <c r="A29" s="22" t="s">
        <v>120</v>
      </c>
      <c r="B29" s="390">
        <v>9.156659</v>
      </c>
      <c r="C29" s="390">
        <v>7.186491</v>
      </c>
      <c r="D29" s="389">
        <v>62.686033</v>
      </c>
      <c r="E29" s="390">
        <v>63.29066</v>
      </c>
      <c r="F29" s="389">
        <v>22.15873</v>
      </c>
      <c r="G29" s="390">
        <v>23.174701</v>
      </c>
      <c r="H29" s="389">
        <v>0.735471</v>
      </c>
      <c r="I29" s="391">
        <v>0.469096</v>
      </c>
    </row>
    <row r="30" spans="1:9" ht="12.75">
      <c r="A30" s="22" t="s">
        <v>147</v>
      </c>
      <c r="B30" s="390">
        <v>3.287877</v>
      </c>
      <c r="C30" s="390">
        <v>2.914406</v>
      </c>
      <c r="D30" s="389">
        <v>64.001347</v>
      </c>
      <c r="E30" s="390">
        <v>64.96918</v>
      </c>
      <c r="F30" s="389">
        <v>30.424891</v>
      </c>
      <c r="G30" s="390">
        <v>29.982816</v>
      </c>
      <c r="H30" s="389">
        <v>0.512665</v>
      </c>
      <c r="I30" s="391">
        <v>0.400678</v>
      </c>
    </row>
    <row r="31" spans="1:9" ht="12.75">
      <c r="A31" s="22"/>
      <c r="B31" s="390"/>
      <c r="C31" s="390"/>
      <c r="D31" s="389"/>
      <c r="E31" s="390"/>
      <c r="F31" s="389"/>
      <c r="G31" s="390"/>
      <c r="H31" s="389"/>
      <c r="I31" s="391"/>
    </row>
    <row r="32" spans="1:9" ht="15.75" customHeight="1" thickBot="1">
      <c r="A32" s="158" t="s">
        <v>148</v>
      </c>
      <c r="B32" s="392">
        <v>30.87111</v>
      </c>
      <c r="C32" s="392">
        <v>30.103704</v>
      </c>
      <c r="D32" s="393">
        <v>42.337659</v>
      </c>
      <c r="E32" s="392">
        <v>42.388513</v>
      </c>
      <c r="F32" s="393">
        <v>17.472727</v>
      </c>
      <c r="G32" s="392">
        <v>17.617203</v>
      </c>
      <c r="H32" s="393">
        <v>0.539483</v>
      </c>
      <c r="I32" s="394">
        <v>0.44936</v>
      </c>
    </row>
    <row r="33" spans="1:9" ht="12.75">
      <c r="A33" s="145"/>
      <c r="B33" s="145"/>
      <c r="C33" s="404"/>
      <c r="D33" s="145"/>
      <c r="E33" s="404"/>
      <c r="F33" s="145"/>
      <c r="G33" s="404"/>
      <c r="H33" s="145"/>
      <c r="I33" s="404"/>
    </row>
    <row r="34" spans="1:9" ht="12.75">
      <c r="A34" s="145"/>
      <c r="B34" s="145"/>
      <c r="C34" s="145"/>
      <c r="D34" s="145"/>
      <c r="E34" s="145"/>
      <c r="F34" s="145"/>
      <c r="G34" s="145"/>
      <c r="H34" s="145"/>
      <c r="I34" s="145"/>
    </row>
    <row r="35" spans="1:9" ht="12.75">
      <c r="A35" s="145"/>
      <c r="B35" s="145"/>
      <c r="C35" s="145"/>
      <c r="D35" s="145"/>
      <c r="E35" s="145"/>
      <c r="F35" s="145"/>
      <c r="G35" s="145"/>
      <c r="H35" s="145"/>
      <c r="I35" s="145"/>
    </row>
    <row r="36" spans="1:9" ht="12.75">
      <c r="A36" s="145"/>
      <c r="B36" s="145"/>
      <c r="C36" s="145"/>
      <c r="D36" s="145"/>
      <c r="E36" s="145"/>
      <c r="F36" s="145"/>
      <c r="G36" s="145"/>
      <c r="H36" s="145"/>
      <c r="I36" s="145"/>
    </row>
    <row r="37" spans="1:9" ht="12.75">
      <c r="A37" s="145"/>
      <c r="B37" s="145"/>
      <c r="C37" s="145"/>
      <c r="D37" s="145"/>
      <c r="E37" s="145"/>
      <c r="F37" s="145"/>
      <c r="G37" s="145"/>
      <c r="H37" s="145"/>
      <c r="I37" s="145"/>
    </row>
    <row r="38" spans="1:9" ht="12.75">
      <c r="A38" s="145"/>
      <c r="B38" s="145"/>
      <c r="C38" s="145"/>
      <c r="D38" s="145"/>
      <c r="E38" s="145"/>
      <c r="F38" s="145"/>
      <c r="G38" s="145"/>
      <c r="H38" s="145"/>
      <c r="I38" s="145"/>
    </row>
    <row r="39" spans="1:9" ht="12.75">
      <c r="A39" s="145"/>
      <c r="B39" s="145"/>
      <c r="C39" s="145"/>
      <c r="D39" s="145"/>
      <c r="E39" s="145"/>
      <c r="F39" s="145"/>
      <c r="G39" s="145"/>
      <c r="H39" s="145"/>
      <c r="I39" s="145"/>
    </row>
    <row r="40" spans="1:9" ht="15">
      <c r="A40" s="482"/>
      <c r="B40" s="482"/>
      <c r="C40" s="482"/>
      <c r="D40" s="482"/>
      <c r="E40" s="482"/>
      <c r="F40" s="482"/>
      <c r="G40" s="482"/>
      <c r="H40" s="482"/>
      <c r="I40" s="482"/>
    </row>
    <row r="41" spans="1:9" ht="12.75">
      <c r="A41" s="145"/>
      <c r="B41" s="145"/>
      <c r="C41" s="145"/>
      <c r="D41" s="145"/>
      <c r="E41" s="145"/>
      <c r="F41" s="145"/>
      <c r="G41" s="145"/>
      <c r="H41" s="145"/>
      <c r="I41" s="145"/>
    </row>
    <row r="42" spans="1:9" ht="12.75">
      <c r="A42" s="19"/>
      <c r="B42" s="531" t="s">
        <v>149</v>
      </c>
      <c r="C42" s="564"/>
      <c r="D42" s="564"/>
      <c r="E42" s="564"/>
      <c r="F42" s="564"/>
      <c r="G42" s="564"/>
      <c r="H42" s="564"/>
      <c r="I42" s="564"/>
    </row>
    <row r="43" spans="1:9" ht="12.75">
      <c r="A43" s="38" t="s">
        <v>87</v>
      </c>
      <c r="B43" s="453" t="s">
        <v>150</v>
      </c>
      <c r="C43" s="466"/>
      <c r="D43" s="572" t="s">
        <v>151</v>
      </c>
      <c r="E43" s="573"/>
      <c r="F43" s="453" t="s">
        <v>152</v>
      </c>
      <c r="G43" s="466"/>
      <c r="H43" s="453" t="s">
        <v>153</v>
      </c>
      <c r="I43" s="454"/>
    </row>
    <row r="44" spans="1:9" ht="12.75">
      <c r="A44" s="22"/>
      <c r="B44" s="569" t="s">
        <v>154</v>
      </c>
      <c r="C44" s="570"/>
      <c r="D44" s="569" t="s">
        <v>155</v>
      </c>
      <c r="E44" s="570"/>
      <c r="F44" s="569" t="s">
        <v>156</v>
      </c>
      <c r="G44" s="570"/>
      <c r="H44" s="569" t="s">
        <v>157</v>
      </c>
      <c r="I44" s="571"/>
    </row>
    <row r="45" spans="1:9" ht="13.5" thickBot="1">
      <c r="A45" s="22"/>
      <c r="B45" s="20">
        <v>2002</v>
      </c>
      <c r="C45" s="20">
        <v>2003</v>
      </c>
      <c r="D45" s="20">
        <v>2002</v>
      </c>
      <c r="E45" s="20">
        <v>2003</v>
      </c>
      <c r="F45" s="20">
        <v>2002</v>
      </c>
      <c r="G45" s="20">
        <v>2003</v>
      </c>
      <c r="H45" s="20">
        <v>2002</v>
      </c>
      <c r="I45" s="222">
        <v>2003</v>
      </c>
    </row>
    <row r="46" spans="1:9" ht="12.75">
      <c r="A46" s="55"/>
      <c r="B46" s="157"/>
      <c r="C46" s="157"/>
      <c r="D46" s="157"/>
      <c r="E46" s="157"/>
      <c r="F46" s="157"/>
      <c r="G46" s="157"/>
      <c r="H46" s="157"/>
      <c r="I46" s="285"/>
    </row>
    <row r="47" spans="1:9" ht="12.75">
      <c r="A47" s="22" t="s">
        <v>94</v>
      </c>
      <c r="B47" s="389">
        <v>1.135095</v>
      </c>
      <c r="C47" s="390">
        <v>1.170617</v>
      </c>
      <c r="D47" s="389">
        <v>1.844785</v>
      </c>
      <c r="E47" s="390">
        <v>1.848898</v>
      </c>
      <c r="F47" s="389">
        <v>10.55917</v>
      </c>
      <c r="G47" s="390">
        <v>12.443424</v>
      </c>
      <c r="H47" s="389">
        <v>7.876579</v>
      </c>
      <c r="I47" s="391">
        <v>8.482756</v>
      </c>
    </row>
    <row r="48" spans="1:9" ht="12.75">
      <c r="A48" s="22" t="s">
        <v>95</v>
      </c>
      <c r="B48" s="389">
        <v>0.327238</v>
      </c>
      <c r="C48" s="390">
        <v>0.316034</v>
      </c>
      <c r="D48" s="389">
        <v>0.191535</v>
      </c>
      <c r="E48" s="390">
        <v>0.174064</v>
      </c>
      <c r="F48" s="389">
        <v>5.050822</v>
      </c>
      <c r="G48" s="390">
        <v>5.19652</v>
      </c>
      <c r="H48" s="389">
        <v>5.622437</v>
      </c>
      <c r="I48" s="391">
        <v>6.403402</v>
      </c>
    </row>
    <row r="49" spans="1:9" ht="12.75">
      <c r="A49" s="22" t="s">
        <v>142</v>
      </c>
      <c r="B49" s="389">
        <v>0.448421</v>
      </c>
      <c r="C49" s="390">
        <v>0.527145</v>
      </c>
      <c r="D49" s="389">
        <v>1.411595</v>
      </c>
      <c r="E49" s="390">
        <v>1.223423</v>
      </c>
      <c r="F49" s="389">
        <v>0.436456</v>
      </c>
      <c r="G49" s="390">
        <v>0.560958</v>
      </c>
      <c r="H49" s="389">
        <v>1.398731</v>
      </c>
      <c r="I49" s="391">
        <v>1.886102</v>
      </c>
    </row>
    <row r="50" spans="1:9" ht="12.75">
      <c r="A50" s="22" t="s">
        <v>97</v>
      </c>
      <c r="B50" s="389">
        <v>0.019229</v>
      </c>
      <c r="C50" s="390">
        <v>0.050226</v>
      </c>
      <c r="D50" s="389">
        <v>0.743684</v>
      </c>
      <c r="E50" s="390">
        <v>0.516174</v>
      </c>
      <c r="F50" s="389">
        <v>0.76641</v>
      </c>
      <c r="G50" s="390">
        <v>0.846968</v>
      </c>
      <c r="H50" s="389">
        <v>1.958814</v>
      </c>
      <c r="I50" s="391">
        <v>2.337809</v>
      </c>
    </row>
    <row r="51" spans="1:9" ht="12.75">
      <c r="A51" s="22" t="s">
        <v>143</v>
      </c>
      <c r="B51" s="389">
        <v>0.387062</v>
      </c>
      <c r="C51" s="390">
        <v>0.424583</v>
      </c>
      <c r="D51" s="389">
        <v>0.847267</v>
      </c>
      <c r="E51" s="390">
        <v>0.879726</v>
      </c>
      <c r="F51" s="389">
        <v>0.262112</v>
      </c>
      <c r="G51" s="390">
        <v>0.314275</v>
      </c>
      <c r="H51" s="389">
        <v>3.074695</v>
      </c>
      <c r="I51" s="391">
        <v>3.023453</v>
      </c>
    </row>
    <row r="52" spans="1:9" ht="12.75">
      <c r="A52" s="22" t="s">
        <v>99</v>
      </c>
      <c r="B52" s="389">
        <v>0.203139</v>
      </c>
      <c r="C52" s="390">
        <v>0.158391</v>
      </c>
      <c r="D52" s="389">
        <v>4.437006</v>
      </c>
      <c r="E52" s="390">
        <v>4.230363</v>
      </c>
      <c r="F52" s="389">
        <v>0.091953</v>
      </c>
      <c r="G52" s="390">
        <v>0.094205</v>
      </c>
      <c r="H52" s="389">
        <v>1.065074</v>
      </c>
      <c r="I52" s="391">
        <v>1.267972</v>
      </c>
    </row>
    <row r="53" spans="1:9" ht="12.75">
      <c r="A53" s="22" t="s">
        <v>144</v>
      </c>
      <c r="B53" s="389">
        <v>0.532153</v>
      </c>
      <c r="C53" s="390">
        <v>0.55657</v>
      </c>
      <c r="D53" s="389">
        <v>0.485808</v>
      </c>
      <c r="E53" s="390">
        <v>0.330573</v>
      </c>
      <c r="F53" s="389">
        <v>0.062029</v>
      </c>
      <c r="G53" s="390">
        <v>0.060409</v>
      </c>
      <c r="H53" s="389">
        <v>3.622877</v>
      </c>
      <c r="I53" s="391">
        <v>3.934882</v>
      </c>
    </row>
    <row r="54" spans="1:9" ht="12.75">
      <c r="A54" s="22" t="s">
        <v>103</v>
      </c>
      <c r="B54" s="389">
        <v>0.060037</v>
      </c>
      <c r="C54" s="390">
        <v>0.070694</v>
      </c>
      <c r="D54" s="389">
        <v>0.290818</v>
      </c>
      <c r="E54" s="390">
        <v>0.315734</v>
      </c>
      <c r="F54" s="389">
        <v>0</v>
      </c>
      <c r="G54" s="390">
        <v>0.005642</v>
      </c>
      <c r="H54" s="389">
        <v>0.926549</v>
      </c>
      <c r="I54" s="391">
        <v>0.858103</v>
      </c>
    </row>
    <row r="55" spans="1:9" ht="12.75">
      <c r="A55" s="22" t="s">
        <v>53</v>
      </c>
      <c r="B55" s="389">
        <v>0.057555</v>
      </c>
      <c r="C55" s="390">
        <v>0.030864</v>
      </c>
      <c r="D55" s="389">
        <v>0.026631</v>
      </c>
      <c r="E55" s="390">
        <v>0.033623</v>
      </c>
      <c r="F55" s="389">
        <v>0.017878</v>
      </c>
      <c r="G55" s="390">
        <v>0</v>
      </c>
      <c r="H55" s="389">
        <v>2.381995</v>
      </c>
      <c r="I55" s="391">
        <v>2.215063</v>
      </c>
    </row>
    <row r="56" spans="1:9" ht="12.75">
      <c r="A56" s="22" t="s">
        <v>106</v>
      </c>
      <c r="B56" s="389">
        <v>2.277419</v>
      </c>
      <c r="C56" s="390">
        <v>3.315202</v>
      </c>
      <c r="D56" s="389">
        <v>0.131952</v>
      </c>
      <c r="E56" s="390">
        <v>0.19239</v>
      </c>
      <c r="F56" s="389">
        <v>3.596785</v>
      </c>
      <c r="G56" s="390">
        <v>6.991514</v>
      </c>
      <c r="H56" s="389">
        <v>3.642679</v>
      </c>
      <c r="I56" s="391">
        <v>3.368868</v>
      </c>
    </row>
    <row r="57" spans="1:9" ht="12.75">
      <c r="A57" s="22" t="s">
        <v>107</v>
      </c>
      <c r="B57" s="389">
        <v>0.045951</v>
      </c>
      <c r="C57" s="390">
        <v>0.05068</v>
      </c>
      <c r="D57" s="389">
        <v>0.366312</v>
      </c>
      <c r="E57" s="390">
        <v>0.320194</v>
      </c>
      <c r="F57" s="389">
        <v>1.973463</v>
      </c>
      <c r="G57" s="390">
        <v>1.674805</v>
      </c>
      <c r="H57" s="389">
        <v>4.394172</v>
      </c>
      <c r="I57" s="391">
        <v>4.801218</v>
      </c>
    </row>
    <row r="58" spans="1:9" ht="12.75">
      <c r="A58" s="22" t="s">
        <v>109</v>
      </c>
      <c r="B58" s="389">
        <v>4.046012</v>
      </c>
      <c r="C58" s="390">
        <v>3.862945</v>
      </c>
      <c r="D58" s="389">
        <v>0.983789</v>
      </c>
      <c r="E58" s="390">
        <v>0.539719</v>
      </c>
      <c r="F58" s="389">
        <v>15.281687</v>
      </c>
      <c r="G58" s="390">
        <v>14.584657</v>
      </c>
      <c r="H58" s="389">
        <v>3.737217</v>
      </c>
      <c r="I58" s="391">
        <v>4.384178</v>
      </c>
    </row>
    <row r="59" spans="1:9" ht="12.75">
      <c r="A59" s="22" t="s">
        <v>110</v>
      </c>
      <c r="B59" s="389">
        <v>5.920105</v>
      </c>
      <c r="C59" s="390">
        <v>5.739041</v>
      </c>
      <c r="D59" s="389">
        <v>0.269733</v>
      </c>
      <c r="E59" s="390">
        <v>0.153784</v>
      </c>
      <c r="F59" s="389">
        <v>10.87108</v>
      </c>
      <c r="G59" s="390">
        <v>12.596676</v>
      </c>
      <c r="H59" s="389">
        <v>1.142228</v>
      </c>
      <c r="I59" s="391">
        <v>1.438169</v>
      </c>
    </row>
    <row r="60" spans="1:9" ht="12.75">
      <c r="A60" s="22" t="s">
        <v>111</v>
      </c>
      <c r="B60" s="389">
        <v>6.446433</v>
      </c>
      <c r="C60" s="390">
        <v>6.547941</v>
      </c>
      <c r="D60" s="389">
        <v>0.422456</v>
      </c>
      <c r="E60" s="390">
        <v>0.232343</v>
      </c>
      <c r="F60" s="389">
        <v>4.597694</v>
      </c>
      <c r="G60" s="390">
        <v>5.284962</v>
      </c>
      <c r="H60" s="389">
        <v>1.334056</v>
      </c>
      <c r="I60" s="391">
        <v>1.708495</v>
      </c>
    </row>
    <row r="61" spans="1:9" ht="12.75">
      <c r="A61" s="22" t="s">
        <v>131</v>
      </c>
      <c r="B61" s="389">
        <v>0.168422</v>
      </c>
      <c r="C61" s="390">
        <v>0.166738</v>
      </c>
      <c r="D61" s="389">
        <v>3.012121</v>
      </c>
      <c r="E61" s="390">
        <v>3.220409</v>
      </c>
      <c r="F61" s="389">
        <v>0.816222</v>
      </c>
      <c r="G61" s="390">
        <v>0.768617</v>
      </c>
      <c r="H61" s="389">
        <v>1.428278</v>
      </c>
      <c r="I61" s="391">
        <v>1.564196</v>
      </c>
    </row>
    <row r="62" spans="1:9" ht="14.25">
      <c r="A62" s="164" t="s">
        <v>186</v>
      </c>
      <c r="B62" s="389">
        <v>0.007897</v>
      </c>
      <c r="C62" s="390">
        <v>0</v>
      </c>
      <c r="D62" s="389">
        <v>0.205389</v>
      </c>
      <c r="E62" s="390">
        <v>0.182994</v>
      </c>
      <c r="F62" s="389">
        <v>0.025411</v>
      </c>
      <c r="G62" s="390">
        <v>0.016603</v>
      </c>
      <c r="H62" s="389">
        <v>14.368332</v>
      </c>
      <c r="I62" s="391">
        <v>15.439018</v>
      </c>
    </row>
    <row r="63" spans="1:9" ht="12.75">
      <c r="A63" s="22" t="s">
        <v>145</v>
      </c>
      <c r="B63" s="389">
        <v>0.355577</v>
      </c>
      <c r="C63" s="390">
        <v>0.415506</v>
      </c>
      <c r="D63" s="389">
        <v>2.550521</v>
      </c>
      <c r="E63" s="390">
        <v>2.651939</v>
      </c>
      <c r="F63" s="389">
        <v>2.995336</v>
      </c>
      <c r="G63" s="390">
        <v>1.817641</v>
      </c>
      <c r="H63" s="389">
        <v>8.465018</v>
      </c>
      <c r="I63" s="391">
        <v>10.014932</v>
      </c>
    </row>
    <row r="64" spans="1:9" ht="12.75">
      <c r="A64" s="22" t="s">
        <v>116</v>
      </c>
      <c r="B64" s="389">
        <v>0.007599</v>
      </c>
      <c r="C64" s="390">
        <v>0.022385</v>
      </c>
      <c r="D64" s="389">
        <v>1.049054</v>
      </c>
      <c r="E64" s="390">
        <v>1.113558</v>
      </c>
      <c r="F64" s="389">
        <v>0.005426</v>
      </c>
      <c r="G64" s="390">
        <v>0</v>
      </c>
      <c r="H64" s="389">
        <v>2.285026</v>
      </c>
      <c r="I64" s="391">
        <v>2.086001</v>
      </c>
    </row>
    <row r="65" spans="1:9" ht="12.75">
      <c r="A65" s="22" t="s">
        <v>146</v>
      </c>
      <c r="B65" s="389">
        <v>0.051855</v>
      </c>
      <c r="C65" s="390">
        <v>0.027763</v>
      </c>
      <c r="D65" s="389">
        <v>0.31975</v>
      </c>
      <c r="E65" s="390">
        <v>0.256916</v>
      </c>
      <c r="F65" s="389">
        <v>0.002379</v>
      </c>
      <c r="G65" s="390">
        <v>0.004795</v>
      </c>
      <c r="H65" s="389">
        <v>0.990349</v>
      </c>
      <c r="I65" s="391">
        <v>1.135141</v>
      </c>
    </row>
    <row r="66" spans="1:9" ht="12.75">
      <c r="A66" s="22" t="s">
        <v>120</v>
      </c>
      <c r="B66" s="389">
        <v>0.04461</v>
      </c>
      <c r="C66" s="390">
        <v>0.036788</v>
      </c>
      <c r="D66" s="389">
        <v>2.821758</v>
      </c>
      <c r="E66" s="390">
        <v>3.722689</v>
      </c>
      <c r="F66" s="389">
        <v>0.006064</v>
      </c>
      <c r="G66" s="390">
        <v>0.059271</v>
      </c>
      <c r="H66" s="389">
        <v>2.390675</v>
      </c>
      <c r="I66" s="391">
        <v>2.060304</v>
      </c>
    </row>
    <row r="67" spans="1:9" ht="12.75">
      <c r="A67" s="22" t="s">
        <v>147</v>
      </c>
      <c r="B67" s="389">
        <v>0.00647</v>
      </c>
      <c r="C67" s="390">
        <v>0.022023</v>
      </c>
      <c r="D67" s="389">
        <v>0.358125</v>
      </c>
      <c r="E67" s="390">
        <v>0.381324</v>
      </c>
      <c r="F67" s="389">
        <v>0.000727</v>
      </c>
      <c r="G67" s="390">
        <v>0.004592</v>
      </c>
      <c r="H67" s="389">
        <v>1.407898</v>
      </c>
      <c r="I67" s="391">
        <v>1.32498</v>
      </c>
    </row>
    <row r="68" spans="1:9" ht="12.75">
      <c r="A68" s="22"/>
      <c r="B68" s="389"/>
      <c r="C68" s="390"/>
      <c r="D68" s="389"/>
      <c r="E68" s="390"/>
      <c r="F68" s="389"/>
      <c r="G68" s="390"/>
      <c r="H68" s="389"/>
      <c r="I68" s="391"/>
    </row>
    <row r="69" spans="1:9" ht="13.5" thickBot="1">
      <c r="A69" s="158" t="s">
        <v>148</v>
      </c>
      <c r="B69" s="159">
        <v>1.25713</v>
      </c>
      <c r="C69" s="392">
        <v>1.328669</v>
      </c>
      <c r="D69" s="393">
        <v>1.153964</v>
      </c>
      <c r="E69" s="392">
        <v>1.092694</v>
      </c>
      <c r="F69" s="393">
        <v>2.973516</v>
      </c>
      <c r="G69" s="392">
        <v>3.245107</v>
      </c>
      <c r="H69" s="393">
        <v>3.394411</v>
      </c>
      <c r="I69" s="394">
        <v>3.774749</v>
      </c>
    </row>
    <row r="70" spans="1:2" ht="14.25">
      <c r="A70" s="170" t="s">
        <v>188</v>
      </c>
      <c r="B70" s="170"/>
    </row>
  </sheetData>
  <mergeCells count="21">
    <mergeCell ref="A40:I40"/>
    <mergeCell ref="B42:I42"/>
    <mergeCell ref="B44:C44"/>
    <mergeCell ref="D44:E44"/>
    <mergeCell ref="F44:G44"/>
    <mergeCell ref="H44:I44"/>
    <mergeCell ref="B43:C43"/>
    <mergeCell ref="D43:E43"/>
    <mergeCell ref="H43:I43"/>
    <mergeCell ref="F43:G43"/>
    <mergeCell ref="A1:I1"/>
    <mergeCell ref="B6:C6"/>
    <mergeCell ref="D6:E6"/>
    <mergeCell ref="F6:G6"/>
    <mergeCell ref="H6:I6"/>
    <mergeCell ref="A3:I3"/>
    <mergeCell ref="B5:I5"/>
    <mergeCell ref="B7:C7"/>
    <mergeCell ref="D7:E7"/>
    <mergeCell ref="F7:G7"/>
    <mergeCell ref="H7:I7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61"/>
  <dimension ref="A1:Q64"/>
  <sheetViews>
    <sheetView showGridLines="0" tabSelected="1" zoomScale="75" zoomScaleNormal="75" workbookViewId="0" topLeftCell="A1">
      <selection activeCell="O7" sqref="O7"/>
    </sheetView>
  </sheetViews>
  <sheetFormatPr defaultColWidth="11.421875" defaultRowHeight="12.75"/>
  <cols>
    <col min="1" max="1" width="33.421875" style="134" customWidth="1"/>
    <col min="2" max="2" width="13.7109375" style="134" customWidth="1"/>
    <col min="3" max="3" width="11.8515625" style="134" customWidth="1"/>
    <col min="4" max="4" width="12.57421875" style="134" customWidth="1"/>
    <col min="5" max="6" width="10.8515625" style="134" customWidth="1"/>
    <col min="7" max="7" width="12.57421875" style="134" customWidth="1"/>
    <col min="8" max="8" width="11.8515625" style="134" customWidth="1"/>
    <col min="9" max="9" width="12.421875" style="134" customWidth="1"/>
    <col min="10" max="10" width="9.421875" style="134" customWidth="1"/>
    <col min="11" max="17" width="6.7109375" style="134" customWidth="1"/>
    <col min="18" max="16384" width="11.421875" style="134" customWidth="1"/>
  </cols>
  <sheetData>
    <row r="1" spans="1:17" s="133" customFormat="1" ht="18">
      <c r="A1" s="462" t="s">
        <v>65</v>
      </c>
      <c r="B1" s="462"/>
      <c r="C1" s="462"/>
      <c r="D1" s="462"/>
      <c r="E1" s="462"/>
      <c r="F1" s="462"/>
      <c r="G1" s="462"/>
      <c r="H1" s="462"/>
      <c r="I1" s="462"/>
      <c r="J1" s="462"/>
      <c r="K1" s="132"/>
      <c r="L1" s="132"/>
      <c r="M1" s="132"/>
      <c r="N1" s="132"/>
      <c r="O1" s="132"/>
      <c r="P1" s="132"/>
      <c r="Q1" s="132"/>
    </row>
    <row r="2" spans="1:17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12"/>
      <c r="L2" s="12"/>
      <c r="M2" s="12"/>
      <c r="N2" s="12"/>
      <c r="O2" s="12"/>
      <c r="P2" s="12"/>
      <c r="Q2" s="12"/>
    </row>
    <row r="3" spans="1:17" ht="15">
      <c r="A3" s="574" t="s">
        <v>395</v>
      </c>
      <c r="B3" s="574"/>
      <c r="C3" s="574"/>
      <c r="D3" s="574"/>
      <c r="E3" s="574"/>
      <c r="F3" s="574"/>
      <c r="G3" s="574"/>
      <c r="H3" s="574"/>
      <c r="I3" s="574"/>
      <c r="J3" s="574"/>
      <c r="K3" s="160"/>
      <c r="L3" s="160"/>
      <c r="M3" s="160"/>
      <c r="N3" s="160"/>
      <c r="O3" s="160"/>
      <c r="P3" s="160"/>
      <c r="Q3" s="160"/>
    </row>
    <row r="4" spans="1:17" ht="15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117"/>
      <c r="L4" s="117"/>
      <c r="M4" s="117"/>
      <c r="N4" s="117"/>
      <c r="O4" s="117"/>
      <c r="P4" s="117"/>
      <c r="Q4" s="117"/>
    </row>
    <row r="5" spans="1:11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145"/>
    </row>
    <row r="6" spans="1:11" ht="12.75" customHeight="1">
      <c r="A6" s="23" t="s">
        <v>124</v>
      </c>
      <c r="B6" s="291" t="s">
        <v>158</v>
      </c>
      <c r="C6" s="291" t="s">
        <v>159</v>
      </c>
      <c r="D6" s="291" t="s">
        <v>160</v>
      </c>
      <c r="E6" s="291" t="s">
        <v>161</v>
      </c>
      <c r="F6" s="291" t="s">
        <v>162</v>
      </c>
      <c r="G6" s="291" t="s">
        <v>163</v>
      </c>
      <c r="H6" s="291" t="s">
        <v>164</v>
      </c>
      <c r="I6" s="291" t="s">
        <v>165</v>
      </c>
      <c r="J6" s="292" t="s">
        <v>122</v>
      </c>
      <c r="K6" s="145"/>
    </row>
    <row r="7" spans="1:11" s="4" customFormat="1" ht="13.5" thickBot="1">
      <c r="A7" s="38"/>
      <c r="B7" s="161" t="s">
        <v>166</v>
      </c>
      <c r="C7" s="161" t="s">
        <v>167</v>
      </c>
      <c r="D7" s="161"/>
      <c r="E7" s="161"/>
      <c r="F7" s="161"/>
      <c r="G7" s="161"/>
      <c r="H7" s="161"/>
      <c r="I7" s="161"/>
      <c r="J7" s="286"/>
      <c r="K7" s="9"/>
    </row>
    <row r="8" spans="1:11" ht="12.75">
      <c r="A8" s="162" t="s">
        <v>94</v>
      </c>
      <c r="B8" s="163">
        <v>6.233309057239919</v>
      </c>
      <c r="C8" s="163">
        <v>4.359807149942949</v>
      </c>
      <c r="D8" s="163">
        <v>5.2245642041834355</v>
      </c>
      <c r="E8" s="163">
        <v>2.0478263137037223</v>
      </c>
      <c r="F8" s="163">
        <v>14.68173230170266</v>
      </c>
      <c r="G8" s="287">
        <v>61.01484033949887</v>
      </c>
      <c r="H8" s="163">
        <v>2.1374039724366543</v>
      </c>
      <c r="I8" s="163">
        <v>2.6006169863342787</v>
      </c>
      <c r="J8" s="288">
        <v>1.6998996749575919</v>
      </c>
      <c r="K8" s="31"/>
    </row>
    <row r="9" spans="1:11" ht="12.75">
      <c r="A9" s="164" t="s">
        <v>168</v>
      </c>
      <c r="B9" s="165">
        <v>13.939439516953112</v>
      </c>
      <c r="C9" s="165">
        <v>3.613107233229723</v>
      </c>
      <c r="D9" s="165">
        <v>3.37891867002117</v>
      </c>
      <c r="E9" s="165">
        <v>0.10853931714925875</v>
      </c>
      <c r="F9" s="165">
        <v>17.497444355831952</v>
      </c>
      <c r="G9" s="287">
        <v>54.894960115667104</v>
      </c>
      <c r="H9" s="165">
        <v>1.4275861577878382</v>
      </c>
      <c r="I9" s="165">
        <v>2.5359775562304154</v>
      </c>
      <c r="J9" s="289">
        <v>2.6040270771294334</v>
      </c>
      <c r="K9" s="31"/>
    </row>
    <row r="10" spans="1:11" ht="12.75">
      <c r="A10" s="164" t="s">
        <v>169</v>
      </c>
      <c r="B10" s="165">
        <v>12.18371650423314</v>
      </c>
      <c r="C10" s="165">
        <v>2.5308184750009564</v>
      </c>
      <c r="D10" s="165">
        <v>2.992754222020742</v>
      </c>
      <c r="E10" s="165">
        <v>0.23756295643274492</v>
      </c>
      <c r="F10" s="165">
        <v>10.970368533828315</v>
      </c>
      <c r="G10" s="287">
        <v>55.67154313628476</v>
      </c>
      <c r="H10" s="165">
        <v>0.035290813765746075</v>
      </c>
      <c r="I10" s="165">
        <v>1.042487050687978</v>
      </c>
      <c r="J10" s="289">
        <v>14.335458307745643</v>
      </c>
      <c r="K10" s="31"/>
    </row>
    <row r="11" spans="1:11" ht="12.75">
      <c r="A11" s="164" t="s">
        <v>170</v>
      </c>
      <c r="B11" s="165">
        <v>1.293157984269974</v>
      </c>
      <c r="C11" s="165">
        <v>5.034419244745131</v>
      </c>
      <c r="D11" s="165">
        <v>7.125339698674682</v>
      </c>
      <c r="E11" s="165">
        <v>0.2722353623244935</v>
      </c>
      <c r="F11" s="165">
        <v>15.503529496008278</v>
      </c>
      <c r="G11" s="287">
        <v>64.48214768775057</v>
      </c>
      <c r="H11" s="165">
        <v>2.3394779246011166</v>
      </c>
      <c r="I11" s="165">
        <v>2.860261574035877</v>
      </c>
      <c r="J11" s="289">
        <v>1.0894310275899686</v>
      </c>
      <c r="K11" s="31"/>
    </row>
    <row r="12" spans="1:11" ht="12.75">
      <c r="A12" s="164" t="s">
        <v>171</v>
      </c>
      <c r="B12" s="165">
        <v>4.522037066261667</v>
      </c>
      <c r="C12" s="165">
        <v>3.029405079082167</v>
      </c>
      <c r="D12" s="165">
        <v>4.167391413535266</v>
      </c>
      <c r="E12" s="165">
        <v>0.15719851023947684</v>
      </c>
      <c r="F12" s="165">
        <v>9.146216280053485</v>
      </c>
      <c r="G12" s="287">
        <v>69.35308859854256</v>
      </c>
      <c r="H12" s="165">
        <v>5.1450861934985355</v>
      </c>
      <c r="I12" s="165">
        <v>2.004796384580051</v>
      </c>
      <c r="J12" s="289">
        <v>2.474780474206713</v>
      </c>
      <c r="K12" s="31"/>
    </row>
    <row r="13" spans="1:11" ht="12.75">
      <c r="A13" s="164" t="s">
        <v>99</v>
      </c>
      <c r="B13" s="165">
        <v>24.2686665033336</v>
      </c>
      <c r="C13" s="165">
        <v>1.5377368252927401</v>
      </c>
      <c r="D13" s="165">
        <v>0.275603063785181</v>
      </c>
      <c r="E13" s="165">
        <v>0.002606468228091544</v>
      </c>
      <c r="F13" s="165">
        <v>4.815184297264822</v>
      </c>
      <c r="G13" s="287">
        <v>43.05300672688179</v>
      </c>
      <c r="H13" s="165">
        <v>24.806689293009658</v>
      </c>
      <c r="I13" s="165">
        <v>0.1335441154277234</v>
      </c>
      <c r="J13" s="289">
        <v>1.106962706776416</v>
      </c>
      <c r="K13" s="31"/>
    </row>
    <row r="14" spans="1:11" ht="12.75">
      <c r="A14" s="164" t="s">
        <v>172</v>
      </c>
      <c r="B14" s="165">
        <v>18.031252310829142</v>
      </c>
      <c r="C14" s="165">
        <v>1.4025770134295588</v>
      </c>
      <c r="D14" s="165">
        <v>0.3770219367689605</v>
      </c>
      <c r="E14" s="165">
        <v>0.017690244371026974</v>
      </c>
      <c r="F14" s="165">
        <v>4.899464414847114</v>
      </c>
      <c r="G14" s="287">
        <v>38.72488899450478</v>
      </c>
      <c r="H14" s="165">
        <v>30.049238423156016</v>
      </c>
      <c r="I14" s="165">
        <v>0.37468018505017026</v>
      </c>
      <c r="J14" s="289">
        <v>6.123186477043225</v>
      </c>
      <c r="K14" s="31"/>
    </row>
    <row r="15" spans="1:11" ht="12.75">
      <c r="A15" s="164" t="s">
        <v>103</v>
      </c>
      <c r="B15" s="165">
        <v>3.7428488701185967</v>
      </c>
      <c r="C15" s="165">
        <v>7.647124452680979</v>
      </c>
      <c r="D15" s="165">
        <v>11.198003873558061</v>
      </c>
      <c r="E15" s="165">
        <v>0.06390015054558701</v>
      </c>
      <c r="F15" s="165">
        <v>14.058687674451484</v>
      </c>
      <c r="G15" s="287">
        <v>53.26235472439834</v>
      </c>
      <c r="H15" s="165">
        <v>0.17619479173286806</v>
      </c>
      <c r="I15" s="165">
        <v>7.471633691161239</v>
      </c>
      <c r="J15" s="289">
        <v>2.379251771352842</v>
      </c>
      <c r="K15" s="31"/>
    </row>
    <row r="16" spans="1:11" ht="12.75">
      <c r="A16" s="164" t="s">
        <v>173</v>
      </c>
      <c r="B16" s="165">
        <v>2.882012973563961</v>
      </c>
      <c r="C16" s="165">
        <v>3.715307483893048</v>
      </c>
      <c r="D16" s="165">
        <v>10.023823235465223</v>
      </c>
      <c r="E16" s="165">
        <v>0.6716509622001036</v>
      </c>
      <c r="F16" s="165">
        <v>11.085391964094113</v>
      </c>
      <c r="G16" s="287">
        <v>59.61293655017689</v>
      </c>
      <c r="H16" s="165">
        <v>0.12431949069210838</v>
      </c>
      <c r="I16" s="165">
        <v>9.486065846723013</v>
      </c>
      <c r="J16" s="289">
        <v>2.398491493191562</v>
      </c>
      <c r="K16" s="31"/>
    </row>
    <row r="17" spans="1:11" ht="12.75">
      <c r="A17" s="164" t="s">
        <v>174</v>
      </c>
      <c r="B17" s="165">
        <v>3.3707782616961746</v>
      </c>
      <c r="C17" s="165">
        <v>5.6228763771095815</v>
      </c>
      <c r="D17" s="165">
        <v>7.021919791966004</v>
      </c>
      <c r="E17" s="165">
        <v>0.07887075053495031</v>
      </c>
      <c r="F17" s="165">
        <v>17.020672941593446</v>
      </c>
      <c r="G17" s="287">
        <v>47.032983113116636</v>
      </c>
      <c r="H17" s="165">
        <v>1.1261818863923139</v>
      </c>
      <c r="I17" s="165">
        <v>10.37392043366618</v>
      </c>
      <c r="J17" s="289">
        <v>8.351796443924723</v>
      </c>
      <c r="K17" s="31"/>
    </row>
    <row r="18" spans="1:11" ht="12.75">
      <c r="A18" s="164" t="s">
        <v>175</v>
      </c>
      <c r="B18" s="165">
        <v>2.7404560537213944</v>
      </c>
      <c r="C18" s="165">
        <v>5.82552895087339</v>
      </c>
      <c r="D18" s="165">
        <v>7.9157052820798</v>
      </c>
      <c r="E18" s="165">
        <v>0.186426006325129</v>
      </c>
      <c r="F18" s="165">
        <v>15.870941569994864</v>
      </c>
      <c r="G18" s="287">
        <v>60.87364969475075</v>
      </c>
      <c r="H18" s="165">
        <v>0.8099005605472699</v>
      </c>
      <c r="I18" s="165">
        <v>4.9751551480158565</v>
      </c>
      <c r="J18" s="289">
        <v>0.8022367336915389</v>
      </c>
      <c r="K18" s="31"/>
    </row>
    <row r="19" spans="1:11" ht="12.75">
      <c r="A19" s="164" t="s">
        <v>176</v>
      </c>
      <c r="B19" s="165">
        <v>9.18949117459911</v>
      </c>
      <c r="C19" s="165">
        <v>2.4313344286581633</v>
      </c>
      <c r="D19" s="165">
        <v>3.676183626948308</v>
      </c>
      <c r="E19" s="165">
        <v>0.5033669799314381</v>
      </c>
      <c r="F19" s="165">
        <v>17.907642098788813</v>
      </c>
      <c r="G19" s="287">
        <v>62.68646207259404</v>
      </c>
      <c r="H19" s="165">
        <v>1.0916079124089106</v>
      </c>
      <c r="I19" s="165">
        <v>1.53664492613716</v>
      </c>
      <c r="J19" s="289">
        <v>0.9772667799339843</v>
      </c>
      <c r="K19" s="31"/>
    </row>
    <row r="20" spans="1:11" ht="12.75">
      <c r="A20" s="164" t="s">
        <v>177</v>
      </c>
      <c r="B20" s="165">
        <v>19.824696826068315</v>
      </c>
      <c r="C20" s="165">
        <v>4.966115101483922</v>
      </c>
      <c r="D20" s="165">
        <v>5.5940516352628995</v>
      </c>
      <c r="E20" s="165">
        <v>1.2695780078949932</v>
      </c>
      <c r="F20" s="165">
        <v>26.80086556782412</v>
      </c>
      <c r="G20" s="287">
        <v>33.274397862053384</v>
      </c>
      <c r="H20" s="165">
        <v>0.011580710572773526</v>
      </c>
      <c r="I20" s="165">
        <v>1.4613907575886815</v>
      </c>
      <c r="J20" s="289">
        <v>6.7973235312509095</v>
      </c>
      <c r="K20" s="31"/>
    </row>
    <row r="21" spans="1:11" ht="12.75">
      <c r="A21" s="164" t="s">
        <v>178</v>
      </c>
      <c r="B21" s="165">
        <v>20.216384415831833</v>
      </c>
      <c r="C21" s="165">
        <v>5.662156278540134</v>
      </c>
      <c r="D21" s="165">
        <v>5.86504583718329</v>
      </c>
      <c r="E21" s="165">
        <v>0.42326350112452377</v>
      </c>
      <c r="F21" s="165">
        <v>23.13027835352371</v>
      </c>
      <c r="G21" s="287">
        <v>36.08152300917727</v>
      </c>
      <c r="H21" s="165">
        <v>0.04930837912896863</v>
      </c>
      <c r="I21" s="165">
        <v>1.6296557145098798</v>
      </c>
      <c r="J21" s="289">
        <v>6.942384510980386</v>
      </c>
      <c r="K21" s="31"/>
    </row>
    <row r="22" spans="1:11" ht="12.75">
      <c r="A22" s="164" t="s">
        <v>179</v>
      </c>
      <c r="B22" s="165">
        <v>1.9559098390106424</v>
      </c>
      <c r="C22" s="165">
        <v>3.9075080848340207</v>
      </c>
      <c r="D22" s="165">
        <v>6.719923294364878</v>
      </c>
      <c r="E22" s="165">
        <v>0.2298952837978566</v>
      </c>
      <c r="F22" s="165">
        <v>13.516338210863815</v>
      </c>
      <c r="G22" s="287">
        <v>64.26660038817867</v>
      </c>
      <c r="H22" s="165">
        <v>0.10582812572976831</v>
      </c>
      <c r="I22" s="165">
        <v>6.835854810038946</v>
      </c>
      <c r="J22" s="289">
        <v>2.4621419631814017</v>
      </c>
      <c r="K22" s="31"/>
    </row>
    <row r="23" spans="1:11" ht="14.25">
      <c r="A23" s="164" t="s">
        <v>186</v>
      </c>
      <c r="B23" s="165">
        <v>0.62644759122599</v>
      </c>
      <c r="C23" s="165">
        <v>0.8383445066734952</v>
      </c>
      <c r="D23" s="165">
        <v>3.159452108752929</v>
      </c>
      <c r="E23" s="165">
        <v>0.08326275341185567</v>
      </c>
      <c r="F23" s="165">
        <v>9.612524472683424</v>
      </c>
      <c r="G23" s="287">
        <v>83.20389240397567</v>
      </c>
      <c r="H23" s="165">
        <v>0.5625095918315888</v>
      </c>
      <c r="I23" s="165">
        <v>1.6290783945704772</v>
      </c>
      <c r="J23" s="289">
        <v>0.2844881768745171</v>
      </c>
      <c r="K23" s="31"/>
    </row>
    <row r="24" spans="1:11" ht="12.75">
      <c r="A24" s="164" t="s">
        <v>180</v>
      </c>
      <c r="B24" s="165">
        <v>0.4387494012551758</v>
      </c>
      <c r="C24" s="165">
        <v>0.47165366487379623</v>
      </c>
      <c r="D24" s="165">
        <v>1.6981840980296183</v>
      </c>
      <c r="E24" s="165">
        <v>0.4389337027153307</v>
      </c>
      <c r="F24" s="165">
        <v>7.053586524700991</v>
      </c>
      <c r="G24" s="287">
        <v>86.60878638190967</v>
      </c>
      <c r="H24" s="165">
        <v>0.6313051117273369</v>
      </c>
      <c r="I24" s="165">
        <v>1.8726916441755634</v>
      </c>
      <c r="J24" s="289">
        <v>0.7861094706126405</v>
      </c>
      <c r="K24" s="31"/>
    </row>
    <row r="25" spans="1:11" ht="12.75">
      <c r="A25" s="164" t="s">
        <v>116</v>
      </c>
      <c r="B25" s="165">
        <v>0.5510542336477724</v>
      </c>
      <c r="C25" s="165">
        <v>0</v>
      </c>
      <c r="D25" s="165">
        <v>0.10599983239834014</v>
      </c>
      <c r="E25" s="165">
        <v>0</v>
      </c>
      <c r="F25" s="165">
        <v>4.108305148667175</v>
      </c>
      <c r="G25" s="287">
        <v>92.44120068261206</v>
      </c>
      <c r="H25" s="165">
        <v>2.4637030807136653</v>
      </c>
      <c r="I25" s="165">
        <v>0.1401251210238386</v>
      </c>
      <c r="J25" s="289">
        <v>0.1896119009371354</v>
      </c>
      <c r="K25" s="31"/>
    </row>
    <row r="26" spans="1:11" ht="12.75">
      <c r="A26" s="164" t="s">
        <v>46</v>
      </c>
      <c r="B26" s="165">
        <v>1.0839684644138157</v>
      </c>
      <c r="C26" s="165">
        <v>4.880681752446948</v>
      </c>
      <c r="D26" s="165">
        <v>8.930583314429223</v>
      </c>
      <c r="E26" s="165">
        <v>0.030021297956297467</v>
      </c>
      <c r="F26" s="165">
        <v>7.015752175684793</v>
      </c>
      <c r="G26" s="287">
        <v>64.2310261257329</v>
      </c>
      <c r="H26" s="165">
        <v>0.057479232112934237</v>
      </c>
      <c r="I26" s="165">
        <v>13.180134801017623</v>
      </c>
      <c r="J26" s="289">
        <v>0.5903528362055785</v>
      </c>
      <c r="K26" s="31"/>
    </row>
    <row r="27" spans="1:11" ht="12.75">
      <c r="A27" s="164" t="s">
        <v>181</v>
      </c>
      <c r="B27" s="165">
        <v>0.21150757806101414</v>
      </c>
      <c r="C27" s="165">
        <v>0.5942002954937137</v>
      </c>
      <c r="D27" s="165">
        <v>1.5191721158883522</v>
      </c>
      <c r="E27" s="165">
        <v>0.13663579611249146</v>
      </c>
      <c r="F27" s="165">
        <v>4.512727704546906</v>
      </c>
      <c r="G27" s="287">
        <v>90.64083421208977</v>
      </c>
      <c r="H27" s="165">
        <v>0.05102998068731485</v>
      </c>
      <c r="I27" s="165">
        <v>2.0829196594941712</v>
      </c>
      <c r="J27" s="289">
        <v>0.25097265762626586</v>
      </c>
      <c r="K27" s="31"/>
    </row>
    <row r="28" spans="1:11" ht="12.75">
      <c r="A28" s="164" t="s">
        <v>182</v>
      </c>
      <c r="B28" s="165">
        <v>0.22564368223606102</v>
      </c>
      <c r="C28" s="165">
        <v>0.3855177511527669</v>
      </c>
      <c r="D28" s="165">
        <v>1.1769487377963856</v>
      </c>
      <c r="E28" s="165">
        <v>0</v>
      </c>
      <c r="F28" s="165">
        <v>6.273889425956168</v>
      </c>
      <c r="G28" s="287">
        <v>89.52789292338346</v>
      </c>
      <c r="H28" s="165">
        <v>0.3400317976105874</v>
      </c>
      <c r="I28" s="165">
        <v>1.7896306744213326</v>
      </c>
      <c r="J28" s="289">
        <v>0.28044500744323614</v>
      </c>
      <c r="K28" s="31"/>
    </row>
    <row r="29" spans="1:11" ht="12.75">
      <c r="A29" s="164" t="s">
        <v>183</v>
      </c>
      <c r="B29" s="165">
        <v>0.208341699773621</v>
      </c>
      <c r="C29" s="165">
        <v>0.26609484168680214</v>
      </c>
      <c r="D29" s="165">
        <v>0.7320638556405725</v>
      </c>
      <c r="E29" s="165">
        <v>0.005506049229235939</v>
      </c>
      <c r="F29" s="165">
        <v>3.6174717305808533</v>
      </c>
      <c r="G29" s="287">
        <v>92.64285271620545</v>
      </c>
      <c r="H29" s="165">
        <v>1.1037089227180021</v>
      </c>
      <c r="I29" s="165">
        <v>1.1637474877037928</v>
      </c>
      <c r="J29" s="289">
        <v>0.26021269646158535</v>
      </c>
      <c r="K29" s="31"/>
    </row>
    <row r="30" spans="1:11" ht="12.75">
      <c r="A30" s="164"/>
      <c r="B30" s="165"/>
      <c r="C30" s="165"/>
      <c r="D30" s="165"/>
      <c r="E30" s="165"/>
      <c r="F30" s="165"/>
      <c r="G30" s="287"/>
      <c r="H30" s="165"/>
      <c r="I30" s="165"/>
      <c r="J30" s="289"/>
      <c r="K30" s="31"/>
    </row>
    <row r="31" spans="1:11" ht="15.75" customHeight="1" thickBot="1">
      <c r="A31" s="166" t="s">
        <v>132</v>
      </c>
      <c r="B31" s="167">
        <v>6.344331313152327</v>
      </c>
      <c r="C31" s="167">
        <v>2.269696684848531</v>
      </c>
      <c r="D31" s="167">
        <v>3.1986582450251246</v>
      </c>
      <c r="E31" s="167">
        <v>0.1529451511739212</v>
      </c>
      <c r="F31" s="167">
        <v>9.87591612562561</v>
      </c>
      <c r="G31" s="167">
        <v>69.70249105347676</v>
      </c>
      <c r="H31" s="167">
        <v>2.6964368232490075</v>
      </c>
      <c r="I31" s="168">
        <v>2.570797535093127</v>
      </c>
      <c r="J31" s="290">
        <v>3.188727068355567</v>
      </c>
      <c r="K31" s="31"/>
    </row>
    <row r="32" spans="1:13" ht="12.75">
      <c r="A32" s="145"/>
      <c r="B32" s="145"/>
      <c r="C32" s="169"/>
      <c r="D32" s="170"/>
      <c r="E32" s="145"/>
      <c r="F32" s="145"/>
      <c r="G32" s="145"/>
      <c r="H32" s="145"/>
      <c r="I32" s="145"/>
      <c r="J32" s="145"/>
      <c r="L32" s="575"/>
      <c r="M32" s="575"/>
    </row>
    <row r="33" spans="1:10" ht="12.75">
      <c r="A33" s="170" t="s">
        <v>184</v>
      </c>
      <c r="B33" s="170"/>
      <c r="C33" s="170"/>
      <c r="D33" s="170"/>
      <c r="E33" s="145"/>
      <c r="F33" s="145"/>
      <c r="G33" s="145"/>
      <c r="H33" s="145"/>
      <c r="I33" s="145"/>
      <c r="J33" s="145"/>
    </row>
    <row r="34" spans="1:10" ht="12.75">
      <c r="A34" s="145"/>
      <c r="B34" s="9"/>
      <c r="C34" s="145"/>
      <c r="D34" s="145"/>
      <c r="E34" s="145"/>
      <c r="F34" s="145"/>
      <c r="G34" s="145"/>
      <c r="H34" s="145"/>
      <c r="I34" s="145"/>
      <c r="J34" s="145"/>
    </row>
    <row r="35" spans="1:10" ht="15">
      <c r="A35" s="574"/>
      <c r="B35" s="574"/>
      <c r="C35" s="574"/>
      <c r="D35" s="574"/>
      <c r="E35" s="574"/>
      <c r="F35" s="574"/>
      <c r="G35" s="574"/>
      <c r="H35" s="574"/>
      <c r="I35" s="574"/>
      <c r="J35" s="574"/>
    </row>
    <row r="36" spans="1:17" ht="15">
      <c r="A36" s="574" t="s">
        <v>396</v>
      </c>
      <c r="B36" s="574"/>
      <c r="C36" s="574"/>
      <c r="D36" s="574"/>
      <c r="E36" s="574"/>
      <c r="F36" s="574"/>
      <c r="G36" s="574"/>
      <c r="H36" s="574"/>
      <c r="I36" s="574"/>
      <c r="J36" s="574"/>
      <c r="K36" s="160"/>
      <c r="L36" s="160"/>
      <c r="M36" s="160"/>
      <c r="N36" s="160"/>
      <c r="O36" s="160"/>
      <c r="P36" s="160"/>
      <c r="Q36" s="160"/>
    </row>
    <row r="37" spans="1:10" ht="12.75">
      <c r="A37" s="293"/>
      <c r="B37" s="293"/>
      <c r="C37" s="293"/>
      <c r="D37" s="293"/>
      <c r="E37" s="293"/>
      <c r="F37" s="293"/>
      <c r="G37" s="293"/>
      <c r="H37" s="293"/>
      <c r="I37" s="293"/>
      <c r="J37" s="293"/>
    </row>
    <row r="38" spans="1:10" ht="12.75">
      <c r="A38" s="23" t="s">
        <v>124</v>
      </c>
      <c r="B38" s="291" t="s">
        <v>158</v>
      </c>
      <c r="C38" s="291" t="s">
        <v>159</v>
      </c>
      <c r="D38" s="291" t="s">
        <v>160</v>
      </c>
      <c r="E38" s="291" t="s">
        <v>161</v>
      </c>
      <c r="F38" s="291" t="s">
        <v>162</v>
      </c>
      <c r="G38" s="291" t="s">
        <v>163</v>
      </c>
      <c r="H38" s="291" t="s">
        <v>164</v>
      </c>
      <c r="I38" s="291" t="s">
        <v>165</v>
      </c>
      <c r="J38" s="292" t="s">
        <v>122</v>
      </c>
    </row>
    <row r="39" spans="1:10" ht="13.5" thickBot="1">
      <c r="A39" s="38"/>
      <c r="B39" s="161" t="s">
        <v>166</v>
      </c>
      <c r="C39" s="161" t="s">
        <v>167</v>
      </c>
      <c r="D39" s="161"/>
      <c r="E39" s="161"/>
      <c r="F39" s="161"/>
      <c r="G39" s="161"/>
      <c r="H39" s="161"/>
      <c r="I39" s="161"/>
      <c r="J39" s="286"/>
    </row>
    <row r="40" spans="1:10" ht="12.75">
      <c r="A40" s="162" t="s">
        <v>94</v>
      </c>
      <c r="B40" s="163">
        <v>6.544185774507481</v>
      </c>
      <c r="C40" s="163">
        <v>5.388520751840117</v>
      </c>
      <c r="D40" s="163">
        <v>4.036534860040128</v>
      </c>
      <c r="E40" s="163">
        <v>2.536176918315719</v>
      </c>
      <c r="F40" s="163">
        <v>16.294233176329886</v>
      </c>
      <c r="G40" s="287">
        <v>59.48922302599936</v>
      </c>
      <c r="H40" s="163">
        <v>3.299204171653911</v>
      </c>
      <c r="I40" s="163">
        <v>1.6712970004793006</v>
      </c>
      <c r="J40" s="288">
        <v>0.7406243208340982</v>
      </c>
    </row>
    <row r="41" spans="1:10" ht="12.75">
      <c r="A41" s="164" t="s">
        <v>168</v>
      </c>
      <c r="B41" s="165">
        <v>12.695754902848734</v>
      </c>
      <c r="C41" s="165">
        <v>5.454459802676872</v>
      </c>
      <c r="D41" s="165">
        <v>5.056450228515155</v>
      </c>
      <c r="E41" s="165">
        <v>0.554559763441982</v>
      </c>
      <c r="F41" s="165">
        <v>20.605780462717636</v>
      </c>
      <c r="G41" s="287">
        <v>52.1031697204003</v>
      </c>
      <c r="H41" s="165">
        <v>1.1040001230968595</v>
      </c>
      <c r="I41" s="165">
        <v>1.2176770676068365</v>
      </c>
      <c r="J41" s="289">
        <v>1.2081479286955727</v>
      </c>
    </row>
    <row r="42" spans="1:10" ht="12.75">
      <c r="A42" s="164" t="s">
        <v>169</v>
      </c>
      <c r="B42" s="165">
        <v>13.8552507500957</v>
      </c>
      <c r="C42" s="165">
        <v>3.306585045277935</v>
      </c>
      <c r="D42" s="165">
        <v>4.161444777023729</v>
      </c>
      <c r="E42" s="165">
        <v>0.1964169710238403</v>
      </c>
      <c r="F42" s="165">
        <v>13.840359717712966</v>
      </c>
      <c r="G42" s="287">
        <v>57.904892581163146</v>
      </c>
      <c r="H42" s="165">
        <v>0.04960069351214984</v>
      </c>
      <c r="I42" s="165">
        <v>1.2401107672526612</v>
      </c>
      <c r="J42" s="289">
        <v>5.445338696937481</v>
      </c>
    </row>
    <row r="43" spans="1:10" ht="12.75">
      <c r="A43" s="164" t="s">
        <v>170</v>
      </c>
      <c r="B43" s="165">
        <v>1.686665146165312</v>
      </c>
      <c r="C43" s="165">
        <v>5.436807732191754</v>
      </c>
      <c r="D43" s="165">
        <v>6.9619925741180335</v>
      </c>
      <c r="E43" s="165">
        <v>0.18156561167078197</v>
      </c>
      <c r="F43" s="165">
        <v>13.074823017025889</v>
      </c>
      <c r="G43" s="287">
        <v>67.4105454523658</v>
      </c>
      <c r="H43" s="165">
        <v>3.0297736100422235</v>
      </c>
      <c r="I43" s="165">
        <v>1.8964577890019998</v>
      </c>
      <c r="J43" s="289">
        <v>0.32136906741828486</v>
      </c>
    </row>
    <row r="44" spans="1:10" ht="12.75">
      <c r="A44" s="164" t="s">
        <v>171</v>
      </c>
      <c r="B44" s="165">
        <v>4.387089857428224</v>
      </c>
      <c r="C44" s="165">
        <v>4.0952122986089305</v>
      </c>
      <c r="D44" s="165">
        <v>3.9640627052720796</v>
      </c>
      <c r="E44" s="165">
        <v>0.22171533463373702</v>
      </c>
      <c r="F44" s="165">
        <v>10.843705901796627</v>
      </c>
      <c r="G44" s="287">
        <v>66.08470937145175</v>
      </c>
      <c r="H44" s="165">
        <v>5.876221268278394</v>
      </c>
      <c r="I44" s="165">
        <v>1.7444536761199447</v>
      </c>
      <c r="J44" s="289">
        <v>2.7828295864102865</v>
      </c>
    </row>
    <row r="45" spans="1:10" ht="12.75">
      <c r="A45" s="164" t="s">
        <v>99</v>
      </c>
      <c r="B45" s="165">
        <v>26.85744023557951</v>
      </c>
      <c r="C45" s="165">
        <v>1.6981948477073554</v>
      </c>
      <c r="D45" s="165">
        <v>0.8171102403463462</v>
      </c>
      <c r="E45" s="165">
        <v>0.15211522033198446</v>
      </c>
      <c r="F45" s="165">
        <v>5.995373135581886</v>
      </c>
      <c r="G45" s="287">
        <v>36.97832030655724</v>
      </c>
      <c r="H45" s="165">
        <v>27.040306216743666</v>
      </c>
      <c r="I45" s="165">
        <v>0.06159772818836347</v>
      </c>
      <c r="J45" s="289">
        <v>0.39954206896365374</v>
      </c>
    </row>
    <row r="46" spans="1:10" ht="12.75">
      <c r="A46" s="164" t="s">
        <v>172</v>
      </c>
      <c r="B46" s="165">
        <v>29.137896882541003</v>
      </c>
      <c r="C46" s="165">
        <v>1.7326817981385352</v>
      </c>
      <c r="D46" s="165">
        <v>0.6708626859169107</v>
      </c>
      <c r="E46" s="165">
        <v>0.030163860852175702</v>
      </c>
      <c r="F46" s="165">
        <v>5.764656584845477</v>
      </c>
      <c r="G46" s="287">
        <v>38.09114482423273</v>
      </c>
      <c r="H46" s="165">
        <v>18.878458614288114</v>
      </c>
      <c r="I46" s="165">
        <v>0.08414724710193368</v>
      </c>
      <c r="J46" s="289">
        <v>5.609987502083102</v>
      </c>
    </row>
    <row r="47" spans="1:10" ht="12.75">
      <c r="A47" s="164" t="s">
        <v>103</v>
      </c>
      <c r="B47" s="165">
        <v>3.4142667797528143</v>
      </c>
      <c r="C47" s="165">
        <v>6.693945476759149</v>
      </c>
      <c r="D47" s="165">
        <v>10.488106005007129</v>
      </c>
      <c r="E47" s="165">
        <v>0.07702640531496051</v>
      </c>
      <c r="F47" s="165">
        <v>17.761114850645555</v>
      </c>
      <c r="G47" s="287">
        <v>57.24606324259378</v>
      </c>
      <c r="H47" s="165">
        <v>0.008884632861096647</v>
      </c>
      <c r="I47" s="165">
        <v>3.996728532640767</v>
      </c>
      <c r="J47" s="289">
        <v>0.31386407442467606</v>
      </c>
    </row>
    <row r="48" spans="1:10" ht="12.75">
      <c r="A48" s="164" t="s">
        <v>173</v>
      </c>
      <c r="B48" s="165">
        <v>2.8322952976116955</v>
      </c>
      <c r="C48" s="165">
        <v>3.382416916060905</v>
      </c>
      <c r="D48" s="165">
        <v>6.783659413663988</v>
      </c>
      <c r="E48" s="165">
        <v>1.8160953595534057</v>
      </c>
      <c r="F48" s="165">
        <v>17.834886576444227</v>
      </c>
      <c r="G48" s="287">
        <v>62.10806563582329</v>
      </c>
      <c r="H48" s="165">
        <v>0</v>
      </c>
      <c r="I48" s="165">
        <v>4.513144306039334</v>
      </c>
      <c r="J48" s="289">
        <v>0.7294364948032287</v>
      </c>
    </row>
    <row r="49" spans="1:10" ht="12.75">
      <c r="A49" s="164" t="s">
        <v>174</v>
      </c>
      <c r="B49" s="165">
        <v>4.157253146053893</v>
      </c>
      <c r="C49" s="165">
        <v>7.327561624264534</v>
      </c>
      <c r="D49" s="165">
        <v>6.647994996520662</v>
      </c>
      <c r="E49" s="165">
        <v>0.1713720652355648</v>
      </c>
      <c r="F49" s="165">
        <v>23.301488583334102</v>
      </c>
      <c r="G49" s="287">
        <v>45.16027713064833</v>
      </c>
      <c r="H49" s="165">
        <v>0</v>
      </c>
      <c r="I49" s="165">
        <v>6.661889830835925</v>
      </c>
      <c r="J49" s="289">
        <v>6.572162623106969</v>
      </c>
    </row>
    <row r="50" spans="1:10" ht="12.75">
      <c r="A50" s="164" t="s">
        <v>175</v>
      </c>
      <c r="B50" s="165">
        <v>2.3576212302975117</v>
      </c>
      <c r="C50" s="165">
        <v>5.3189494319613155</v>
      </c>
      <c r="D50" s="165">
        <v>7.824340726538064</v>
      </c>
      <c r="E50" s="165">
        <v>0.3785613761625774</v>
      </c>
      <c r="F50" s="165">
        <v>19.334672782840492</v>
      </c>
      <c r="G50" s="287">
        <v>60.60907698750749</v>
      </c>
      <c r="H50" s="165">
        <v>0.7565961991012871</v>
      </c>
      <c r="I50" s="165">
        <v>2.9674380832323646</v>
      </c>
      <c r="J50" s="289">
        <v>0.4527431823588817</v>
      </c>
    </row>
    <row r="51" spans="1:10" ht="12.75">
      <c r="A51" s="164" t="s">
        <v>176</v>
      </c>
      <c r="B51" s="165">
        <v>10.120010186239986</v>
      </c>
      <c r="C51" s="165">
        <v>4.54850048153699</v>
      </c>
      <c r="D51" s="165">
        <v>4.09941806166554</v>
      </c>
      <c r="E51" s="165">
        <v>0.8944398371848072</v>
      </c>
      <c r="F51" s="165">
        <v>18.40656243320415</v>
      </c>
      <c r="G51" s="287">
        <v>58.847148624396695</v>
      </c>
      <c r="H51" s="165">
        <v>1.6925062568546048</v>
      </c>
      <c r="I51" s="165">
        <v>0.4855305950737613</v>
      </c>
      <c r="J51" s="289">
        <v>0.905883523843453</v>
      </c>
    </row>
    <row r="52" spans="1:10" ht="12.75">
      <c r="A52" s="164" t="s">
        <v>177</v>
      </c>
      <c r="B52" s="165">
        <v>16.850312565088068</v>
      </c>
      <c r="C52" s="165">
        <v>6.911420213346392</v>
      </c>
      <c r="D52" s="165">
        <v>7.051591270340098</v>
      </c>
      <c r="E52" s="165">
        <v>0.19727826679871574</v>
      </c>
      <c r="F52" s="165">
        <v>26.96143414663375</v>
      </c>
      <c r="G52" s="287">
        <v>38.115872723052505</v>
      </c>
      <c r="H52" s="165">
        <v>0.15262781554214722</v>
      </c>
      <c r="I52" s="165">
        <v>0.665552861117795</v>
      </c>
      <c r="J52" s="289">
        <v>3.0939101380805933</v>
      </c>
    </row>
    <row r="53" spans="1:10" ht="12.75">
      <c r="A53" s="164" t="s">
        <v>178</v>
      </c>
      <c r="B53" s="165">
        <v>15.740114043532019</v>
      </c>
      <c r="C53" s="165">
        <v>6.505426877072584</v>
      </c>
      <c r="D53" s="165">
        <v>8.2596847325726</v>
      </c>
      <c r="E53" s="165">
        <v>0.4274076369128307</v>
      </c>
      <c r="F53" s="165">
        <v>21.996566399150037</v>
      </c>
      <c r="G53" s="287">
        <v>41.93279216710902</v>
      </c>
      <c r="H53" s="165">
        <v>0.3090983941187571</v>
      </c>
      <c r="I53" s="165">
        <v>1.2357400966135685</v>
      </c>
      <c r="J53" s="289">
        <v>3.5931696529186463</v>
      </c>
    </row>
    <row r="54" spans="1:10" ht="12.75">
      <c r="A54" s="164" t="s">
        <v>179</v>
      </c>
      <c r="B54" s="165">
        <v>1.8130177288461276</v>
      </c>
      <c r="C54" s="165">
        <v>5.140026679193131</v>
      </c>
      <c r="D54" s="165">
        <v>6.717190846903824</v>
      </c>
      <c r="E54" s="165">
        <v>0.21281390574777384</v>
      </c>
      <c r="F54" s="165">
        <v>17.581529557545203</v>
      </c>
      <c r="G54" s="287">
        <v>60.374679222275574</v>
      </c>
      <c r="H54" s="165">
        <v>1.7787369508756912</v>
      </c>
      <c r="I54" s="165">
        <v>4.750561928435061</v>
      </c>
      <c r="J54" s="289">
        <v>1.6314431801776306</v>
      </c>
    </row>
    <row r="55" spans="1:10" ht="14.25">
      <c r="A55" s="164" t="s">
        <v>187</v>
      </c>
      <c r="B55" s="165">
        <v>0.36075628911815455</v>
      </c>
      <c r="C55" s="165">
        <v>0.8589139680637631</v>
      </c>
      <c r="D55" s="165">
        <v>3.4332386260275896</v>
      </c>
      <c r="E55" s="165">
        <v>0.12138513606795129</v>
      </c>
      <c r="F55" s="165">
        <v>9.935219831528705</v>
      </c>
      <c r="G55" s="287">
        <v>83.20673107056923</v>
      </c>
      <c r="H55" s="165">
        <v>0.6762652334355782</v>
      </c>
      <c r="I55" s="165">
        <v>1.2767808893153665</v>
      </c>
      <c r="J55" s="289">
        <v>0.13070895587378792</v>
      </c>
    </row>
    <row r="56" spans="1:10" ht="12.75">
      <c r="A56" s="164" t="s">
        <v>180</v>
      </c>
      <c r="B56" s="165">
        <v>0.5184587617086133</v>
      </c>
      <c r="C56" s="165">
        <v>0.917379494395705</v>
      </c>
      <c r="D56" s="165">
        <v>2.2008361662583615</v>
      </c>
      <c r="E56" s="165">
        <v>0.883530621321287</v>
      </c>
      <c r="F56" s="165">
        <v>7.5280889071851185</v>
      </c>
      <c r="G56" s="287">
        <v>85.06351693250964</v>
      </c>
      <c r="H56" s="165">
        <v>1.296723496098357</v>
      </c>
      <c r="I56" s="165">
        <v>1.401536719182885</v>
      </c>
      <c r="J56" s="289">
        <v>0.18992890134009283</v>
      </c>
    </row>
    <row r="57" spans="1:10" ht="12.75">
      <c r="A57" s="164" t="s">
        <v>116</v>
      </c>
      <c r="B57" s="165">
        <v>0.200322612529386</v>
      </c>
      <c r="C57" s="165">
        <v>0.21459812232808087</v>
      </c>
      <c r="D57" s="165">
        <v>0.27143709956884116</v>
      </c>
      <c r="E57" s="165">
        <v>0.014297352671328168</v>
      </c>
      <c r="F57" s="165">
        <v>4.433380146229025</v>
      </c>
      <c r="G57" s="287">
        <v>91.69441396220654</v>
      </c>
      <c r="H57" s="165">
        <v>2.860200244630902</v>
      </c>
      <c r="I57" s="165">
        <v>0.1256723288135491</v>
      </c>
      <c r="J57" s="289">
        <v>0.18567813102233927</v>
      </c>
    </row>
    <row r="58" spans="1:10" ht="12.75">
      <c r="A58" s="164" t="s">
        <v>46</v>
      </c>
      <c r="B58" s="165">
        <v>0.9905877597729209</v>
      </c>
      <c r="C58" s="165">
        <v>4.351366661954653</v>
      </c>
      <c r="D58" s="165">
        <v>8.526476503281675</v>
      </c>
      <c r="E58" s="165">
        <v>0.05670322280615123</v>
      </c>
      <c r="F58" s="165">
        <v>7.636407734187324</v>
      </c>
      <c r="G58" s="287">
        <v>67.61863686481863</v>
      </c>
      <c r="H58" s="165">
        <v>0.22672407271841516</v>
      </c>
      <c r="I58" s="165">
        <v>10.345301124194851</v>
      </c>
      <c r="J58" s="289">
        <v>0.24779605626559517</v>
      </c>
    </row>
    <row r="59" spans="1:10" ht="12.75">
      <c r="A59" s="164" t="s">
        <v>181</v>
      </c>
      <c r="B59" s="165">
        <v>0.15434537287074904</v>
      </c>
      <c r="C59" s="165">
        <v>1.1449733032451277</v>
      </c>
      <c r="D59" s="165">
        <v>1.9311013053773263</v>
      </c>
      <c r="E59" s="165">
        <v>0.35169432171031245</v>
      </c>
      <c r="F59" s="165">
        <v>3.9004020641583406</v>
      </c>
      <c r="G59" s="287">
        <v>88.46520623933058</v>
      </c>
      <c r="H59" s="165">
        <v>0.14844105299209007</v>
      </c>
      <c r="I59" s="165">
        <v>3.8029722903287593</v>
      </c>
      <c r="J59" s="289">
        <v>0.10086404998665233</v>
      </c>
    </row>
    <row r="60" spans="1:10" ht="12.75">
      <c r="A60" s="164" t="s">
        <v>182</v>
      </c>
      <c r="B60" s="165">
        <v>0.11967311756116127</v>
      </c>
      <c r="C60" s="165">
        <v>0.3119822683143464</v>
      </c>
      <c r="D60" s="165">
        <v>1.3472033673330908</v>
      </c>
      <c r="E60" s="165">
        <v>0</v>
      </c>
      <c r="F60" s="165">
        <v>6.243391661965269</v>
      </c>
      <c r="G60" s="287">
        <v>86.14065018372631</v>
      </c>
      <c r="H60" s="165">
        <v>4.438014029803132</v>
      </c>
      <c r="I60" s="165">
        <v>1.2878406113923402</v>
      </c>
      <c r="J60" s="289">
        <v>0.11124475990428112</v>
      </c>
    </row>
    <row r="61" spans="1:10" ht="12.75">
      <c r="A61" s="164" t="s">
        <v>185</v>
      </c>
      <c r="B61" s="165">
        <v>0.21351783575780386</v>
      </c>
      <c r="C61" s="165">
        <v>0.3502424776679254</v>
      </c>
      <c r="D61" s="165">
        <v>0.9493843352222647</v>
      </c>
      <c r="E61" s="165">
        <v>0.001335849454276784</v>
      </c>
      <c r="F61" s="165">
        <v>4.0834229304324055</v>
      </c>
      <c r="G61" s="287">
        <v>91.73494829458033</v>
      </c>
      <c r="H61" s="165">
        <v>1.8494010246908321</v>
      </c>
      <c r="I61" s="165">
        <v>0.646200349270619</v>
      </c>
      <c r="J61" s="289">
        <v>0.17154690292361358</v>
      </c>
    </row>
    <row r="62" spans="1:10" ht="12.75">
      <c r="A62" s="164"/>
      <c r="B62" s="165"/>
      <c r="C62" s="165"/>
      <c r="D62" s="165"/>
      <c r="E62" s="165"/>
      <c r="F62" s="165"/>
      <c r="G62" s="287"/>
      <c r="H62" s="165"/>
      <c r="I62" s="165"/>
      <c r="J62" s="289"/>
    </row>
    <row r="63" spans="1:10" ht="13.5" thickBot="1">
      <c r="A63" s="166" t="s">
        <v>132</v>
      </c>
      <c r="B63" s="167">
        <v>6.276130974287665</v>
      </c>
      <c r="C63" s="167">
        <v>2.91451897373655</v>
      </c>
      <c r="D63" s="167">
        <v>3.78042789106195</v>
      </c>
      <c r="E63" s="167">
        <v>0.2470593621120345</v>
      </c>
      <c r="F63" s="167">
        <v>11.051106403637911</v>
      </c>
      <c r="G63" s="167">
        <v>69.56035970420334</v>
      </c>
      <c r="H63" s="167">
        <v>2.7766738685021886</v>
      </c>
      <c r="I63" s="168">
        <v>1.9932877153124744</v>
      </c>
      <c r="J63" s="290">
        <v>1.4004351071458916</v>
      </c>
    </row>
    <row r="64" spans="1:2" ht="14.25">
      <c r="A64" s="170" t="s">
        <v>188</v>
      </c>
      <c r="B64" s="170"/>
    </row>
  </sheetData>
  <mergeCells count="6">
    <mergeCell ref="A1:J1"/>
    <mergeCell ref="A36:J36"/>
    <mergeCell ref="A35:J35"/>
    <mergeCell ref="L32:M32"/>
    <mergeCell ref="A3:J3"/>
    <mergeCell ref="A4:J4"/>
  </mergeCells>
  <printOptions horizontalCentered="1"/>
  <pageMargins left="0.75" right="0.75" top="0.5905511811023623" bottom="1" header="0" footer="0"/>
  <pageSetup horizontalDpi="600" verticalDpi="600" orientation="portrait" paperSize="9" scale="69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7"/>
  <dimension ref="A1:U67"/>
  <sheetViews>
    <sheetView showGridLines="0" zoomScale="75" zoomScaleNormal="75" zoomScaleSheetLayoutView="25" workbookViewId="0" topLeftCell="A1">
      <selection activeCell="A1" sqref="A1:K1"/>
    </sheetView>
  </sheetViews>
  <sheetFormatPr defaultColWidth="11.421875" defaultRowHeight="12.75"/>
  <cols>
    <col min="1" max="1" width="28.7109375" style="12" customWidth="1"/>
    <col min="2" max="6" width="9.7109375" style="12" customWidth="1"/>
    <col min="7" max="8" width="7.7109375" style="12" customWidth="1"/>
    <col min="9" max="9" width="10.28125" style="12" customWidth="1"/>
    <col min="10" max="10" width="7.7109375" style="12" customWidth="1"/>
    <col min="11" max="11" width="7.7109375" style="43" customWidth="1"/>
    <col min="12" max="12" width="7.7109375" style="12" customWidth="1"/>
    <col min="13" max="13" width="9.7109375" style="12" customWidth="1"/>
    <col min="14" max="15" width="7.7109375" style="12" customWidth="1"/>
    <col min="16" max="16" width="9.7109375" style="12" customWidth="1"/>
    <col min="17" max="18" width="7.7109375" style="12" customWidth="1"/>
    <col min="19" max="19" width="10.28125" style="12" customWidth="1"/>
    <col min="20" max="21" width="7.7109375" style="12" customWidth="1"/>
    <col min="22" max="16384" width="11.421875" style="12" customWidth="1"/>
  </cols>
  <sheetData>
    <row r="1" spans="1:21" s="62" customFormat="1" ht="18">
      <c r="A1" s="481" t="s">
        <v>65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:21" ht="12.75">
      <c r="A2" s="171"/>
      <c r="B2" s="171"/>
      <c r="C2" s="171"/>
      <c r="D2" s="171"/>
      <c r="E2" s="171"/>
      <c r="F2" s="171"/>
      <c r="G2" s="171"/>
      <c r="H2" s="171"/>
      <c r="I2" s="172"/>
      <c r="J2" s="172"/>
      <c r="K2" s="406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15">
      <c r="A3" s="497" t="s">
        <v>397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">
      <c r="A4" s="497" t="s">
        <v>189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10" ht="12.7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1" ht="12.75">
      <c r="A6" s="19"/>
      <c r="B6" s="294" t="s">
        <v>190</v>
      </c>
      <c r="C6" s="294" t="s">
        <v>191</v>
      </c>
      <c r="D6" s="294" t="s">
        <v>192</v>
      </c>
      <c r="E6" s="295" t="s">
        <v>348</v>
      </c>
      <c r="F6" s="295" t="s">
        <v>193</v>
      </c>
      <c r="G6" s="295" t="s">
        <v>194</v>
      </c>
      <c r="H6" s="295" t="s">
        <v>195</v>
      </c>
      <c r="I6" s="295" t="s">
        <v>196</v>
      </c>
      <c r="J6" s="295" t="s">
        <v>197</v>
      </c>
      <c r="K6" s="296" t="s">
        <v>198</v>
      </c>
    </row>
    <row r="7" spans="1:10" ht="12.75">
      <c r="A7" s="175" t="s">
        <v>87</v>
      </c>
      <c r="B7" s="173" t="s">
        <v>199</v>
      </c>
      <c r="C7" s="173" t="s">
        <v>200</v>
      </c>
      <c r="D7" s="173"/>
      <c r="E7" s="174"/>
      <c r="F7" s="174" t="s">
        <v>201</v>
      </c>
      <c r="G7" s="174"/>
      <c r="H7" s="174"/>
      <c r="I7" s="174" t="s">
        <v>202</v>
      </c>
      <c r="J7" s="174" t="s">
        <v>203</v>
      </c>
    </row>
    <row r="8" spans="1:11" ht="12.75" customHeight="1" thickBot="1">
      <c r="A8" s="201"/>
      <c r="B8" s="176" t="s">
        <v>204</v>
      </c>
      <c r="C8" s="176" t="s">
        <v>204</v>
      </c>
      <c r="D8" s="176" t="s">
        <v>205</v>
      </c>
      <c r="E8" s="177" t="s">
        <v>206</v>
      </c>
      <c r="F8" s="177" t="s">
        <v>206</v>
      </c>
      <c r="G8" s="177" t="s">
        <v>206</v>
      </c>
      <c r="H8" s="177" t="s">
        <v>206</v>
      </c>
      <c r="I8" s="177" t="s">
        <v>206</v>
      </c>
      <c r="J8" s="177" t="s">
        <v>206</v>
      </c>
      <c r="K8" s="178" t="s">
        <v>206</v>
      </c>
    </row>
    <row r="9" spans="1:11" ht="15.75" customHeight="1">
      <c r="A9" s="179" t="s">
        <v>94</v>
      </c>
      <c r="B9" s="127">
        <v>37.02896381798936</v>
      </c>
      <c r="C9" s="127">
        <v>32.58548815983063</v>
      </c>
      <c r="D9" s="127">
        <v>54.417765226917155</v>
      </c>
      <c r="E9" s="127">
        <v>4.203527972618152</v>
      </c>
      <c r="F9" s="127">
        <v>0.22809841711881443</v>
      </c>
      <c r="G9" s="127">
        <v>0</v>
      </c>
      <c r="H9" s="127">
        <v>3.649574673901031</v>
      </c>
      <c r="I9" s="127">
        <v>0.4855237735814764</v>
      </c>
      <c r="J9" s="127">
        <v>0.18964754109021428</v>
      </c>
      <c r="K9" s="180">
        <v>0.29001084462249266</v>
      </c>
    </row>
    <row r="10" spans="1:11" ht="12.75">
      <c r="A10" s="181" t="s">
        <v>105</v>
      </c>
      <c r="B10" s="118">
        <v>1.4090890262534548</v>
      </c>
      <c r="C10" s="118">
        <v>1.409089026253455</v>
      </c>
      <c r="D10" s="118">
        <v>4.255448859285434</v>
      </c>
      <c r="E10" s="118">
        <v>0.005354538299763129</v>
      </c>
      <c r="F10" s="118">
        <v>1.0582258587163447</v>
      </c>
      <c r="G10" s="118">
        <v>0</v>
      </c>
      <c r="H10" s="118">
        <v>0</v>
      </c>
      <c r="I10" s="118">
        <v>0</v>
      </c>
      <c r="J10" s="118">
        <v>0</v>
      </c>
      <c r="K10" s="182">
        <v>0</v>
      </c>
    </row>
    <row r="11" spans="1:11" ht="12.75">
      <c r="A11" s="181" t="s">
        <v>207</v>
      </c>
      <c r="B11" s="118">
        <v>187.1069342797951</v>
      </c>
      <c r="C11" s="118">
        <v>153.73614537601173</v>
      </c>
      <c r="D11" s="118">
        <v>382.7842102240379</v>
      </c>
      <c r="E11" s="118">
        <v>29.116148288955387</v>
      </c>
      <c r="F11" s="118">
        <v>0.3685426772310394</v>
      </c>
      <c r="G11" s="118">
        <v>0</v>
      </c>
      <c r="H11" s="118">
        <v>27.084848831632666</v>
      </c>
      <c r="I11" s="118">
        <v>2.3603393479218546</v>
      </c>
      <c r="J11" s="118">
        <v>0.17667370879221572</v>
      </c>
      <c r="K11" s="182">
        <v>2.694125100747935</v>
      </c>
    </row>
    <row r="12" spans="1:11" ht="12.75">
      <c r="A12" s="22" t="s">
        <v>208</v>
      </c>
      <c r="B12" s="118">
        <v>100.36301739674471</v>
      </c>
      <c r="C12" s="118">
        <v>68.05089181091597</v>
      </c>
      <c r="D12" s="118">
        <v>78.7615372488033</v>
      </c>
      <c r="E12" s="118">
        <v>11.867957749483054</v>
      </c>
      <c r="F12" s="118">
        <v>0.5257136907124028</v>
      </c>
      <c r="G12" s="118">
        <v>0</v>
      </c>
      <c r="H12" s="118">
        <v>2.9829798250027966</v>
      </c>
      <c r="I12" s="118">
        <v>0.2975929777417102</v>
      </c>
      <c r="J12" s="118">
        <v>0.04422116310802446</v>
      </c>
      <c r="K12" s="182">
        <v>1.1476007443924594</v>
      </c>
    </row>
    <row r="13" spans="1:11" ht="12.75">
      <c r="A13" s="183" t="s">
        <v>170</v>
      </c>
      <c r="B13" s="118">
        <v>305.40315491868955</v>
      </c>
      <c r="C13" s="118">
        <v>305.40315491868955</v>
      </c>
      <c r="D13" s="118">
        <v>156.7480039387802</v>
      </c>
      <c r="E13" s="118">
        <v>10.009225695176236</v>
      </c>
      <c r="F13" s="118">
        <v>14.577950666412773</v>
      </c>
      <c r="G13" s="118">
        <v>0</v>
      </c>
      <c r="H13" s="118">
        <v>6.718318467950537</v>
      </c>
      <c r="I13" s="118">
        <v>0.27312120916650384</v>
      </c>
      <c r="J13" s="118">
        <v>0.018991045348169575</v>
      </c>
      <c r="K13" s="182">
        <v>0.8083251412416781</v>
      </c>
    </row>
    <row r="14" spans="1:11" ht="12.75">
      <c r="A14" s="181" t="s">
        <v>209</v>
      </c>
      <c r="B14" s="118">
        <v>2.502943934701264</v>
      </c>
      <c r="C14" s="118">
        <v>2.502943934701264</v>
      </c>
      <c r="D14" s="118">
        <v>8.189928541799707</v>
      </c>
      <c r="E14" s="118">
        <v>0.4684386293423517</v>
      </c>
      <c r="F14" s="118">
        <v>1.1821165563706726</v>
      </c>
      <c r="G14" s="118">
        <v>0</v>
      </c>
      <c r="H14" s="118">
        <v>0.1518430454659479</v>
      </c>
      <c r="I14" s="118">
        <v>0.004452298828412615</v>
      </c>
      <c r="J14" s="118">
        <v>0.0004717855075143114</v>
      </c>
      <c r="K14" s="182">
        <v>0.036597480137190046</v>
      </c>
    </row>
    <row r="15" spans="1:11" ht="12.75">
      <c r="A15" s="22" t="s">
        <v>210</v>
      </c>
      <c r="B15" s="118">
        <v>96.42673991737132</v>
      </c>
      <c r="C15" s="118">
        <v>95.71441354881928</v>
      </c>
      <c r="D15" s="118">
        <v>189.3805908807735</v>
      </c>
      <c r="E15" s="118">
        <v>6.9027196133505075</v>
      </c>
      <c r="F15" s="118">
        <v>4.0938976626157295</v>
      </c>
      <c r="G15" s="118">
        <v>0</v>
      </c>
      <c r="H15" s="118">
        <v>15.623616592640179</v>
      </c>
      <c r="I15" s="118">
        <v>0.48972209588511373</v>
      </c>
      <c r="J15" s="118">
        <v>0.05019047213170937</v>
      </c>
      <c r="K15" s="182">
        <v>0.6699002295258727</v>
      </c>
    </row>
    <row r="16" spans="1:11" ht="12.75">
      <c r="A16" s="181" t="s">
        <v>99</v>
      </c>
      <c r="B16" s="118">
        <v>159.52784807573312</v>
      </c>
      <c r="C16" s="118">
        <v>159.52784807573312</v>
      </c>
      <c r="D16" s="118">
        <v>394.0337847470608</v>
      </c>
      <c r="E16" s="118">
        <v>13.081283542210116</v>
      </c>
      <c r="F16" s="118">
        <v>79.28534049363937</v>
      </c>
      <c r="G16" s="118">
        <v>4.626307594196261</v>
      </c>
      <c r="H16" s="118">
        <v>1.9143341769087974</v>
      </c>
      <c r="I16" s="118">
        <v>0</v>
      </c>
      <c r="J16" s="118">
        <v>0</v>
      </c>
      <c r="K16" s="182">
        <v>0.3509612657666129</v>
      </c>
    </row>
    <row r="17" spans="1:11" ht="12.75">
      <c r="A17" s="181" t="s">
        <v>211</v>
      </c>
      <c r="B17" s="118">
        <v>36.6172595815779</v>
      </c>
      <c r="C17" s="118">
        <v>36.6172595815779</v>
      </c>
      <c r="D17" s="118">
        <v>136.21620564346978</v>
      </c>
      <c r="E17" s="118">
        <v>2.819528987781498</v>
      </c>
      <c r="F17" s="118">
        <v>20.469048106102044</v>
      </c>
      <c r="G17" s="118">
        <v>0.6041847830960353</v>
      </c>
      <c r="H17" s="118">
        <v>4.540540188115659</v>
      </c>
      <c r="I17" s="118">
        <v>2.669398223497029</v>
      </c>
      <c r="J17" s="118">
        <v>0.005858761533052464</v>
      </c>
      <c r="K17" s="182">
        <v>0.07689624512131359</v>
      </c>
    </row>
    <row r="18" spans="1:11" ht="12.75">
      <c r="A18" s="181" t="s">
        <v>212</v>
      </c>
      <c r="B18" s="118">
        <v>8.571856827759339</v>
      </c>
      <c r="C18" s="118">
        <v>8.571856827759339</v>
      </c>
      <c r="D18" s="118">
        <v>42.00209845602076</v>
      </c>
      <c r="E18" s="118">
        <v>0.454308411871245</v>
      </c>
      <c r="F18" s="118">
        <v>4.02877270904689</v>
      </c>
      <c r="G18" s="118">
        <v>0</v>
      </c>
      <c r="H18" s="118">
        <v>2.5715570483278016</v>
      </c>
      <c r="I18" s="118">
        <v>0.04388790695812782</v>
      </c>
      <c r="J18" s="118">
        <v>0</v>
      </c>
      <c r="K18" s="182">
        <v>0.017315150792073866</v>
      </c>
    </row>
    <row r="19" spans="1:11" ht="12.75">
      <c r="A19" s="181" t="s">
        <v>103</v>
      </c>
      <c r="B19" s="118">
        <v>16.271189277383186</v>
      </c>
      <c r="C19" s="118">
        <v>16.271189277383186</v>
      </c>
      <c r="D19" s="118">
        <v>57.11187436361498</v>
      </c>
      <c r="E19" s="118">
        <v>1.138983249416823</v>
      </c>
      <c r="F19" s="118">
        <v>12.756612393468417</v>
      </c>
      <c r="G19" s="118">
        <v>0.22779664988336462</v>
      </c>
      <c r="H19" s="118">
        <v>0.10088137351977576</v>
      </c>
      <c r="I19" s="118">
        <v>0.03774915912352899</v>
      </c>
      <c r="J19" s="118">
        <v>0</v>
      </c>
      <c r="K19" s="182">
        <v>0.04881356783214956</v>
      </c>
    </row>
    <row r="20" spans="1:11" ht="12.75">
      <c r="A20" s="181" t="s">
        <v>53</v>
      </c>
      <c r="B20" s="118">
        <v>11.929910401577267</v>
      </c>
      <c r="C20" s="118">
        <v>11.929910401577267</v>
      </c>
      <c r="D20" s="118">
        <v>42.231882821583525</v>
      </c>
      <c r="E20" s="118">
        <v>1.5866780834097765</v>
      </c>
      <c r="F20" s="118">
        <v>7.969180148253614</v>
      </c>
      <c r="G20" s="118">
        <v>0.4056169536536271</v>
      </c>
      <c r="H20" s="118">
        <v>0.331651509163848</v>
      </c>
      <c r="I20" s="118">
        <v>0.10808498823829005</v>
      </c>
      <c r="J20" s="118">
        <v>0.011190255956679475</v>
      </c>
      <c r="K20" s="182">
        <v>0.05845656096772861</v>
      </c>
    </row>
    <row r="21" spans="1:11" ht="12.75">
      <c r="A21" s="181" t="s">
        <v>104</v>
      </c>
      <c r="B21" s="118">
        <v>20.47825552643136</v>
      </c>
      <c r="C21" s="118">
        <v>20.47825552643136</v>
      </c>
      <c r="D21" s="118">
        <v>81.70823955046113</v>
      </c>
      <c r="E21" s="118">
        <v>0</v>
      </c>
      <c r="F21" s="118">
        <v>20.4372990153785</v>
      </c>
      <c r="G21" s="118">
        <v>0</v>
      </c>
      <c r="H21" s="118">
        <v>0</v>
      </c>
      <c r="I21" s="118">
        <v>0</v>
      </c>
      <c r="J21" s="118">
        <v>0</v>
      </c>
      <c r="K21" s="182">
        <v>0</v>
      </c>
    </row>
    <row r="22" spans="1:11" ht="12.75">
      <c r="A22" s="181" t="s">
        <v>106</v>
      </c>
      <c r="B22" s="118">
        <v>12.435740524057756</v>
      </c>
      <c r="C22" s="118">
        <v>12.398418838208494</v>
      </c>
      <c r="D22" s="118">
        <v>38.71982069117793</v>
      </c>
      <c r="E22" s="118">
        <v>2.6525564696668855</v>
      </c>
      <c r="F22" s="118">
        <v>6.080651980088599</v>
      </c>
      <c r="G22" s="118">
        <v>1.2016651550903656</v>
      </c>
      <c r="H22" s="118">
        <v>0.2781488145776217</v>
      </c>
      <c r="I22" s="118">
        <v>0</v>
      </c>
      <c r="J22" s="118">
        <v>0</v>
      </c>
      <c r="K22" s="182">
        <v>0.20832401983074247</v>
      </c>
    </row>
    <row r="23" spans="1:11" ht="12.75">
      <c r="A23" s="181" t="s">
        <v>110</v>
      </c>
      <c r="B23" s="118">
        <v>282.67431470716406</v>
      </c>
      <c r="C23" s="118">
        <v>235.9312244189005</v>
      </c>
      <c r="D23" s="118">
        <v>96.21327250571777</v>
      </c>
      <c r="E23" s="118">
        <v>3.7858923649790484</v>
      </c>
      <c r="F23" s="118">
        <v>19.533604815096595</v>
      </c>
      <c r="G23" s="118">
        <v>5.89570737899723</v>
      </c>
      <c r="H23" s="118">
        <v>0.43593973759191884</v>
      </c>
      <c r="I23" s="118">
        <v>0.10010596366250187</v>
      </c>
      <c r="J23" s="118">
        <v>0</v>
      </c>
      <c r="K23" s="182">
        <v>0.19578020347104183</v>
      </c>
    </row>
    <row r="24" spans="1:11" ht="12.75">
      <c r="A24" s="181" t="s">
        <v>111</v>
      </c>
      <c r="B24" s="118">
        <v>269.15757127098834</v>
      </c>
      <c r="C24" s="118">
        <v>203.25080337451806</v>
      </c>
      <c r="D24" s="118">
        <v>102.76967365398681</v>
      </c>
      <c r="E24" s="118">
        <v>1.5110669671466639</v>
      </c>
      <c r="F24" s="118">
        <v>22.96380204000581</v>
      </c>
      <c r="G24" s="118">
        <v>4.096188874250516</v>
      </c>
      <c r="H24" s="118">
        <v>0.5056809757033869</v>
      </c>
      <c r="I24" s="118">
        <v>0</v>
      </c>
      <c r="J24" s="118">
        <v>0</v>
      </c>
      <c r="K24" s="182">
        <v>0.0024152549233617537</v>
      </c>
    </row>
    <row r="25" spans="1:11" ht="12.75">
      <c r="A25" s="181" t="s">
        <v>113</v>
      </c>
      <c r="B25" s="118">
        <v>8.454025727429531</v>
      </c>
      <c r="C25" s="118">
        <v>4.750083597791603</v>
      </c>
      <c r="D25" s="118">
        <v>30.477624510196527</v>
      </c>
      <c r="E25" s="118">
        <v>0.8985185590464889</v>
      </c>
      <c r="F25" s="118">
        <v>0.5323382913356864</v>
      </c>
      <c r="G25" s="118">
        <v>0.31933132605090964</v>
      </c>
      <c r="H25" s="118">
        <v>2.6171445168290592</v>
      </c>
      <c r="I25" s="118">
        <v>0.834468203253359</v>
      </c>
      <c r="J25" s="118">
        <v>0</v>
      </c>
      <c r="K25" s="182">
        <v>0.030122511042901375</v>
      </c>
    </row>
    <row r="26" spans="1:11" ht="12.75">
      <c r="A26" s="22" t="s">
        <v>213</v>
      </c>
      <c r="B26" s="118">
        <v>62.93665961326936</v>
      </c>
      <c r="C26" s="118">
        <v>59.27362090051497</v>
      </c>
      <c r="D26" s="118">
        <v>35.89516123182413</v>
      </c>
      <c r="E26" s="118">
        <v>1.2099302217265726</v>
      </c>
      <c r="F26" s="118">
        <v>3.2898745092641364</v>
      </c>
      <c r="G26" s="118">
        <v>0.5521932324677623</v>
      </c>
      <c r="H26" s="118">
        <v>2.0045067353194295</v>
      </c>
      <c r="I26" s="118">
        <v>0.17381019597537972</v>
      </c>
      <c r="J26" s="118">
        <v>0</v>
      </c>
      <c r="K26" s="182">
        <v>0.06046792288838229</v>
      </c>
    </row>
    <row r="27" spans="1:11" ht="12.75">
      <c r="A27" s="181" t="s">
        <v>214</v>
      </c>
      <c r="B27" s="118">
        <v>25.623201131174767</v>
      </c>
      <c r="C27" s="118">
        <v>24.77190999384746</v>
      </c>
      <c r="D27" s="118">
        <v>54.45450212522049</v>
      </c>
      <c r="E27" s="118">
        <v>3.158031625771913</v>
      </c>
      <c r="F27" s="118">
        <v>7.900481913185109</v>
      </c>
      <c r="G27" s="118">
        <v>0.5261216068430172</v>
      </c>
      <c r="H27" s="118">
        <v>0.9445421306662872</v>
      </c>
      <c r="I27" s="118">
        <v>0.13656588462125202</v>
      </c>
      <c r="J27" s="118">
        <v>0.010585873736407129</v>
      </c>
      <c r="K27" s="182">
        <v>0.21268712692214112</v>
      </c>
    </row>
    <row r="28" spans="1:11" ht="12.75">
      <c r="A28" s="181" t="s">
        <v>215</v>
      </c>
      <c r="B28" s="118">
        <v>59.49148798823453</v>
      </c>
      <c r="C28" s="118">
        <v>59.49148798823453</v>
      </c>
      <c r="D28" s="118">
        <v>546.5088198417611</v>
      </c>
      <c r="E28" s="118">
        <v>0.005208686069730783</v>
      </c>
      <c r="F28" s="118">
        <v>0.08012474976209807</v>
      </c>
      <c r="G28" s="118">
        <v>0</v>
      </c>
      <c r="H28" s="118">
        <v>58.77271525086554</v>
      </c>
      <c r="I28" s="118">
        <v>16.7976623498609</v>
      </c>
      <c r="J28" s="118">
        <v>0</v>
      </c>
      <c r="K28" s="182">
        <v>0</v>
      </c>
    </row>
    <row r="29" spans="1:11" ht="12.75">
      <c r="A29" s="181" t="s">
        <v>216</v>
      </c>
      <c r="B29" s="118">
        <v>241.25282425948697</v>
      </c>
      <c r="C29" s="118">
        <v>241.25282425948697</v>
      </c>
      <c r="D29" s="118">
        <v>156.53779440635068</v>
      </c>
      <c r="E29" s="118">
        <v>0.8921018773560438</v>
      </c>
      <c r="F29" s="118">
        <v>18.210617372335086</v>
      </c>
      <c r="G29" s="118">
        <v>0</v>
      </c>
      <c r="H29" s="118">
        <v>0</v>
      </c>
      <c r="I29" s="118">
        <v>0</v>
      </c>
      <c r="J29" s="118">
        <v>0</v>
      </c>
      <c r="K29" s="182">
        <v>0</v>
      </c>
    </row>
    <row r="30" spans="1:11" ht="12.75">
      <c r="A30" s="181" t="s">
        <v>217</v>
      </c>
      <c r="B30" s="118">
        <v>399.74579523798656</v>
      </c>
      <c r="C30" s="118">
        <v>399.74579523798656</v>
      </c>
      <c r="D30" s="118">
        <v>28.087754208976662</v>
      </c>
      <c r="E30" s="118">
        <v>0.1565565355396055</v>
      </c>
      <c r="F30" s="118">
        <v>6.872032010990257</v>
      </c>
      <c r="G30" s="118">
        <v>0</v>
      </c>
      <c r="H30" s="118">
        <v>0.03516604468746721</v>
      </c>
      <c r="I30" s="118">
        <v>0</v>
      </c>
      <c r="J30" s="118">
        <v>0</v>
      </c>
      <c r="K30" s="182">
        <v>0.0008329884156699188</v>
      </c>
    </row>
    <row r="31" spans="1:11" ht="12.75">
      <c r="A31" s="181" t="s">
        <v>218</v>
      </c>
      <c r="B31" s="118">
        <v>55.508049049850285</v>
      </c>
      <c r="C31" s="118">
        <v>52.495549566880186</v>
      </c>
      <c r="D31" s="118">
        <v>125.26459439159554</v>
      </c>
      <c r="E31" s="118">
        <v>3.1297851790255686</v>
      </c>
      <c r="F31" s="118">
        <v>4.531525550178258</v>
      </c>
      <c r="G31" s="118">
        <v>0.31799688871076526</v>
      </c>
      <c r="H31" s="118">
        <v>10.028885718418419</v>
      </c>
      <c r="I31" s="118">
        <v>1.9452410248127983</v>
      </c>
      <c r="J31" s="118">
        <v>0.007609457597662228</v>
      </c>
      <c r="K31" s="182">
        <v>0.12951323654483796</v>
      </c>
    </row>
    <row r="32" spans="1:11" ht="12.75">
      <c r="A32" s="181"/>
      <c r="B32" s="118"/>
      <c r="C32" s="118"/>
      <c r="D32" s="118"/>
      <c r="E32" s="118"/>
      <c r="F32" s="118"/>
      <c r="G32" s="118"/>
      <c r="H32" s="118"/>
      <c r="I32" s="118"/>
      <c r="J32" s="118"/>
      <c r="K32" s="408"/>
    </row>
    <row r="33" spans="1:11" ht="15.75" customHeight="1" thickBot="1">
      <c r="A33" s="158" t="s">
        <v>35</v>
      </c>
      <c r="B33" s="407">
        <v>2400.9168324916486</v>
      </c>
      <c r="C33" s="407">
        <v>2206.160164642053</v>
      </c>
      <c r="D33" s="407">
        <v>2842.7705880694157</v>
      </c>
      <c r="E33" s="407">
        <v>99.05380324824343</v>
      </c>
      <c r="F33" s="407">
        <v>256.97585162730826</v>
      </c>
      <c r="G33" s="407">
        <v>18.773110443239855</v>
      </c>
      <c r="H33" s="407">
        <v>141.29287565728814</v>
      </c>
      <c r="I33" s="407">
        <v>26.75772560312824</v>
      </c>
      <c r="J33" s="407">
        <v>0.5154400648016491</v>
      </c>
      <c r="K33" s="405">
        <v>7.039145595186587</v>
      </c>
    </row>
    <row r="38" spans="1:11" ht="12.75">
      <c r="A38" s="576"/>
      <c r="B38" s="576"/>
      <c r="C38" s="576"/>
      <c r="D38" s="576"/>
      <c r="E38" s="576"/>
      <c r="F38" s="576"/>
      <c r="G38" s="576"/>
      <c r="H38" s="576"/>
      <c r="I38" s="576"/>
      <c r="J38" s="576"/>
      <c r="K38" s="576"/>
    </row>
    <row r="39" spans="1:10" ht="12.75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1" ht="12.75">
      <c r="A40" s="19"/>
      <c r="B40" s="295" t="s">
        <v>219</v>
      </c>
      <c r="C40" s="294" t="s">
        <v>220</v>
      </c>
      <c r="D40" s="295" t="s">
        <v>220</v>
      </c>
      <c r="E40" s="295" t="s">
        <v>220</v>
      </c>
      <c r="F40" s="295" t="s">
        <v>221</v>
      </c>
      <c r="G40" s="295" t="s">
        <v>222</v>
      </c>
      <c r="H40" s="295" t="s">
        <v>223</v>
      </c>
      <c r="I40" s="295" t="s">
        <v>224</v>
      </c>
      <c r="J40" s="294" t="s">
        <v>225</v>
      </c>
      <c r="K40" s="296" t="s">
        <v>226</v>
      </c>
    </row>
    <row r="41" spans="1:11" ht="12.75">
      <c r="A41" s="175" t="s">
        <v>87</v>
      </c>
      <c r="B41" s="174" t="s">
        <v>227</v>
      </c>
      <c r="C41" s="173" t="s">
        <v>228</v>
      </c>
      <c r="D41" s="174" t="s">
        <v>229</v>
      </c>
      <c r="E41" s="174" t="s">
        <v>230</v>
      </c>
      <c r="F41" s="174" t="s">
        <v>231</v>
      </c>
      <c r="G41" s="186"/>
      <c r="H41" s="186"/>
      <c r="I41" s="186"/>
      <c r="J41" s="186"/>
      <c r="K41" s="297"/>
    </row>
    <row r="42" spans="1:11" ht="13.5" thickBot="1">
      <c r="A42" s="22"/>
      <c r="B42" s="177" t="s">
        <v>206</v>
      </c>
      <c r="C42" s="176" t="s">
        <v>232</v>
      </c>
      <c r="D42" s="177" t="s">
        <v>233</v>
      </c>
      <c r="E42" s="177" t="s">
        <v>233</v>
      </c>
      <c r="F42" s="177" t="s">
        <v>233</v>
      </c>
      <c r="G42" s="177" t="s">
        <v>233</v>
      </c>
      <c r="H42" s="177" t="s">
        <v>233</v>
      </c>
      <c r="I42" s="177" t="s">
        <v>233</v>
      </c>
      <c r="J42" s="177" t="s">
        <v>232</v>
      </c>
      <c r="K42" s="178" t="s">
        <v>233</v>
      </c>
    </row>
    <row r="43" spans="1:11" ht="12.75">
      <c r="A43" s="179" t="s">
        <v>94</v>
      </c>
      <c r="B43" s="127">
        <v>0.24764971001471278</v>
      </c>
      <c r="C43" s="127">
        <v>71.68807395162739</v>
      </c>
      <c r="D43" s="127">
        <v>0.03258548815983063</v>
      </c>
      <c r="E43" s="127">
        <v>0.10101501329547496</v>
      </c>
      <c r="F43" s="127">
        <v>0.02606839052786451</v>
      </c>
      <c r="G43" s="127">
        <v>18.247873369505154</v>
      </c>
      <c r="H43" s="127">
        <v>0.6842952513564433</v>
      </c>
      <c r="I43" s="127">
        <v>3.910258579179676</v>
      </c>
      <c r="J43" s="127">
        <v>3.1607923515035714</v>
      </c>
      <c r="K43" s="180">
        <v>0.43990409015771353</v>
      </c>
    </row>
    <row r="44" spans="1:11" ht="12.75">
      <c r="A44" s="181" t="s">
        <v>105</v>
      </c>
      <c r="B44" s="118">
        <v>0</v>
      </c>
      <c r="C44" s="118">
        <v>0</v>
      </c>
      <c r="D44" s="118">
        <v>4.227267078760365E-05</v>
      </c>
      <c r="E44" s="118">
        <v>0.0007045445131267275</v>
      </c>
      <c r="F44" s="118">
        <v>0.0018318157341294917</v>
      </c>
      <c r="G44" s="118">
        <v>0.06340900618140548</v>
      </c>
      <c r="H44" s="118">
        <v>0.018318157341294914</v>
      </c>
      <c r="I44" s="118">
        <v>0.07749989644394004</v>
      </c>
      <c r="J44" s="118">
        <v>0</v>
      </c>
      <c r="K44" s="182">
        <v>0</v>
      </c>
    </row>
    <row r="45" spans="1:11" ht="12.75">
      <c r="A45" s="181" t="s">
        <v>207</v>
      </c>
      <c r="B45" s="118">
        <v>1.1684313201747538</v>
      </c>
      <c r="C45" s="118">
        <v>460.3688556806195</v>
      </c>
      <c r="D45" s="118">
        <v>0.43881793724930096</v>
      </c>
      <c r="E45" s="118">
        <v>0.511878545701459</v>
      </c>
      <c r="F45" s="118">
        <v>9.565174283987934</v>
      </c>
      <c r="G45" s="118">
        <v>17.60003983870743</v>
      </c>
      <c r="H45" s="118">
        <v>4.767304803372257</v>
      </c>
      <c r="I45" s="118">
        <v>37.47498292763299</v>
      </c>
      <c r="J45" s="118">
        <v>8.807478880765949</v>
      </c>
      <c r="K45" s="182">
        <v>3.003228339092857</v>
      </c>
    </row>
    <row r="46" spans="1:11" ht="12.75">
      <c r="A46" s="22" t="s">
        <v>208</v>
      </c>
      <c r="B46" s="118">
        <v>0.5019767598684215</v>
      </c>
      <c r="C46" s="118">
        <v>50.74678367146605</v>
      </c>
      <c r="D46" s="118">
        <v>0.057235363644210745</v>
      </c>
      <c r="E46" s="118">
        <v>0.11669810094826526</v>
      </c>
      <c r="F46" s="118">
        <v>2.6104435949978098</v>
      </c>
      <c r="G46" s="118">
        <v>40.40155641834953</v>
      </c>
      <c r="H46" s="118">
        <v>0.8105775330409504</v>
      </c>
      <c r="I46" s="118">
        <v>26.5375057324943</v>
      </c>
      <c r="J46" s="118">
        <v>37.62175036305634</v>
      </c>
      <c r="K46" s="182">
        <v>0.3180989650892001</v>
      </c>
    </row>
    <row r="47" spans="1:11" ht="12.75">
      <c r="A47" s="183" t="s">
        <v>170</v>
      </c>
      <c r="B47" s="118">
        <v>0.34565754144547967</v>
      </c>
      <c r="C47" s="118">
        <v>66.55384109849763</v>
      </c>
      <c r="D47" s="118">
        <v>0.11359826967249136</v>
      </c>
      <c r="E47" s="118">
        <v>0.543734655327879</v>
      </c>
      <c r="F47" s="118">
        <v>0.2808538629525828</v>
      </c>
      <c r="G47" s="118">
        <v>364.8041460844174</v>
      </c>
      <c r="H47" s="118">
        <v>0.13904652900101594</v>
      </c>
      <c r="I47" s="118">
        <v>36.64837859024274</v>
      </c>
      <c r="J47" s="118">
        <v>33.594347041055855</v>
      </c>
      <c r="K47" s="182">
        <v>1.146142766075208</v>
      </c>
    </row>
    <row r="48" spans="1:11" ht="12.75">
      <c r="A48" s="181" t="s">
        <v>209</v>
      </c>
      <c r="B48" s="118">
        <v>0.015799995455942368</v>
      </c>
      <c r="C48" s="118">
        <v>1.2693607092933972</v>
      </c>
      <c r="D48" s="118">
        <v>0.004593207357242028</v>
      </c>
      <c r="E48" s="118">
        <v>0.026566539210533174</v>
      </c>
      <c r="F48" s="118">
        <v>0.012298278845450115</v>
      </c>
      <c r="G48" s="118">
        <v>16.538743150608745</v>
      </c>
      <c r="H48" s="118">
        <v>0.011181666163272964</v>
      </c>
      <c r="I48" s="118">
        <v>1.5196181043313772</v>
      </c>
      <c r="J48" s="118">
        <v>0.6791728192243041</v>
      </c>
      <c r="K48" s="182">
        <v>0.05543438090056995</v>
      </c>
    </row>
    <row r="49" spans="1:11" ht="12.75">
      <c r="A49" s="22" t="s">
        <v>210</v>
      </c>
      <c r="B49" s="118">
        <v>0.27375778796777034</v>
      </c>
      <c r="C49" s="118">
        <v>133.74274270774671</v>
      </c>
      <c r="D49" s="118">
        <v>0.08256954047317805</v>
      </c>
      <c r="E49" s="118">
        <v>0.2537745492559708</v>
      </c>
      <c r="F49" s="118">
        <v>0.08251815624524163</v>
      </c>
      <c r="G49" s="118">
        <v>193.89603192391496</v>
      </c>
      <c r="H49" s="118">
        <v>0.14415586072284534</v>
      </c>
      <c r="I49" s="118">
        <v>20.96165197676858</v>
      </c>
      <c r="J49" s="118">
        <v>5.481224304700579</v>
      </c>
      <c r="K49" s="182">
        <v>0.5472963620023382</v>
      </c>
    </row>
    <row r="50" spans="1:11" ht="12.75">
      <c r="A50" s="181" t="s">
        <v>99</v>
      </c>
      <c r="B50" s="118">
        <v>0.5264418986499193</v>
      </c>
      <c r="C50" s="118">
        <v>0</v>
      </c>
      <c r="D50" s="118">
        <v>0.1371939493451305</v>
      </c>
      <c r="E50" s="118">
        <v>0.09571670884543987</v>
      </c>
      <c r="F50" s="118">
        <v>1.3719394934513047</v>
      </c>
      <c r="G50" s="118">
        <v>92.52615188392521</v>
      </c>
      <c r="H50" s="118">
        <v>1.5155145567194646</v>
      </c>
      <c r="I50" s="118">
        <v>38.28668353817594</v>
      </c>
      <c r="J50" s="118">
        <v>9.252615188392522</v>
      </c>
      <c r="K50" s="182">
        <v>0.7976392403786656</v>
      </c>
    </row>
    <row r="51" spans="1:11" ht="12.75">
      <c r="A51" s="181" t="s">
        <v>211</v>
      </c>
      <c r="B51" s="118">
        <v>0.12816040853552263</v>
      </c>
      <c r="C51" s="118">
        <v>2.929380766526232</v>
      </c>
      <c r="D51" s="118">
        <v>0.02197035574894674</v>
      </c>
      <c r="E51" s="118">
        <v>0.01098517787447337</v>
      </c>
      <c r="F51" s="118">
        <v>0.47968610051867044</v>
      </c>
      <c r="G51" s="118">
        <v>14.646903832631159</v>
      </c>
      <c r="H51" s="118">
        <v>0.7140365618407689</v>
      </c>
      <c r="I51" s="118">
        <v>3.6617259581577897</v>
      </c>
      <c r="J51" s="118">
        <v>2.746294468618342</v>
      </c>
      <c r="K51" s="182">
        <v>0.40278985539735684</v>
      </c>
    </row>
    <row r="52" spans="1:11" ht="12.75">
      <c r="A52" s="181" t="s">
        <v>212</v>
      </c>
      <c r="B52" s="118">
        <v>0.016286527972742743</v>
      </c>
      <c r="C52" s="118">
        <v>0</v>
      </c>
      <c r="D52" s="118">
        <v>0.0034287427311037355</v>
      </c>
      <c r="E52" s="118">
        <v>0.011143413876087142</v>
      </c>
      <c r="F52" s="118">
        <v>0.08829012532592119</v>
      </c>
      <c r="G52" s="118">
        <v>5.400269801488384</v>
      </c>
      <c r="H52" s="118">
        <v>0.27429941848829886</v>
      </c>
      <c r="I52" s="118">
        <v>8.571856827759339</v>
      </c>
      <c r="J52" s="118">
        <v>0.47145212552676363</v>
      </c>
      <c r="K52" s="182">
        <v>0.17143713655518678</v>
      </c>
    </row>
    <row r="53" spans="1:11" ht="12.75">
      <c r="A53" s="181" t="s">
        <v>103</v>
      </c>
      <c r="B53" s="118">
        <v>0.04555932997667292</v>
      </c>
      <c r="C53" s="118">
        <v>0</v>
      </c>
      <c r="D53" s="118">
        <v>0.009762713566429911</v>
      </c>
      <c r="E53" s="118">
        <v>0.00520678056876262</v>
      </c>
      <c r="F53" s="118">
        <v>0.21315257953371974</v>
      </c>
      <c r="G53" s="118">
        <v>0.9762713566429911</v>
      </c>
      <c r="H53" s="118">
        <v>0.09762713566429912</v>
      </c>
      <c r="I53" s="118">
        <v>10.413561137525239</v>
      </c>
      <c r="J53" s="118">
        <v>0.3579661641024301</v>
      </c>
      <c r="K53" s="182">
        <v>0.08135594638691593</v>
      </c>
    </row>
    <row r="54" spans="1:11" ht="12.75">
      <c r="A54" s="181" t="s">
        <v>53</v>
      </c>
      <c r="B54" s="118">
        <v>0.052491605766939974</v>
      </c>
      <c r="C54" s="118">
        <v>7.515843552993678</v>
      </c>
      <c r="D54" s="118">
        <v>0.020280847682681354</v>
      </c>
      <c r="E54" s="118">
        <v>0.008708834593151405</v>
      </c>
      <c r="F54" s="118">
        <v>0.2290542797102835</v>
      </c>
      <c r="G54" s="118">
        <v>3.221075808425862</v>
      </c>
      <c r="H54" s="118">
        <v>0.19087856642523626</v>
      </c>
      <c r="I54" s="118">
        <v>7.9930399690567695</v>
      </c>
      <c r="J54" s="118">
        <v>0.23859820803154533</v>
      </c>
      <c r="K54" s="182">
        <v>0.19087856642523626</v>
      </c>
    </row>
    <row r="55" spans="1:11" ht="12.75">
      <c r="A55" s="181" t="s">
        <v>104</v>
      </c>
      <c r="B55" s="118">
        <v>0</v>
      </c>
      <c r="C55" s="118">
        <v>0</v>
      </c>
      <c r="D55" s="118">
        <v>0</v>
      </c>
      <c r="E55" s="118">
        <v>0</v>
      </c>
      <c r="F55" s="118">
        <v>0</v>
      </c>
      <c r="G55" s="118">
        <v>0.12286953315858817</v>
      </c>
      <c r="H55" s="118">
        <v>0.059386941026650944</v>
      </c>
      <c r="I55" s="118">
        <v>0.04095651105286272</v>
      </c>
      <c r="J55" s="118">
        <v>0</v>
      </c>
      <c r="K55" s="182">
        <v>0</v>
      </c>
    </row>
    <row r="56" spans="1:11" ht="12.75">
      <c r="A56" s="181" t="s">
        <v>106</v>
      </c>
      <c r="B56" s="118">
        <v>0.06338469448640002</v>
      </c>
      <c r="C56" s="118">
        <v>4.511439262963728</v>
      </c>
      <c r="D56" s="118">
        <v>0.05685118650013335</v>
      </c>
      <c r="E56" s="118">
        <v>0.02465379179848308</v>
      </c>
      <c r="F56" s="118">
        <v>0.18231987706355213</v>
      </c>
      <c r="G56" s="118">
        <v>12.106443574780819</v>
      </c>
      <c r="H56" s="118">
        <v>0.8405093132004517</v>
      </c>
      <c r="I56" s="118">
        <v>13.085257784103426</v>
      </c>
      <c r="J56" s="118">
        <v>0.15078711971962122</v>
      </c>
      <c r="K56" s="182">
        <v>0.490043681608455</v>
      </c>
    </row>
    <row r="57" spans="1:11" ht="12.75">
      <c r="A57" s="181" t="s">
        <v>110</v>
      </c>
      <c r="B57" s="118">
        <v>0.07734314515745869</v>
      </c>
      <c r="C57" s="118">
        <v>927.0807668042081</v>
      </c>
      <c r="D57" s="118">
        <v>0.18637120482507716</v>
      </c>
      <c r="E57" s="118">
        <v>0.13300800011760924</v>
      </c>
      <c r="F57" s="118">
        <v>2.076313360160629</v>
      </c>
      <c r="G57" s="118">
        <v>51.8122197477296</v>
      </c>
      <c r="H57" s="118">
        <v>2.3300633028079387</v>
      </c>
      <c r="I57" s="118">
        <v>45.77509046109534</v>
      </c>
      <c r="J57" s="118">
        <v>12.40044033156324</v>
      </c>
      <c r="K57" s="182">
        <v>1.052445120837093</v>
      </c>
    </row>
    <row r="58" spans="1:11" ht="12.75">
      <c r="A58" s="181" t="s">
        <v>111</v>
      </c>
      <c r="B58" s="118">
        <v>0.0015652032060416478</v>
      </c>
      <c r="C58" s="118">
        <v>97.68606020786454</v>
      </c>
      <c r="D58" s="118">
        <v>0.1075648997222538</v>
      </c>
      <c r="E58" s="118">
        <v>0.07804377050535563</v>
      </c>
      <c r="F58" s="118">
        <v>0.791826020455684</v>
      </c>
      <c r="G58" s="118">
        <v>38.145175933445074</v>
      </c>
      <c r="H58" s="118">
        <v>0.8524836242942752</v>
      </c>
      <c r="I58" s="118">
        <v>27.138661965555315</v>
      </c>
      <c r="J58" s="118">
        <v>3.0977493480982377</v>
      </c>
      <c r="K58" s="182">
        <v>0.26269278953908554</v>
      </c>
    </row>
    <row r="59" spans="1:11" ht="12.75">
      <c r="A59" s="181" t="s">
        <v>113</v>
      </c>
      <c r="B59" s="118">
        <v>0.026826457349763265</v>
      </c>
      <c r="C59" s="118">
        <v>0.7335053254434993</v>
      </c>
      <c r="D59" s="118">
        <v>0.02476304041283869</v>
      </c>
      <c r="E59" s="118">
        <v>0.011878190218494357</v>
      </c>
      <c r="F59" s="118">
        <v>0.24193309870855137</v>
      </c>
      <c r="G59" s="118">
        <v>6.611212063507922</v>
      </c>
      <c r="H59" s="118">
        <v>0.21666169749226183</v>
      </c>
      <c r="I59" s="118">
        <v>7.264000748735809</v>
      </c>
      <c r="J59" s="118">
        <v>0.1565391043393561</v>
      </c>
      <c r="K59" s="182">
        <v>0.11966384762281806</v>
      </c>
    </row>
    <row r="60" spans="1:11" ht="12.75">
      <c r="A60" s="22" t="s">
        <v>213</v>
      </c>
      <c r="B60" s="118">
        <v>0.020429374746214535</v>
      </c>
      <c r="C60" s="118">
        <v>99.2801214462141</v>
      </c>
      <c r="D60" s="118">
        <v>0.048906585102532325</v>
      </c>
      <c r="E60" s="118">
        <v>0.058961472893443174</v>
      </c>
      <c r="F60" s="118">
        <v>0.5353336941133475</v>
      </c>
      <c r="G60" s="118">
        <v>31.09980839689822</v>
      </c>
      <c r="H60" s="118">
        <v>0.8825028069538012</v>
      </c>
      <c r="I60" s="118">
        <v>18.30801352054663</v>
      </c>
      <c r="J60" s="118">
        <v>4.628418660534189</v>
      </c>
      <c r="K60" s="182">
        <v>0.2879604830810829</v>
      </c>
    </row>
    <row r="61" spans="1:11" ht="12.75">
      <c r="A61" s="181" t="s">
        <v>214</v>
      </c>
      <c r="B61" s="118">
        <v>0.10981323031804853</v>
      </c>
      <c r="C61" s="118">
        <v>8.051475616253901</v>
      </c>
      <c r="D61" s="118">
        <v>0.035942907319090674</v>
      </c>
      <c r="E61" s="118">
        <v>0.025482484286359186</v>
      </c>
      <c r="F61" s="118">
        <v>0.6200806300309291</v>
      </c>
      <c r="G61" s="118">
        <v>7.603672290959194</v>
      </c>
      <c r="H61" s="118">
        <v>0.32540460221175316</v>
      </c>
      <c r="I61" s="118">
        <v>9.48135562199101</v>
      </c>
      <c r="J61" s="118">
        <v>13.396530811190804</v>
      </c>
      <c r="K61" s="182">
        <v>0.24901062187316084</v>
      </c>
    </row>
    <row r="62" spans="1:11" ht="12.75">
      <c r="A62" s="181" t="s">
        <v>215</v>
      </c>
      <c r="B62" s="118">
        <v>0</v>
      </c>
      <c r="C62" s="118">
        <v>64.63975656374204</v>
      </c>
      <c r="D62" s="118">
        <v>0</v>
      </c>
      <c r="E62" s="118">
        <v>0</v>
      </c>
      <c r="F62" s="118">
        <v>0</v>
      </c>
      <c r="G62" s="118">
        <v>0.1352105893738197</v>
      </c>
      <c r="H62" s="118">
        <v>0.139234514046303</v>
      </c>
      <c r="I62" s="118">
        <v>0</v>
      </c>
      <c r="J62" s="118">
        <v>1.7426844405659128</v>
      </c>
      <c r="K62" s="182">
        <v>0.0018028078583175958</v>
      </c>
    </row>
    <row r="63" spans="1:11" ht="12.75">
      <c r="A63" s="181" t="s">
        <v>216</v>
      </c>
      <c r="B63" s="118">
        <v>0</v>
      </c>
      <c r="C63" s="118">
        <v>0</v>
      </c>
      <c r="D63" s="118">
        <v>0.005920760012515513</v>
      </c>
      <c r="E63" s="118">
        <v>0.05686469985668054</v>
      </c>
      <c r="F63" s="118">
        <v>1.3983614495995835</v>
      </c>
      <c r="G63" s="118">
        <v>12.59970411446924</v>
      </c>
      <c r="H63" s="118">
        <v>0.5960794769152901</v>
      </c>
      <c r="I63" s="118">
        <v>21.053731605838884</v>
      </c>
      <c r="J63" s="118">
        <v>1.0361330021902146</v>
      </c>
      <c r="K63" s="182">
        <v>0.11245703332095089</v>
      </c>
    </row>
    <row r="64" spans="1:11" ht="12.75">
      <c r="A64" s="181" t="s">
        <v>217</v>
      </c>
      <c r="B64" s="118">
        <v>0.00010570396921041595</v>
      </c>
      <c r="C64" s="118">
        <v>0.3409577376219647</v>
      </c>
      <c r="D64" s="118">
        <v>0.026365223978268435</v>
      </c>
      <c r="E64" s="118">
        <v>0.02315588453255933</v>
      </c>
      <c r="F64" s="118">
        <v>0.0832988415669919</v>
      </c>
      <c r="G64" s="118">
        <v>5.054482456499828</v>
      </c>
      <c r="H64" s="118">
        <v>0.18548425623740436</v>
      </c>
      <c r="I64" s="118">
        <v>3.099914535342049</v>
      </c>
      <c r="J64" s="118">
        <v>0.09972535878373553</v>
      </c>
      <c r="K64" s="182">
        <v>0.026325530278768692</v>
      </c>
    </row>
    <row r="65" spans="1:11" ht="12.75">
      <c r="A65" s="181" t="s">
        <v>218</v>
      </c>
      <c r="B65" s="118">
        <v>0.05473832191088643</v>
      </c>
      <c r="C65" s="118">
        <v>19.36427316726755</v>
      </c>
      <c r="D65" s="118">
        <v>0.03222506778586628</v>
      </c>
      <c r="E65" s="118">
        <v>0.05839587757559313</v>
      </c>
      <c r="F65" s="118">
        <v>0.8062604345128637</v>
      </c>
      <c r="G65" s="118">
        <v>33.53806290896612</v>
      </c>
      <c r="H65" s="118">
        <v>2.0837560106753967</v>
      </c>
      <c r="I65" s="118">
        <v>28.1489964881799</v>
      </c>
      <c r="J65" s="118">
        <v>4.28863517059701</v>
      </c>
      <c r="K65" s="182">
        <v>0.1058094131503136</v>
      </c>
    </row>
    <row r="66" spans="1:11" ht="12.75">
      <c r="A66" s="181"/>
      <c r="B66" s="118"/>
      <c r="C66" s="118"/>
      <c r="D66" s="118"/>
      <c r="E66" s="118"/>
      <c r="F66" s="118"/>
      <c r="G66" s="118"/>
      <c r="H66" s="118"/>
      <c r="I66" s="118"/>
      <c r="J66" s="118"/>
      <c r="K66" s="182"/>
    </row>
    <row r="67" spans="1:11" ht="13.5" thickBot="1">
      <c r="A67" s="158" t="s">
        <v>35</v>
      </c>
      <c r="B67" s="184">
        <v>3.6764190169729023</v>
      </c>
      <c r="C67" s="184">
        <v>2016.50323827035</v>
      </c>
      <c r="D67" s="184">
        <v>1.4469895639599095</v>
      </c>
      <c r="E67" s="184">
        <v>2.1565770357952005</v>
      </c>
      <c r="F67" s="184">
        <v>21.697038368043046</v>
      </c>
      <c r="G67" s="184">
        <v>967.1513340845867</v>
      </c>
      <c r="H67" s="184">
        <v>17.878802585997676</v>
      </c>
      <c r="I67" s="184">
        <v>369.4527424802099</v>
      </c>
      <c r="J67" s="184">
        <v>143.40933526256055</v>
      </c>
      <c r="K67" s="185">
        <v>9.862416977631291</v>
      </c>
    </row>
  </sheetData>
  <mergeCells count="4">
    <mergeCell ref="A38:K38"/>
    <mergeCell ref="A4:K4"/>
    <mergeCell ref="A3:K3"/>
    <mergeCell ref="A1:K1"/>
  </mergeCells>
  <printOptions horizontalCentered="1"/>
  <pageMargins left="0.75" right="0.75" top="0.5905511811023623" bottom="1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/>
  <dimension ref="A1:G2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8.8515625" style="12" customWidth="1"/>
    <col min="2" max="7" width="12.7109375" style="4" customWidth="1"/>
    <col min="8" max="9" width="12.7109375" style="12" customWidth="1"/>
    <col min="10" max="16384" width="11.421875" style="12" customWidth="1"/>
  </cols>
  <sheetData>
    <row r="1" spans="1:7" s="62" customFormat="1" ht="21.75" customHeight="1">
      <c r="A1" s="462" t="s">
        <v>65</v>
      </c>
      <c r="B1" s="462"/>
      <c r="C1" s="462"/>
      <c r="D1" s="462"/>
      <c r="E1" s="462"/>
      <c r="F1" s="462"/>
      <c r="G1" s="462"/>
    </row>
    <row r="2" spans="1:7" ht="12.75">
      <c r="A2" s="43"/>
      <c r="B2" s="9"/>
      <c r="C2" s="9"/>
      <c r="D2" s="9"/>
      <c r="E2" s="9"/>
      <c r="F2" s="9"/>
      <c r="G2" s="9"/>
    </row>
    <row r="3" spans="1:7" ht="15">
      <c r="A3" s="482" t="s">
        <v>346</v>
      </c>
      <c r="B3" s="482"/>
      <c r="C3" s="482"/>
      <c r="D3" s="482"/>
      <c r="E3" s="482"/>
      <c r="F3" s="482"/>
      <c r="G3" s="455"/>
    </row>
    <row r="4" spans="1:7" ht="15">
      <c r="A4" s="64"/>
      <c r="B4" s="63"/>
      <c r="C4" s="63"/>
      <c r="D4" s="68"/>
      <c r="E4" s="63"/>
      <c r="F4" s="67"/>
      <c r="G4" s="9"/>
    </row>
    <row r="5" spans="1:7" ht="12.75">
      <c r="A5" s="466" t="s">
        <v>30</v>
      </c>
      <c r="B5" s="453" t="s">
        <v>1</v>
      </c>
      <c r="C5" s="454"/>
      <c r="D5" s="466"/>
      <c r="E5" s="453" t="s">
        <v>2</v>
      </c>
      <c r="F5" s="454"/>
      <c r="G5" s="454"/>
    </row>
    <row r="6" spans="1:7" ht="13.5" thickBot="1">
      <c r="A6" s="452"/>
      <c r="B6" s="20">
        <v>2002</v>
      </c>
      <c r="C6" s="20">
        <v>2001</v>
      </c>
      <c r="D6" s="71" t="s">
        <v>405</v>
      </c>
      <c r="E6" s="20">
        <v>2002</v>
      </c>
      <c r="F6" s="20">
        <v>2001</v>
      </c>
      <c r="G6" s="72" t="s">
        <v>405</v>
      </c>
    </row>
    <row r="7" spans="1:7" ht="12.75">
      <c r="A7" s="58" t="s">
        <v>23</v>
      </c>
      <c r="B7" s="76">
        <v>4589</v>
      </c>
      <c r="C7" s="76">
        <v>4567</v>
      </c>
      <c r="D7" s="127">
        <f>((B7-C7)/C7)*100</f>
        <v>0.481716663017298</v>
      </c>
      <c r="E7" s="76">
        <v>5174</v>
      </c>
      <c r="F7" s="76">
        <v>5206</v>
      </c>
      <c r="G7" s="180">
        <f>((E7-F7)/F7)*100</f>
        <v>-0.6146753745678064</v>
      </c>
    </row>
    <row r="8" spans="1:7" ht="12.75">
      <c r="A8" s="37" t="s">
        <v>24</v>
      </c>
      <c r="B8" s="44">
        <v>773</v>
      </c>
      <c r="C8" s="44">
        <v>776</v>
      </c>
      <c r="D8" s="118">
        <f aca="true" t="shared" si="0" ref="D8:D16">((B8-C8)/C8)*100</f>
        <v>-0.3865979381443299</v>
      </c>
      <c r="E8" s="44">
        <v>180</v>
      </c>
      <c r="F8" s="44">
        <v>950</v>
      </c>
      <c r="G8" s="182">
        <f aca="true" t="shared" si="1" ref="G8:G16">((E8-F8)/F8)*100</f>
        <v>-81.05263157894737</v>
      </c>
    </row>
    <row r="9" spans="1:7" ht="12.75">
      <c r="A9" s="37" t="s">
        <v>25</v>
      </c>
      <c r="B9" s="44">
        <v>607</v>
      </c>
      <c r="C9" s="44">
        <v>655</v>
      </c>
      <c r="D9" s="118">
        <f t="shared" si="0"/>
        <v>-7.328244274809161</v>
      </c>
      <c r="E9" s="44">
        <v>623</v>
      </c>
      <c r="F9" s="44">
        <v>706</v>
      </c>
      <c r="G9" s="182">
        <f t="shared" si="1"/>
        <v>-11.756373937677052</v>
      </c>
    </row>
    <row r="10" spans="1:7" ht="12.75">
      <c r="A10" s="37" t="s">
        <v>26</v>
      </c>
      <c r="B10" s="44">
        <v>1740</v>
      </c>
      <c r="C10" s="44">
        <v>1754</v>
      </c>
      <c r="D10" s="118">
        <f t="shared" si="0"/>
        <v>-0.798175598631699</v>
      </c>
      <c r="E10" s="44">
        <v>1974</v>
      </c>
      <c r="F10" s="44">
        <v>1994</v>
      </c>
      <c r="G10" s="182">
        <f t="shared" si="1"/>
        <v>-1.0030090270812437</v>
      </c>
    </row>
    <row r="11" spans="1:7" ht="12.75">
      <c r="A11" s="37" t="s">
        <v>27</v>
      </c>
      <c r="B11" s="44">
        <v>1710</v>
      </c>
      <c r="C11" s="44">
        <v>1695</v>
      </c>
      <c r="D11" s="118">
        <f t="shared" si="0"/>
        <v>0.8849557522123894</v>
      </c>
      <c r="E11" s="44">
        <v>1886</v>
      </c>
      <c r="F11" s="44">
        <v>1878</v>
      </c>
      <c r="G11" s="182">
        <f t="shared" si="1"/>
        <v>0.42598509052183176</v>
      </c>
    </row>
    <row r="12" spans="1:7" ht="12.75">
      <c r="A12" s="37" t="s">
        <v>28</v>
      </c>
      <c r="B12" s="44">
        <v>870</v>
      </c>
      <c r="C12" s="44">
        <v>926</v>
      </c>
      <c r="D12" s="118">
        <f t="shared" si="0"/>
        <v>-6.047516198704104</v>
      </c>
      <c r="E12" s="44">
        <v>975</v>
      </c>
      <c r="F12" s="44">
        <v>1032</v>
      </c>
      <c r="G12" s="182">
        <f t="shared" si="1"/>
        <v>-5.523255813953488</v>
      </c>
    </row>
    <row r="13" spans="1:7" ht="12.75">
      <c r="A13" s="37" t="s">
        <v>29</v>
      </c>
      <c r="B13" s="44">
        <v>958</v>
      </c>
      <c r="C13" s="44">
        <v>977</v>
      </c>
      <c r="D13" s="118">
        <f t="shared" si="0"/>
        <v>-1.9447287615148412</v>
      </c>
      <c r="E13" s="44">
        <v>1169</v>
      </c>
      <c r="F13" s="44">
        <v>1200</v>
      </c>
      <c r="G13" s="182">
        <f t="shared" si="1"/>
        <v>-2.5833333333333335</v>
      </c>
    </row>
    <row r="14" spans="1:7" ht="12.75">
      <c r="A14" s="22" t="s">
        <v>58</v>
      </c>
      <c r="B14" s="44">
        <v>16764</v>
      </c>
      <c r="C14" s="44">
        <v>17303</v>
      </c>
      <c r="D14" s="118">
        <f t="shared" si="0"/>
        <v>-3.115066751430388</v>
      </c>
      <c r="E14" s="44">
        <v>16390</v>
      </c>
      <c r="F14" s="44">
        <v>19113</v>
      </c>
      <c r="G14" s="182">
        <f t="shared" si="1"/>
        <v>-14.24684769528593</v>
      </c>
    </row>
    <row r="15" spans="1:7" ht="12.75">
      <c r="A15" s="22" t="s">
        <v>59</v>
      </c>
      <c r="B15" s="44">
        <v>4835</v>
      </c>
      <c r="C15" s="44">
        <v>5179</v>
      </c>
      <c r="D15" s="118">
        <f t="shared" si="0"/>
        <v>-6.642208920641051</v>
      </c>
      <c r="E15" s="44">
        <v>4894</v>
      </c>
      <c r="F15" s="44">
        <v>5874</v>
      </c>
      <c r="G15" s="182">
        <f t="shared" si="1"/>
        <v>-16.68369084099421</v>
      </c>
    </row>
    <row r="16" spans="1:7" ht="15.75" customHeight="1" thickBot="1">
      <c r="A16" s="57" t="s">
        <v>31</v>
      </c>
      <c r="B16" s="77">
        <v>32846</v>
      </c>
      <c r="C16" s="77">
        <v>33832</v>
      </c>
      <c r="D16" s="92">
        <f t="shared" si="0"/>
        <v>-2.9144005675100497</v>
      </c>
      <c r="E16" s="77">
        <v>33265</v>
      </c>
      <c r="F16" s="77">
        <v>37953</v>
      </c>
      <c r="G16" s="263">
        <f t="shared" si="1"/>
        <v>-12.352119727030802</v>
      </c>
    </row>
    <row r="17" spans="1:7" ht="12.75">
      <c r="A17" s="49" t="s">
        <v>78</v>
      </c>
      <c r="B17" s="75"/>
      <c r="C17" s="75"/>
      <c r="D17" s="75"/>
      <c r="E17" s="75"/>
      <c r="F17" s="1"/>
      <c r="G17" s="31"/>
    </row>
    <row r="18" spans="1:7" ht="12.75">
      <c r="A18" s="100"/>
      <c r="B18" s="1"/>
      <c r="C18" s="1"/>
      <c r="D18" s="31"/>
      <c r="E18" s="1"/>
      <c r="F18" s="1"/>
      <c r="G18" s="31"/>
    </row>
    <row r="19" spans="1:5" ht="12.75">
      <c r="A19" s="2"/>
      <c r="B19" s="32"/>
      <c r="C19" s="32"/>
      <c r="D19" s="32"/>
      <c r="E19" s="32"/>
    </row>
    <row r="20" spans="1:5" ht="12.75">
      <c r="A20" s="2"/>
      <c r="B20" s="32"/>
      <c r="C20" s="32"/>
      <c r="D20" s="32"/>
      <c r="E20" s="32"/>
    </row>
    <row r="21" spans="1:7" ht="12.75">
      <c r="A21" s="4"/>
      <c r="B21" s="14" t="s">
        <v>63</v>
      </c>
      <c r="C21" s="486" t="s">
        <v>60</v>
      </c>
      <c r="D21" s="463"/>
      <c r="E21" s="463"/>
      <c r="F21" s="463"/>
      <c r="G21" s="12"/>
    </row>
    <row r="22" spans="1:7" ht="12.75">
      <c r="A22" s="16"/>
      <c r="B22" s="2"/>
      <c r="C22" s="486" t="s">
        <v>402</v>
      </c>
      <c r="D22" s="463"/>
      <c r="E22" s="463"/>
      <c r="F22" s="463"/>
      <c r="G22" s="12"/>
    </row>
    <row r="23" spans="1:7" ht="12.75" customHeight="1">
      <c r="A23" s="16"/>
      <c r="B23" s="2"/>
      <c r="C23" s="489" t="s">
        <v>61</v>
      </c>
      <c r="D23" s="465"/>
      <c r="E23" s="465"/>
      <c r="F23" s="1"/>
      <c r="G23" s="12"/>
    </row>
    <row r="24" spans="1:7" ht="12.75">
      <c r="A24" s="16"/>
      <c r="B24" s="2"/>
      <c r="C24" s="1"/>
      <c r="D24" s="1"/>
      <c r="E24" s="31"/>
      <c r="F24" s="1"/>
      <c r="G24" s="12"/>
    </row>
    <row r="25" spans="1:7" ht="12.75">
      <c r="A25" s="16"/>
      <c r="B25" s="14" t="s">
        <v>64</v>
      </c>
      <c r="C25" s="486" t="s">
        <v>62</v>
      </c>
      <c r="D25" s="463"/>
      <c r="E25" s="463"/>
      <c r="F25" s="463"/>
      <c r="G25" s="12"/>
    </row>
    <row r="26" spans="1:7" ht="12.75">
      <c r="A26" s="16"/>
      <c r="B26" s="2"/>
      <c r="C26" s="486" t="s">
        <v>403</v>
      </c>
      <c r="D26" s="463"/>
      <c r="E26" s="463"/>
      <c r="F26" s="463"/>
      <c r="G26" s="12"/>
    </row>
    <row r="27" spans="1:7" ht="12.75" customHeight="1">
      <c r="A27" s="16"/>
      <c r="B27" s="2"/>
      <c r="C27" s="464" t="s">
        <v>404</v>
      </c>
      <c r="D27" s="464"/>
      <c r="E27" s="464"/>
      <c r="F27" s="464"/>
      <c r="G27" s="12"/>
    </row>
  </sheetData>
  <mergeCells count="11">
    <mergeCell ref="A5:A6"/>
    <mergeCell ref="B5:D5"/>
    <mergeCell ref="E5:G5"/>
    <mergeCell ref="A1:G1"/>
    <mergeCell ref="A3:G3"/>
    <mergeCell ref="C26:F26"/>
    <mergeCell ref="C27:F27"/>
    <mergeCell ref="C21:F21"/>
    <mergeCell ref="C22:F22"/>
    <mergeCell ref="C23:E23"/>
    <mergeCell ref="C25:F2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L2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8.8515625" style="12" customWidth="1"/>
    <col min="2" max="7" width="12.7109375" style="4" customWidth="1"/>
    <col min="8" max="9" width="12.7109375" style="12" customWidth="1"/>
    <col min="10" max="16384" width="11.421875" style="12" customWidth="1"/>
  </cols>
  <sheetData>
    <row r="1" spans="1:12" s="62" customFormat="1" ht="21.75" customHeight="1">
      <c r="A1" s="462" t="s">
        <v>65</v>
      </c>
      <c r="B1" s="462"/>
      <c r="C1" s="462"/>
      <c r="D1" s="462"/>
      <c r="E1" s="462"/>
      <c r="F1" s="462"/>
      <c r="G1" s="462"/>
      <c r="H1" s="462"/>
      <c r="I1" s="462"/>
      <c r="J1" s="12"/>
      <c r="K1" s="12"/>
      <c r="L1" s="12"/>
    </row>
    <row r="2" spans="1:9" ht="12.75">
      <c r="A2" s="43"/>
      <c r="B2" s="9"/>
      <c r="C2" s="9"/>
      <c r="D2" s="9"/>
      <c r="E2" s="9"/>
      <c r="F2" s="9"/>
      <c r="G2" s="9"/>
      <c r="H2" s="43"/>
      <c r="I2" s="43"/>
    </row>
    <row r="3" spans="1:9" ht="15">
      <c r="A3" s="482" t="s">
        <v>406</v>
      </c>
      <c r="B3" s="482"/>
      <c r="C3" s="482"/>
      <c r="D3" s="482"/>
      <c r="E3" s="482"/>
      <c r="F3" s="482"/>
      <c r="G3" s="482"/>
      <c r="H3" s="482"/>
      <c r="I3" s="482"/>
    </row>
    <row r="4" spans="1:9" ht="12.75">
      <c r="A4" s="264"/>
      <c r="B4" s="1"/>
      <c r="C4" s="35"/>
      <c r="D4" s="1"/>
      <c r="E4" s="35"/>
      <c r="F4" s="1"/>
      <c r="G4" s="35"/>
      <c r="H4" s="1"/>
      <c r="I4" s="35"/>
    </row>
    <row r="5" spans="1:9" ht="12.75" customHeight="1">
      <c r="A5" s="23" t="s">
        <v>30</v>
      </c>
      <c r="B5" s="456" t="s">
        <v>32</v>
      </c>
      <c r="C5" s="457"/>
      <c r="D5" s="456" t="s">
        <v>33</v>
      </c>
      <c r="E5" s="457"/>
      <c r="F5" s="456" t="s">
        <v>34</v>
      </c>
      <c r="G5" s="457"/>
      <c r="H5" s="456" t="s">
        <v>35</v>
      </c>
      <c r="I5" s="459"/>
    </row>
    <row r="6" spans="1:9" ht="13.5" thickBot="1">
      <c r="A6" s="38"/>
      <c r="B6" s="73" t="s">
        <v>3</v>
      </c>
      <c r="C6" s="51" t="s">
        <v>36</v>
      </c>
      <c r="D6" s="73" t="s">
        <v>3</v>
      </c>
      <c r="E6" s="51" t="s">
        <v>36</v>
      </c>
      <c r="F6" s="73" t="s">
        <v>3</v>
      </c>
      <c r="G6" s="51" t="s">
        <v>36</v>
      </c>
      <c r="H6" s="73" t="s">
        <v>21</v>
      </c>
      <c r="I6" s="74" t="s">
        <v>36</v>
      </c>
    </row>
    <row r="7" spans="1:9" ht="12.75">
      <c r="A7" s="58" t="s">
        <v>23</v>
      </c>
      <c r="B7" s="76">
        <v>4352</v>
      </c>
      <c r="C7" s="78">
        <v>13.506719220384223</v>
      </c>
      <c r="D7" s="76">
        <v>195</v>
      </c>
      <c r="E7" s="127">
        <v>22.727272727272727</v>
      </c>
      <c r="F7" s="76">
        <v>42</v>
      </c>
      <c r="G7" s="127">
        <v>16.27906976744186</v>
      </c>
      <c r="H7" s="76">
        <v>4589</v>
      </c>
      <c r="I7" s="180">
        <v>13.765485796562379</v>
      </c>
    </row>
    <row r="8" spans="1:9" ht="12.75">
      <c r="A8" s="37" t="s">
        <v>24</v>
      </c>
      <c r="B8" s="44">
        <v>666</v>
      </c>
      <c r="C8" s="69">
        <v>2.0669749542224016</v>
      </c>
      <c r="D8" s="44">
        <v>85</v>
      </c>
      <c r="E8" s="118">
        <v>9.906759906759907</v>
      </c>
      <c r="F8" s="44">
        <v>22</v>
      </c>
      <c r="G8" s="118">
        <v>8.527131782945736</v>
      </c>
      <c r="H8" s="44">
        <v>773</v>
      </c>
      <c r="I8" s="182">
        <v>2.3187449380568137</v>
      </c>
    </row>
    <row r="9" spans="1:9" ht="12.75">
      <c r="A9" s="37" t="s">
        <v>37</v>
      </c>
      <c r="B9" s="44">
        <v>444</v>
      </c>
      <c r="C9" s="69">
        <v>1.3779833028149344</v>
      </c>
      <c r="D9" s="44">
        <v>117</v>
      </c>
      <c r="E9" s="118">
        <v>13.636363636363635</v>
      </c>
      <c r="F9" s="44">
        <v>46</v>
      </c>
      <c r="G9" s="118">
        <v>17.829457364341085</v>
      </c>
      <c r="H9" s="44">
        <v>607</v>
      </c>
      <c r="I9" s="182">
        <v>1.8207997120316763</v>
      </c>
    </row>
    <row r="10" spans="1:9" ht="12.75">
      <c r="A10" s="37" t="s">
        <v>342</v>
      </c>
      <c r="B10" s="44">
        <v>1710</v>
      </c>
      <c r="C10" s="69">
        <v>5.307097855435896</v>
      </c>
      <c r="D10" s="44">
        <v>24</v>
      </c>
      <c r="E10" s="118">
        <v>2.797202797202797</v>
      </c>
      <c r="F10" s="44">
        <v>6</v>
      </c>
      <c r="G10" s="118">
        <v>2.3255813953488373</v>
      </c>
      <c r="H10" s="44">
        <v>1740</v>
      </c>
      <c r="I10" s="182">
        <v>5.2194258631550525</v>
      </c>
    </row>
    <row r="11" spans="1:9" ht="12.75">
      <c r="A11" s="37" t="s">
        <v>27</v>
      </c>
      <c r="B11" s="44">
        <v>1656</v>
      </c>
      <c r="C11" s="69">
        <v>5.139505291580025</v>
      </c>
      <c r="D11" s="44">
        <v>33</v>
      </c>
      <c r="E11" s="118">
        <v>3.8461538461538463</v>
      </c>
      <c r="F11" s="44">
        <v>21</v>
      </c>
      <c r="G11" s="118">
        <v>8.13953488372093</v>
      </c>
      <c r="H11" s="44">
        <v>1710</v>
      </c>
      <c r="I11" s="182">
        <v>5.129435762066173</v>
      </c>
    </row>
    <row r="12" spans="1:9" ht="12.75">
      <c r="A12" s="37" t="s">
        <v>28</v>
      </c>
      <c r="B12" s="44">
        <v>845</v>
      </c>
      <c r="C12" s="69">
        <v>2.6225132677446386</v>
      </c>
      <c r="D12" s="44">
        <v>20</v>
      </c>
      <c r="E12" s="118">
        <v>2.331002331002331</v>
      </c>
      <c r="F12" s="44">
        <v>5</v>
      </c>
      <c r="G12" s="118">
        <v>1.937984496124031</v>
      </c>
      <c r="H12" s="44">
        <v>870</v>
      </c>
      <c r="I12" s="182">
        <v>2.6097129315775263</v>
      </c>
    </row>
    <row r="13" spans="1:9" ht="12.75">
      <c r="A13" s="37" t="s">
        <v>29</v>
      </c>
      <c r="B13" s="44">
        <v>908</v>
      </c>
      <c r="C13" s="69">
        <v>2.8180379255764874</v>
      </c>
      <c r="D13" s="44">
        <v>43</v>
      </c>
      <c r="E13" s="118">
        <v>5.011655011655012</v>
      </c>
      <c r="F13" s="44">
        <v>7</v>
      </c>
      <c r="G13" s="118">
        <v>2.7131782945736433</v>
      </c>
      <c r="H13" s="44">
        <v>958</v>
      </c>
      <c r="I13" s="182">
        <v>2.873683894771575</v>
      </c>
    </row>
    <row r="14" spans="1:9" ht="12.75">
      <c r="A14" s="22" t="s">
        <v>58</v>
      </c>
      <c r="B14" s="44">
        <v>16451</v>
      </c>
      <c r="C14" s="69">
        <v>51.056764222091175</v>
      </c>
      <c r="D14" s="44">
        <v>243</v>
      </c>
      <c r="E14" s="118">
        <v>28.321678321678323</v>
      </c>
      <c r="F14" s="44">
        <v>70</v>
      </c>
      <c r="G14" s="118">
        <v>27.131782945736433</v>
      </c>
      <c r="H14" s="44">
        <v>16764</v>
      </c>
      <c r="I14" s="182">
        <v>50.28646848846628</v>
      </c>
    </row>
    <row r="15" spans="1:9" ht="12.75">
      <c r="A15" s="22" t="s">
        <v>59</v>
      </c>
      <c r="B15" s="44">
        <v>4737</v>
      </c>
      <c r="C15" s="69">
        <v>14.70159212935663</v>
      </c>
      <c r="D15" s="44">
        <v>72</v>
      </c>
      <c r="E15" s="118">
        <v>8.391608391608392</v>
      </c>
      <c r="F15" s="44">
        <v>23</v>
      </c>
      <c r="G15" s="118">
        <v>8.914728682170542</v>
      </c>
      <c r="H15" s="44">
        <v>4832</v>
      </c>
      <c r="I15" s="182">
        <v>14.494405615382307</v>
      </c>
    </row>
    <row r="16" spans="1:9" ht="15.75" customHeight="1" thickBot="1">
      <c r="A16" s="57" t="s">
        <v>31</v>
      </c>
      <c r="B16" s="77">
        <v>32221</v>
      </c>
      <c r="C16" s="84">
        <v>100</v>
      </c>
      <c r="D16" s="77">
        <v>858</v>
      </c>
      <c r="E16" s="92">
        <v>100</v>
      </c>
      <c r="F16" s="77">
        <v>258</v>
      </c>
      <c r="G16" s="92">
        <v>100</v>
      </c>
      <c r="H16" s="77">
        <v>33337</v>
      </c>
      <c r="I16" s="263">
        <v>100</v>
      </c>
    </row>
    <row r="17" spans="1:5" ht="12.75">
      <c r="A17" s="458" t="s">
        <v>78</v>
      </c>
      <c r="B17" s="458"/>
      <c r="C17" s="458"/>
      <c r="D17" s="458"/>
      <c r="E17" s="458"/>
    </row>
    <row r="19" spans="1:6" ht="12.75">
      <c r="A19" s="4"/>
      <c r="B19" s="14" t="s">
        <v>63</v>
      </c>
      <c r="C19" s="486" t="s">
        <v>60</v>
      </c>
      <c r="D19" s="486"/>
      <c r="E19" s="486"/>
      <c r="F19" s="486"/>
    </row>
    <row r="20" spans="1:6" ht="12.75">
      <c r="A20" s="16"/>
      <c r="B20" s="2"/>
      <c r="C20" s="486" t="s">
        <v>402</v>
      </c>
      <c r="D20" s="486"/>
      <c r="E20" s="486"/>
      <c r="F20" s="486"/>
    </row>
    <row r="21" spans="1:6" ht="12.75" customHeight="1">
      <c r="A21" s="16"/>
      <c r="B21" s="2"/>
      <c r="C21" s="489" t="s">
        <v>61</v>
      </c>
      <c r="D21" s="489"/>
      <c r="E21" s="489"/>
      <c r="F21" s="1"/>
    </row>
    <row r="22" spans="1:6" ht="12.75">
      <c r="A22" s="16"/>
      <c r="B22" s="2"/>
      <c r="C22" s="1"/>
      <c r="D22" s="1"/>
      <c r="E22" s="31"/>
      <c r="F22" s="1"/>
    </row>
    <row r="23" spans="1:6" ht="12.75">
      <c r="A23" s="16"/>
      <c r="B23" s="14" t="s">
        <v>64</v>
      </c>
      <c r="C23" s="486" t="s">
        <v>62</v>
      </c>
      <c r="D23" s="486"/>
      <c r="E23" s="486"/>
      <c r="F23" s="486"/>
    </row>
    <row r="24" spans="1:6" ht="12.75">
      <c r="A24" s="16"/>
      <c r="B24" s="2"/>
      <c r="C24" s="486" t="s">
        <v>403</v>
      </c>
      <c r="D24" s="486"/>
      <c r="E24" s="486"/>
      <c r="F24" s="486"/>
    </row>
    <row r="25" spans="1:6" ht="12.75" customHeight="1">
      <c r="A25" s="16"/>
      <c r="B25" s="2"/>
      <c r="C25" s="464" t="s">
        <v>404</v>
      </c>
      <c r="D25" s="464"/>
      <c r="E25" s="464"/>
      <c r="F25" s="464"/>
    </row>
  </sheetData>
  <mergeCells count="13">
    <mergeCell ref="A3:I3"/>
    <mergeCell ref="H5:I5"/>
    <mergeCell ref="A1:I1"/>
    <mergeCell ref="B5:C5"/>
    <mergeCell ref="D5:E5"/>
    <mergeCell ref="C23:F23"/>
    <mergeCell ref="C24:F24"/>
    <mergeCell ref="C25:F25"/>
    <mergeCell ref="F5:G5"/>
    <mergeCell ref="A17:E17"/>
    <mergeCell ref="C19:F19"/>
    <mergeCell ref="C20:F20"/>
    <mergeCell ref="C21:E2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"/>
  <dimension ref="A1:H53"/>
  <sheetViews>
    <sheetView showGridLines="0" zoomScale="75" zoomScaleNormal="75" workbookViewId="0" topLeftCell="A1">
      <selection activeCell="A1" sqref="A1:G1"/>
    </sheetView>
  </sheetViews>
  <sheetFormatPr defaultColWidth="11.421875" defaultRowHeight="15" customHeight="1"/>
  <cols>
    <col min="1" max="1" width="34.57421875" style="12" customWidth="1"/>
    <col min="2" max="3" width="14.7109375" style="16" customWidth="1"/>
    <col min="4" max="7" width="14.7109375" style="4" customWidth="1"/>
    <col min="8" max="16384" width="8.421875" style="12" customWidth="1"/>
  </cols>
  <sheetData>
    <row r="1" spans="1:7" s="62" customFormat="1" ht="18" customHeight="1">
      <c r="A1" s="462" t="s">
        <v>65</v>
      </c>
      <c r="B1" s="462"/>
      <c r="C1" s="462"/>
      <c r="D1" s="462"/>
      <c r="E1" s="462"/>
      <c r="F1" s="462"/>
      <c r="G1" s="462"/>
    </row>
    <row r="2" spans="1:7" ht="12.75" customHeight="1">
      <c r="A2" s="9"/>
      <c r="B2" s="9"/>
      <c r="C2" s="9"/>
      <c r="D2" s="9"/>
      <c r="E2" s="9"/>
      <c r="F2" s="9"/>
      <c r="G2" s="9"/>
    </row>
    <row r="3" spans="1:7" ht="12.75" customHeight="1">
      <c r="A3" s="482" t="s">
        <v>407</v>
      </c>
      <c r="B3" s="482"/>
      <c r="C3" s="482"/>
      <c r="D3" s="482"/>
      <c r="E3" s="482"/>
      <c r="F3" s="482"/>
      <c r="G3" s="482"/>
    </row>
    <row r="4" spans="1:7" ht="12.75" customHeight="1">
      <c r="A4" s="67"/>
      <c r="B4" s="67"/>
      <c r="C4" s="67"/>
      <c r="D4" s="67"/>
      <c r="E4" s="67"/>
      <c r="F4" s="67"/>
      <c r="G4" s="9"/>
    </row>
    <row r="5" spans="1:7" ht="12.75" customHeight="1">
      <c r="A5" s="48"/>
      <c r="B5" s="492" t="s">
        <v>39</v>
      </c>
      <c r="C5" s="492" t="s">
        <v>40</v>
      </c>
      <c r="D5" s="460" t="s">
        <v>41</v>
      </c>
      <c r="E5" s="490" t="s">
        <v>42</v>
      </c>
      <c r="F5" s="492" t="s">
        <v>343</v>
      </c>
      <c r="G5" s="494" t="s">
        <v>43</v>
      </c>
    </row>
    <row r="6" spans="1:7" ht="12.75" customHeight="1">
      <c r="A6" s="9" t="s">
        <v>38</v>
      </c>
      <c r="B6" s="493"/>
      <c r="C6" s="493"/>
      <c r="D6" s="461"/>
      <c r="E6" s="491"/>
      <c r="F6" s="493"/>
      <c r="G6" s="495"/>
    </row>
    <row r="7" spans="1:7" ht="12.75" customHeight="1" thickBot="1">
      <c r="A7" s="201"/>
      <c r="B7" s="80" t="s">
        <v>85</v>
      </c>
      <c r="C7" s="80" t="s">
        <v>85</v>
      </c>
      <c r="D7" s="81" t="s">
        <v>44</v>
      </c>
      <c r="E7" s="80" t="s">
        <v>85</v>
      </c>
      <c r="F7" s="80" t="s">
        <v>85</v>
      </c>
      <c r="G7" s="265" t="s">
        <v>85</v>
      </c>
    </row>
    <row r="8" spans="1:7" ht="12.75" customHeight="1">
      <c r="A8" s="475" t="s">
        <v>50</v>
      </c>
      <c r="B8" s="411">
        <v>12694.392</v>
      </c>
      <c r="C8" s="103">
        <v>8678.289</v>
      </c>
      <c r="D8" s="412">
        <v>74053</v>
      </c>
      <c r="E8" s="101">
        <v>1509.111</v>
      </c>
      <c r="F8" s="101">
        <v>526.72</v>
      </c>
      <c r="G8" s="104">
        <v>2494.915</v>
      </c>
    </row>
    <row r="9" spans="1:7" ht="12.75" customHeight="1">
      <c r="A9" s="372" t="s">
        <v>273</v>
      </c>
      <c r="B9" s="413">
        <v>3132.494</v>
      </c>
      <c r="C9" s="105">
        <v>1977.523</v>
      </c>
      <c r="D9" s="414">
        <v>22480</v>
      </c>
      <c r="E9" s="102">
        <v>373.774</v>
      </c>
      <c r="F9" s="102">
        <v>105.477</v>
      </c>
      <c r="G9" s="106">
        <v>617.878</v>
      </c>
    </row>
    <row r="10" spans="1:7" ht="12.75" customHeight="1">
      <c r="A10" s="372" t="s">
        <v>267</v>
      </c>
      <c r="B10" s="413">
        <v>4560.097</v>
      </c>
      <c r="C10" s="105">
        <v>2385.124</v>
      </c>
      <c r="D10" s="414">
        <v>30851</v>
      </c>
      <c r="E10" s="102">
        <v>604.476</v>
      </c>
      <c r="F10" s="102">
        <v>293.704</v>
      </c>
      <c r="G10" s="106">
        <v>1006.61</v>
      </c>
    </row>
    <row r="11" spans="1:7" ht="12.75" customHeight="1">
      <c r="A11" s="372" t="s">
        <v>26</v>
      </c>
      <c r="B11" s="413">
        <v>5531.043</v>
      </c>
      <c r="C11" s="105">
        <v>4557.491</v>
      </c>
      <c r="D11" s="414">
        <v>11398</v>
      </c>
      <c r="E11" s="102">
        <v>276.243</v>
      </c>
      <c r="F11" s="102">
        <v>159.334</v>
      </c>
      <c r="G11" s="106">
        <v>688.248</v>
      </c>
    </row>
    <row r="12" spans="1:7" ht="12.75" customHeight="1">
      <c r="A12" s="372" t="s">
        <v>51</v>
      </c>
      <c r="B12" s="413">
        <v>7029.605</v>
      </c>
      <c r="C12" s="105">
        <v>3757.532</v>
      </c>
      <c r="D12" s="414">
        <v>25643</v>
      </c>
      <c r="E12" s="102">
        <v>774.356</v>
      </c>
      <c r="F12" s="102">
        <v>207.936</v>
      </c>
      <c r="G12" s="106">
        <v>1542.29</v>
      </c>
    </row>
    <row r="13" spans="1:7" ht="12.75" customHeight="1">
      <c r="A13" s="372" t="s">
        <v>52</v>
      </c>
      <c r="B13" s="413">
        <v>2192.406</v>
      </c>
      <c r="C13" s="105">
        <v>1547.47</v>
      </c>
      <c r="D13" s="414">
        <v>6767</v>
      </c>
      <c r="E13" s="102">
        <v>184.946</v>
      </c>
      <c r="F13" s="102">
        <v>93.373</v>
      </c>
      <c r="G13" s="106">
        <v>365.939</v>
      </c>
    </row>
    <row r="14" spans="1:7" ht="12.75" customHeight="1">
      <c r="A14" s="372" t="s">
        <v>377</v>
      </c>
      <c r="B14" s="413">
        <v>5912.215</v>
      </c>
      <c r="C14" s="105">
        <v>4486.6</v>
      </c>
      <c r="D14" s="414">
        <v>14664</v>
      </c>
      <c r="E14" s="102">
        <v>387.239</v>
      </c>
      <c r="F14" s="102">
        <v>217.097</v>
      </c>
      <c r="G14" s="106">
        <v>744.395</v>
      </c>
    </row>
    <row r="15" spans="1:7" ht="12.75" customHeight="1">
      <c r="A15" s="372" t="s">
        <v>378</v>
      </c>
      <c r="B15" s="413">
        <v>4592.953</v>
      </c>
      <c r="C15" s="105">
        <v>1634.151</v>
      </c>
      <c r="D15" s="414">
        <v>87287</v>
      </c>
      <c r="E15" s="102">
        <v>1385.448</v>
      </c>
      <c r="F15" s="102">
        <v>262.778</v>
      </c>
      <c r="G15" s="106">
        <v>1960.331</v>
      </c>
    </row>
    <row r="16" spans="1:7" ht="12.75" customHeight="1">
      <c r="A16" s="372" t="s">
        <v>408</v>
      </c>
      <c r="B16" s="413">
        <v>3037.769</v>
      </c>
      <c r="C16" s="105">
        <v>1488.902</v>
      </c>
      <c r="D16" s="414">
        <v>19088</v>
      </c>
      <c r="E16" s="102">
        <v>499.998</v>
      </c>
      <c r="F16" s="102">
        <v>139.653</v>
      </c>
      <c r="G16" s="106">
        <v>871.334</v>
      </c>
    </row>
    <row r="17" spans="1:7" ht="12.75" customHeight="1">
      <c r="A17" s="372" t="s">
        <v>380</v>
      </c>
      <c r="B17" s="413">
        <v>3121.525</v>
      </c>
      <c r="C17" s="105">
        <v>1284.636</v>
      </c>
      <c r="D17" s="414">
        <v>22855</v>
      </c>
      <c r="E17" s="102">
        <v>625.963</v>
      </c>
      <c r="F17" s="102">
        <v>193.861</v>
      </c>
      <c r="G17" s="106">
        <v>1064.509</v>
      </c>
    </row>
    <row r="18" spans="1:7" ht="12.75" customHeight="1">
      <c r="A18" s="372" t="s">
        <v>45</v>
      </c>
      <c r="B18" s="413">
        <v>5129.167</v>
      </c>
      <c r="C18" s="105">
        <v>2564.284</v>
      </c>
      <c r="D18" s="414">
        <v>21928</v>
      </c>
      <c r="E18" s="102">
        <v>515.449</v>
      </c>
      <c r="F18" s="102">
        <v>447.616</v>
      </c>
      <c r="G18" s="106">
        <v>1488.628</v>
      </c>
    </row>
    <row r="19" spans="1:7" ht="12.75" customHeight="1">
      <c r="A19" s="372" t="s">
        <v>117</v>
      </c>
      <c r="B19" s="413">
        <v>3495.773</v>
      </c>
      <c r="C19" s="105">
        <v>878.429</v>
      </c>
      <c r="D19" s="414">
        <v>14006</v>
      </c>
      <c r="E19" s="102">
        <v>606.7</v>
      </c>
      <c r="F19" s="102">
        <v>317.085</v>
      </c>
      <c r="G19" s="106">
        <v>1414.294</v>
      </c>
    </row>
    <row r="20" spans="1:7" ht="12.75" customHeight="1">
      <c r="A20" s="372" t="s">
        <v>383</v>
      </c>
      <c r="B20" s="413">
        <v>4093.164</v>
      </c>
      <c r="C20" s="105">
        <v>1758.155</v>
      </c>
      <c r="D20" s="414">
        <v>14606</v>
      </c>
      <c r="E20" s="102">
        <v>514.53</v>
      </c>
      <c r="F20" s="102">
        <v>234.772</v>
      </c>
      <c r="G20" s="106">
        <v>1038.051</v>
      </c>
    </row>
    <row r="21" spans="1:7" ht="12.75" customHeight="1" thickBot="1">
      <c r="A21" s="415" t="s">
        <v>31</v>
      </c>
      <c r="B21" s="416">
        <v>64522.603</v>
      </c>
      <c r="C21" s="417">
        <v>36998.586</v>
      </c>
      <c r="D21" s="418">
        <v>365627</v>
      </c>
      <c r="E21" s="419">
        <v>8258.235</v>
      </c>
      <c r="F21" s="419">
        <v>3199.405</v>
      </c>
      <c r="G21" s="420">
        <v>15297.42</v>
      </c>
    </row>
    <row r="22" spans="1:7" ht="12.75" customHeight="1">
      <c r="A22" s="421" t="s">
        <v>409</v>
      </c>
      <c r="B22" s="125"/>
      <c r="C22" s="125"/>
      <c r="D22" s="422"/>
      <c r="E22" s="125"/>
      <c r="F22" s="125"/>
      <c r="G22" s="125"/>
    </row>
    <row r="23" spans="1:7" ht="15.75" customHeight="1">
      <c r="A23" s="30"/>
      <c r="B23" s="15"/>
      <c r="C23" s="15"/>
      <c r="D23" s="15"/>
      <c r="E23" s="15"/>
      <c r="F23" s="9"/>
      <c r="G23" s="9"/>
    </row>
    <row r="24" spans="1:7" ht="12" customHeight="1">
      <c r="A24" s="30"/>
      <c r="B24" s="15"/>
      <c r="C24" s="15"/>
      <c r="D24" s="15"/>
      <c r="E24" s="15"/>
      <c r="F24" s="9"/>
      <c r="G24" s="9"/>
    </row>
    <row r="25" spans="1:7" ht="12.75" customHeight="1">
      <c r="A25" s="30"/>
      <c r="B25" s="15"/>
      <c r="C25" s="15"/>
      <c r="D25" s="15"/>
      <c r="E25" s="15"/>
      <c r="F25" s="9"/>
      <c r="G25" s="9"/>
    </row>
    <row r="26" spans="1:7" ht="12.75" customHeight="1">
      <c r="A26" s="43"/>
      <c r="B26" s="15"/>
      <c r="C26" s="15"/>
      <c r="D26" s="15"/>
      <c r="E26" s="15"/>
      <c r="F26" s="9"/>
      <c r="G26" s="9"/>
    </row>
    <row r="27" ht="12.75" customHeight="1"/>
    <row r="31" ht="15" customHeight="1">
      <c r="H31" s="423"/>
    </row>
    <row r="32" ht="15" customHeight="1">
      <c r="H32" s="423"/>
    </row>
    <row r="33" ht="15" customHeight="1">
      <c r="H33" s="423"/>
    </row>
    <row r="34" ht="15" customHeight="1">
      <c r="H34" s="423"/>
    </row>
    <row r="35" ht="15" customHeight="1">
      <c r="H35" s="423"/>
    </row>
    <row r="36" ht="15" customHeight="1">
      <c r="H36" s="423"/>
    </row>
    <row r="37" ht="15" customHeight="1">
      <c r="H37" s="423"/>
    </row>
    <row r="38" ht="15" customHeight="1">
      <c r="H38" s="423"/>
    </row>
    <row r="39" ht="15" customHeight="1">
      <c r="H39" s="423"/>
    </row>
    <row r="40" ht="15" customHeight="1">
      <c r="H40" s="423"/>
    </row>
    <row r="41" ht="15" customHeight="1">
      <c r="H41" s="423"/>
    </row>
    <row r="42" ht="15" customHeight="1">
      <c r="H42" s="423"/>
    </row>
    <row r="43" ht="15" customHeight="1">
      <c r="H43" s="423"/>
    </row>
    <row r="44" ht="15" customHeight="1">
      <c r="H44" s="423"/>
    </row>
    <row r="45" spans="2:7" ht="15" customHeight="1">
      <c r="B45" s="424"/>
      <c r="C45" s="424"/>
      <c r="E45" s="424"/>
      <c r="F45" s="424"/>
      <c r="G45" s="424"/>
    </row>
    <row r="46" spans="2:7" ht="15" customHeight="1">
      <c r="B46" s="424"/>
      <c r="C46" s="424"/>
      <c r="E46" s="424"/>
      <c r="F46" s="424"/>
      <c r="G46" s="424"/>
    </row>
    <row r="47" spans="2:7" ht="15" customHeight="1">
      <c r="B47" s="424"/>
      <c r="C47" s="424"/>
      <c r="E47" s="424"/>
      <c r="F47" s="424"/>
      <c r="G47" s="424"/>
    </row>
    <row r="48" spans="2:7" ht="15" customHeight="1">
      <c r="B48" s="424"/>
      <c r="C48" s="424"/>
      <c r="E48" s="424"/>
      <c r="F48" s="424"/>
      <c r="G48" s="424"/>
    </row>
    <row r="49" spans="2:7" ht="15" customHeight="1">
      <c r="B49" s="424"/>
      <c r="C49" s="424"/>
      <c r="E49" s="424"/>
      <c r="F49" s="424"/>
      <c r="G49" s="424"/>
    </row>
    <row r="50" spans="2:7" ht="15" customHeight="1">
      <c r="B50" s="424"/>
      <c r="C50" s="424"/>
      <c r="E50" s="424"/>
      <c r="F50" s="424"/>
      <c r="G50" s="424"/>
    </row>
    <row r="51" spans="2:7" ht="15" customHeight="1">
      <c r="B51" s="424"/>
      <c r="C51" s="424"/>
      <c r="E51" s="424"/>
      <c r="F51" s="424"/>
      <c r="G51" s="424"/>
    </row>
    <row r="52" spans="2:7" ht="15" customHeight="1">
      <c r="B52" s="424"/>
      <c r="C52" s="424"/>
      <c r="E52" s="424"/>
      <c r="F52" s="424"/>
      <c r="G52" s="424"/>
    </row>
    <row r="53" spans="2:7" ht="15" customHeight="1">
      <c r="B53" s="424"/>
      <c r="C53" s="424"/>
      <c r="E53" s="424"/>
      <c r="F53" s="424"/>
      <c r="G53" s="424"/>
    </row>
  </sheetData>
  <mergeCells count="8">
    <mergeCell ref="A3:G3"/>
    <mergeCell ref="D5:D6"/>
    <mergeCell ref="E5:E6"/>
    <mergeCell ref="A1:G1"/>
    <mergeCell ref="F5:F6"/>
    <mergeCell ref="G5:G6"/>
    <mergeCell ref="B5:B6"/>
    <mergeCell ref="C5:C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1:K93"/>
  <sheetViews>
    <sheetView showGridLines="0" zoomScale="75" zoomScaleNormal="75" workbookViewId="0" topLeftCell="A1">
      <selection activeCell="A1" sqref="A1:G1"/>
    </sheetView>
  </sheetViews>
  <sheetFormatPr defaultColWidth="11.421875" defaultRowHeight="15" customHeight="1"/>
  <cols>
    <col min="1" max="1" width="30.7109375" style="12" customWidth="1"/>
    <col min="2" max="4" width="14.7109375" style="16" customWidth="1"/>
    <col min="5" max="8" width="14.7109375" style="4" customWidth="1"/>
    <col min="9" max="16384" width="8.421875" style="12" customWidth="1"/>
  </cols>
  <sheetData>
    <row r="1" spans="1:8" s="62" customFormat="1" ht="18" customHeight="1">
      <c r="A1" s="462" t="s">
        <v>65</v>
      </c>
      <c r="B1" s="462"/>
      <c r="C1" s="462"/>
      <c r="D1" s="462"/>
      <c r="E1" s="462"/>
      <c r="F1" s="462"/>
      <c r="G1" s="462"/>
      <c r="H1" s="438"/>
    </row>
    <row r="2" spans="1:8" ht="12.75" customHeight="1">
      <c r="A2" s="9"/>
      <c r="B2" s="9"/>
      <c r="C2" s="9"/>
      <c r="D2" s="9"/>
      <c r="E2" s="9"/>
      <c r="F2" s="9"/>
      <c r="G2" s="9"/>
      <c r="H2" s="9"/>
    </row>
    <row r="3" spans="1:8" ht="12.75" customHeight="1">
      <c r="A3" s="482" t="s">
        <v>410</v>
      </c>
      <c r="B3" s="482"/>
      <c r="C3" s="482"/>
      <c r="D3" s="482"/>
      <c r="E3" s="482"/>
      <c r="F3" s="482"/>
      <c r="G3" s="482"/>
      <c r="H3" s="63"/>
    </row>
    <row r="4" spans="1:8" ht="12.75" customHeight="1">
      <c r="A4" s="13"/>
      <c r="B4" s="13"/>
      <c r="C4" s="13"/>
      <c r="D4" s="13"/>
      <c r="E4" s="13"/>
      <c r="F4" s="13"/>
      <c r="G4" s="13"/>
      <c r="H4" s="13"/>
    </row>
    <row r="5" spans="1:8" ht="12.75" customHeight="1">
      <c r="A5" s="48"/>
      <c r="B5" s="490" t="s">
        <v>39</v>
      </c>
      <c r="C5" s="492" t="s">
        <v>40</v>
      </c>
      <c r="D5" s="490" t="s">
        <v>41</v>
      </c>
      <c r="E5" s="490" t="s">
        <v>42</v>
      </c>
      <c r="F5" s="492" t="s">
        <v>343</v>
      </c>
      <c r="G5" s="494" t="s">
        <v>69</v>
      </c>
      <c r="H5" s="12"/>
    </row>
    <row r="6" spans="1:8" ht="12.75" customHeight="1">
      <c r="A6" s="9" t="s">
        <v>0</v>
      </c>
      <c r="B6" s="491"/>
      <c r="C6" s="493"/>
      <c r="D6" s="491"/>
      <c r="E6" s="491"/>
      <c r="F6" s="493"/>
      <c r="G6" s="495"/>
      <c r="H6" s="12"/>
    </row>
    <row r="7" spans="1:8" ht="12.75" customHeight="1" thickBot="1">
      <c r="A7" s="43"/>
      <c r="B7" s="426" t="s">
        <v>85</v>
      </c>
      <c r="C7" s="80" t="s">
        <v>85</v>
      </c>
      <c r="D7" s="426" t="s">
        <v>44</v>
      </c>
      <c r="E7" s="80" t="s">
        <v>85</v>
      </c>
      <c r="F7" s="80" t="s">
        <v>85</v>
      </c>
      <c r="G7" s="265" t="s">
        <v>85</v>
      </c>
      <c r="H7" s="12"/>
    </row>
    <row r="8" spans="1:8" ht="12.75" customHeight="1">
      <c r="A8" s="55" t="s">
        <v>5</v>
      </c>
      <c r="B8" s="427">
        <v>9752.188</v>
      </c>
      <c r="C8" s="101">
        <v>6375.974</v>
      </c>
      <c r="D8" s="428">
        <v>50890</v>
      </c>
      <c r="E8" s="101">
        <v>1061.628</v>
      </c>
      <c r="F8" s="101">
        <v>406.107</v>
      </c>
      <c r="G8" s="104">
        <v>2147.548</v>
      </c>
      <c r="H8" s="12"/>
    </row>
    <row r="9" spans="1:8" ht="12.75" customHeight="1">
      <c r="A9" s="22" t="s">
        <v>6</v>
      </c>
      <c r="B9" s="429">
        <v>2293.842</v>
      </c>
      <c r="C9" s="102">
        <v>1420.514</v>
      </c>
      <c r="D9" s="430">
        <v>12159</v>
      </c>
      <c r="E9" s="102">
        <v>260.285</v>
      </c>
      <c r="F9" s="102">
        <v>125.321</v>
      </c>
      <c r="G9" s="106">
        <v>485.894</v>
      </c>
      <c r="H9" s="12"/>
    </row>
    <row r="10" spans="1:8" ht="12.75" customHeight="1">
      <c r="A10" s="36" t="s">
        <v>7</v>
      </c>
      <c r="B10" s="429">
        <v>1356.76</v>
      </c>
      <c r="C10" s="102">
        <v>707.597</v>
      </c>
      <c r="D10" s="430">
        <v>7416</v>
      </c>
      <c r="E10" s="102">
        <v>172.178</v>
      </c>
      <c r="F10" s="102">
        <v>51.715</v>
      </c>
      <c r="G10" s="106">
        <v>324.797</v>
      </c>
      <c r="H10" s="12"/>
    </row>
    <row r="11" spans="1:8" ht="12.75" customHeight="1">
      <c r="A11" s="22" t="s">
        <v>8</v>
      </c>
      <c r="B11" s="429">
        <v>567.211</v>
      </c>
      <c r="C11" s="102">
        <v>298.743</v>
      </c>
      <c r="D11" s="430">
        <v>5754</v>
      </c>
      <c r="E11" s="102">
        <v>116.417</v>
      </c>
      <c r="F11" s="102">
        <v>26.001</v>
      </c>
      <c r="G11" s="106">
        <v>162.315</v>
      </c>
      <c r="H11" s="12"/>
    </row>
    <row r="12" spans="1:8" ht="12.75" customHeight="1">
      <c r="A12" s="22" t="s">
        <v>9</v>
      </c>
      <c r="B12" s="429">
        <v>1049.04</v>
      </c>
      <c r="C12" s="102">
        <v>414.586</v>
      </c>
      <c r="D12" s="430">
        <v>11925</v>
      </c>
      <c r="E12" s="102">
        <v>248.303</v>
      </c>
      <c r="F12" s="102">
        <v>67.373</v>
      </c>
      <c r="G12" s="106">
        <v>414.533</v>
      </c>
      <c r="H12" s="12"/>
    </row>
    <row r="13" spans="1:8" ht="12.75" customHeight="1">
      <c r="A13" s="22" t="s">
        <v>10</v>
      </c>
      <c r="B13" s="429">
        <v>797.251</v>
      </c>
      <c r="C13" s="102">
        <v>454.224</v>
      </c>
      <c r="D13" s="430">
        <v>5967</v>
      </c>
      <c r="E13" s="102">
        <v>124.203</v>
      </c>
      <c r="F13" s="102">
        <v>28.03</v>
      </c>
      <c r="G13" s="106">
        <v>203.281</v>
      </c>
      <c r="H13" s="12"/>
    </row>
    <row r="14" spans="1:8" ht="12.75" customHeight="1">
      <c r="A14" s="22" t="s">
        <v>11</v>
      </c>
      <c r="B14" s="429">
        <v>5741.756</v>
      </c>
      <c r="C14" s="102">
        <v>3419.688</v>
      </c>
      <c r="D14" s="430">
        <v>32163</v>
      </c>
      <c r="E14" s="102">
        <v>728.406</v>
      </c>
      <c r="F14" s="102">
        <v>345.978</v>
      </c>
      <c r="G14" s="106">
        <v>1388.478</v>
      </c>
      <c r="H14" s="12"/>
    </row>
    <row r="15" spans="1:8" ht="12.75" customHeight="1">
      <c r="A15" s="36" t="s">
        <v>12</v>
      </c>
      <c r="B15" s="429">
        <v>4541.726</v>
      </c>
      <c r="C15" s="102">
        <v>2712.196</v>
      </c>
      <c r="D15" s="430">
        <v>21412</v>
      </c>
      <c r="E15" s="102">
        <v>504.423</v>
      </c>
      <c r="F15" s="102">
        <v>284.405</v>
      </c>
      <c r="G15" s="106">
        <v>1065.711</v>
      </c>
      <c r="H15" s="12"/>
    </row>
    <row r="16" spans="1:8" ht="12.75" customHeight="1">
      <c r="A16" s="36" t="s">
        <v>13</v>
      </c>
      <c r="B16" s="429">
        <v>14092.336</v>
      </c>
      <c r="C16" s="102">
        <v>7778.668</v>
      </c>
      <c r="D16" s="430">
        <v>74643</v>
      </c>
      <c r="E16" s="102">
        <v>1952.607</v>
      </c>
      <c r="F16" s="102">
        <v>553.348</v>
      </c>
      <c r="G16" s="106">
        <v>3324.144</v>
      </c>
      <c r="H16" s="12"/>
    </row>
    <row r="17" spans="1:8" ht="12.75" customHeight="1">
      <c r="A17" s="36" t="s">
        <v>19</v>
      </c>
      <c r="B17" s="429">
        <v>5066.923</v>
      </c>
      <c r="C17" s="102">
        <v>2868.707</v>
      </c>
      <c r="D17" s="430">
        <v>31798</v>
      </c>
      <c r="E17" s="102">
        <v>677.685</v>
      </c>
      <c r="F17" s="102">
        <v>276.488</v>
      </c>
      <c r="G17" s="106">
        <v>1220.868</v>
      </c>
      <c r="H17" s="12"/>
    </row>
    <row r="18" spans="1:8" ht="12.75" customHeight="1">
      <c r="A18" s="36" t="s">
        <v>14</v>
      </c>
      <c r="B18" s="429">
        <v>1302.197</v>
      </c>
      <c r="C18" s="102">
        <v>821.043</v>
      </c>
      <c r="D18" s="430">
        <v>9554</v>
      </c>
      <c r="E18" s="102">
        <v>151.957</v>
      </c>
      <c r="F18" s="102">
        <v>70.606</v>
      </c>
      <c r="G18" s="106">
        <v>294.327</v>
      </c>
      <c r="H18" s="12"/>
    </row>
    <row r="19" spans="1:8" ht="12.75" customHeight="1">
      <c r="A19" s="36" t="s">
        <v>15</v>
      </c>
      <c r="B19" s="429">
        <v>4637.686</v>
      </c>
      <c r="C19" s="102">
        <v>2735.29</v>
      </c>
      <c r="D19" s="430">
        <v>27290</v>
      </c>
      <c r="E19" s="102">
        <v>480.026</v>
      </c>
      <c r="F19" s="102">
        <v>267.698</v>
      </c>
      <c r="G19" s="106">
        <v>859.547</v>
      </c>
      <c r="H19" s="12"/>
    </row>
    <row r="20" spans="1:8" ht="12.75" customHeight="1">
      <c r="A20" s="37" t="s">
        <v>82</v>
      </c>
      <c r="B20" s="429">
        <v>4367.163</v>
      </c>
      <c r="C20" s="102">
        <v>2206.382</v>
      </c>
      <c r="D20" s="430">
        <v>24806</v>
      </c>
      <c r="E20" s="102">
        <v>667.283</v>
      </c>
      <c r="F20" s="102">
        <v>171.395</v>
      </c>
      <c r="G20" s="106">
        <v>1224.639</v>
      </c>
      <c r="H20" s="12"/>
    </row>
    <row r="21" spans="1:8" ht="12.75" customHeight="1">
      <c r="A21" s="37" t="s">
        <v>16</v>
      </c>
      <c r="B21" s="429">
        <v>3034.104</v>
      </c>
      <c r="C21" s="102">
        <v>1658.477</v>
      </c>
      <c r="D21" s="430">
        <v>18677</v>
      </c>
      <c r="E21" s="102">
        <v>359.299</v>
      </c>
      <c r="F21" s="102">
        <v>114.055</v>
      </c>
      <c r="G21" s="106">
        <v>669.355</v>
      </c>
      <c r="H21" s="12"/>
    </row>
    <row r="22" spans="1:8" ht="12.75" customHeight="1">
      <c r="A22" s="36" t="s">
        <v>83</v>
      </c>
      <c r="B22" s="429">
        <v>1758.196</v>
      </c>
      <c r="C22" s="102">
        <v>1002.38</v>
      </c>
      <c r="D22" s="430">
        <v>9868</v>
      </c>
      <c r="E22" s="102">
        <v>225.194</v>
      </c>
      <c r="F22" s="102">
        <v>125.559</v>
      </c>
      <c r="G22" s="106">
        <v>417.975</v>
      </c>
      <c r="H22" s="12"/>
    </row>
    <row r="23" spans="1:8" ht="12.75" customHeight="1">
      <c r="A23" s="36" t="s">
        <v>17</v>
      </c>
      <c r="B23" s="429">
        <v>2690.468</v>
      </c>
      <c r="C23" s="102">
        <v>1323.555</v>
      </c>
      <c r="D23" s="430">
        <v>14710</v>
      </c>
      <c r="E23" s="102">
        <v>379.628</v>
      </c>
      <c r="F23" s="102">
        <v>176.815</v>
      </c>
      <c r="G23" s="106">
        <v>731.098</v>
      </c>
      <c r="H23" s="12"/>
    </row>
    <row r="24" spans="1:8" ht="12.75" customHeight="1">
      <c r="A24" s="36" t="s">
        <v>18</v>
      </c>
      <c r="B24" s="429">
        <v>1473.757</v>
      </c>
      <c r="C24" s="102">
        <v>800.564</v>
      </c>
      <c r="D24" s="430">
        <v>6595</v>
      </c>
      <c r="E24" s="102">
        <v>148.714</v>
      </c>
      <c r="F24" s="102">
        <v>108.511</v>
      </c>
      <c r="G24" s="106">
        <v>362.908</v>
      </c>
      <c r="H24" s="12"/>
    </row>
    <row r="25" spans="1:8" ht="15.75" customHeight="1" thickBot="1">
      <c r="A25" s="82" t="s">
        <v>31</v>
      </c>
      <c r="B25" s="107">
        <v>64522.603</v>
      </c>
      <c r="C25" s="107">
        <v>36998.586</v>
      </c>
      <c r="D25" s="431">
        <v>365627</v>
      </c>
      <c r="E25" s="107">
        <v>8258.235</v>
      </c>
      <c r="F25" s="108">
        <v>3199.405</v>
      </c>
      <c r="G25" s="108">
        <v>15297.42</v>
      </c>
      <c r="H25" s="12"/>
    </row>
    <row r="26" spans="1:6" ht="12.75" customHeight="1">
      <c r="A26" s="49" t="s">
        <v>409</v>
      </c>
      <c r="B26" s="15"/>
      <c r="C26" s="15"/>
      <c r="D26" s="15"/>
      <c r="E26" s="15"/>
      <c r="F26" s="15"/>
    </row>
    <row r="27" ht="12.75" customHeight="1"/>
    <row r="28" spans="2:8" ht="12" customHeight="1">
      <c r="B28" s="12"/>
      <c r="C28" s="12"/>
      <c r="D28" s="12"/>
      <c r="E28" s="12"/>
      <c r="F28" s="12"/>
      <c r="G28" s="12"/>
      <c r="H28" s="12"/>
    </row>
    <row r="29" spans="2:8" ht="12" customHeight="1">
      <c r="B29" s="12"/>
      <c r="C29" s="12"/>
      <c r="D29" s="12"/>
      <c r="E29" s="12"/>
      <c r="F29" s="12"/>
      <c r="G29" s="12"/>
      <c r="H29" s="12"/>
    </row>
    <row r="30" spans="2:8" ht="12.75">
      <c r="B30" s="12"/>
      <c r="C30" s="12"/>
      <c r="D30" s="12"/>
      <c r="E30" s="12"/>
      <c r="F30" s="12"/>
      <c r="G30" s="12"/>
      <c r="H30" s="12"/>
    </row>
    <row r="31" spans="1:11" ht="12.75">
      <c r="A31" s="432"/>
      <c r="B31" s="388"/>
      <c r="C31" s="433"/>
      <c r="D31" s="433"/>
      <c r="E31" s="433"/>
      <c r="F31" s="433"/>
      <c r="G31" s="433"/>
      <c r="H31" s="433"/>
      <c r="I31" s="423"/>
      <c r="J31" s="432"/>
      <c r="K31" s="388"/>
    </row>
    <row r="32" spans="1:11" ht="15" customHeight="1">
      <c r="A32" s="432"/>
      <c r="B32" s="388"/>
      <c r="C32" s="433"/>
      <c r="D32" s="433"/>
      <c r="E32" s="433"/>
      <c r="F32" s="433"/>
      <c r="G32" s="433"/>
      <c r="H32" s="433"/>
      <c r="I32" s="423"/>
      <c r="J32" s="432"/>
      <c r="K32" s="388"/>
    </row>
    <row r="33" spans="1:11" ht="15" customHeight="1">
      <c r="A33" s="432"/>
      <c r="B33" s="388"/>
      <c r="C33" s="433"/>
      <c r="D33" s="433"/>
      <c r="E33" s="433"/>
      <c r="F33" s="433"/>
      <c r="G33" s="433"/>
      <c r="H33" s="433"/>
      <c r="I33" s="423"/>
      <c r="J33" s="432"/>
      <c r="K33" s="388"/>
    </row>
    <row r="34" spans="1:11" ht="15" customHeight="1">
      <c r="A34" s="432"/>
      <c r="B34" s="388"/>
      <c r="C34" s="433"/>
      <c r="D34" s="433"/>
      <c r="E34" s="433"/>
      <c r="F34" s="433"/>
      <c r="G34" s="433"/>
      <c r="H34" s="433"/>
      <c r="I34" s="423"/>
      <c r="J34" s="432"/>
      <c r="K34" s="388"/>
    </row>
    <row r="35" spans="1:11" ht="15" customHeight="1">
      <c r="A35" s="432"/>
      <c r="B35" s="388"/>
      <c r="C35" s="434"/>
      <c r="D35" s="434"/>
      <c r="E35" s="434"/>
      <c r="F35" s="434"/>
      <c r="G35" s="434"/>
      <c r="H35" s="433"/>
      <c r="I35" s="423"/>
      <c r="J35" s="432"/>
      <c r="K35" s="388"/>
    </row>
    <row r="36" spans="1:11" ht="15" customHeight="1">
      <c r="A36" s="432"/>
      <c r="B36" s="388"/>
      <c r="C36" s="434"/>
      <c r="D36" s="434"/>
      <c r="E36" s="434"/>
      <c r="F36" s="434"/>
      <c r="G36" s="434"/>
      <c r="H36" s="433"/>
      <c r="I36" s="423"/>
      <c r="J36" s="432"/>
      <c r="K36" s="388"/>
    </row>
    <row r="37" spans="1:11" ht="15" customHeight="1">
      <c r="A37" s="432"/>
      <c r="B37" s="388"/>
      <c r="C37" s="434"/>
      <c r="D37" s="434"/>
      <c r="E37" s="434"/>
      <c r="F37" s="434"/>
      <c r="G37" s="434"/>
      <c r="H37" s="433"/>
      <c r="I37" s="423"/>
      <c r="J37" s="432"/>
      <c r="K37" s="388"/>
    </row>
    <row r="38" spans="1:11" ht="15" customHeight="1">
      <c r="A38" s="432"/>
      <c r="B38" s="388"/>
      <c r="C38" s="434"/>
      <c r="D38" s="434"/>
      <c r="E38" s="434"/>
      <c r="F38" s="434"/>
      <c r="G38" s="434"/>
      <c r="H38" s="433"/>
      <c r="I38" s="423"/>
      <c r="J38" s="432"/>
      <c r="K38" s="388"/>
    </row>
    <row r="39" spans="1:11" ht="15" customHeight="1">
      <c r="A39" s="432"/>
      <c r="B39" s="388"/>
      <c r="C39" s="434"/>
      <c r="D39" s="434"/>
      <c r="E39" s="434"/>
      <c r="F39" s="434"/>
      <c r="G39" s="434"/>
      <c r="H39" s="433"/>
      <c r="I39" s="423"/>
      <c r="J39" s="432"/>
      <c r="K39" s="388"/>
    </row>
    <row r="40" spans="1:11" ht="15" customHeight="1">
      <c r="A40" s="432"/>
      <c r="B40" s="388"/>
      <c r="C40" s="434"/>
      <c r="D40" s="434"/>
      <c r="E40" s="434"/>
      <c r="F40" s="434"/>
      <c r="G40" s="434"/>
      <c r="H40" s="433"/>
      <c r="I40" s="423"/>
      <c r="J40" s="432"/>
      <c r="K40" s="388"/>
    </row>
    <row r="41" spans="1:11" ht="15" customHeight="1">
      <c r="A41" s="432"/>
      <c r="B41" s="388"/>
      <c r="C41" s="434"/>
      <c r="D41" s="434"/>
      <c r="E41" s="434"/>
      <c r="F41" s="434"/>
      <c r="G41" s="434"/>
      <c r="H41" s="433"/>
      <c r="I41" s="423"/>
      <c r="J41" s="432"/>
      <c r="K41" s="388"/>
    </row>
    <row r="42" spans="1:11" ht="15" customHeight="1">
      <c r="A42" s="432"/>
      <c r="B42" s="388"/>
      <c r="C42" s="434"/>
      <c r="D42" s="434"/>
      <c r="E42" s="434"/>
      <c r="F42" s="434"/>
      <c r="G42" s="434"/>
      <c r="H42" s="433"/>
      <c r="I42" s="423"/>
      <c r="J42" s="432"/>
      <c r="K42" s="388"/>
    </row>
    <row r="43" spans="1:11" ht="15" customHeight="1">
      <c r="A43" s="432"/>
      <c r="B43" s="388"/>
      <c r="C43" s="434"/>
      <c r="D43" s="434"/>
      <c r="E43" s="434"/>
      <c r="F43" s="434"/>
      <c r="G43" s="434"/>
      <c r="H43" s="433"/>
      <c r="I43" s="423"/>
      <c r="J43" s="432"/>
      <c r="K43" s="388"/>
    </row>
    <row r="44" spans="1:11" ht="15" customHeight="1">
      <c r="A44" s="432"/>
      <c r="B44" s="388"/>
      <c r="C44" s="434"/>
      <c r="D44" s="434"/>
      <c r="E44" s="434"/>
      <c r="F44" s="434"/>
      <c r="G44" s="434"/>
      <c r="H44" s="433"/>
      <c r="I44" s="423"/>
      <c r="J44" s="432"/>
      <c r="K44" s="388"/>
    </row>
    <row r="45" spans="1:11" ht="15" customHeight="1">
      <c r="A45" s="432"/>
      <c r="B45" s="388"/>
      <c r="C45" s="434"/>
      <c r="D45" s="434"/>
      <c r="E45" s="434"/>
      <c r="F45" s="434"/>
      <c r="G45" s="434"/>
      <c r="H45" s="433"/>
      <c r="I45" s="423"/>
      <c r="J45" s="432"/>
      <c r="K45" s="388"/>
    </row>
    <row r="46" spans="1:11" ht="15" customHeight="1">
      <c r="A46" s="432"/>
      <c r="B46" s="388"/>
      <c r="C46" s="434"/>
      <c r="D46" s="434"/>
      <c r="E46" s="434"/>
      <c r="F46" s="434"/>
      <c r="G46" s="434"/>
      <c r="H46" s="433"/>
      <c r="I46" s="423"/>
      <c r="J46" s="432"/>
      <c r="K46" s="388"/>
    </row>
    <row r="47" spans="1:11" ht="15" customHeight="1">
      <c r="A47" s="432"/>
      <c r="B47" s="388"/>
      <c r="C47" s="434"/>
      <c r="D47" s="434"/>
      <c r="E47" s="434"/>
      <c r="F47" s="434"/>
      <c r="G47" s="434"/>
      <c r="H47" s="433"/>
      <c r="I47" s="423"/>
      <c r="J47" s="432"/>
      <c r="K47" s="388"/>
    </row>
    <row r="48" spans="3:9" ht="15" customHeight="1">
      <c r="C48" s="435"/>
      <c r="D48" s="435"/>
      <c r="E48" s="435"/>
      <c r="F48" s="435"/>
      <c r="G48" s="435"/>
      <c r="H48" s="435"/>
      <c r="I48" s="423"/>
    </row>
    <row r="55" spans="3:9" ht="15" customHeight="1">
      <c r="C55" s="424"/>
      <c r="D55" s="424"/>
      <c r="E55" s="425"/>
      <c r="I55" s="4"/>
    </row>
    <row r="56" spans="3:9" ht="15" customHeight="1">
      <c r="C56" s="424"/>
      <c r="D56" s="424"/>
      <c r="E56" s="425"/>
      <c r="I56" s="4"/>
    </row>
    <row r="57" spans="3:9" ht="15" customHeight="1">
      <c r="C57" s="424"/>
      <c r="D57" s="424"/>
      <c r="E57" s="425"/>
      <c r="I57" s="4"/>
    </row>
    <row r="58" spans="3:9" ht="15" customHeight="1">
      <c r="C58" s="424"/>
      <c r="D58" s="424"/>
      <c r="E58" s="425"/>
      <c r="I58" s="4"/>
    </row>
    <row r="59" spans="3:9" ht="15" customHeight="1">
      <c r="C59" s="424"/>
      <c r="D59" s="424"/>
      <c r="E59" s="425"/>
      <c r="I59" s="4"/>
    </row>
    <row r="60" spans="3:9" ht="15" customHeight="1">
      <c r="C60" s="424"/>
      <c r="D60" s="424"/>
      <c r="E60" s="425"/>
      <c r="I60" s="4"/>
    </row>
    <row r="61" spans="3:9" ht="15" customHeight="1">
      <c r="C61" s="424"/>
      <c r="D61" s="424"/>
      <c r="E61" s="425"/>
      <c r="I61" s="4"/>
    </row>
    <row r="62" spans="3:9" ht="15" customHeight="1">
      <c r="C62" s="424"/>
      <c r="D62" s="424"/>
      <c r="E62" s="425"/>
      <c r="I62" s="4"/>
    </row>
    <row r="63" spans="3:9" ht="15" customHeight="1">
      <c r="C63" s="424"/>
      <c r="D63" s="424"/>
      <c r="E63" s="425"/>
      <c r="I63" s="4"/>
    </row>
    <row r="64" spans="3:9" ht="15" customHeight="1">
      <c r="C64" s="424"/>
      <c r="D64" s="424"/>
      <c r="E64" s="425"/>
      <c r="I64" s="4"/>
    </row>
    <row r="65" spans="3:9" ht="15" customHeight="1">
      <c r="C65" s="424"/>
      <c r="D65" s="424"/>
      <c r="E65" s="425"/>
      <c r="I65" s="4"/>
    </row>
    <row r="66" spans="3:9" ht="15" customHeight="1">
      <c r="C66" s="424"/>
      <c r="D66" s="424"/>
      <c r="E66" s="425"/>
      <c r="I66" s="4"/>
    </row>
    <row r="67" spans="3:9" ht="15" customHeight="1">
      <c r="C67" s="424"/>
      <c r="D67" s="424"/>
      <c r="E67" s="425"/>
      <c r="I67" s="4"/>
    </row>
    <row r="68" spans="3:9" ht="15" customHeight="1">
      <c r="C68" s="424"/>
      <c r="D68" s="424"/>
      <c r="E68" s="425"/>
      <c r="I68" s="4"/>
    </row>
    <row r="69" spans="3:9" ht="15" customHeight="1">
      <c r="C69" s="424"/>
      <c r="D69" s="424"/>
      <c r="E69" s="425"/>
      <c r="I69" s="4"/>
    </row>
    <row r="70" spans="3:9" ht="15" customHeight="1">
      <c r="C70" s="424"/>
      <c r="D70" s="424"/>
      <c r="E70" s="425"/>
      <c r="I70" s="4"/>
    </row>
    <row r="71" spans="3:9" ht="15" customHeight="1">
      <c r="C71" s="424"/>
      <c r="D71" s="424"/>
      <c r="E71" s="425"/>
      <c r="I71" s="4"/>
    </row>
    <row r="72" spans="3:9" ht="15" customHeight="1">
      <c r="C72" s="424"/>
      <c r="D72" s="424"/>
      <c r="E72" s="425"/>
      <c r="I72" s="4"/>
    </row>
    <row r="73" ht="15" customHeight="1">
      <c r="D73" s="424"/>
    </row>
    <row r="76" spans="5:9" ht="15" customHeight="1">
      <c r="E76" s="16"/>
      <c r="I76" s="4"/>
    </row>
    <row r="77" spans="5:9" ht="15" customHeight="1">
      <c r="E77" s="16"/>
      <c r="I77" s="4"/>
    </row>
    <row r="78" spans="5:9" ht="15" customHeight="1">
      <c r="E78" s="16"/>
      <c r="I78" s="4"/>
    </row>
    <row r="79" spans="5:9" ht="15" customHeight="1">
      <c r="E79" s="16"/>
      <c r="I79" s="4"/>
    </row>
    <row r="80" spans="5:9" ht="15" customHeight="1">
      <c r="E80" s="16"/>
      <c r="I80" s="4"/>
    </row>
    <row r="81" spans="5:9" ht="15" customHeight="1">
      <c r="E81" s="16"/>
      <c r="I81" s="4"/>
    </row>
    <row r="82" spans="5:9" ht="15" customHeight="1">
      <c r="E82" s="16"/>
      <c r="I82" s="4"/>
    </row>
    <row r="83" spans="5:9" ht="15" customHeight="1">
      <c r="E83" s="16"/>
      <c r="I83" s="4"/>
    </row>
    <row r="84" spans="5:9" ht="15" customHeight="1">
      <c r="E84" s="16"/>
      <c r="I84" s="4"/>
    </row>
    <row r="85" spans="5:9" ht="15" customHeight="1">
      <c r="E85" s="16"/>
      <c r="I85" s="4"/>
    </row>
    <row r="86" spans="5:9" ht="15" customHeight="1">
      <c r="E86" s="16"/>
      <c r="I86" s="4"/>
    </row>
    <row r="87" spans="5:9" ht="15" customHeight="1">
      <c r="E87" s="16"/>
      <c r="I87" s="4"/>
    </row>
    <row r="88" spans="5:9" ht="15" customHeight="1">
      <c r="E88" s="16"/>
      <c r="I88" s="4"/>
    </row>
    <row r="89" spans="5:9" ht="15" customHeight="1">
      <c r="E89" s="16"/>
      <c r="I89" s="4"/>
    </row>
    <row r="90" spans="5:9" ht="15" customHeight="1">
      <c r="E90" s="16"/>
      <c r="I90" s="4"/>
    </row>
    <row r="91" spans="5:9" ht="15" customHeight="1">
      <c r="E91" s="16"/>
      <c r="I91" s="4"/>
    </row>
    <row r="92" spans="5:9" ht="15" customHeight="1">
      <c r="E92" s="16"/>
      <c r="I92" s="4"/>
    </row>
    <row r="93" spans="5:9" ht="15" customHeight="1">
      <c r="E93" s="16"/>
      <c r="I93" s="4"/>
    </row>
  </sheetData>
  <mergeCells count="8">
    <mergeCell ref="A1:G1"/>
    <mergeCell ref="A3:G3"/>
    <mergeCell ref="B5:B6"/>
    <mergeCell ref="F5:F6"/>
    <mergeCell ref="G5:G6"/>
    <mergeCell ref="C5:C6"/>
    <mergeCell ref="D5:D6"/>
    <mergeCell ref="E5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G26"/>
  <sheetViews>
    <sheetView showGridLines="0" zoomScale="75" zoomScaleNormal="75" workbookViewId="0" topLeftCell="A1">
      <selection activeCell="A1" sqref="A1:G1"/>
    </sheetView>
  </sheetViews>
  <sheetFormatPr defaultColWidth="11.421875" defaultRowHeight="15" customHeight="1"/>
  <cols>
    <col min="1" max="1" width="30.7109375" style="12" customWidth="1"/>
    <col min="2" max="2" width="14.7109375" style="18" customWidth="1"/>
    <col min="3" max="3" width="15.8515625" style="18" customWidth="1"/>
    <col min="4" max="7" width="14.7109375" style="18" customWidth="1"/>
    <col min="8" max="16384" width="8.421875" style="12" customWidth="1"/>
  </cols>
  <sheetData>
    <row r="1" spans="1:7" s="62" customFormat="1" ht="15.75" customHeight="1">
      <c r="A1" s="481" t="s">
        <v>65</v>
      </c>
      <c r="B1" s="481"/>
      <c r="C1" s="481"/>
      <c r="D1" s="481"/>
      <c r="E1" s="481"/>
      <c r="F1" s="481"/>
      <c r="G1" s="481"/>
    </row>
    <row r="2" ht="13.5" customHeight="1"/>
    <row r="3" spans="1:7" ht="13.5" customHeight="1">
      <c r="A3" s="497" t="s">
        <v>411</v>
      </c>
      <c r="B3" s="497"/>
      <c r="C3" s="497"/>
      <c r="D3" s="497"/>
      <c r="E3" s="497"/>
      <c r="F3" s="497"/>
      <c r="G3" s="497"/>
    </row>
    <row r="4" spans="1:6" ht="13.5" customHeight="1">
      <c r="A4" s="65"/>
      <c r="B4" s="66"/>
      <c r="C4" s="66"/>
      <c r="D4" s="66"/>
      <c r="E4" s="66"/>
      <c r="F4" s="66"/>
    </row>
    <row r="5" spans="1:7" s="25" customFormat="1" ht="13.5" customHeight="1">
      <c r="A5" s="460" t="s">
        <v>0</v>
      </c>
      <c r="B5" s="498" t="s">
        <v>72</v>
      </c>
      <c r="C5" s="498" t="s">
        <v>70</v>
      </c>
      <c r="D5" s="498" t="s">
        <v>71</v>
      </c>
      <c r="E5" s="498" t="s">
        <v>76</v>
      </c>
      <c r="F5" s="498" t="s">
        <v>73</v>
      </c>
      <c r="G5" s="501" t="s">
        <v>74</v>
      </c>
    </row>
    <row r="6" spans="1:7" s="25" customFormat="1" ht="13.5" customHeight="1">
      <c r="A6" s="496"/>
      <c r="B6" s="499"/>
      <c r="C6" s="499"/>
      <c r="D6" s="499"/>
      <c r="E6" s="499"/>
      <c r="F6" s="499"/>
      <c r="G6" s="502"/>
    </row>
    <row r="7" spans="1:7" s="4" customFormat="1" ht="13.5" customHeight="1" thickBot="1">
      <c r="A7" s="38"/>
      <c r="B7" s="500"/>
      <c r="C7" s="500"/>
      <c r="D7" s="500"/>
      <c r="E7" s="500"/>
      <c r="F7" s="500"/>
      <c r="G7" s="503"/>
    </row>
    <row r="8" spans="1:7" ht="13.5" customHeight="1">
      <c r="A8" s="55" t="s">
        <v>5</v>
      </c>
      <c r="B8" s="78">
        <v>15.114374725396617</v>
      </c>
      <c r="C8" s="78">
        <v>17.233020743008936</v>
      </c>
      <c r="D8" s="78">
        <v>13.918556342939661</v>
      </c>
      <c r="E8" s="78">
        <v>12.8553861690785</v>
      </c>
      <c r="F8" s="78">
        <v>12.693203892598781</v>
      </c>
      <c r="G8" s="79">
        <v>14.038628736087524</v>
      </c>
    </row>
    <row r="9" spans="1:7" ht="13.5" customHeight="1">
      <c r="A9" s="22" t="s">
        <v>6</v>
      </c>
      <c r="B9" s="69">
        <v>3.5550983583225864</v>
      </c>
      <c r="C9" s="69">
        <v>3.8393737533645202</v>
      </c>
      <c r="D9" s="69">
        <v>3.325520270658348</v>
      </c>
      <c r="E9" s="69">
        <v>3.151823603954114</v>
      </c>
      <c r="F9" s="69">
        <v>3.91700956896673</v>
      </c>
      <c r="G9" s="70">
        <v>3.1763133914084856</v>
      </c>
    </row>
    <row r="10" spans="1:7" ht="13.5" customHeight="1">
      <c r="A10" s="22" t="s">
        <v>57</v>
      </c>
      <c r="B10" s="69">
        <v>2.102766994691767</v>
      </c>
      <c r="C10" s="69">
        <v>1.9124974127389627</v>
      </c>
      <c r="D10" s="69">
        <v>2.028296597351946</v>
      </c>
      <c r="E10" s="69">
        <v>2.084924926452202</v>
      </c>
      <c r="F10" s="69">
        <v>1.6163942983148427</v>
      </c>
      <c r="G10" s="70">
        <v>2.123214241355732</v>
      </c>
    </row>
    <row r="11" spans="1:7" ht="13.5" customHeight="1">
      <c r="A11" s="22" t="s">
        <v>56</v>
      </c>
      <c r="B11" s="69">
        <v>0.879088836512067</v>
      </c>
      <c r="C11" s="69">
        <v>0.8074443709821775</v>
      </c>
      <c r="D11" s="69">
        <v>1.573734981278735</v>
      </c>
      <c r="E11" s="69">
        <v>1.4097080066140042</v>
      </c>
      <c r="F11" s="69">
        <v>0.8126823581259641</v>
      </c>
      <c r="G11" s="70">
        <v>1.061061276999651</v>
      </c>
    </row>
    <row r="12" spans="1:7" ht="13.5" customHeight="1">
      <c r="A12" s="22" t="s">
        <v>9</v>
      </c>
      <c r="B12" s="69">
        <v>1.6258488517581973</v>
      </c>
      <c r="C12" s="69">
        <v>1.1205455257127934</v>
      </c>
      <c r="D12" s="69">
        <v>3.261520620741903</v>
      </c>
      <c r="E12" s="69">
        <v>3.0067320680508605</v>
      </c>
      <c r="F12" s="69">
        <v>2.1057977967778383</v>
      </c>
      <c r="G12" s="70">
        <v>2.7098229636108573</v>
      </c>
    </row>
    <row r="13" spans="1:7" ht="13.5" customHeight="1">
      <c r="A13" s="22" t="s">
        <v>10</v>
      </c>
      <c r="B13" s="69">
        <v>1.2356150603533462</v>
      </c>
      <c r="C13" s="69">
        <v>1.2276793496919045</v>
      </c>
      <c r="D13" s="69">
        <v>1.631991072869345</v>
      </c>
      <c r="E13" s="69">
        <v>1.503989653963589</v>
      </c>
      <c r="F13" s="69">
        <v>0.8761003999181097</v>
      </c>
      <c r="G13" s="70">
        <v>1.328858068876974</v>
      </c>
    </row>
    <row r="14" spans="1:7" ht="13.5" customHeight="1">
      <c r="A14" s="22" t="s">
        <v>11</v>
      </c>
      <c r="B14" s="69">
        <v>8.898828833672443</v>
      </c>
      <c r="C14" s="69">
        <v>9.242753223055605</v>
      </c>
      <c r="D14" s="69">
        <v>8.796669830182125</v>
      </c>
      <c r="E14" s="69">
        <v>8.820359314066504</v>
      </c>
      <c r="F14" s="69">
        <v>10.813823195250368</v>
      </c>
      <c r="G14" s="70">
        <v>9.07655016336088</v>
      </c>
    </row>
    <row r="15" spans="1:7" ht="13.5" customHeight="1">
      <c r="A15" s="22" t="s">
        <v>12</v>
      </c>
      <c r="B15" s="69">
        <v>7.038968964100843</v>
      </c>
      <c r="C15" s="69">
        <v>7.330539604945983</v>
      </c>
      <c r="D15" s="69">
        <v>5.8562414701321295</v>
      </c>
      <c r="E15" s="69">
        <v>6.108121166326703</v>
      </c>
      <c r="F15" s="69">
        <v>8.889309105911881</v>
      </c>
      <c r="G15" s="70">
        <v>6.96660613358331</v>
      </c>
    </row>
    <row r="16" spans="1:7" ht="13.5" customHeight="1">
      <c r="A16" s="22" t="s">
        <v>13</v>
      </c>
      <c r="B16" s="69">
        <v>21.840929139204132</v>
      </c>
      <c r="C16" s="69">
        <v>21.024230493565348</v>
      </c>
      <c r="D16" s="69">
        <v>20.415067815013664</v>
      </c>
      <c r="E16" s="69">
        <v>23.64436226384936</v>
      </c>
      <c r="F16" s="69">
        <v>17.29534085243975</v>
      </c>
      <c r="G16" s="70">
        <v>21.730095663190262</v>
      </c>
    </row>
    <row r="17" spans="1:7" ht="13.5" customHeight="1">
      <c r="A17" s="22" t="s">
        <v>19</v>
      </c>
      <c r="B17" s="69">
        <v>7.852942634691908</v>
      </c>
      <c r="C17" s="69">
        <v>7.753558473829243</v>
      </c>
      <c r="D17" s="69">
        <v>8.69684131642357</v>
      </c>
      <c r="E17" s="69">
        <v>8.206172384292769</v>
      </c>
      <c r="F17" s="69">
        <v>8.641856845257164</v>
      </c>
      <c r="G17" s="70">
        <v>7.9808752064073545</v>
      </c>
    </row>
    <row r="18" spans="1:7" ht="13.5" customHeight="1">
      <c r="A18" s="22" t="s">
        <v>14</v>
      </c>
      <c r="B18" s="69">
        <v>2.0182028304096784</v>
      </c>
      <c r="C18" s="69">
        <v>2.2191199415026293</v>
      </c>
      <c r="D18" s="69">
        <v>2.6130455354774127</v>
      </c>
      <c r="E18" s="69">
        <v>1.84006630956857</v>
      </c>
      <c r="F18" s="69">
        <v>2.206847835769463</v>
      </c>
      <c r="G18" s="70">
        <v>1.9240303266825385</v>
      </c>
    </row>
    <row r="19" spans="1:7" ht="13.5" customHeight="1">
      <c r="A19" s="22" t="s">
        <v>15</v>
      </c>
      <c r="B19" s="69">
        <v>7.187692040260682</v>
      </c>
      <c r="C19" s="69">
        <v>7.392958206564976</v>
      </c>
      <c r="D19" s="69">
        <v>7.463890795811031</v>
      </c>
      <c r="E19" s="69">
        <v>5.812694843389659</v>
      </c>
      <c r="F19" s="69">
        <v>8.367118261051665</v>
      </c>
      <c r="G19" s="70">
        <v>5.618901749445331</v>
      </c>
    </row>
    <row r="20" spans="1:7" ht="13.5" customHeight="1">
      <c r="A20" s="22" t="s">
        <v>82</v>
      </c>
      <c r="B20" s="69">
        <v>6.76842346239503</v>
      </c>
      <c r="C20" s="69">
        <v>5.963422494038015</v>
      </c>
      <c r="D20" s="69">
        <v>6.784509896698002</v>
      </c>
      <c r="E20" s="69">
        <v>8.080213265909725</v>
      </c>
      <c r="F20" s="69">
        <v>5.357089833890989</v>
      </c>
      <c r="G20" s="70">
        <v>8.00552642210255</v>
      </c>
    </row>
    <row r="21" spans="1:7" ht="13.5" customHeight="1">
      <c r="A21" s="22" t="s">
        <v>16</v>
      </c>
      <c r="B21" s="69">
        <v>4.702389331688927</v>
      </c>
      <c r="C21" s="69">
        <v>4.482541576048338</v>
      </c>
      <c r="D21" s="69">
        <v>5.108211373886502</v>
      </c>
      <c r="E21" s="69">
        <v>4.350796507970529</v>
      </c>
      <c r="F21" s="69">
        <v>3.564881595171602</v>
      </c>
      <c r="G21" s="70">
        <v>4.375607128522327</v>
      </c>
    </row>
    <row r="22" spans="1:7" ht="13.5" customHeight="1">
      <c r="A22" s="22" t="s">
        <v>83</v>
      </c>
      <c r="B22" s="69">
        <v>2.7249303627753516</v>
      </c>
      <c r="C22" s="69">
        <v>2.709238671986005</v>
      </c>
      <c r="D22" s="69">
        <v>2.698925407587514</v>
      </c>
      <c r="E22" s="69">
        <v>2.72690229813029</v>
      </c>
      <c r="F22" s="69">
        <v>3.924448452134069</v>
      </c>
      <c r="G22" s="70">
        <v>2.7323234898433855</v>
      </c>
    </row>
    <row r="23" spans="1:7" ht="13.5" customHeight="1">
      <c r="A23" s="22" t="s">
        <v>17</v>
      </c>
      <c r="B23" s="69">
        <v>4.1698069744644375</v>
      </c>
      <c r="C23" s="69">
        <v>3.577312387019331</v>
      </c>
      <c r="D23" s="69">
        <v>4.023225855858566</v>
      </c>
      <c r="E23" s="69">
        <v>4.596962910355542</v>
      </c>
      <c r="F23" s="69">
        <v>5.526496332911901</v>
      </c>
      <c r="G23" s="70">
        <v>4.77922420904963</v>
      </c>
    </row>
    <row r="24" spans="1:7" ht="13.5" customHeight="1">
      <c r="A24" s="22" t="s">
        <v>84</v>
      </c>
      <c r="B24" s="69">
        <v>2.284094149146463</v>
      </c>
      <c r="C24" s="69">
        <v>2.163769177557218</v>
      </c>
      <c r="D24" s="69">
        <v>1.8037508170895475</v>
      </c>
      <c r="E24" s="69">
        <v>1.8007964171520914</v>
      </c>
      <c r="F24" s="69">
        <v>3.391599375508884</v>
      </c>
      <c r="G24" s="70">
        <v>2.3723477553731285</v>
      </c>
    </row>
    <row r="25" spans="1:7" ht="18" customHeight="1" thickBot="1">
      <c r="A25" s="83" t="s">
        <v>31</v>
      </c>
      <c r="B25" s="84">
        <v>100</v>
      </c>
      <c r="C25" s="84">
        <v>100</v>
      </c>
      <c r="D25" s="84">
        <v>100</v>
      </c>
      <c r="E25" s="84">
        <v>100</v>
      </c>
      <c r="F25" s="84">
        <v>100</v>
      </c>
      <c r="G25" s="85">
        <v>100</v>
      </c>
    </row>
    <row r="26" ht="13.5" customHeight="1">
      <c r="A26" s="12" t="s">
        <v>409</v>
      </c>
    </row>
    <row r="27" ht="13.5" customHeight="1"/>
  </sheetData>
  <mergeCells count="9">
    <mergeCell ref="A5:A6"/>
    <mergeCell ref="A1:G1"/>
    <mergeCell ref="A3:G3"/>
    <mergeCell ref="E5:E7"/>
    <mergeCell ref="F5:F7"/>
    <mergeCell ref="G5:G7"/>
    <mergeCell ref="B5:B7"/>
    <mergeCell ref="C5:C7"/>
    <mergeCell ref="D5:D7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/>
  <dimension ref="A1:J3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8515625" style="12" customWidth="1"/>
    <col min="2" max="7" width="14.7109375" style="4" customWidth="1"/>
    <col min="8" max="16384" width="11.421875" style="12" customWidth="1"/>
  </cols>
  <sheetData>
    <row r="1" spans="1:7" s="62" customFormat="1" ht="15.75" customHeight="1">
      <c r="A1" s="462" t="s">
        <v>65</v>
      </c>
      <c r="B1" s="462"/>
      <c r="C1" s="462"/>
      <c r="D1" s="462"/>
      <c r="E1" s="462"/>
      <c r="F1" s="462"/>
      <c r="G1" s="462"/>
    </row>
    <row r="2" spans="1:7" ht="12" customHeight="1">
      <c r="A2" s="410"/>
      <c r="B2" s="13"/>
      <c r="C2" s="13"/>
      <c r="D2" s="13"/>
      <c r="E2" s="13"/>
      <c r="F2" s="13"/>
      <c r="G2" s="13"/>
    </row>
    <row r="3" spans="1:7" ht="13.5" customHeight="1">
      <c r="A3" s="482" t="s">
        <v>376</v>
      </c>
      <c r="B3" s="482"/>
      <c r="C3" s="482"/>
      <c r="D3" s="482"/>
      <c r="E3" s="482"/>
      <c r="F3" s="482"/>
      <c r="G3" s="482"/>
    </row>
    <row r="4" spans="1:7" ht="12.75" customHeight="1">
      <c r="A4" s="64"/>
      <c r="B4" s="63"/>
      <c r="C4" s="63"/>
      <c r="D4" s="63"/>
      <c r="E4" s="63"/>
      <c r="F4" s="63"/>
      <c r="G4" s="13"/>
    </row>
    <row r="5" spans="1:7" ht="12.75" customHeight="1">
      <c r="A5" s="50"/>
      <c r="B5" s="504">
        <v>2002</v>
      </c>
      <c r="C5" s="505"/>
      <c r="D5" s="506"/>
      <c r="E5" s="504">
        <v>2003</v>
      </c>
      <c r="F5" s="505"/>
      <c r="G5" s="505"/>
    </row>
    <row r="6" spans="1:7" ht="12.75" customHeight="1" thickBot="1">
      <c r="A6" s="358" t="s">
        <v>38</v>
      </c>
      <c r="B6" s="86" t="s">
        <v>47</v>
      </c>
      <c r="C6" s="86" t="s">
        <v>48</v>
      </c>
      <c r="D6" s="86" t="s">
        <v>49</v>
      </c>
      <c r="E6" s="87" t="s">
        <v>47</v>
      </c>
      <c r="F6" s="86" t="s">
        <v>48</v>
      </c>
      <c r="G6" s="88" t="s">
        <v>49</v>
      </c>
    </row>
    <row r="7" spans="1:10" ht="12.75" customHeight="1">
      <c r="A7" s="475" t="s">
        <v>50</v>
      </c>
      <c r="B7" s="382">
        <v>101.05</v>
      </c>
      <c r="C7" s="89">
        <v>108.38333333333333</v>
      </c>
      <c r="D7" s="89">
        <v>104.71666666666667</v>
      </c>
      <c r="E7" s="109">
        <v>106.03333333333332</v>
      </c>
      <c r="F7" s="109">
        <v>113.1</v>
      </c>
      <c r="G7" s="128">
        <v>109.56666666666666</v>
      </c>
      <c r="I7" s="354"/>
      <c r="J7" s="354"/>
    </row>
    <row r="8" spans="1:10" ht="12.75" customHeight="1">
      <c r="A8" s="372" t="s">
        <v>273</v>
      </c>
      <c r="B8" s="383">
        <v>107.03333333333335</v>
      </c>
      <c r="C8" s="28">
        <v>144.7</v>
      </c>
      <c r="D8" s="28">
        <v>125.86666666666667</v>
      </c>
      <c r="E8" s="110">
        <v>117.8</v>
      </c>
      <c r="F8" s="110">
        <v>173.2166666666667</v>
      </c>
      <c r="G8" s="129">
        <v>145.50833333333335</v>
      </c>
      <c r="I8" s="354"/>
      <c r="J8" s="354"/>
    </row>
    <row r="9" spans="1:10" ht="12.75" customHeight="1">
      <c r="A9" s="372" t="s">
        <v>267</v>
      </c>
      <c r="B9" s="383">
        <v>104.9</v>
      </c>
      <c r="C9" s="28">
        <v>126.78333333333332</v>
      </c>
      <c r="D9" s="28">
        <v>115.84166666666667</v>
      </c>
      <c r="E9" s="110">
        <v>110.68333333333334</v>
      </c>
      <c r="F9" s="110">
        <v>138.32</v>
      </c>
      <c r="G9" s="129">
        <v>124.50166666666667</v>
      </c>
      <c r="I9" s="354"/>
      <c r="J9" s="354"/>
    </row>
    <row r="10" spans="1:10" ht="12.75" customHeight="1">
      <c r="A10" s="372" t="s">
        <v>26</v>
      </c>
      <c r="B10" s="383">
        <v>86.75</v>
      </c>
      <c r="C10" s="28">
        <v>81.56666666666666</v>
      </c>
      <c r="D10" s="28">
        <v>84.15833333333333</v>
      </c>
      <c r="E10" s="110">
        <v>87.96666666666668</v>
      </c>
      <c r="F10" s="110">
        <v>82.45</v>
      </c>
      <c r="G10" s="129">
        <v>85.20833333333334</v>
      </c>
      <c r="I10" s="354"/>
      <c r="J10" s="354"/>
    </row>
    <row r="11" spans="1:10" ht="12.75" customHeight="1">
      <c r="A11" s="372" t="s">
        <v>51</v>
      </c>
      <c r="B11" s="383">
        <v>118.88333333333333</v>
      </c>
      <c r="C11" s="28">
        <v>98.21666666666665</v>
      </c>
      <c r="D11" s="28">
        <v>108.55</v>
      </c>
      <c r="E11" s="110">
        <v>111.98333333333333</v>
      </c>
      <c r="F11" s="110">
        <v>100.31666666666666</v>
      </c>
      <c r="G11" s="129">
        <v>106.15</v>
      </c>
      <c r="I11" s="354"/>
      <c r="J11" s="354"/>
    </row>
    <row r="12" spans="1:10" ht="12.75" customHeight="1">
      <c r="A12" s="372" t="s">
        <v>52</v>
      </c>
      <c r="B12" s="383">
        <v>97.01666666666667</v>
      </c>
      <c r="C12" s="28">
        <v>97.53333333333335</v>
      </c>
      <c r="D12" s="28">
        <v>97.275</v>
      </c>
      <c r="E12" s="110">
        <v>101.83333333333333</v>
      </c>
      <c r="F12" s="110">
        <v>101.13333333333333</v>
      </c>
      <c r="G12" s="129">
        <v>101.48333333333332</v>
      </c>
      <c r="I12" s="354"/>
      <c r="J12" s="354"/>
    </row>
    <row r="13" spans="1:10" ht="12.75" customHeight="1">
      <c r="A13" s="372" t="s">
        <v>377</v>
      </c>
      <c r="B13" s="383">
        <v>101.58333333333331</v>
      </c>
      <c r="C13" s="28">
        <v>106.8</v>
      </c>
      <c r="D13" s="28">
        <v>104.19166666666666</v>
      </c>
      <c r="E13" s="110">
        <v>102.18333333333332</v>
      </c>
      <c r="F13" s="110">
        <v>109.98333333333335</v>
      </c>
      <c r="G13" s="129">
        <v>106.08333333333334</v>
      </c>
      <c r="I13" s="354"/>
      <c r="J13" s="354"/>
    </row>
    <row r="14" spans="1:10" ht="12.75" customHeight="1">
      <c r="A14" s="372" t="s">
        <v>378</v>
      </c>
      <c r="B14" s="383">
        <v>108.1</v>
      </c>
      <c r="C14" s="28">
        <v>107.28333333333335</v>
      </c>
      <c r="D14" s="28">
        <v>107.69166666666666</v>
      </c>
      <c r="E14" s="110">
        <v>108.85</v>
      </c>
      <c r="F14" s="110">
        <v>107.98333333333333</v>
      </c>
      <c r="G14" s="129">
        <v>108.41666666666666</v>
      </c>
      <c r="I14" s="354"/>
      <c r="J14" s="354"/>
    </row>
    <row r="15" spans="1:10" ht="12.75" customHeight="1">
      <c r="A15" s="372" t="s">
        <v>104</v>
      </c>
      <c r="B15" s="383">
        <v>27.7</v>
      </c>
      <c r="C15" s="28">
        <v>179.3166666666667</v>
      </c>
      <c r="D15" s="28">
        <v>103.50833333333334</v>
      </c>
      <c r="E15" s="110">
        <v>46.333333333333336</v>
      </c>
      <c r="F15" s="110">
        <v>121.26666666666667</v>
      </c>
      <c r="G15" s="129">
        <v>83.8</v>
      </c>
      <c r="I15" s="354"/>
      <c r="J15" s="354"/>
    </row>
    <row r="16" spans="1:10" ht="12.75" customHeight="1">
      <c r="A16" s="372" t="s">
        <v>379</v>
      </c>
      <c r="B16" s="383">
        <v>91.51666666666667</v>
      </c>
      <c r="C16" s="28">
        <v>107.06666666666666</v>
      </c>
      <c r="D16" s="28">
        <v>99.29166666666666</v>
      </c>
      <c r="E16" s="110">
        <v>94.45</v>
      </c>
      <c r="F16" s="110">
        <v>107.1</v>
      </c>
      <c r="G16" s="129">
        <v>100.775</v>
      </c>
      <c r="I16" s="354"/>
      <c r="J16" s="354"/>
    </row>
    <row r="17" spans="1:10" ht="12.75" customHeight="1">
      <c r="A17" s="372" t="s">
        <v>380</v>
      </c>
      <c r="B17" s="383">
        <v>116.60666666666664</v>
      </c>
      <c r="C17" s="28">
        <v>108.95666666666666</v>
      </c>
      <c r="D17" s="28">
        <v>112.78166666666665</v>
      </c>
      <c r="E17" s="110">
        <v>111.79333333333334</v>
      </c>
      <c r="F17" s="110">
        <v>112.02916666666665</v>
      </c>
      <c r="G17" s="129">
        <v>111.91125</v>
      </c>
      <c r="I17" s="354"/>
      <c r="J17" s="354"/>
    </row>
    <row r="18" spans="1:10" ht="12.75" customHeight="1">
      <c r="A18" s="372" t="s">
        <v>45</v>
      </c>
      <c r="B18" s="383">
        <v>74.91666666666667</v>
      </c>
      <c r="C18" s="28">
        <v>73.94166666666666</v>
      </c>
      <c r="D18" s="28">
        <v>74.42916666666667</v>
      </c>
      <c r="E18" s="110">
        <v>66.4</v>
      </c>
      <c r="F18" s="359">
        <v>76.71666666666668</v>
      </c>
      <c r="G18" s="129">
        <v>71.55833333333334</v>
      </c>
      <c r="I18" s="354"/>
      <c r="J18" s="354"/>
    </row>
    <row r="19" spans="1:10" ht="12.75" customHeight="1">
      <c r="A19" s="372" t="s">
        <v>381</v>
      </c>
      <c r="B19" s="383">
        <v>114.2</v>
      </c>
      <c r="C19" s="28">
        <v>124.51666666666667</v>
      </c>
      <c r="D19" s="28">
        <v>119.35833333333333</v>
      </c>
      <c r="E19" s="110">
        <v>120.36666666666667</v>
      </c>
      <c r="F19" s="110">
        <v>139.9</v>
      </c>
      <c r="G19" s="129">
        <v>130.13333333333333</v>
      </c>
      <c r="I19" s="354"/>
      <c r="J19" s="354"/>
    </row>
    <row r="20" spans="1:10" ht="12.75" customHeight="1">
      <c r="A20" s="372" t="s">
        <v>382</v>
      </c>
      <c r="B20" s="383">
        <v>107.85</v>
      </c>
      <c r="C20" s="28">
        <v>106.69166666666668</v>
      </c>
      <c r="D20" s="28">
        <v>107.27083333333334</v>
      </c>
      <c r="E20" s="110">
        <v>125.5</v>
      </c>
      <c r="F20" s="110">
        <v>108.4</v>
      </c>
      <c r="G20" s="129">
        <v>116.95</v>
      </c>
      <c r="I20" s="354"/>
      <c r="J20" s="354"/>
    </row>
    <row r="21" spans="1:10" ht="12.75" customHeight="1">
      <c r="A21" s="372" t="s">
        <v>383</v>
      </c>
      <c r="B21" s="383">
        <v>102.83333333333333</v>
      </c>
      <c r="C21" s="28">
        <v>111.98333333333333</v>
      </c>
      <c r="D21" s="28">
        <v>107.40833333333333</v>
      </c>
      <c r="E21" s="110">
        <v>105.8</v>
      </c>
      <c r="F21" s="110">
        <v>123.68333333333334</v>
      </c>
      <c r="G21" s="129">
        <v>114.74166666666667</v>
      </c>
      <c r="I21" s="354"/>
      <c r="J21" s="354"/>
    </row>
    <row r="22" spans="1:10" ht="15" customHeight="1">
      <c r="A22" s="93" t="s">
        <v>54</v>
      </c>
      <c r="B22" s="384">
        <v>101.5</v>
      </c>
      <c r="C22" s="94">
        <v>109.81666666666666</v>
      </c>
      <c r="D22" s="94">
        <v>105.65833333333333</v>
      </c>
      <c r="E22" s="113">
        <v>104.13333333333333</v>
      </c>
      <c r="F22" s="113">
        <v>112.61666666666667</v>
      </c>
      <c r="G22" s="130">
        <v>108.375</v>
      </c>
      <c r="I22" s="354"/>
      <c r="J22" s="354"/>
    </row>
    <row r="23" spans="1:10" ht="15.75" customHeight="1" thickBot="1">
      <c r="A23" s="90" t="s">
        <v>55</v>
      </c>
      <c r="B23" s="385">
        <v>100.21666666666668</v>
      </c>
      <c r="C23" s="91">
        <v>97.66666666666667</v>
      </c>
      <c r="D23" s="91">
        <v>98.94166666666668</v>
      </c>
      <c r="E23" s="115">
        <v>101.78333333333332</v>
      </c>
      <c r="F23" s="115">
        <v>98.3</v>
      </c>
      <c r="G23" s="131">
        <v>100.04166666666666</v>
      </c>
      <c r="I23" s="354"/>
      <c r="J23" s="354"/>
    </row>
    <row r="24" spans="1:7" ht="12.75" customHeight="1">
      <c r="A24" s="49" t="s">
        <v>78</v>
      </c>
      <c r="B24" s="476"/>
      <c r="C24" s="476"/>
      <c r="D24" s="476"/>
      <c r="E24" s="476"/>
      <c r="F24" s="476"/>
      <c r="G24" s="476"/>
    </row>
    <row r="25" spans="1:7" ht="12.75" customHeight="1">
      <c r="A25" s="43" t="s">
        <v>384</v>
      </c>
      <c r="B25" s="35"/>
      <c r="C25" s="35"/>
      <c r="D25" s="35"/>
      <c r="E25" s="35"/>
      <c r="F25" s="35"/>
      <c r="G25" s="35"/>
    </row>
    <row r="26" spans="1:7" ht="12.75">
      <c r="A26" s="43" t="s">
        <v>385</v>
      </c>
      <c r="B26" s="9"/>
      <c r="C26" s="9"/>
      <c r="D26" s="477"/>
      <c r="E26" s="9"/>
      <c r="F26" s="9"/>
      <c r="G26" s="9"/>
    </row>
    <row r="27" spans="1:7" ht="12.75">
      <c r="A27" s="43"/>
      <c r="B27" s="9"/>
      <c r="C27" s="9"/>
      <c r="D27" s="9"/>
      <c r="E27" s="9"/>
      <c r="F27" s="9"/>
      <c r="G27" s="9"/>
    </row>
    <row r="28" spans="1:7" ht="12.75">
      <c r="A28" s="43"/>
      <c r="B28" s="9"/>
      <c r="C28" s="9"/>
      <c r="D28" s="9"/>
      <c r="E28" s="9"/>
      <c r="F28" s="9"/>
      <c r="G28" s="9"/>
    </row>
    <row r="29" spans="1:7" ht="12.75">
      <c r="A29" s="43"/>
      <c r="B29" s="9"/>
      <c r="C29" s="9"/>
      <c r="D29" s="9"/>
      <c r="E29" s="9"/>
      <c r="F29" s="9"/>
      <c r="G29" s="9"/>
    </row>
    <row r="30" spans="1:7" ht="12.75">
      <c r="A30" s="43"/>
      <c r="B30" s="9"/>
      <c r="C30" s="9"/>
      <c r="D30" s="9"/>
      <c r="E30" s="9"/>
      <c r="F30" s="9"/>
      <c r="G30" s="9"/>
    </row>
  </sheetData>
  <mergeCells count="4"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G33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34.8515625" style="12" customWidth="1"/>
    <col min="2" max="4" width="26.7109375" style="4" customWidth="1"/>
    <col min="5" max="7" width="14.7109375" style="4" customWidth="1"/>
    <col min="8" max="16384" width="11.421875" style="12" customWidth="1"/>
  </cols>
  <sheetData>
    <row r="1" spans="1:7" s="62" customFormat="1" ht="15.75" customHeight="1">
      <c r="A1" s="462" t="s">
        <v>65</v>
      </c>
      <c r="B1" s="462"/>
      <c r="C1" s="462"/>
      <c r="D1" s="462"/>
      <c r="E1" s="132"/>
      <c r="F1" s="132"/>
      <c r="G1" s="132"/>
    </row>
    <row r="2" spans="1:7" ht="12.75" customHeight="1">
      <c r="A2" s="410"/>
      <c r="B2" s="13"/>
      <c r="C2" s="13"/>
      <c r="D2" s="13"/>
      <c r="E2" s="11"/>
      <c r="F2" s="11"/>
      <c r="G2" s="11"/>
    </row>
    <row r="3" spans="1:7" s="3" customFormat="1" ht="15.75" customHeight="1">
      <c r="A3" s="482" t="s">
        <v>80</v>
      </c>
      <c r="B3" s="509"/>
      <c r="C3" s="509"/>
      <c r="D3" s="509"/>
      <c r="E3" s="63"/>
      <c r="F3" s="63"/>
      <c r="G3" s="63"/>
    </row>
    <row r="4" spans="1:7" ht="12.75" customHeight="1">
      <c r="A4" s="13"/>
      <c r="B4" s="13"/>
      <c r="C4" s="13"/>
      <c r="D4" s="13"/>
      <c r="E4" s="13"/>
      <c r="F4" s="13"/>
      <c r="G4" s="13"/>
    </row>
    <row r="5" spans="1:7" ht="12.75" customHeight="1">
      <c r="A5" s="99" t="s">
        <v>77</v>
      </c>
      <c r="B5" s="507" t="s">
        <v>386</v>
      </c>
      <c r="C5" s="507"/>
      <c r="D5" s="508"/>
      <c r="E5" s="12"/>
      <c r="F5" s="12"/>
      <c r="G5" s="12"/>
    </row>
    <row r="6" spans="1:7" ht="12.75" customHeight="1" thickBot="1">
      <c r="A6" s="358" t="s">
        <v>38</v>
      </c>
      <c r="B6" s="87" t="s">
        <v>47</v>
      </c>
      <c r="C6" s="86" t="s">
        <v>48</v>
      </c>
      <c r="D6" s="88" t="s">
        <v>49</v>
      </c>
      <c r="E6" s="12"/>
      <c r="F6" s="12"/>
      <c r="G6" s="12"/>
    </row>
    <row r="7" spans="1:7" ht="12.75" customHeight="1">
      <c r="A7" s="475" t="s">
        <v>50</v>
      </c>
      <c r="B7" s="386">
        <v>4.931552036945393</v>
      </c>
      <c r="C7" s="109">
        <v>4.351837613409198</v>
      </c>
      <c r="D7" s="111">
        <f>AVERAGE(B7:C7)</f>
        <v>4.641694825177296</v>
      </c>
      <c r="E7" s="12"/>
      <c r="F7" s="12"/>
      <c r="G7" s="12"/>
    </row>
    <row r="8" spans="1:7" ht="12.75" customHeight="1">
      <c r="A8" s="372" t="s">
        <v>273</v>
      </c>
      <c r="B8" s="387">
        <v>10.05917159763312</v>
      </c>
      <c r="C8" s="110">
        <v>19.707440681870565</v>
      </c>
      <c r="D8" s="112">
        <f aca="true" t="shared" si="0" ref="D8:D23">AVERAGE(B8:C8)</f>
        <v>14.883306139751843</v>
      </c>
      <c r="E8" s="12"/>
      <c r="F8" s="12"/>
      <c r="G8" s="12"/>
    </row>
    <row r="9" spans="1:7" ht="12.75" customHeight="1">
      <c r="A9" s="372" t="s">
        <v>267</v>
      </c>
      <c r="B9" s="387">
        <v>5.513187162376864</v>
      </c>
      <c r="C9" s="110">
        <v>9.099513605889321</v>
      </c>
      <c r="D9" s="112">
        <f t="shared" si="0"/>
        <v>7.306350384133093</v>
      </c>
      <c r="E9" s="12"/>
      <c r="F9" s="12"/>
      <c r="G9" s="12"/>
    </row>
    <row r="10" spans="1:7" ht="12.75" customHeight="1">
      <c r="A10" s="372" t="s">
        <v>26</v>
      </c>
      <c r="B10" s="387">
        <v>1.402497598463035</v>
      </c>
      <c r="C10" s="110">
        <v>1.0829587249693584</v>
      </c>
      <c r="D10" s="112">
        <f t="shared" si="0"/>
        <v>1.2427281617161967</v>
      </c>
      <c r="E10" s="12"/>
      <c r="F10" s="12"/>
      <c r="G10" s="12"/>
    </row>
    <row r="11" spans="1:7" ht="12.75" customHeight="1">
      <c r="A11" s="372" t="s">
        <v>51</v>
      </c>
      <c r="B11" s="387">
        <v>-5.804009533155749</v>
      </c>
      <c r="C11" s="110">
        <v>2.138129984727652</v>
      </c>
      <c r="D11" s="112">
        <f t="shared" si="0"/>
        <v>-1.8329397742140483</v>
      </c>
      <c r="E11" s="12"/>
      <c r="F11" s="12"/>
      <c r="G11" s="12"/>
    </row>
    <row r="12" spans="1:7" ht="12.75" customHeight="1">
      <c r="A12" s="372" t="s">
        <v>52</v>
      </c>
      <c r="B12" s="387">
        <v>4.96478268338773</v>
      </c>
      <c r="C12" s="110">
        <v>3.691045796308933</v>
      </c>
      <c r="D12" s="112">
        <f t="shared" si="0"/>
        <v>4.327914239848331</v>
      </c>
      <c r="E12" s="12"/>
      <c r="F12" s="12"/>
      <c r="G12" s="12"/>
    </row>
    <row r="13" spans="1:7" ht="12.75" customHeight="1">
      <c r="A13" s="372" t="s">
        <v>377</v>
      </c>
      <c r="B13" s="387">
        <v>0.5906480721903284</v>
      </c>
      <c r="C13" s="110">
        <v>2.980649188514374</v>
      </c>
      <c r="D13" s="112">
        <f t="shared" si="0"/>
        <v>1.7856486303523513</v>
      </c>
      <c r="E13" s="12"/>
      <c r="F13" s="12"/>
      <c r="G13" s="12"/>
    </row>
    <row r="14" spans="1:7" ht="12.75" customHeight="1">
      <c r="A14" s="372" t="s">
        <v>378</v>
      </c>
      <c r="B14" s="387">
        <v>0.6938020351526365</v>
      </c>
      <c r="C14" s="110">
        <v>0.6524778623582308</v>
      </c>
      <c r="D14" s="112">
        <f t="shared" si="0"/>
        <v>0.6731399487554337</v>
      </c>
      <c r="E14" s="12"/>
      <c r="F14" s="12"/>
      <c r="G14" s="12"/>
    </row>
    <row r="15" spans="1:7" ht="12.75" customHeight="1">
      <c r="A15" s="372" t="s">
        <v>104</v>
      </c>
      <c r="B15" s="387">
        <v>67.26835138387486</v>
      </c>
      <c r="C15" s="110">
        <v>-32.37289710939679</v>
      </c>
      <c r="D15" s="112">
        <f t="shared" si="0"/>
        <v>17.447727137239035</v>
      </c>
      <c r="E15" s="12"/>
      <c r="F15" s="12"/>
      <c r="G15" s="12"/>
    </row>
    <row r="16" spans="1:7" ht="12.75" customHeight="1">
      <c r="A16" s="372" t="s">
        <v>379</v>
      </c>
      <c r="B16" s="387">
        <v>3.205244946275728</v>
      </c>
      <c r="C16" s="110">
        <v>0.031133250311330737</v>
      </c>
      <c r="D16" s="112">
        <f t="shared" si="0"/>
        <v>1.6181890982935294</v>
      </c>
      <c r="E16" s="12"/>
      <c r="F16" s="12"/>
      <c r="G16" s="12"/>
    </row>
    <row r="17" spans="1:7" ht="12.75" customHeight="1">
      <c r="A17" s="372" t="s">
        <v>380</v>
      </c>
      <c r="B17" s="387">
        <v>-4.1278371734034405</v>
      </c>
      <c r="C17" s="110">
        <v>2.819928411906866</v>
      </c>
      <c r="D17" s="112">
        <f t="shared" si="0"/>
        <v>-0.6539543807482873</v>
      </c>
      <c r="E17" s="12"/>
      <c r="F17" s="12"/>
      <c r="G17" s="12"/>
    </row>
    <row r="18" spans="1:7" ht="12.75" customHeight="1">
      <c r="A18" s="372" t="s">
        <v>45</v>
      </c>
      <c r="B18" s="387">
        <v>-11.368186874304781</v>
      </c>
      <c r="C18" s="110">
        <v>3.7529584131635567</v>
      </c>
      <c r="D18" s="112">
        <f t="shared" si="0"/>
        <v>-3.8076142305706124</v>
      </c>
      <c r="E18" s="12"/>
      <c r="F18" s="12"/>
      <c r="G18" s="12"/>
    </row>
    <row r="19" spans="1:7" ht="12.75" customHeight="1">
      <c r="A19" s="372" t="s">
        <v>387</v>
      </c>
      <c r="B19" s="387">
        <v>5.399883245767663</v>
      </c>
      <c r="C19" s="110">
        <v>12.3544371570071</v>
      </c>
      <c r="D19" s="112">
        <f t="shared" si="0"/>
        <v>8.877160201387381</v>
      </c>
      <c r="E19" s="12"/>
      <c r="F19" s="12"/>
      <c r="G19" s="12"/>
    </row>
    <row r="20" spans="1:7" ht="12.75" customHeight="1">
      <c r="A20" s="372" t="s">
        <v>382</v>
      </c>
      <c r="B20" s="387">
        <v>16.365322206768667</v>
      </c>
      <c r="C20" s="110">
        <v>1.601187221744899</v>
      </c>
      <c r="D20" s="112">
        <f t="shared" si="0"/>
        <v>8.983254714256782</v>
      </c>
      <c r="E20" s="12"/>
      <c r="F20" s="12"/>
      <c r="G20" s="12"/>
    </row>
    <row r="21" spans="1:7" ht="12.75" customHeight="1">
      <c r="A21" s="478" t="s">
        <v>383</v>
      </c>
      <c r="B21" s="387">
        <v>2.8849270664505693</v>
      </c>
      <c r="C21" s="110">
        <v>10.447983330852809</v>
      </c>
      <c r="D21" s="112">
        <f t="shared" si="0"/>
        <v>6.666455198651689</v>
      </c>
      <c r="E21" s="12"/>
      <c r="F21" s="12"/>
      <c r="G21" s="12"/>
    </row>
    <row r="22" spans="1:7" ht="13.5" customHeight="1">
      <c r="A22" s="93" t="s">
        <v>54</v>
      </c>
      <c r="B22" s="113">
        <v>2.5944170771756903</v>
      </c>
      <c r="C22" s="113">
        <v>2.549704052208236</v>
      </c>
      <c r="D22" s="114">
        <f t="shared" si="0"/>
        <v>2.572060564691963</v>
      </c>
      <c r="E22" s="12"/>
      <c r="F22" s="12"/>
      <c r="G22" s="12"/>
    </row>
    <row r="23" spans="1:7" ht="15.75" customHeight="1" thickBot="1">
      <c r="A23" s="90" t="s">
        <v>55</v>
      </c>
      <c r="B23" s="115">
        <v>1.5632795609512398</v>
      </c>
      <c r="C23" s="115">
        <v>0.6484641638225178</v>
      </c>
      <c r="D23" s="116">
        <f t="shared" si="0"/>
        <v>1.1058718623868788</v>
      </c>
      <c r="E23" s="12"/>
      <c r="F23" s="12"/>
      <c r="G23" s="12"/>
    </row>
    <row r="24" spans="1:7" ht="12.75" customHeight="1">
      <c r="A24" s="49" t="s">
        <v>78</v>
      </c>
      <c r="B24" s="476"/>
      <c r="C24" s="476"/>
      <c r="D24" s="476"/>
      <c r="E24" s="29"/>
      <c r="F24" s="29"/>
      <c r="G24" s="29"/>
    </row>
    <row r="25" spans="1:4" ht="12.75" customHeight="1">
      <c r="A25" s="43" t="s">
        <v>388</v>
      </c>
      <c r="B25" s="35"/>
      <c r="C25" s="35"/>
      <c r="D25" s="35"/>
    </row>
    <row r="26" spans="1:4" ht="12.75" customHeight="1">
      <c r="A26" s="43" t="s">
        <v>384</v>
      </c>
      <c r="B26" s="35"/>
      <c r="C26" s="35"/>
      <c r="D26" s="35"/>
    </row>
    <row r="27" spans="1:4" ht="12.75" customHeight="1">
      <c r="A27" s="43" t="s">
        <v>385</v>
      </c>
      <c r="B27" s="9"/>
      <c r="C27" s="9"/>
      <c r="D27" s="477"/>
    </row>
    <row r="28" spans="1:4" ht="12.75" customHeight="1">
      <c r="A28" s="43"/>
      <c r="B28" s="9"/>
      <c r="C28" s="9"/>
      <c r="D28" s="9"/>
    </row>
    <row r="29" spans="1:4" ht="12.75">
      <c r="A29" s="43"/>
      <c r="B29" s="9"/>
      <c r="C29" s="9"/>
      <c r="D29" s="9"/>
    </row>
    <row r="30" spans="1:4" ht="12.75">
      <c r="A30" s="43"/>
      <c r="B30" s="9"/>
      <c r="C30" s="9"/>
      <c r="D30" s="9"/>
    </row>
    <row r="31" spans="1:4" ht="12.75">
      <c r="A31" s="43"/>
      <c r="B31" s="9"/>
      <c r="C31" s="9"/>
      <c r="D31" s="9"/>
    </row>
    <row r="32" spans="1:4" ht="12.75">
      <c r="A32" s="43"/>
      <c r="B32" s="9"/>
      <c r="C32" s="9"/>
      <c r="D32" s="9"/>
    </row>
    <row r="33" spans="1:4" ht="12.75">
      <c r="A33" s="43"/>
      <c r="B33" s="9"/>
      <c r="C33" s="9"/>
      <c r="D33" s="9"/>
    </row>
  </sheetData>
  <mergeCells count="3">
    <mergeCell ref="B5:D5"/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2004-11-24T08:16:37Z</cp:lastPrinted>
  <dcterms:created xsi:type="dcterms:W3CDTF">2001-06-19T15:32:58Z</dcterms:created>
  <dcterms:modified xsi:type="dcterms:W3CDTF">2004-09-30T10:50:49Z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