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1580" windowHeight="6030" activeTab="0"/>
  </bookViews>
  <sheets>
    <sheet name="26.26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N">#REF!</definedName>
    <definedName name="\T">'[4]GANADE10'!$B$90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A_impresión_IM">#REF!</definedName>
    <definedName name="alk">'[5]19.11-12'!$B$53</definedName>
    <definedName name="_xlnm.Print_Area" localSheetId="0">'26.26'!$A$1:$L$16</definedName>
    <definedName name="GUION">#REF!</definedName>
    <definedName name="Imprimir_área_IM">#REF!</definedName>
    <definedName name="p421">'[6]CARNE1'!$B$44</definedName>
    <definedName name="p431" hidden="1">'[6]CARNE7'!$G$11:$G$93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<sst xmlns="http://schemas.openxmlformats.org/spreadsheetml/2006/main" count="33" uniqueCount="25">
  <si>
    <t>ESTRUCTURA FORESTAL</t>
  </si>
  <si>
    <t>Total</t>
  </si>
  <si>
    <t>(hectáreas)</t>
  </si>
  <si>
    <t>Superficie arbolada</t>
  </si>
  <si>
    <t>Superficie desarbolada afectada</t>
  </si>
  <si>
    <t>Superficie total</t>
  </si>
  <si>
    <t>Dehesas y</t>
  </si>
  <si>
    <t>Matorral y</t>
  </si>
  <si>
    <t>Pastos y</t>
  </si>
  <si>
    <t>(número)</t>
  </si>
  <si>
    <t>(%)</t>
  </si>
  <si>
    <t>afectada</t>
  </si>
  <si>
    <t>m. abierto</t>
  </si>
  <si>
    <t>m. bajo</t>
  </si>
  <si>
    <t>z. húmedas</t>
  </si>
  <si>
    <t>Número de montes</t>
  </si>
  <si>
    <t>Propiedad</t>
  </si>
  <si>
    <t>Estado y CC.AA.</t>
  </si>
  <si>
    <t>Utilidad Pública</t>
  </si>
  <si>
    <t>Consorcio/convenio</t>
  </si>
  <si>
    <t>M. Públicos no cat.</t>
  </si>
  <si>
    <t>Particulares</t>
  </si>
  <si>
    <t>TOTAL</t>
  </si>
  <si>
    <t>Fuente: Ministerio de Medio Ambiente.</t>
  </si>
  <si>
    <t xml:space="preserve"> 26.26.  INCENDIOS FORESTALES: Número de montes y superficie afectada según su propiedad y tipo de vegetación, 2002</t>
  </si>
</sst>
</file>

<file path=xl/styles.xml><?xml version="1.0" encoding="utf-8"?>
<styleSheet xmlns="http://schemas.openxmlformats.org/spreadsheetml/2006/main">
  <numFmts count="3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_);\(#,##0\)"/>
    <numFmt numFmtId="181" formatCode="#,##0.000_);\(#,##0.000\)"/>
    <numFmt numFmtId="182" formatCode="#,##0__"/>
    <numFmt numFmtId="183" formatCode="#,##0____;\(#,##0\)"/>
    <numFmt numFmtId="184" formatCode="#,##0.0__"/>
    <numFmt numFmtId="185" formatCode="#,##0___________);\(#,##0\)"/>
    <numFmt numFmtId="186" formatCode="#,##0_______);\(#,##0\)"/>
    <numFmt numFmtId="187" formatCode="#,##0.00_);\(#,##0.000\)"/>
    <numFmt numFmtId="188" formatCode="#,##0.00__"/>
    <numFmt numFmtId="189" formatCode="#,##0.0"/>
    <numFmt numFmtId="190" formatCode="#,##0__;\–#,##0__;\–__;@__"/>
    <numFmt numFmtId="191" formatCode="#,##0.00__;\–#,##0.00__;\–__;@__"/>
    <numFmt numFmtId="192" formatCode="#,##0;\(0.0\)"/>
    <numFmt numFmtId="193" formatCode="#,##0;\(#,##0\);\–"/>
  </numFmts>
  <fonts count="6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92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/>
    </xf>
    <xf numFmtId="180" fontId="0" fillId="2" borderId="4" xfId="0" applyNumberFormat="1" applyFont="1" applyFill="1" applyBorder="1" applyAlignment="1">
      <alignment horizontal="right"/>
    </xf>
    <xf numFmtId="0" fontId="0" fillId="2" borderId="0" xfId="0" applyFont="1" applyFill="1" applyBorder="1" applyAlignment="1">
      <alignment/>
    </xf>
    <xf numFmtId="180" fontId="0" fillId="2" borderId="2" xfId="0" applyNumberFormat="1" applyFont="1" applyFill="1" applyBorder="1" applyAlignment="1">
      <alignment horizontal="right"/>
    </xf>
    <xf numFmtId="0" fontId="4" fillId="2" borderId="5" xfId="0" applyFont="1" applyFill="1" applyBorder="1" applyAlignment="1">
      <alignment/>
    </xf>
    <xf numFmtId="0" fontId="2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6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7" xfId="0" applyFont="1" applyFill="1" applyBorder="1" applyAlignment="1">
      <alignment/>
    </xf>
    <xf numFmtId="180" fontId="0" fillId="2" borderId="8" xfId="0" applyNumberFormat="1" applyFont="1" applyFill="1" applyBorder="1" applyAlignment="1">
      <alignment horizontal="right"/>
    </xf>
    <xf numFmtId="180" fontId="0" fillId="2" borderId="1" xfId="0" applyNumberFormat="1" applyFont="1" applyFill="1" applyBorder="1" applyAlignment="1">
      <alignment horizontal="right"/>
    </xf>
    <xf numFmtId="180" fontId="4" fillId="2" borderId="9" xfId="0" applyNumberFormat="1" applyFont="1" applyFill="1" applyBorder="1" applyAlignment="1">
      <alignment horizontal="right"/>
    </xf>
    <xf numFmtId="0" fontId="0" fillId="2" borderId="0" xfId="0" applyFont="1" applyFill="1" applyBorder="1" applyAlignment="1" quotePrefix="1">
      <alignment horizontal="left"/>
    </xf>
    <xf numFmtId="0" fontId="0" fillId="2" borderId="9" xfId="0" applyFont="1" applyFill="1" applyBorder="1" applyAlignment="1">
      <alignment horizontal="center"/>
    </xf>
    <xf numFmtId="0" fontId="0" fillId="2" borderId="5" xfId="0" applyFont="1" applyFill="1" applyBorder="1" applyAlignment="1">
      <alignment/>
    </xf>
    <xf numFmtId="187" fontId="0" fillId="2" borderId="4" xfId="0" applyNumberFormat="1" applyFont="1" applyFill="1" applyBorder="1" applyAlignment="1">
      <alignment horizontal="right"/>
    </xf>
    <xf numFmtId="187" fontId="0" fillId="2" borderId="2" xfId="0" applyNumberFormat="1" applyFont="1" applyFill="1" applyBorder="1" applyAlignment="1">
      <alignment horizontal="right"/>
    </xf>
    <xf numFmtId="2" fontId="4" fillId="2" borderId="9" xfId="0" applyNumberFormat="1" applyFont="1" applyFill="1" applyBorder="1" applyAlignment="1">
      <alignment horizontal="right"/>
    </xf>
    <xf numFmtId="0" fontId="0" fillId="2" borderId="0" xfId="0" applyFont="1" applyFill="1" applyAlignment="1">
      <alignment/>
    </xf>
    <xf numFmtId="0" fontId="0" fillId="2" borderId="10" xfId="0" applyFont="1" applyFill="1" applyBorder="1" applyAlignment="1">
      <alignment/>
    </xf>
    <xf numFmtId="0" fontId="0" fillId="2" borderId="11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top"/>
    </xf>
    <xf numFmtId="0" fontId="1" fillId="2" borderId="0" xfId="0" applyFont="1" applyFill="1" applyAlignment="1">
      <alignment horizontal="center"/>
    </xf>
    <xf numFmtId="0" fontId="3" fillId="2" borderId="0" xfId="0" applyFont="1" applyFill="1" applyBorder="1" applyAlignment="1" quotePrefix="1">
      <alignment horizontal="center"/>
    </xf>
    <xf numFmtId="0" fontId="3" fillId="2" borderId="0" xfId="0" applyFont="1" applyFill="1" applyBorder="1" applyAlignment="1">
      <alignment horizontal="center"/>
    </xf>
    <xf numFmtId="0" fontId="0" fillId="2" borderId="16" xfId="0" applyFont="1" applyFill="1" applyBorder="1" applyAlignment="1">
      <alignment horizontal="center"/>
    </xf>
    <xf numFmtId="0" fontId="0" fillId="2" borderId="17" xfId="0" applyFont="1" applyFill="1" applyBorder="1" applyAlignment="1">
      <alignment horizontal="center"/>
    </xf>
    <xf numFmtId="0" fontId="0" fillId="2" borderId="18" xfId="0" applyFont="1" applyFill="1" applyBorder="1" applyAlignment="1">
      <alignment horizontal="center"/>
    </xf>
    <xf numFmtId="0" fontId="0" fillId="2" borderId="19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top"/>
    </xf>
    <xf numFmtId="0" fontId="0" fillId="2" borderId="9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pe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VES%202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6">
    <pageSetUpPr fitToPage="1"/>
  </sheetPr>
  <dimension ref="A1:L16"/>
  <sheetViews>
    <sheetView tabSelected="1" zoomScale="75" zoomScaleNormal="75" workbookViewId="0" topLeftCell="A1">
      <selection activeCell="N11" sqref="N11"/>
    </sheetView>
  </sheetViews>
  <sheetFormatPr defaultColWidth="11.421875" defaultRowHeight="12.75"/>
  <cols>
    <col min="1" max="1" width="22.7109375" style="8" customWidth="1"/>
    <col min="2" max="3" width="10.140625" style="8" customWidth="1"/>
    <col min="4" max="4" width="11.7109375" style="8" customWidth="1"/>
    <col min="5" max="5" width="10.140625" style="8" customWidth="1"/>
    <col min="6" max="9" width="11.7109375" style="8" customWidth="1"/>
    <col min="10" max="22" width="10.140625" style="8" customWidth="1"/>
    <col min="23" max="16384" width="11.421875" style="8" customWidth="1"/>
  </cols>
  <sheetData>
    <row r="1" spans="1:12" s="7" customFormat="1" ht="18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3" spans="1:12" ht="15">
      <c r="A3" s="32" t="s">
        <v>24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</row>
    <row r="4" spans="1:12" ht="12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s="21" customFormat="1" ht="12.75">
      <c r="A5" s="22"/>
      <c r="B5" s="37" t="s">
        <v>15</v>
      </c>
      <c r="C5" s="38"/>
      <c r="D5" s="37" t="s">
        <v>3</v>
      </c>
      <c r="E5" s="38"/>
      <c r="F5" s="34" t="s">
        <v>4</v>
      </c>
      <c r="G5" s="35"/>
      <c r="H5" s="35"/>
      <c r="I5" s="35"/>
      <c r="J5" s="36"/>
      <c r="K5" s="37" t="s">
        <v>5</v>
      </c>
      <c r="L5" s="26"/>
    </row>
    <row r="6" spans="1:12" ht="12.75">
      <c r="A6" s="10" t="s">
        <v>16</v>
      </c>
      <c r="B6" s="39"/>
      <c r="C6" s="23"/>
      <c r="D6" s="24"/>
      <c r="E6" s="25"/>
      <c r="F6" s="1" t="s">
        <v>6</v>
      </c>
      <c r="G6" s="1" t="s">
        <v>7</v>
      </c>
      <c r="H6" s="1" t="s">
        <v>8</v>
      </c>
      <c r="I6" s="37" t="s">
        <v>1</v>
      </c>
      <c r="J6" s="38"/>
      <c r="K6" s="39"/>
      <c r="L6" s="27"/>
    </row>
    <row r="7" spans="1:12" ht="12.75">
      <c r="A7" s="4"/>
      <c r="B7" s="28" t="s">
        <v>9</v>
      </c>
      <c r="C7" s="28" t="s">
        <v>10</v>
      </c>
      <c r="D7" s="30" t="s">
        <v>11</v>
      </c>
      <c r="E7" s="40"/>
      <c r="F7" s="9" t="s">
        <v>12</v>
      </c>
      <c r="G7" s="9" t="s">
        <v>13</v>
      </c>
      <c r="H7" s="9" t="s">
        <v>14</v>
      </c>
      <c r="I7" s="39"/>
      <c r="J7" s="23"/>
      <c r="K7" s="28" t="s">
        <v>9</v>
      </c>
      <c r="L7" s="37" t="s">
        <v>10</v>
      </c>
    </row>
    <row r="8" spans="1:12" ht="13.5" thickBot="1">
      <c r="A8" s="17"/>
      <c r="B8" s="29"/>
      <c r="C8" s="29"/>
      <c r="D8" s="16" t="s">
        <v>2</v>
      </c>
      <c r="E8" s="16" t="s">
        <v>10</v>
      </c>
      <c r="F8" s="16" t="s">
        <v>2</v>
      </c>
      <c r="G8" s="16" t="s">
        <v>2</v>
      </c>
      <c r="H8" s="16" t="s">
        <v>2</v>
      </c>
      <c r="I8" s="16" t="s">
        <v>2</v>
      </c>
      <c r="J8" s="16" t="s">
        <v>10</v>
      </c>
      <c r="K8" s="29"/>
      <c r="L8" s="41"/>
    </row>
    <row r="9" spans="1:12" ht="12.75">
      <c r="A9" s="2" t="s">
        <v>17</v>
      </c>
      <c r="B9" s="3">
        <v>1743</v>
      </c>
      <c r="C9" s="18">
        <f>B9*100/$B$15</f>
        <v>8.536585365853659</v>
      </c>
      <c r="D9" s="3">
        <v>3976.8</v>
      </c>
      <c r="E9" s="18">
        <f>D9*100/$D$15</f>
        <v>15.782762388226269</v>
      </c>
      <c r="F9" s="3">
        <v>296.45</v>
      </c>
      <c r="G9" s="3">
        <v>12848.98</v>
      </c>
      <c r="H9" s="3">
        <f>3257.88+4.32</f>
        <v>3262.2000000000003</v>
      </c>
      <c r="I9" s="3">
        <f>SUM(F9:H9)</f>
        <v>16407.63</v>
      </c>
      <c r="J9" s="18">
        <f>I9*100/$I$15</f>
        <v>19.942390860714426</v>
      </c>
      <c r="K9" s="12">
        <f>I9+D9</f>
        <v>20384.43</v>
      </c>
      <c r="L9" s="18">
        <f>K9*100/$K$15</f>
        <v>18.967156638108904</v>
      </c>
    </row>
    <row r="10" spans="1:12" ht="12.75">
      <c r="A10" s="4" t="s">
        <v>18</v>
      </c>
      <c r="B10" s="5">
        <v>651</v>
      </c>
      <c r="C10" s="19">
        <f>B10*100/$B$15</f>
        <v>3.188363208933294</v>
      </c>
      <c r="D10" s="5">
        <v>425.17</v>
      </c>
      <c r="E10" s="19">
        <f>D10*100/$D$15</f>
        <v>1.6873760522536116</v>
      </c>
      <c r="F10" s="5">
        <v>5.55</v>
      </c>
      <c r="G10" s="5">
        <v>550.73</v>
      </c>
      <c r="H10" s="5">
        <f>374.21+59.47</f>
        <v>433.67999999999995</v>
      </c>
      <c r="I10" s="5">
        <f>SUM(F10:H10)</f>
        <v>989.9599999999999</v>
      </c>
      <c r="J10" s="19">
        <f>I10*100/$I$15</f>
        <v>1.2032310124297567</v>
      </c>
      <c r="K10" s="5">
        <f>I10+D10</f>
        <v>1415.1299999999999</v>
      </c>
      <c r="L10" s="19">
        <f>K10*100/$K$15</f>
        <v>1.3167399026260265</v>
      </c>
    </row>
    <row r="11" spans="1:12" ht="12.75">
      <c r="A11" s="4" t="s">
        <v>19</v>
      </c>
      <c r="B11" s="5">
        <v>696</v>
      </c>
      <c r="C11" s="19">
        <f>B11*100/$B$15</f>
        <v>3.4087569791360566</v>
      </c>
      <c r="D11" s="5">
        <v>4918.15</v>
      </c>
      <c r="E11" s="19">
        <f>D11*100/$D$15</f>
        <v>19.518706708824936</v>
      </c>
      <c r="F11" s="5">
        <v>70.1</v>
      </c>
      <c r="G11" s="5">
        <v>4930.76</v>
      </c>
      <c r="H11" s="5">
        <f>430.92+0</f>
        <v>430.92</v>
      </c>
      <c r="I11" s="5">
        <f>SUM(F11:H11)</f>
        <v>5431.780000000001</v>
      </c>
      <c r="J11" s="19">
        <f>I11*100/$I$15</f>
        <v>6.60196992676038</v>
      </c>
      <c r="K11" s="5">
        <f>I11+D11</f>
        <v>10349.93</v>
      </c>
      <c r="L11" s="19">
        <f>K11*100/$K$15</f>
        <v>9.630327828811621</v>
      </c>
    </row>
    <row r="12" spans="1:12" ht="12.75">
      <c r="A12" s="11" t="s">
        <v>20</v>
      </c>
      <c r="B12" s="13">
        <v>1045</v>
      </c>
      <c r="C12" s="19">
        <f>B12*100/$B$15</f>
        <v>5.1180331080419235</v>
      </c>
      <c r="D12" s="13">
        <v>1094.44</v>
      </c>
      <c r="E12" s="19">
        <f>D12*100/$D$15</f>
        <v>4.3435139982323365</v>
      </c>
      <c r="F12" s="13">
        <v>74.57</v>
      </c>
      <c r="G12" s="13">
        <v>4316.34</v>
      </c>
      <c r="H12" s="13">
        <f>591.89+51.15</f>
        <v>643.04</v>
      </c>
      <c r="I12" s="5">
        <f>SUM(F12:H12)</f>
        <v>5033.95</v>
      </c>
      <c r="J12" s="19">
        <f>I12*100/$I$15</f>
        <v>6.11843383068081</v>
      </c>
      <c r="K12" s="5">
        <f>I12+D12</f>
        <v>6128.389999999999</v>
      </c>
      <c r="L12" s="19">
        <f>K12*100/$K$15</f>
        <v>5.702299896019669</v>
      </c>
    </row>
    <row r="13" spans="1:12" ht="12.75">
      <c r="A13" s="4" t="s">
        <v>21</v>
      </c>
      <c r="B13" s="5">
        <v>16283</v>
      </c>
      <c r="C13" s="19">
        <f>B13*100/$B$15</f>
        <v>79.74826133803506</v>
      </c>
      <c r="D13" s="5">
        <v>14782.55</v>
      </c>
      <c r="E13" s="19">
        <f>D13*100/$D$15</f>
        <v>58.66764085246284</v>
      </c>
      <c r="F13" s="5">
        <v>2088.16</v>
      </c>
      <c r="G13" s="5">
        <v>40163.61</v>
      </c>
      <c r="H13" s="5">
        <f>11969.94+190.11</f>
        <v>12160.050000000001</v>
      </c>
      <c r="I13" s="5">
        <f>SUM(F13:H13)</f>
        <v>54411.82000000001</v>
      </c>
      <c r="J13" s="19">
        <f>I13*100/$I$15</f>
        <v>66.13397436941463</v>
      </c>
      <c r="K13" s="5">
        <f>I13+D13</f>
        <v>69194.37000000001</v>
      </c>
      <c r="L13" s="19">
        <f>K13*100/$K$15</f>
        <v>64.38347573443377</v>
      </c>
    </row>
    <row r="14" spans="1:12" ht="12.75">
      <c r="A14" s="4"/>
      <c r="B14" s="5"/>
      <c r="C14" s="19"/>
      <c r="D14" s="5"/>
      <c r="E14" s="19"/>
      <c r="F14" s="5"/>
      <c r="G14" s="5"/>
      <c r="H14" s="5"/>
      <c r="I14" s="5"/>
      <c r="J14" s="19"/>
      <c r="K14" s="5"/>
      <c r="L14" s="19"/>
    </row>
    <row r="15" spans="1:12" ht="13.5" thickBot="1">
      <c r="A15" s="6" t="s">
        <v>22</v>
      </c>
      <c r="B15" s="14">
        <f aca="true" t="shared" si="0" ref="B15:L15">SUM(B9:B13)</f>
        <v>20418</v>
      </c>
      <c r="C15" s="20">
        <f t="shared" si="0"/>
        <v>100</v>
      </c>
      <c r="D15" s="14">
        <f t="shared" si="0"/>
        <v>25197.11</v>
      </c>
      <c r="E15" s="20">
        <f t="shared" si="0"/>
        <v>100</v>
      </c>
      <c r="F15" s="14">
        <f t="shared" si="0"/>
        <v>2534.83</v>
      </c>
      <c r="G15" s="14">
        <f t="shared" si="0"/>
        <v>62810.42</v>
      </c>
      <c r="H15" s="14">
        <f t="shared" si="0"/>
        <v>16929.89</v>
      </c>
      <c r="I15" s="14">
        <f t="shared" si="0"/>
        <v>82275.14000000001</v>
      </c>
      <c r="J15" s="20">
        <f t="shared" si="0"/>
        <v>100</v>
      </c>
      <c r="K15" s="14">
        <f t="shared" si="0"/>
        <v>107472.25000000001</v>
      </c>
      <c r="L15" s="20">
        <f t="shared" si="0"/>
        <v>100</v>
      </c>
    </row>
    <row r="16" spans="1:12" ht="12.75">
      <c r="A16" s="15" t="s">
        <v>23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</sheetData>
  <mergeCells count="12">
    <mergeCell ref="K7:K8"/>
    <mergeCell ref="L7:L8"/>
    <mergeCell ref="A1:L1"/>
    <mergeCell ref="A3:L3"/>
    <mergeCell ref="B5:C6"/>
    <mergeCell ref="D5:E6"/>
    <mergeCell ref="F5:J5"/>
    <mergeCell ref="K5:L6"/>
    <mergeCell ref="I6:J7"/>
    <mergeCell ref="B7:B8"/>
    <mergeCell ref="C7:C8"/>
    <mergeCell ref="D7:E7"/>
  </mergeCells>
  <printOptions horizontalCentered="1"/>
  <pageMargins left="0.75" right="0.75" top="0.5905511811023623" bottom="1" header="0" footer="0"/>
  <pageSetup fitToHeight="1" fitToWidth="1"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M.A.P.A.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IMAGEN P200</dc:creator>
  <cp:keywords/>
  <dc:description/>
  <cp:lastModifiedBy>Melchor Hernández</cp:lastModifiedBy>
  <cp:lastPrinted>2004-11-16T07:46:46Z</cp:lastPrinted>
  <dcterms:created xsi:type="dcterms:W3CDTF">2002-11-25T11:06:06Z</dcterms:created>
  <dcterms:modified xsi:type="dcterms:W3CDTF">2004-09-01T10:42:06Z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