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3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  <sheet name="6.14" sheetId="14" r:id="rId14"/>
    <sheet name="6.15" sheetId="15" r:id="rId15"/>
    <sheet name="6.16" sheetId="16" r:id="rId16"/>
    <sheet name="6.17" sheetId="17" r:id="rId17"/>
    <sheet name="6.18" sheetId="18" r:id="rId18"/>
    <sheet name="6.19" sheetId="19" r:id="rId19"/>
    <sheet name="6.20" sheetId="20" r:id="rId20"/>
    <sheet name="6.21" sheetId="21" r:id="rId21"/>
    <sheet name="6.22" sheetId="22" r:id="rId22"/>
    <sheet name="6.23" sheetId="23" r:id="rId23"/>
    <sheet name="6.24" sheetId="24" r:id="rId24"/>
    <sheet name="6.25" sheetId="25" r:id="rId25"/>
    <sheet name="6.26" sheetId="26" r:id="rId26"/>
    <sheet name="6.27" sheetId="27" r:id="rId27"/>
    <sheet name="6.28" sheetId="28" r:id="rId28"/>
    <sheet name="6.29" sheetId="29" r:id="rId29"/>
    <sheet name="6.30" sheetId="30" r:id="rId30"/>
    <sheet name="6.31" sheetId="31" r:id="rId31"/>
    <sheet name="6.32" sheetId="32" r:id="rId32"/>
    <sheet name="6.33" sheetId="33" r:id="rId33"/>
    <sheet name="6.34" sheetId="34" r:id="rId34"/>
    <sheet name="6.35" sheetId="35" r:id="rId35"/>
    <sheet name="6.36" sheetId="36" r:id="rId36"/>
    <sheet name="6.37" sheetId="37" r:id="rId37"/>
    <sheet name="6.38" sheetId="38" r:id="rId38"/>
    <sheet name="6.39" sheetId="39" r:id="rId39"/>
    <sheet name="6.40" sheetId="40" r:id="rId40"/>
    <sheet name="6.41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 localSheetId="12">'6.13'!#REF!</definedName>
    <definedName name="\A" localSheetId="18">'6.19'!#REF!</definedName>
    <definedName name="\A" localSheetId="21">'6.22'!#REF!</definedName>
    <definedName name="\A" localSheetId="38">'6.39'!#REF!</definedName>
    <definedName name="\A" localSheetId="3">#REF!</definedName>
    <definedName name="\A" localSheetId="4">#REF!</definedName>
    <definedName name="\A">#REF!</definedName>
    <definedName name="\B" localSheetId="3">#REF!</definedName>
    <definedName name="\B">#REF!</definedName>
    <definedName name="\C" localSheetId="12">'6.13'!#REF!</definedName>
    <definedName name="\C" localSheetId="18">'6.19'!#REF!</definedName>
    <definedName name="\C" localSheetId="21">'6.22'!#REF!</definedName>
    <definedName name="\C" localSheetId="38">'6.39'!#REF!</definedName>
    <definedName name="\C" localSheetId="3">#REF!</definedName>
    <definedName name="\C" localSheetId="4">#REF!</definedName>
    <definedName name="\C">#REF!</definedName>
    <definedName name="\D">'[4]19.11-12'!$B$51</definedName>
    <definedName name="\G" localSheetId="12">'6.13'!#REF!</definedName>
    <definedName name="\G" localSheetId="18">'6.19'!#REF!</definedName>
    <definedName name="\G" localSheetId="21">'6.22'!#REF!</definedName>
    <definedName name="\G" localSheetId="38">'6.39'!#REF!</definedName>
    <definedName name="\G" localSheetId="3">#REF!</definedName>
    <definedName name="\G" localSheetId="4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9">'6.10'!$A$1:$H$47</definedName>
    <definedName name="_xlnm.Print_Area" localSheetId="10">'6.11'!$A$1:$G$77</definedName>
    <definedName name="_xlnm.Print_Area" localSheetId="11">'6.12'!$A$1:$H$77</definedName>
    <definedName name="_xlnm.Print_Area" localSheetId="12">'6.13'!$A$1:$G$77</definedName>
    <definedName name="_xlnm.Print_Area" localSheetId="17">'6.18'!$A$1:$H$83</definedName>
    <definedName name="_xlnm.Print_Area" localSheetId="18">'6.19'!$A$1:$G$77</definedName>
    <definedName name="_xlnm.Print_Area" localSheetId="1">'6.2'!$A$1:$K$50</definedName>
    <definedName name="_xlnm.Print_Area" localSheetId="21">'6.22'!$A$1:$G$76</definedName>
    <definedName name="_xlnm.Print_Area" localSheetId="29">'6.30'!$A$1:$H$60</definedName>
    <definedName name="_xlnm.Print_Area" localSheetId="30">'6.31'!$A$1:$H$75</definedName>
    <definedName name="_xlnm.Print_Area" localSheetId="31">'6.32'!$A$1:$I$80</definedName>
    <definedName name="_xlnm.Print_Area" localSheetId="37">'6.38'!$A$1:$H$81</definedName>
    <definedName name="_xlnm.Print_Area" localSheetId="38">'6.39'!$A$1:$G$77</definedName>
    <definedName name="_xlnm.Print_Area" localSheetId="3">'6.4'!$A$1:$K$34</definedName>
    <definedName name="_xlnm.Print_Area" localSheetId="4">'6.5'!$A$1:$C$17</definedName>
    <definedName name="_xlnm.Print_Area" localSheetId="5">'6.6'!$A$1:$I$32</definedName>
    <definedName name="_xlnm.Print_Area" localSheetId="7">'6.8'!$A$1:$J$85</definedName>
    <definedName name="_xlnm.Print_Area" localSheetId="8">'6.9'!$A$1:$E$87</definedName>
    <definedName name="DatosExternos_1" localSheetId="15">'6.16'!$B$8:$H$85</definedName>
    <definedName name="DatosExternos_1" localSheetId="16">'6.17'!$B$8:$E$85</definedName>
    <definedName name="DatosExternos_1" localSheetId="1">'6.2'!$D$10:$J$48</definedName>
    <definedName name="DatosExternos_1" localSheetId="20">'6.21'!$B$8:$H$85</definedName>
    <definedName name="DatosExternos_1" localSheetId="23">'6.24'!$B$8:$H$85</definedName>
    <definedName name="DatosExternos_1" localSheetId="25">'6.26'!$B$8:$H$65</definedName>
    <definedName name="DatosExternos_1" localSheetId="2">'6.3'!$D$10:$I$28</definedName>
    <definedName name="DatosExternos_1" localSheetId="35">'6.36'!$B$8:$H$85</definedName>
    <definedName name="DatosExternos_1" localSheetId="36">'6.37'!$B$8:$E$85</definedName>
    <definedName name="DatosExternos_1" localSheetId="40">'6.41'!$B$8:$H$52</definedName>
    <definedName name="DatosExternos_1" localSheetId="7">'6.8'!$B$8:$H$85</definedName>
    <definedName name="DatosExternos_1" localSheetId="8">'6.9'!$B$8:$E$85</definedName>
    <definedName name="DatosExternos3" localSheetId="16">'6.17'!$B$8:$E$85</definedName>
    <definedName name="GUION">#REF!</definedName>
    <definedName name="Imprimir_área_IM" localSheetId="12">'6.13'!$A$1:$G$77</definedName>
    <definedName name="Imprimir_área_IM" localSheetId="18">'6.19'!$A$1:$G$77</definedName>
    <definedName name="Imprimir_área_IM" localSheetId="21">'6.22'!$A$1:$G$76</definedName>
    <definedName name="Imprimir_área_IM" localSheetId="38">'6.39'!$A$1:$G$77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<sst xmlns="http://schemas.openxmlformats.org/spreadsheetml/2006/main" count="3388" uniqueCount="380">
  <si>
    <t>CEREALES GRANO</t>
  </si>
  <si>
    <t>6.1.  CEREALES GRANO: Serie histórica de la superficie, la producción y el valor</t>
  </si>
  <si>
    <t xml:space="preserve"> 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</si>
  <si>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</si>
  <si>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</si>
  <si>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</si>
  <si>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</si>
  <si>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</si>
  <si>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</si>
  <si>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</si>
  <si>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>6.6.  TRIGO: Serie histórica de superficie, rendimiento, producción, valor y comercio exterior</t>
  </si>
  <si>
    <t>Precio medio</t>
  </si>
  <si>
    <t>Comercio exterior (2)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</si>
  <si>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</si>
  <si>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</si>
  <si>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</si>
  <si>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</si>
  <si>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</si>
  <si>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</si>
  <si>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</si>
  <si>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</si>
  <si>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</si>
  <si>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</si>
  <si>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</si>
  <si>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</si>
  <si>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 xml:space="preserve"> (2) Incluida la harina en equivalente grano, coeficiente de conversión de trigo a harina 0,75, y la sémola, coeficiente de transformación 0,72.</t>
  </si>
  <si>
    <t xml:space="preserve">(P) Provisional.   </t>
  </si>
  <si>
    <t>Trigo duro</t>
  </si>
  <si>
    <t>Trigo semiduro y blando (1)</t>
  </si>
  <si>
    <t xml:space="preserve"> (1) En la denominación semiduro se incluyen variedades utilizables en la fabricación de pastas alimenticias.</t>
  </si>
  <si>
    <t>6.14.  CEBADA: Serie histórica de superficie, rendimiento, producción, valor y comercio exterior</t>
  </si>
  <si>
    <t>Comercio exterior</t>
  </si>
  <si>
    <t>6.7.  TRIGO: Serie histórica de superficie y producción según dureza de grano</t>
  </si>
  <si>
    <t>6.15.  CEBADA: Serie histórica de superficie y producción por tipos</t>
  </si>
  <si>
    <t>De 6 carreras</t>
  </si>
  <si>
    <t>De 2 carreras</t>
  </si>
  <si>
    <t>6.20.  AVENA: Serie histórica de superficie, rendimiento, producción, valor y comercio exterior</t>
  </si>
  <si>
    <t>6.23.  CENTENO: Serie histórica de superficie, rendimiento, producción, valor y comercio exterior</t>
  </si>
  <si>
    <t>(euros/100 kg)</t>
  </si>
  <si>
    <t>6.25.  TRITICALE: Serie histórica de superficie, rendimiento, producción, valor y comercio exterior</t>
  </si>
  <si>
    <t>–</t>
  </si>
  <si>
    <t>(P) Provisional.</t>
  </si>
  <si>
    <t>6.27.  ARROZ: Serie histórica de superficie, rendimiento, producción, valor y comercio exterior</t>
  </si>
  <si>
    <t>(1) No se incluye el valor de la semilla selecta.</t>
  </si>
  <si>
    <t>(2) En equivalente elaborado. Coeficiente de conversión de arroz cáscara a elaborado 2/3 y de arroz cargo a elaborado 5/6.</t>
  </si>
  <si>
    <t>Maíz híbrido</t>
  </si>
  <si>
    <t>Otros maíces</t>
  </si>
  <si>
    <t>6.40.  SORGO: Serie histórica de superficie, rendimiento, producción, valor y comercio exterior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</si>
  <si>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</si>
  <si>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</si>
  <si>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</si>
  <si>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</si>
  <si>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</si>
  <si>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</si>
  <si>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</si>
  <si>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</si>
  <si>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</si>
  <si>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</si>
  <si>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</si>
  <si>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</si>
  <si>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</si>
  <si>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</si>
  <si>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</si>
  <si>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</si>
  <si>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</si>
  <si>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Hungría</t>
  </si>
  <si>
    <t xml:space="preserve">  Rumanía</t>
  </si>
  <si>
    <t xml:space="preserve">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</si>
  <si>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</si>
  <si>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</si>
  <si>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</si>
  <si>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</si>
  <si>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</si>
  <si>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</si>
  <si>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</si>
  <si>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 Bulgaria</t>
  </si>
  <si>
    <t xml:space="preserve">  Polonia</t>
  </si>
  <si>
    <t xml:space="preserve"> Noruega</t>
  </si>
  <si>
    <t xml:space="preserve">  Finlandia</t>
  </si>
  <si>
    <t xml:space="preserve">  Estados Unidos</t>
  </si>
  <si>
    <t xml:space="preserve"> Polonia</t>
  </si>
  <si>
    <t xml:space="preserve"> Rumania</t>
  </si>
  <si>
    <t xml:space="preserve">  Chipre</t>
  </si>
  <si>
    <t xml:space="preserve"> Brasil</t>
  </si>
  <si>
    <t xml:space="preserve"> Países  con Solicitud de Adhesión</t>
  </si>
  <si>
    <t xml:space="preserve">  Eslovaquia</t>
  </si>
  <si>
    <t xml:space="preserve">  Eslovenia</t>
  </si>
  <si>
    <t xml:space="preserve">  República Checa</t>
  </si>
  <si>
    <t xml:space="preserve"> Japón</t>
  </si>
  <si>
    <t xml:space="preserve">  Letonia</t>
  </si>
  <si>
    <t xml:space="preserve">  Lituania</t>
  </si>
  <si>
    <t xml:space="preserve"> Nueva Zelanda</t>
  </si>
  <si>
    <t xml:space="preserve"> Superficie</t>
  </si>
  <si>
    <t>Comercio exterior (1)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</si>
  <si>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</si>
  <si>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</si>
  <si>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</si>
  <si>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</si>
  <si>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</si>
  <si>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</si>
  <si>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</si>
  <si>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</si>
  <si>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</si>
  <si>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</si>
  <si>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</si>
  <si>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</si>
  <si>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</si>
  <si>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</si>
  <si>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</si>
  <si>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</si>
  <si>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</si>
  <si>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</si>
  <si>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</si>
  <si>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</si>
  <si>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</si>
  <si>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</si>
  <si>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</si>
  <si>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</si>
  <si>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</si>
  <si>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</si>
  <si>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</si>
  <si>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</si>
  <si>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</si>
  <si>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</si>
  <si>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</si>
  <si>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</si>
  <si>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</si>
  <si>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</si>
  <si>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</si>
  <si>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</si>
  <si>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</si>
  <si>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</si>
  <si>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</si>
  <si>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</si>
  <si>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</si>
  <si>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</si>
  <si>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</si>
  <si>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</si>
  <si>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</si>
  <si>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(1) Comercio de TRIGO + HARINA (en equivalente trigo).</t>
  </si>
  <si>
    <t xml:space="preserve">CEREALES GRANO                  </t>
  </si>
  <si>
    <t>Comercio internacional</t>
  </si>
  <si>
    <t xml:space="preserve">Comercio exterior </t>
  </si>
  <si>
    <t xml:space="preserve">   Reino Unido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</si>
  <si>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</si>
  <si>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</si>
  <si>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</si>
  <si>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</si>
  <si>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</si>
  <si>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</si>
  <si>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</si>
  <si>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</si>
  <si>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</si>
  <si>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</si>
  <si>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</si>
  <si>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(mezcla de trigo y centeno)</t>
  </si>
  <si>
    <t>CEREALES DE PRIMAVERA</t>
  </si>
  <si>
    <t>OTROS CEREALES</t>
  </si>
  <si>
    <t>TOTAL CEREALES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</si>
  <si>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</si>
  <si>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</si>
  <si>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</si>
  <si>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</si>
  <si>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</si>
  <si>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</si>
  <si>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OTRAS MEZCLAS DE CEREALES</t>
  </si>
  <si>
    <t xml:space="preserve">  DE INVIERNO</t>
  </si>
  <si>
    <t xml:space="preserve">  SORGO</t>
  </si>
  <si>
    <t xml:space="preserve">  MIJO</t>
  </si>
  <si>
    <t xml:space="preserve">  ALPISTE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</si>
  <si>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</si>
  <si>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</si>
  <si>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</si>
  <si>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</si>
  <si>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</si>
  <si>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</si>
  <si>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</si>
  <si>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</si>
  <si>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</si>
  <si>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</si>
  <si>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</si>
  <si>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</si>
  <si>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</si>
  <si>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</si>
  <si>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</si>
  <si>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</si>
  <si>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</si>
  <si>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</si>
  <si>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Arroz (cáscara)</t>
  </si>
  <si>
    <t xml:space="preserve">  Maíz total</t>
  </si>
  <si>
    <t xml:space="preserve">  Sorgo</t>
  </si>
  <si>
    <t xml:space="preserve">  Mijo</t>
  </si>
  <si>
    <t xml:space="preserve">  Alpiste</t>
  </si>
  <si>
    <t>Trigo</t>
  </si>
  <si>
    <t>Avena</t>
  </si>
  <si>
    <t>Otros</t>
  </si>
  <si>
    <t xml:space="preserve">Total </t>
  </si>
  <si>
    <t>Conceptos</t>
  </si>
  <si>
    <t>blando</t>
  </si>
  <si>
    <t>duro</t>
  </si>
  <si>
    <t>Centeno</t>
  </si>
  <si>
    <t>Cebada</t>
  </si>
  <si>
    <t>(2)</t>
  </si>
  <si>
    <t>Maíz</t>
  </si>
  <si>
    <t>Triticale</t>
  </si>
  <si>
    <t>Sorgo</t>
  </si>
  <si>
    <t>cereales</t>
  </si>
  <si>
    <t>(1)</t>
  </si>
  <si>
    <t>PRODUCCION UTILIZABLE</t>
  </si>
  <si>
    <t>IMPORTACIONES</t>
  </si>
  <si>
    <t xml:space="preserve"> De la U.E.</t>
  </si>
  <si>
    <t>EXPORTACIONES</t>
  </si>
  <si>
    <t xml:space="preserve"> A la U.E.</t>
  </si>
  <si>
    <t xml:space="preserve"> Existencias iniciales</t>
  </si>
  <si>
    <t xml:space="preserve"> Existencias finales</t>
  </si>
  <si>
    <t>VARIACION DE EXISTENCIAS</t>
  </si>
  <si>
    <t>Consumo humano (bruto)</t>
  </si>
  <si>
    <t>CONSUMO HUMANO (NETO)</t>
  </si>
  <si>
    <t>(1) Incluye escaña y tranquillón</t>
  </si>
  <si>
    <t>(2) Incluye mezcla cereales de invierno</t>
  </si>
  <si>
    <t>6.5.  CEREALES GRANO: Ciudades Autónomas de Ceuta y Melilla, 1999</t>
  </si>
  <si>
    <t xml:space="preserve"> Ceuta</t>
  </si>
  <si>
    <t xml:space="preserve">   - Avena</t>
  </si>
  <si>
    <t xml:space="preserve">   - Maíz</t>
  </si>
  <si>
    <t xml:space="preserve"> Melilla</t>
  </si>
  <si>
    <t xml:space="preserve">   - Cebada</t>
  </si>
  <si>
    <t>Fuente: Censo Agrario, 1999. I.N.E.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</si>
  <si>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</si>
  <si>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</si>
  <si>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</si>
  <si>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</si>
  <si>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</si>
  <si>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</si>
  <si>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</si>
  <si>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</si>
  <si>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</si>
  <si>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</si>
  <si>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</si>
  <si>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</si>
  <si>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</si>
  <si>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</si>
  <si>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</si>
  <si>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</si>
  <si>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</si>
  <si>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</si>
  <si>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</si>
  <si>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</si>
  <si>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</si>
  <si>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</si>
  <si>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</si>
  <si>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</si>
  <si>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</si>
  <si>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</si>
  <si>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</si>
  <si>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</si>
  <si>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</si>
  <si>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</si>
  <si>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</si>
  <si>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</si>
  <si>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</si>
  <si>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</si>
  <si>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</si>
  <si>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</si>
  <si>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</si>
  <si>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</si>
  <si>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</si>
  <si>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</si>
  <si>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</si>
  <si>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</si>
  <si>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</si>
  <si>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</si>
  <si>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</si>
  <si>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</si>
  <si>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</si>
  <si>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</si>
  <si>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</si>
  <si>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</si>
  <si>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</si>
  <si>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</si>
  <si>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</si>
  <si>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</si>
  <si>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</si>
  <si>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</si>
  <si>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</si>
  <si>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</si>
  <si>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</si>
  <si>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</si>
  <si>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</si>
  <si>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Trigo blando y semiduro</t>
  </si>
  <si>
    <t>y</t>
  </si>
  <si>
    <t>Cebada de 6 carreras</t>
  </si>
  <si>
    <t>Cebada de 2 carreras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</si>
  <si>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</si>
  <si>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</si>
  <si>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</si>
  <si>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</si>
  <si>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CASTILLA-LA MANCHA</t>
  </si>
  <si>
    <t>Primera</t>
  </si>
  <si>
    <t>Distribución por tipos</t>
  </si>
  <si>
    <t>ocupación</t>
  </si>
  <si>
    <t>I</t>
  </si>
  <si>
    <t>II</t>
  </si>
  <si>
    <t>IIIA</t>
  </si>
  <si>
    <t>IIIB</t>
  </si>
  <si>
    <t>Rendimiento (kg/ha)</t>
  </si>
  <si>
    <t>Comunidades</t>
  </si>
  <si>
    <t>Autónomas</t>
  </si>
  <si>
    <t xml:space="preserve"> Huesca</t>
  </si>
  <si>
    <t xml:space="preserve"> Zaragoza</t>
  </si>
  <si>
    <t xml:space="preserve"> Girona</t>
  </si>
  <si>
    <t xml:space="preserve"> Lleida</t>
  </si>
  <si>
    <t xml:space="preserve"> Tarragona</t>
  </si>
  <si>
    <t xml:space="preserve"> Albacete</t>
  </si>
  <si>
    <t xml:space="preserve"> Alicante</t>
  </si>
  <si>
    <t xml:space="preserve"> Castellón</t>
  </si>
  <si>
    <t xml:space="preserve"> Valencia</t>
  </si>
  <si>
    <t xml:space="preserve"> Badajoz</t>
  </si>
  <si>
    <t xml:space="preserve"> Cáceres</t>
  </si>
  <si>
    <t xml:space="preserve"> Cádiz</t>
  </si>
  <si>
    <t xml:space="preserve"> Sevilla</t>
  </si>
  <si>
    <t xml:space="preserve"> ESPAÑA</t>
  </si>
  <si>
    <t>Maíz híbirido</t>
  </si>
  <si>
    <t>6.4.  BALANCE DE CEREALES GRANO (miles de toneladas)</t>
  </si>
  <si>
    <t>Semillas</t>
  </si>
  <si>
    <t>Pérdidas</t>
  </si>
  <si>
    <t>Alimentación animal</t>
  </si>
  <si>
    <t>Usos industriales</t>
  </si>
  <si>
    <t>Cobertura geográfica: ESPAÑA</t>
  </si>
  <si>
    <t>UTILIZACION INTERIOR TOTAL</t>
  </si>
  <si>
    <t>PAÍSES DE EUROPA</t>
  </si>
  <si>
    <t>OTROS PAÍSES DEL MUNDO</t>
  </si>
  <si>
    <t>OTROS PAISES DELMUNDO</t>
  </si>
  <si>
    <t>PAISES DE EUROPA</t>
  </si>
  <si>
    <t>OTROS PAISES DEL MUNDO</t>
  </si>
  <si>
    <t>6.11.  HARINA DE TRIGO: Comercio exterior de España, según países (toneladas)</t>
  </si>
  <si>
    <t>6.12.  SEMOLA DE TRIGO: Comercio exterior de España, según países (toneladas)</t>
  </si>
  <si>
    <t>6.18.  CEBADA: Comercio exterior de España, según países (toneladas)</t>
  </si>
  <si>
    <t>6.30.  ARROZ CASCARA: Comercio exterior de España, según países (toneladas)</t>
  </si>
  <si>
    <t>6.31.  ARROZ CARGO: Comercio exterior de España, según países (toneladas)</t>
  </si>
  <si>
    <t>6.32.  ARROZ ELABORADO: Comercio exterior de España, según países (toneladas)</t>
  </si>
  <si>
    <t>Nota: Las variedades de arroz redondo se incluyen en el tipo I, las de arroz medio en el tipo II y las de arroz largo en el tipo III.</t>
  </si>
  <si>
    <t xml:space="preserve">  6.13.  TRIGO: Datos de superficie, producción y comercio exterior de diferentes países del mundo, 2002</t>
  </si>
  <si>
    <t xml:space="preserve">  6.19.  CEBADA: Datos de superficie, producción y comercio exterior de diferentes países del mundo, 2002</t>
  </si>
  <si>
    <t xml:space="preserve"> 6.22.  AVENA: Datos de superficies, producciones y comercio exterior de diferentes países del mundo, 2002</t>
  </si>
  <si>
    <t xml:space="preserve">  6.33.  ARROZ CASCARA: Datos de superficie, producción y comercio exterior de diferentes países del mundo, 2002</t>
  </si>
  <si>
    <t>6.38.  MAÍZ: Comercio exterior de España, según países</t>
  </si>
  <si>
    <t xml:space="preserve">  6.39.  MAÍZ: Datos de superficie, producción y comercio exterior de diferentes países del mundo, 2002</t>
  </si>
  <si>
    <t>6.35.  MAÍZ: Serie histórica de superficie y producción por clases</t>
  </si>
  <si>
    <t>6.34.  MAÍZ: Serie histórica de superficie, rendimiento, producción, valor y comercio exterior</t>
  </si>
  <si>
    <t>6.10.  TRIGO: Comercio exterior de España, por países (toneladas)</t>
  </si>
  <si>
    <t>2003 (P)</t>
  </si>
  <si>
    <t>6.2.  CEREALES GRANO: Resumen nacional de superficie, rendimiento y producción, 2002</t>
  </si>
  <si>
    <t>Campaña 2001/02; período 1,7-30,6</t>
  </si>
  <si>
    <t>6.8.  TRIGO: Análisis provincial de superficie, rendimiento y producción, 2002</t>
  </si>
  <si>
    <t>6.9.  TRIGO: Análisis provincial de superficie y producción según dureza del grano, 2002</t>
  </si>
  <si>
    <t>6.16.  CEBADA: Análisis provincial de superficie, rendimiento y producción, 2002</t>
  </si>
  <si>
    <t>6.17.  CEBADA: Análisis provincial de superficie y producción según tipos, 2002</t>
  </si>
  <si>
    <t>6.21.  AVENA: Análisis provincial de superficie, rendimiento y producción, 2002</t>
  </si>
  <si>
    <t>6.24.  CENTENO: Análisis provincial de superficie, rendimiento y producción, 2002</t>
  </si>
  <si>
    <t>6.26.  TRITICALE: Análisis provincial de superficie, rendimiento y producción, 2002</t>
  </si>
  <si>
    <t>6.28.  ARROZ: Análisis provincial de superficie, 2002 (hectáreas)</t>
  </si>
  <si>
    <t>6.29.  ARROZ CASCARA: Análisis provincial de rendimiento y producción, 2002</t>
  </si>
  <si>
    <t>6.41.  SORGO: Análisis provincial de superficie, rendimiento y producción, 2002</t>
  </si>
  <si>
    <t xml:space="preserve">  Trigo duro</t>
  </si>
  <si>
    <t xml:space="preserve">  Trigo semiduro y blando</t>
  </si>
  <si>
    <t xml:space="preserve">  Cebada de 2 carreras</t>
  </si>
  <si>
    <t xml:space="preserve">  Cebada de 6 carreras</t>
  </si>
  <si>
    <t xml:space="preserve">  TRANQUILLÓN</t>
  </si>
  <si>
    <t xml:space="preserve">  ARROZ (CÁSCARA)</t>
  </si>
  <si>
    <t xml:space="preserve">  Maíz híbrido</t>
  </si>
  <si>
    <t xml:space="preserve">  Otros maíces</t>
  </si>
  <si>
    <t xml:space="preserve">  MAÍZ TOTAL</t>
  </si>
  <si>
    <t>6.3.  CEREALES: Destino de la producción de grano y semilla utilizada (toneladas), 2002</t>
  </si>
  <si>
    <t xml:space="preserve">  Otras mezclas de cereales de invierno</t>
  </si>
  <si>
    <t xml:space="preserve"> PAÍS VASCO</t>
  </si>
  <si>
    <t xml:space="preserve"> ARAGÓN</t>
  </si>
  <si>
    <t xml:space="preserve"> CASTILLA Y LEÓN</t>
  </si>
  <si>
    <t xml:space="preserve"> ANDALUCÍA</t>
  </si>
  <si>
    <t>6.36.  MAIZ: Análisis provincial de superficie, rendimiento y producción, 2002</t>
  </si>
  <si>
    <t>6.37.  MAIZ: Análisis provincial de superficie y producción según clases, 2002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</si>
</sst>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left"/>
    </xf>
    <xf numFmtId="182" fontId="0" fillId="2" borderId="0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 quotePrefix="1">
      <alignment horizontal="left"/>
    </xf>
    <xf numFmtId="176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2" borderId="0" xfId="0" applyFill="1" applyAlignment="1" quotePrefix="1">
      <alignment/>
    </xf>
    <xf numFmtId="3" fontId="0" fillId="0" borderId="10" xfId="0" applyNumberForma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 quotePrefix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 horizontal="left"/>
    </xf>
    <xf numFmtId="177" fontId="0" fillId="2" borderId="13" xfId="0" applyNumberFormat="1" applyFill="1" applyBorder="1" applyAlignment="1" applyProtection="1">
      <alignment/>
      <protection/>
    </xf>
    <xf numFmtId="178" fontId="0" fillId="2" borderId="13" xfId="0" applyNumberFormat="1" applyFill="1" applyBorder="1" applyAlignment="1" applyProtection="1">
      <alignment/>
      <protection/>
    </xf>
    <xf numFmtId="176" fontId="0" fillId="2" borderId="1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10" xfId="0" applyNumberFormat="1" applyFill="1" applyBorder="1" applyAlignment="1" applyProtection="1">
      <alignment/>
      <protection/>
    </xf>
    <xf numFmtId="178" fontId="0" fillId="2" borderId="10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2" borderId="14" xfId="0" applyFill="1" applyBorder="1" applyAlignment="1">
      <alignment horizontal="left"/>
    </xf>
    <xf numFmtId="178" fontId="0" fillId="2" borderId="15" xfId="0" applyNumberFormat="1" applyFont="1" applyFill="1" applyBorder="1" applyAlignment="1">
      <alignment/>
    </xf>
    <xf numFmtId="176" fontId="0" fillId="2" borderId="15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176" fontId="10" fillId="0" borderId="8" xfId="0" applyNumberFormat="1" applyFont="1" applyFill="1" applyBorder="1" applyAlignment="1">
      <alignment/>
    </xf>
    <xf numFmtId="0" fontId="0" fillId="2" borderId="0" xfId="0" applyFill="1" applyAlignment="1" quotePrefix="1">
      <alignment horizontal="left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177" fontId="0" fillId="2" borderId="10" xfId="0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176" fontId="0" fillId="2" borderId="1" xfId="0" applyNumberFormat="1" applyFill="1" applyBorder="1" applyAlignment="1" applyProtection="1">
      <alignment/>
      <protection/>
    </xf>
    <xf numFmtId="177" fontId="0" fillId="2" borderId="15" xfId="0" applyNumberFormat="1" applyFill="1" applyBorder="1" applyAlignment="1">
      <alignment/>
    </xf>
    <xf numFmtId="177" fontId="0" fillId="2" borderId="15" xfId="0" applyNumberFormat="1" applyFill="1" applyBorder="1" applyAlignment="1" applyProtection="1">
      <alignment/>
      <protection/>
    </xf>
    <xf numFmtId="176" fontId="0" fillId="2" borderId="15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11" fillId="0" borderId="0" xfId="0" applyFont="1" applyAlignment="1">
      <alignment/>
    </xf>
    <xf numFmtId="0" fontId="10" fillId="2" borderId="0" xfId="0" applyFont="1" applyFill="1" applyAlignment="1">
      <alignment/>
    </xf>
    <xf numFmtId="176" fontId="0" fillId="2" borderId="1" xfId="0" applyNumberFormat="1" applyFont="1" applyFill="1" applyBorder="1" applyAlignment="1">
      <alignment/>
    </xf>
    <xf numFmtId="177" fontId="0" fillId="2" borderId="15" xfId="0" applyNumberFormat="1" applyFont="1" applyFill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8" xfId="0" applyNumberFormat="1" applyFont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1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7" fontId="0" fillId="2" borderId="13" xfId="0" applyNumberFormat="1" applyFont="1" applyFill="1" applyBorder="1" applyAlignment="1" applyProtection="1">
      <alignment/>
      <protection/>
    </xf>
    <xf numFmtId="178" fontId="0" fillId="2" borderId="13" xfId="0" applyNumberFormat="1" applyFont="1" applyFill="1" applyBorder="1" applyAlignment="1" applyProtection="1">
      <alignment/>
      <protection/>
    </xf>
    <xf numFmtId="176" fontId="0" fillId="2" borderId="13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7" fontId="0" fillId="2" borderId="10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 applyProtection="1">
      <alignment/>
      <protection/>
    </xf>
    <xf numFmtId="176" fontId="0" fillId="2" borderId="10" xfId="0" applyNumberFormat="1" applyFont="1" applyFill="1" applyBorder="1" applyAlignment="1" applyProtection="1">
      <alignment/>
      <protection/>
    </xf>
    <xf numFmtId="177" fontId="0" fillId="2" borderId="10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/>
    </xf>
    <xf numFmtId="176" fontId="0" fillId="2" borderId="10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0" fontId="0" fillId="2" borderId="6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176" fontId="0" fillId="0" borderId="8" xfId="18" applyNumberFormat="1" applyFont="1" applyFill="1" applyBorder="1" applyAlignment="1" applyProtection="1">
      <alignment/>
      <protection/>
    </xf>
    <xf numFmtId="176" fontId="0" fillId="2" borderId="13" xfId="0" applyNumberFormat="1" applyFill="1" applyBorder="1" applyAlignment="1">
      <alignment/>
    </xf>
    <xf numFmtId="178" fontId="0" fillId="2" borderId="10" xfId="0" applyNumberFormat="1" applyFill="1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178" fontId="0" fillId="2" borderId="15" xfId="0" applyNumberFormat="1" applyFill="1" applyBorder="1" applyAlignment="1">
      <alignment/>
    </xf>
    <xf numFmtId="177" fontId="0" fillId="2" borderId="13" xfId="0" applyNumberFormat="1" applyFill="1" applyBorder="1" applyAlignment="1" applyProtection="1">
      <alignment horizontal="right"/>
      <protection/>
    </xf>
    <xf numFmtId="0" fontId="0" fillId="2" borderId="13" xfId="0" applyFill="1" applyBorder="1" applyAlignment="1">
      <alignment horizontal="right"/>
    </xf>
    <xf numFmtId="176" fontId="0" fillId="2" borderId="13" xfId="0" applyNumberFormat="1" applyFill="1" applyBorder="1" applyAlignment="1">
      <alignment horizontal="right"/>
    </xf>
    <xf numFmtId="177" fontId="0" fillId="2" borderId="10" xfId="0" applyNumberForma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8" fontId="0" fillId="2" borderId="10" xfId="0" applyNumberFormat="1" applyFill="1" applyBorder="1" applyAlignment="1" applyProtection="1">
      <alignment horizontal="right"/>
      <protection/>
    </xf>
    <xf numFmtId="176" fontId="0" fillId="2" borderId="10" xfId="0" applyNumberFormat="1" applyFill="1" applyBorder="1" applyAlignment="1" applyProtection="1">
      <alignment horizontal="right"/>
      <protection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7" fontId="0" fillId="2" borderId="15" xfId="0" applyNumberFormat="1" applyFill="1" applyBorder="1" applyAlignment="1" applyProtection="1">
      <alignment horizontal="right"/>
      <protection/>
    </xf>
    <xf numFmtId="178" fontId="0" fillId="2" borderId="15" xfId="0" applyNumberFormat="1" applyFill="1" applyBorder="1" applyAlignment="1" applyProtection="1">
      <alignment horizontal="right"/>
      <protection/>
    </xf>
    <xf numFmtId="176" fontId="0" fillId="2" borderId="15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8" fontId="0" fillId="2" borderId="1" xfId="0" applyNumberForma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1" fillId="0" borderId="6" xfId="0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1" fontId="0" fillId="0" borderId="6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6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1" fillId="0" borderId="19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 horizontal="left"/>
    </xf>
    <xf numFmtId="37" fontId="0" fillId="0" borderId="16" xfId="22" applyFont="1" applyFill="1" applyBorder="1">
      <alignment/>
      <protection/>
    </xf>
    <xf numFmtId="37" fontId="0" fillId="0" borderId="0" xfId="22" applyFont="1" applyFill="1" applyBorder="1">
      <alignment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0" xfId="22" applyNumberFormat="1" applyFont="1" applyFill="1" applyBorder="1" applyProtection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0" fillId="0" borderId="4" xfId="22" applyFont="1" applyFill="1" applyBorder="1">
      <alignment/>
      <protection/>
    </xf>
    <xf numFmtId="37" fontId="0" fillId="0" borderId="5" xfId="22" applyFont="1" applyFill="1" applyBorder="1" applyAlignment="1">
      <alignment horizontal="center"/>
      <protection/>
    </xf>
    <xf numFmtId="37" fontId="0" fillId="0" borderId="1" xfId="22" applyFont="1" applyFill="1" applyBorder="1" applyAlignment="1" quotePrefix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10" xfId="22" applyNumberFormat="1" applyFont="1" applyFill="1" applyBorder="1" applyAlignment="1">
      <alignment horizontal="center"/>
      <protection/>
    </xf>
    <xf numFmtId="37" fontId="0" fillId="0" borderId="10" xfId="22" applyFont="1" applyFill="1" applyBorder="1" applyAlignment="1">
      <alignment horizontal="center"/>
      <protection/>
    </xf>
    <xf numFmtId="37" fontId="1" fillId="0" borderId="9" xfId="22" applyFont="1" applyFill="1" applyBorder="1">
      <alignment/>
      <protection/>
    </xf>
    <xf numFmtId="37" fontId="1" fillId="0" borderId="19" xfId="22" applyFont="1" applyFill="1" applyBorder="1" applyAlignment="1">
      <alignment horizontal="right"/>
      <protection/>
    </xf>
    <xf numFmtId="3" fontId="1" fillId="0" borderId="19" xfId="22" applyNumberFormat="1" applyFont="1" applyFill="1" applyBorder="1" applyAlignment="1">
      <alignment horizontal="right"/>
      <protection/>
    </xf>
    <xf numFmtId="37" fontId="0" fillId="0" borderId="6" xfId="22" applyFont="1" applyFill="1" applyBorder="1">
      <alignment/>
      <protection/>
    </xf>
    <xf numFmtId="37" fontId="0" fillId="0" borderId="1" xfId="22" applyFont="1" applyFill="1" applyBorder="1" applyAlignment="1">
      <alignment horizontal="right"/>
      <protection/>
    </xf>
    <xf numFmtId="37" fontId="0" fillId="0" borderId="10" xfId="22" applyFont="1" applyFill="1" applyBorder="1" applyAlignment="1">
      <alignment horizontal="right"/>
      <protection/>
    </xf>
    <xf numFmtId="3" fontId="0" fillId="0" borderId="1" xfId="22" applyNumberFormat="1" applyFont="1" applyFill="1" applyBorder="1" applyAlignment="1">
      <alignment horizontal="right"/>
      <protection/>
    </xf>
    <xf numFmtId="37" fontId="0" fillId="0" borderId="14" xfId="22" applyFont="1" applyFill="1" applyBorder="1">
      <alignment/>
      <protection/>
    </xf>
    <xf numFmtId="37" fontId="0" fillId="0" borderId="15" xfId="22" applyFont="1" applyFill="1" applyBorder="1" applyAlignment="1">
      <alignment horizontal="right"/>
      <protection/>
    </xf>
    <xf numFmtId="0" fontId="13" fillId="0" borderId="0" xfId="21" applyFont="1" applyFill="1" applyBorder="1" applyAlignment="1">
      <alignment horizontal="center"/>
      <protection/>
    </xf>
    <xf numFmtId="0" fontId="13" fillId="0" borderId="0" xfId="21" applyFont="1" applyFill="1" applyBorder="1" applyAlignment="1">
      <alignment horizontal="left" wrapText="1"/>
      <protection/>
    </xf>
    <xf numFmtId="37" fontId="0" fillId="0" borderId="1" xfId="22" applyFont="1" applyFill="1" applyBorder="1">
      <alignment/>
      <protection/>
    </xf>
    <xf numFmtId="37" fontId="0" fillId="0" borderId="3" xfId="22" applyFont="1" applyFill="1" applyBorder="1">
      <alignment/>
      <protection/>
    </xf>
    <xf numFmtId="37" fontId="0" fillId="0" borderId="6" xfId="22" applyFont="1" applyFill="1" applyBorder="1" applyAlignment="1">
      <alignment horizontal="center"/>
      <protection/>
    </xf>
    <xf numFmtId="37" fontId="0" fillId="0" borderId="6" xfId="22" applyFont="1" applyFill="1" applyBorder="1" applyAlignment="1">
      <alignment horizontal="left"/>
      <protection/>
    </xf>
    <xf numFmtId="37" fontId="0" fillId="0" borderId="15" xfId="22" applyFont="1" applyFill="1" applyBorder="1">
      <alignment/>
      <protection/>
    </xf>
    <xf numFmtId="37" fontId="0" fillId="0" borderId="8" xfId="22" applyFont="1" applyFill="1" applyBorder="1" applyAlignment="1">
      <alignment horizontal="right"/>
      <protection/>
    </xf>
    <xf numFmtId="37" fontId="0" fillId="0" borderId="0" xfId="22" applyFont="1" applyFill="1" applyBorder="1" applyAlignment="1">
      <alignment horizontal="left"/>
      <protection/>
    </xf>
    <xf numFmtId="37" fontId="1" fillId="0" borderId="19" xfId="22" applyNumberFormat="1" applyFont="1" applyFill="1" applyBorder="1" applyAlignment="1">
      <alignment horizontal="right"/>
      <protection/>
    </xf>
    <xf numFmtId="37" fontId="1" fillId="0" borderId="13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 applyAlignment="1">
      <alignment horizontal="right"/>
      <protection/>
    </xf>
    <xf numFmtId="37" fontId="0" fillId="0" borderId="10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>
      <alignment/>
      <protection/>
    </xf>
    <xf numFmtId="37" fontId="0" fillId="0" borderId="8" xfId="22" applyNumberFormat="1" applyFont="1" applyFill="1" applyBorder="1" applyAlignment="1">
      <alignment horizontal="right"/>
      <protection/>
    </xf>
    <xf numFmtId="37" fontId="0" fillId="0" borderId="10" xfId="22" applyFont="1" applyFill="1" applyBorder="1">
      <alignment/>
      <protection/>
    </xf>
    <xf numFmtId="37" fontId="0" fillId="0" borderId="15" xfId="22" applyNumberFormat="1" applyFont="1" applyFill="1" applyBorder="1" applyAlignment="1">
      <alignment horizontal="right"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76" fontId="0" fillId="2" borderId="10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/>
    </xf>
    <xf numFmtId="0" fontId="0" fillId="2" borderId="8" xfId="0" applyNumberFormat="1" applyFont="1" applyFill="1" applyBorder="1" applyAlignment="1">
      <alignment horizontal="right"/>
    </xf>
    <xf numFmtId="0" fontId="0" fillId="2" borderId="21" xfId="0" applyFont="1" applyFill="1" applyBorder="1" applyAlignment="1" quotePrefix="1">
      <alignment horizontal="center"/>
    </xf>
    <xf numFmtId="180" fontId="0" fillId="0" borderId="0" xfId="0" applyNumberFormat="1" applyFont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" borderId="8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/>
    </xf>
    <xf numFmtId="177" fontId="0" fillId="2" borderId="1" xfId="0" applyNumberFormat="1" applyFont="1" applyFill="1" applyBorder="1" applyAlignment="1" applyProtection="1">
      <alignment horizontal="right"/>
      <protection/>
    </xf>
    <xf numFmtId="37" fontId="1" fillId="0" borderId="1" xfId="22" applyFont="1" applyFill="1" applyBorder="1" applyAlignment="1">
      <alignment horizontal="right"/>
      <protection/>
    </xf>
    <xf numFmtId="37" fontId="1" fillId="0" borderId="10" xfId="22" applyFont="1" applyFill="1" applyBorder="1" applyAlignment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80" fontId="0" fillId="2" borderId="1" xfId="0" applyNumberFormat="1" applyFill="1" applyBorder="1" applyAlignment="1" applyProtection="1">
      <alignment/>
      <protection/>
    </xf>
    <xf numFmtId="180" fontId="0" fillId="2" borderId="10" xfId="0" applyNumberFormat="1" applyFill="1" applyBorder="1" applyAlignment="1" applyProtection="1">
      <alignment/>
      <protection/>
    </xf>
    <xf numFmtId="0" fontId="0" fillId="2" borderId="20" xfId="0" applyFont="1" applyFill="1" applyBorder="1" applyAlignment="1" quotePrefix="1">
      <alignment horizontal="center"/>
    </xf>
    <xf numFmtId="0" fontId="1" fillId="2" borderId="20" xfId="0" applyFont="1" applyFill="1" applyBorder="1" applyAlignment="1">
      <alignment horizontal="left"/>
    </xf>
    <xf numFmtId="180" fontId="1" fillId="2" borderId="15" xfId="0" applyNumberFormat="1" applyFont="1" applyFill="1" applyBorder="1" applyAlignment="1" applyProtection="1">
      <alignment/>
      <protection/>
    </xf>
    <xf numFmtId="180" fontId="1" fillId="2" borderId="8" xfId="0" applyNumberFormat="1" applyFont="1" applyFill="1" applyBorder="1" applyAlignment="1" applyProtection="1">
      <alignment/>
      <protection/>
    </xf>
    <xf numFmtId="180" fontId="1" fillId="2" borderId="1" xfId="0" applyNumberFormat="1" applyFont="1" applyFill="1" applyBorder="1" applyAlignment="1" applyProtection="1">
      <alignment/>
      <protection/>
    </xf>
    <xf numFmtId="180" fontId="1" fillId="2" borderId="10" xfId="0" applyNumberFormat="1" applyFont="1" applyFill="1" applyBorder="1" applyAlignment="1" applyProtection="1">
      <alignment/>
      <protection/>
    </xf>
    <xf numFmtId="0" fontId="0" fillId="2" borderId="22" xfId="0" applyFont="1" applyFill="1" applyBorder="1" applyAlignment="1" quotePrefix="1">
      <alignment horizontal="center"/>
    </xf>
    <xf numFmtId="0" fontId="0" fillId="2" borderId="14" xfId="0" applyFont="1" applyFill="1" applyBorder="1" applyAlignment="1" quotePrefix="1">
      <alignment horizontal="center"/>
    </xf>
    <xf numFmtId="3" fontId="1" fillId="0" borderId="13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176" fontId="0" fillId="2" borderId="8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3" xfId="0" applyNumberFormat="1" applyFont="1" applyBorder="1" applyAlignment="1">
      <alignment/>
    </xf>
    <xf numFmtId="184" fontId="0" fillId="0" borderId="4" xfId="0" applyNumberFormat="1" applyFont="1" applyBorder="1" applyAlignment="1">
      <alignment horizontal="center"/>
    </xf>
    <xf numFmtId="184" fontId="0" fillId="0" borderId="4" xfId="0" applyNumberFormat="1" applyFont="1" applyBorder="1" applyAlignment="1">
      <alignment/>
    </xf>
    <xf numFmtId="184" fontId="0" fillId="0" borderId="5" xfId="0" applyNumberFormat="1" applyFont="1" applyBorder="1" applyAlignment="1">
      <alignment horizontal="center"/>
    </xf>
    <xf numFmtId="184" fontId="0" fillId="0" borderId="6" xfId="0" applyNumberFormat="1" applyFont="1" applyBorder="1" applyAlignment="1">
      <alignment/>
    </xf>
    <xf numFmtId="184" fontId="0" fillId="0" borderId="1" xfId="0" applyNumberFormat="1" applyFont="1" applyBorder="1" applyAlignment="1">
      <alignment horizontal="center"/>
    </xf>
    <xf numFmtId="184" fontId="0" fillId="0" borderId="1" xfId="0" applyNumberFormat="1" applyFont="1" applyBorder="1" applyAlignment="1" quotePrefix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/>
    </xf>
    <xf numFmtId="184" fontId="0" fillId="0" borderId="15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185" fontId="0" fillId="0" borderId="1" xfId="0" applyNumberFormat="1" applyFont="1" applyBorder="1" applyAlignment="1">
      <alignment horizontal="right"/>
    </xf>
    <xf numFmtId="185" fontId="0" fillId="0" borderId="10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left" indent="1"/>
    </xf>
    <xf numFmtId="184" fontId="1" fillId="0" borderId="9" xfId="0" applyNumberFormat="1" applyFont="1" applyBorder="1" applyAlignment="1">
      <alignment/>
    </xf>
    <xf numFmtId="185" fontId="1" fillId="0" borderId="19" xfId="0" applyNumberFormat="1" applyFont="1" applyBorder="1" applyAlignment="1">
      <alignment horizontal="right"/>
    </xf>
    <xf numFmtId="185" fontId="1" fillId="0" borderId="13" xfId="0" applyNumberFormat="1" applyFont="1" applyBorder="1" applyAlignment="1">
      <alignment horizontal="right"/>
    </xf>
    <xf numFmtId="184" fontId="1" fillId="0" borderId="6" xfId="0" applyNumberFormat="1" applyFont="1" applyBorder="1" applyAlignment="1">
      <alignment/>
    </xf>
    <xf numFmtId="185" fontId="1" fillId="0" borderId="1" xfId="0" applyNumberFormat="1" applyFon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77" fontId="0" fillId="2" borderId="15" xfId="0" applyNumberFormat="1" applyFont="1" applyFill="1" applyBorder="1" applyAlignment="1" applyProtection="1">
      <alignment horizontal="right"/>
      <protection/>
    </xf>
    <xf numFmtId="177" fontId="0" fillId="2" borderId="15" xfId="0" applyNumberFormat="1" applyFont="1" applyFill="1" applyBorder="1" applyAlignment="1" applyProtection="1">
      <alignment/>
      <protection/>
    </xf>
    <xf numFmtId="180" fontId="0" fillId="2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" fillId="0" borderId="6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37" fontId="1" fillId="0" borderId="6" xfId="22" applyFont="1" applyFill="1" applyBorder="1">
      <alignment/>
      <protection/>
    </xf>
    <xf numFmtId="37" fontId="1" fillId="0" borderId="6" xfId="22" applyFont="1" applyFill="1" applyBorder="1" applyAlignment="1">
      <alignment horizontal="left"/>
      <protection/>
    </xf>
    <xf numFmtId="37" fontId="1" fillId="0" borderId="1" xfId="22" applyFont="1" applyFill="1" applyBorder="1">
      <alignment/>
      <protection/>
    </xf>
    <xf numFmtId="180" fontId="0" fillId="2" borderId="10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37" fontId="1" fillId="0" borderId="1" xfId="22" applyNumberFormat="1" applyFont="1" applyFill="1" applyBorder="1">
      <alignment/>
      <protection/>
    </xf>
    <xf numFmtId="37" fontId="1" fillId="0" borderId="1" xfId="22" applyNumberFormat="1" applyFont="1" applyFill="1" applyBorder="1" applyAlignment="1">
      <alignment horizontal="right"/>
      <protection/>
    </xf>
    <xf numFmtId="37" fontId="1" fillId="0" borderId="10" xfId="22" applyNumberFormat="1" applyFont="1" applyFill="1" applyBorder="1" applyAlignment="1">
      <alignment horizontal="right"/>
      <protection/>
    </xf>
    <xf numFmtId="177" fontId="0" fillId="2" borderId="8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0" fillId="2" borderId="6" xfId="0" applyNumberFormat="1" applyFill="1" applyBorder="1" applyAlignment="1">
      <alignment horizontal="left"/>
    </xf>
    <xf numFmtId="37" fontId="1" fillId="0" borderId="13" xfId="22" applyFont="1" applyFill="1" applyBorder="1" applyAlignment="1">
      <alignment horizontal="right"/>
      <protection/>
    </xf>
    <xf numFmtId="37" fontId="1" fillId="0" borderId="10" xfId="22" applyFont="1" applyFill="1" applyBorder="1">
      <alignment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90" fontId="0" fillId="2" borderId="13" xfId="0" applyNumberFormat="1" applyFont="1" applyFill="1" applyBorder="1" applyAlignment="1">
      <alignment horizontal="right"/>
    </xf>
    <xf numFmtId="190" fontId="0" fillId="2" borderId="10" xfId="0" applyNumberFormat="1" applyFont="1" applyFill="1" applyBorder="1" applyAlignment="1">
      <alignment horizontal="right"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/>
    </xf>
    <xf numFmtId="190" fontId="1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90" fontId="0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190" fontId="1" fillId="2" borderId="15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0" fillId="2" borderId="1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1" fillId="2" borderId="10" xfId="0" applyNumberFormat="1" applyFont="1" applyFill="1" applyBorder="1" applyAlignment="1">
      <alignment horizontal="right"/>
    </xf>
    <xf numFmtId="190" fontId="1" fillId="2" borderId="10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quotePrefix="1">
      <alignment horizontal="right"/>
    </xf>
    <xf numFmtId="190" fontId="0" fillId="2" borderId="10" xfId="0" applyNumberFormat="1" applyFont="1" applyFill="1" applyBorder="1" applyAlignment="1" applyProtection="1">
      <alignment horizontal="right"/>
      <protection locked="0"/>
    </xf>
    <xf numFmtId="190" fontId="1" fillId="2" borderId="10" xfId="0" applyNumberFormat="1" applyFont="1" applyFill="1" applyBorder="1" applyAlignment="1" quotePrefix="1">
      <alignment horizontal="right"/>
    </xf>
    <xf numFmtId="1" fontId="0" fillId="0" borderId="14" xfId="0" applyNumberFormat="1" applyFont="1" applyFill="1" applyBorder="1" applyAlignment="1" applyProtection="1">
      <alignment horizontal="left"/>
      <protection/>
    </xf>
    <xf numFmtId="3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1" fontId="0" fillId="0" borderId="8" xfId="0" applyNumberFormat="1" applyBorder="1" applyAlignment="1">
      <alignment/>
    </xf>
    <xf numFmtId="3" fontId="0" fillId="0" borderId="14" xfId="0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3" fontId="0" fillId="0" borderId="20" xfId="0" applyNumberForma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7" fontId="0" fillId="0" borderId="14" xfId="22" applyFont="1" applyFill="1" applyBorder="1" applyAlignment="1">
      <alignment horizontal="left"/>
      <protection/>
    </xf>
    <xf numFmtId="180" fontId="1" fillId="0" borderId="13" xfId="0" applyNumberFormat="1" applyFont="1" applyBorder="1" applyAlignment="1" applyProtection="1">
      <alignment/>
      <protection/>
    </xf>
    <xf numFmtId="180" fontId="1" fillId="0" borderId="5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 horizontal="left"/>
      <protection/>
    </xf>
    <xf numFmtId="180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 applyProtection="1">
      <alignment/>
      <protection/>
    </xf>
    <xf numFmtId="180" fontId="1" fillId="0" borderId="8" xfId="0" applyNumberFormat="1" applyFont="1" applyBorder="1" applyAlignment="1" applyProtection="1">
      <alignment/>
      <protection/>
    </xf>
    <xf numFmtId="176" fontId="1" fillId="0" borderId="19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>
      <alignment/>
    </xf>
    <xf numFmtId="176" fontId="0" fillId="0" borderId="1" xfId="0" applyNumberForma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3" fontId="1" fillId="0" borderId="1" xfId="0" applyNumberFormat="1" applyFont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/>
      <protection/>
    </xf>
    <xf numFmtId="3" fontId="0" fillId="0" borderId="15" xfId="0" applyNumberFormat="1" applyFill="1" applyBorder="1" applyAlignment="1">
      <alignment horizontal="right"/>
    </xf>
    <xf numFmtId="3" fontId="0" fillId="0" borderId="8" xfId="0" applyNumberFormat="1" applyFont="1" applyBorder="1" applyAlignment="1">
      <alignment/>
    </xf>
    <xf numFmtId="178" fontId="0" fillId="2" borderId="1" xfId="0" applyNumberFormat="1" applyFont="1" applyFill="1" applyBorder="1" applyAlignment="1">
      <alignment/>
    </xf>
    <xf numFmtId="184" fontId="13" fillId="0" borderId="6" xfId="0" applyNumberFormat="1" applyFont="1" applyBorder="1" applyAlignment="1">
      <alignment horizontal="left" indent="1"/>
    </xf>
    <xf numFmtId="185" fontId="13" fillId="0" borderId="1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84" fontId="10" fillId="0" borderId="6" xfId="0" applyNumberFormat="1" applyFont="1" applyBorder="1" applyAlignment="1">
      <alignment horizontal="left" indent="1"/>
    </xf>
    <xf numFmtId="185" fontId="10" fillId="0" borderId="1" xfId="0" applyNumberFormat="1" applyFont="1" applyBorder="1" applyAlignment="1">
      <alignment horizontal="right"/>
    </xf>
    <xf numFmtId="185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84" fontId="15" fillId="0" borderId="14" xfId="0" applyNumberFormat="1" applyFont="1" applyBorder="1" applyAlignment="1">
      <alignment/>
    </xf>
    <xf numFmtId="0" fontId="9" fillId="0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20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17" xfId="0" applyFont="1" applyFill="1" applyBorder="1" applyAlignment="1" quotePrefix="1">
      <alignment horizontal="centerContinuous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184" fontId="1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7" fontId="6" fillId="0" borderId="0" xfId="22" applyFont="1" applyFill="1" applyBorder="1" applyAlignment="1">
      <alignment horizontal="center"/>
      <protection/>
    </xf>
    <xf numFmtId="37" fontId="0" fillId="0" borderId="23" xfId="22" applyFont="1" applyFill="1" applyBorder="1" applyAlignment="1">
      <alignment horizontal="center"/>
      <protection/>
    </xf>
    <xf numFmtId="37" fontId="0" fillId="0" borderId="17" xfId="22" applyFont="1" applyFill="1" applyBorder="1" applyAlignment="1">
      <alignment horizontal="center"/>
      <protection/>
    </xf>
    <xf numFmtId="37" fontId="0" fillId="0" borderId="18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  <xf numFmtId="0" fontId="0" fillId="2" borderId="0" xfId="0" applyFill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0" fillId="2" borderId="20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185" fontId="15" fillId="0" borderId="15" xfId="0" applyNumberFormat="1" applyFont="1" applyBorder="1" applyAlignment="1">
      <alignment horizontal="right"/>
    </xf>
    <xf numFmtId="185" fontId="15" fillId="0" borderId="8" xfId="0" applyNumberFormat="1" applyFont="1" applyBorder="1" applyAlignment="1">
      <alignment horizontal="right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E29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</cols>
  <sheetData>
    <row r="1" spans="1:4" s="1" customFormat="1" ht="18">
      <c r="A1" s="445" t="s">
        <v>0</v>
      </c>
      <c r="B1" s="445"/>
      <c r="C1" s="445"/>
      <c r="D1" s="445"/>
    </row>
    <row r="2" s="2" customFormat="1" ht="14.25"/>
    <row r="3" spans="1:4" s="2" customFormat="1" ht="15">
      <c r="A3" s="446" t="s">
        <v>1</v>
      </c>
      <c r="B3" s="446"/>
      <c r="C3" s="446"/>
      <c r="D3" s="446"/>
    </row>
    <row r="4" spans="1:4" s="2" customFormat="1" ht="15">
      <c r="A4" s="3" t="s">
        <v>2</v>
      </c>
      <c r="B4" s="4"/>
      <c r="C4" s="4"/>
      <c r="D4" s="4"/>
    </row>
    <row r="5" spans="1:4" ht="12.75">
      <c r="A5" s="5"/>
      <c r="B5" s="6" t="s">
        <v>3</v>
      </c>
      <c r="C5" s="6" t="s">
        <v>4</v>
      </c>
      <c r="D5" s="7" t="s">
        <v>5</v>
      </c>
    </row>
    <row r="6" spans="1:4" ht="13.5" thickBot="1">
      <c r="A6" s="8" t="s">
        <v>6</v>
      </c>
      <c r="B6" s="9" t="s">
        <v>7</v>
      </c>
      <c r="C6" s="9" t="s">
        <v>8</v>
      </c>
      <c r="D6" s="10" t="s">
        <v>9</v>
      </c>
    </row>
    <row r="7" spans="1:5" ht="12.75">
      <c r="A7" s="11">
        <v>1985</v>
      </c>
      <c r="B7" s="321">
        <v>7591</v>
      </c>
      <c r="C7" s="322">
        <v>20972</v>
      </c>
      <c r="D7" s="21">
        <v>3014635</v>
      </c>
      <c r="E7" s="12"/>
    </row>
    <row r="8" spans="1:4" ht="12.75">
      <c r="A8" s="13">
        <v>1986</v>
      </c>
      <c r="B8" s="323">
        <v>7708</v>
      </c>
      <c r="C8" s="323">
        <v>16520</v>
      </c>
      <c r="D8" s="21">
        <v>2694673.830730951</v>
      </c>
    </row>
    <row r="9" spans="1:4" ht="12.75">
      <c r="A9" s="13">
        <v>1987</v>
      </c>
      <c r="B9" s="323">
        <v>7881</v>
      </c>
      <c r="C9" s="323">
        <v>20698</v>
      </c>
      <c r="D9" s="21">
        <v>3156942.290817737</v>
      </c>
    </row>
    <row r="10" spans="1:4" ht="12.75">
      <c r="A10" s="13">
        <v>1988</v>
      </c>
      <c r="B10" s="323">
        <v>7887</v>
      </c>
      <c r="C10" s="323">
        <v>23825</v>
      </c>
      <c r="D10" s="21">
        <v>3488628.8509850586</v>
      </c>
    </row>
    <row r="11" spans="1:4" ht="12.75">
      <c r="A11" s="13">
        <v>1989</v>
      </c>
      <c r="B11" s="323">
        <v>7909</v>
      </c>
      <c r="C11" s="323">
        <v>19700</v>
      </c>
      <c r="D11" s="21">
        <v>2885386.991694013</v>
      </c>
    </row>
    <row r="12" spans="1:4" ht="12.75">
      <c r="A12" s="13">
        <v>1990</v>
      </c>
      <c r="B12" s="323">
        <v>7553</v>
      </c>
      <c r="C12" s="323">
        <v>18764</v>
      </c>
      <c r="D12" s="21">
        <v>2764709.771254793</v>
      </c>
    </row>
    <row r="13" spans="1:4" ht="12.75">
      <c r="A13" s="13">
        <v>1991</v>
      </c>
      <c r="B13" s="323">
        <v>7813</v>
      </c>
      <c r="C13" s="323">
        <v>19467</v>
      </c>
      <c r="D13" s="21">
        <v>2954942.122534348</v>
      </c>
    </row>
    <row r="14" spans="1:4" ht="12.75">
      <c r="A14" s="13">
        <v>1992</v>
      </c>
      <c r="B14" s="323">
        <v>7405</v>
      </c>
      <c r="C14" s="323">
        <v>14498</v>
      </c>
      <c r="D14" s="21">
        <v>2177569.0262401886</v>
      </c>
    </row>
    <row r="15" spans="1:4" ht="12.75">
      <c r="A15" s="13">
        <v>1993</v>
      </c>
      <c r="B15" s="323">
        <v>6456</v>
      </c>
      <c r="C15" s="323">
        <v>17474</v>
      </c>
      <c r="D15" s="21">
        <v>2568875.9871623814</v>
      </c>
    </row>
    <row r="16" spans="1:4" ht="12.75">
      <c r="A16" s="13">
        <v>1994</v>
      </c>
      <c r="B16" s="323">
        <v>6490</v>
      </c>
      <c r="C16" s="323">
        <v>15240</v>
      </c>
      <c r="D16" s="21">
        <v>2283713.7739954083</v>
      </c>
    </row>
    <row r="17" spans="1:4" ht="12.75">
      <c r="A17" s="13">
        <v>1995</v>
      </c>
      <c r="B17" s="323">
        <v>6694</v>
      </c>
      <c r="C17" s="323">
        <v>11571</v>
      </c>
      <c r="D17" s="21">
        <v>1906500.546921015</v>
      </c>
    </row>
    <row r="18" spans="1:4" ht="12.75">
      <c r="A18" s="13">
        <v>1996</v>
      </c>
      <c r="B18" s="323">
        <v>6767</v>
      </c>
      <c r="C18" s="323">
        <v>22378</v>
      </c>
      <c r="D18" s="21">
        <v>3148029.2813097257</v>
      </c>
    </row>
    <row r="19" spans="1:4" ht="12.75">
      <c r="A19" s="13">
        <v>1997</v>
      </c>
      <c r="B19" s="323">
        <v>6990</v>
      </c>
      <c r="C19" s="323">
        <v>19341</v>
      </c>
      <c r="D19" s="21">
        <v>2853058.550599209</v>
      </c>
    </row>
    <row r="20" spans="1:4" ht="12.75">
      <c r="A20" s="346">
        <v>1998</v>
      </c>
      <c r="B20" s="323">
        <v>6632</v>
      </c>
      <c r="C20" s="323">
        <v>22574</v>
      </c>
      <c r="D20" s="21">
        <v>3038056.086449581</v>
      </c>
    </row>
    <row r="21" spans="1:4" ht="12.75">
      <c r="A21" s="346">
        <v>1999</v>
      </c>
      <c r="B21" s="323">
        <v>6698</v>
      </c>
      <c r="C21" s="323">
        <v>18142</v>
      </c>
      <c r="D21" s="21">
        <v>2485731</v>
      </c>
    </row>
    <row r="22" spans="1:4" ht="12.75">
      <c r="A22" s="98">
        <v>2000</v>
      </c>
      <c r="B22" s="325">
        <v>6807</v>
      </c>
      <c r="C22" s="325">
        <v>24567</v>
      </c>
      <c r="D22" s="326">
        <v>3184137</v>
      </c>
    </row>
    <row r="23" spans="1:4" ht="12.75">
      <c r="A23" s="98">
        <v>2001</v>
      </c>
      <c r="B23" s="325">
        <v>6428</v>
      </c>
      <c r="C23" s="325">
        <v>18055</v>
      </c>
      <c r="D23" s="326">
        <v>2575447</v>
      </c>
    </row>
    <row r="24" spans="1:4" ht="13.5" thickBot="1">
      <c r="A24" s="102">
        <v>2002</v>
      </c>
      <c r="B24" s="327">
        <v>6728.981</v>
      </c>
      <c r="C24" s="327">
        <v>21682.715</v>
      </c>
      <c r="D24" s="328">
        <v>2894871.9237056994</v>
      </c>
    </row>
    <row r="25" spans="1:4" ht="12.75">
      <c r="A25" s="15"/>
      <c r="B25" s="16"/>
      <c r="C25" s="16"/>
      <c r="D25" s="17"/>
    </row>
    <row r="26" spans="1:4" ht="12.75">
      <c r="A26" s="14"/>
      <c r="B26" s="14"/>
      <c r="C26" s="14"/>
      <c r="D26" s="14"/>
    </row>
    <row r="27" spans="1:4" ht="12.75">
      <c r="A27" s="14"/>
      <c r="B27" s="18"/>
      <c r="C27" s="18"/>
      <c r="D27" s="18"/>
    </row>
    <row r="28" spans="1:4" ht="12.75">
      <c r="A28" s="20"/>
      <c r="B28" s="14"/>
      <c r="C28" s="14"/>
      <c r="D28" s="14"/>
    </row>
    <row r="29" spans="1:4" ht="12.75">
      <c r="A29" s="14"/>
      <c r="B29" s="14"/>
      <c r="C29" s="14"/>
      <c r="D29" s="14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L88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00390625" style="133" customWidth="1"/>
    <col min="2" max="2" width="11.421875" style="133" customWidth="1"/>
    <col min="3" max="3" width="11.421875" style="148" customWidth="1"/>
    <col min="4" max="5" width="11.421875" style="133" customWidth="1"/>
    <col min="6" max="6" width="11.421875" style="148" customWidth="1"/>
    <col min="7" max="8" width="11.421875" style="133" customWidth="1"/>
    <col min="9" max="9" width="11.421875" style="353" customWidth="1"/>
    <col min="10" max="11" width="11.421875" style="354" customWidth="1"/>
    <col min="12" max="16384" width="11.421875" style="133" customWidth="1"/>
  </cols>
  <sheetData>
    <row r="1" spans="1:11" s="130" customFormat="1" ht="18">
      <c r="A1" s="458" t="s">
        <v>0</v>
      </c>
      <c r="B1" s="458"/>
      <c r="C1" s="458"/>
      <c r="D1" s="458"/>
      <c r="E1" s="458"/>
      <c r="F1" s="458"/>
      <c r="G1" s="458"/>
      <c r="I1" s="349"/>
      <c r="J1" s="350"/>
      <c r="K1" s="350"/>
    </row>
    <row r="2" spans="1:11" s="132" customFormat="1" ht="14.25">
      <c r="A2" s="131"/>
      <c r="B2" s="131"/>
      <c r="C2" s="150"/>
      <c r="D2" s="131"/>
      <c r="E2" s="131"/>
      <c r="F2" s="150"/>
      <c r="G2" s="131"/>
      <c r="I2" s="351"/>
      <c r="J2" s="352"/>
      <c r="K2" s="352"/>
    </row>
    <row r="3" spans="1:11" s="132" customFormat="1" ht="15">
      <c r="A3" s="448" t="s">
        <v>349</v>
      </c>
      <c r="B3" s="448"/>
      <c r="C3" s="448"/>
      <c r="D3" s="448"/>
      <c r="E3" s="448"/>
      <c r="F3" s="448"/>
      <c r="G3" s="448"/>
      <c r="I3" s="351"/>
      <c r="J3" s="352"/>
      <c r="K3" s="352"/>
    </row>
    <row r="4" spans="3:11" s="132" customFormat="1" ht="14.25">
      <c r="C4" s="147"/>
      <c r="F4" s="147"/>
      <c r="I4" s="351"/>
      <c r="J4" s="352"/>
      <c r="K4" s="352"/>
    </row>
    <row r="5" spans="1:7" ht="12.75">
      <c r="A5" s="459" t="s">
        <v>48</v>
      </c>
      <c r="B5" s="461" t="s">
        <v>21</v>
      </c>
      <c r="C5" s="461"/>
      <c r="D5" s="461"/>
      <c r="E5" s="461" t="s">
        <v>22</v>
      </c>
      <c r="F5" s="461"/>
      <c r="G5" s="462"/>
    </row>
    <row r="6" spans="1:7" ht="13.5" thickBot="1">
      <c r="A6" s="460"/>
      <c r="B6" s="317">
        <v>2000</v>
      </c>
      <c r="C6" s="355">
        <v>2001</v>
      </c>
      <c r="D6" s="355">
        <v>2002</v>
      </c>
      <c r="E6" s="317">
        <v>2000</v>
      </c>
      <c r="F6" s="356">
        <v>2001</v>
      </c>
      <c r="G6" s="356">
        <v>2002</v>
      </c>
    </row>
    <row r="7" spans="1:10" ht="12.75">
      <c r="A7" s="134"/>
      <c r="B7" s="151"/>
      <c r="C7" s="159"/>
      <c r="D7" s="159"/>
      <c r="E7" s="151"/>
      <c r="F7" s="135"/>
      <c r="G7" s="357"/>
      <c r="I7" s="358"/>
      <c r="J7" s="359"/>
    </row>
    <row r="8" spans="1:12" ht="12.75">
      <c r="A8" s="136" t="s">
        <v>49</v>
      </c>
      <c r="B8" s="155">
        <v>2729077.81</v>
      </c>
      <c r="C8" s="137">
        <v>4157106.913</v>
      </c>
      <c r="D8" s="137">
        <v>6475890.786</v>
      </c>
      <c r="E8" s="155">
        <v>464872.443</v>
      </c>
      <c r="F8" s="137">
        <v>883446.312</v>
      </c>
      <c r="G8" s="161">
        <v>1216929.108</v>
      </c>
      <c r="I8" s="358"/>
      <c r="J8" s="359"/>
      <c r="L8" s="354"/>
    </row>
    <row r="9" spans="1:12" ht="12.75">
      <c r="A9" s="138"/>
      <c r="B9" s="152">
        <v>0</v>
      </c>
      <c r="C9" s="279"/>
      <c r="D9" s="279"/>
      <c r="E9" s="152">
        <v>0</v>
      </c>
      <c r="F9" s="279"/>
      <c r="G9" s="280"/>
      <c r="I9" s="358"/>
      <c r="J9" s="359"/>
      <c r="L9" s="354"/>
    </row>
    <row r="10" spans="1:12" ht="12.75">
      <c r="A10" s="136" t="s">
        <v>332</v>
      </c>
      <c r="B10" s="152">
        <v>0</v>
      </c>
      <c r="C10" s="279"/>
      <c r="D10" s="279"/>
      <c r="E10" s="152">
        <v>0</v>
      </c>
      <c r="F10" s="279"/>
      <c r="G10" s="280"/>
      <c r="I10" s="358"/>
      <c r="J10" s="359"/>
      <c r="L10" s="354"/>
    </row>
    <row r="11" spans="1:12" ht="12.75">
      <c r="A11" s="324" t="s">
        <v>50</v>
      </c>
      <c r="B11" s="140">
        <f aca="true" t="shared" si="0" ref="B11:G11">SUM(B12:B23)</f>
        <v>2414812.9930000002</v>
      </c>
      <c r="C11" s="140">
        <f t="shared" si="0"/>
        <v>2686050.947</v>
      </c>
      <c r="D11" s="140">
        <f t="shared" si="0"/>
        <v>1953709.678</v>
      </c>
      <c r="E11" s="140">
        <f t="shared" si="0"/>
        <v>401081.00899999996</v>
      </c>
      <c r="F11" s="140">
        <f t="shared" si="0"/>
        <v>797948.3549999999</v>
      </c>
      <c r="G11" s="141">
        <f t="shared" si="0"/>
        <v>726298.8439999999</v>
      </c>
      <c r="I11" s="358"/>
      <c r="J11" s="359"/>
      <c r="L11" s="354"/>
    </row>
    <row r="12" spans="1:12" ht="12.75">
      <c r="A12" s="139" t="s">
        <v>51</v>
      </c>
      <c r="B12" s="157">
        <v>57613.786</v>
      </c>
      <c r="C12" s="140">
        <v>366005.69</v>
      </c>
      <c r="D12" s="360">
        <v>246581.518</v>
      </c>
      <c r="E12" s="157">
        <v>24223.171</v>
      </c>
      <c r="F12" s="140">
        <v>68882.486</v>
      </c>
      <c r="G12" s="361">
        <v>79740.941</v>
      </c>
      <c r="I12" s="358"/>
      <c r="J12" s="359"/>
      <c r="L12" s="354"/>
    </row>
    <row r="13" spans="1:12" ht="12.75">
      <c r="A13" s="139" t="s">
        <v>52</v>
      </c>
      <c r="B13" s="140" t="s">
        <v>40</v>
      </c>
      <c r="C13" s="362">
        <v>24</v>
      </c>
      <c r="D13" s="362">
        <v>24</v>
      </c>
      <c r="E13" s="140" t="s">
        <v>40</v>
      </c>
      <c r="F13" s="140" t="s">
        <v>40</v>
      </c>
      <c r="G13" s="141" t="s">
        <v>40</v>
      </c>
      <c r="I13" s="358"/>
      <c r="J13" s="359"/>
      <c r="L13" s="354"/>
    </row>
    <row r="14" spans="1:12" ht="12.75">
      <c r="A14" s="139" t="s">
        <v>53</v>
      </c>
      <c r="B14" s="157">
        <v>4373.308</v>
      </c>
      <c r="C14" s="362">
        <v>174.21</v>
      </c>
      <c r="D14" s="360">
        <v>0.725</v>
      </c>
      <c r="E14" s="157">
        <v>6154.352</v>
      </c>
      <c r="F14" s="362">
        <v>12154.74</v>
      </c>
      <c r="G14" s="361">
        <v>37238.544</v>
      </c>
      <c r="I14" s="358"/>
      <c r="J14" s="359"/>
      <c r="L14" s="354"/>
    </row>
    <row r="15" spans="1:12" ht="12.75">
      <c r="A15" s="139" t="s">
        <v>54</v>
      </c>
      <c r="B15" s="157">
        <v>2.31</v>
      </c>
      <c r="C15" s="362">
        <v>31978.713</v>
      </c>
      <c r="D15" s="360">
        <v>13196.938</v>
      </c>
      <c r="E15" s="140" t="s">
        <v>40</v>
      </c>
      <c r="F15" s="140" t="s">
        <v>40</v>
      </c>
      <c r="G15" s="141" t="s">
        <v>40</v>
      </c>
      <c r="I15" s="358"/>
      <c r="J15" s="359"/>
      <c r="L15" s="354"/>
    </row>
    <row r="16" spans="1:12" ht="12.75">
      <c r="A16" s="139" t="s">
        <v>55</v>
      </c>
      <c r="B16" s="157">
        <v>1355272.524</v>
      </c>
      <c r="C16" s="362">
        <v>1439438.571</v>
      </c>
      <c r="D16" s="360">
        <v>837667.035</v>
      </c>
      <c r="E16" s="157">
        <v>127567.652</v>
      </c>
      <c r="F16" s="362">
        <v>214138.302</v>
      </c>
      <c r="G16" s="361">
        <v>241219.15</v>
      </c>
      <c r="I16" s="358"/>
      <c r="J16" s="359"/>
      <c r="L16" s="354"/>
    </row>
    <row r="17" spans="1:12" ht="12.75">
      <c r="A17" s="139" t="s">
        <v>56</v>
      </c>
      <c r="B17" s="140" t="s">
        <v>40</v>
      </c>
      <c r="C17" s="362">
        <v>8325.3</v>
      </c>
      <c r="D17" s="360">
        <v>94869.571</v>
      </c>
      <c r="E17" s="157">
        <v>3910.88</v>
      </c>
      <c r="F17" s="362">
        <v>638.639</v>
      </c>
      <c r="G17" s="361">
        <v>785.665</v>
      </c>
      <c r="H17" s="142"/>
      <c r="I17" s="358"/>
      <c r="J17" s="359"/>
      <c r="L17" s="354"/>
    </row>
    <row r="18" spans="1:12" ht="12.75">
      <c r="A18" s="139" t="s">
        <v>57</v>
      </c>
      <c r="B18" s="157">
        <v>6.983</v>
      </c>
      <c r="C18" s="140" t="s">
        <v>40</v>
      </c>
      <c r="D18" s="140" t="s">
        <v>40</v>
      </c>
      <c r="E18" s="140" t="s">
        <v>40</v>
      </c>
      <c r="F18" s="140" t="s">
        <v>40</v>
      </c>
      <c r="G18" s="141" t="s">
        <v>40</v>
      </c>
      <c r="I18" s="358"/>
      <c r="J18" s="359"/>
      <c r="L18" s="354"/>
    </row>
    <row r="19" spans="1:12" ht="12.75">
      <c r="A19" s="139" t="s">
        <v>58</v>
      </c>
      <c r="B19" s="157">
        <v>630.26</v>
      </c>
      <c r="C19" s="362">
        <v>3281.182</v>
      </c>
      <c r="D19" s="360">
        <v>6766.347</v>
      </c>
      <c r="E19" s="157">
        <v>146538.24</v>
      </c>
      <c r="F19" s="362">
        <v>372933.649</v>
      </c>
      <c r="G19" s="361">
        <v>234902.17</v>
      </c>
      <c r="I19" s="358"/>
      <c r="J19" s="359"/>
      <c r="L19" s="354"/>
    </row>
    <row r="20" spans="1:12" ht="12.75">
      <c r="A20" s="139" t="s">
        <v>59</v>
      </c>
      <c r="B20" s="157">
        <v>73.659</v>
      </c>
      <c r="C20" s="362">
        <v>5.513</v>
      </c>
      <c r="D20" s="360">
        <v>3002.55</v>
      </c>
      <c r="E20" s="157">
        <v>12688.27</v>
      </c>
      <c r="F20" s="362">
        <v>21231.07</v>
      </c>
      <c r="G20" s="361">
        <v>17086.38</v>
      </c>
      <c r="I20" s="358"/>
      <c r="J20" s="359"/>
      <c r="L20" s="354"/>
    </row>
    <row r="21" spans="1:12" ht="12.75">
      <c r="A21" s="139" t="s">
        <v>60</v>
      </c>
      <c r="B21" s="157">
        <v>90026.847</v>
      </c>
      <c r="C21" s="362">
        <v>172541.262</v>
      </c>
      <c r="D21" s="360">
        <v>210556.338</v>
      </c>
      <c r="E21" s="157">
        <v>67321.534</v>
      </c>
      <c r="F21" s="362">
        <v>82516.61</v>
      </c>
      <c r="G21" s="361">
        <v>83450.294</v>
      </c>
      <c r="I21" s="358"/>
      <c r="J21" s="359"/>
      <c r="L21" s="354"/>
    </row>
    <row r="22" spans="1:12" ht="12.75">
      <c r="A22" s="139" t="s">
        <v>61</v>
      </c>
      <c r="B22" s="157">
        <v>902928.507</v>
      </c>
      <c r="C22" s="362">
        <v>545635.341</v>
      </c>
      <c r="D22" s="360">
        <v>489857.28</v>
      </c>
      <c r="E22" s="157">
        <v>10601.68</v>
      </c>
      <c r="F22" s="362">
        <v>16569.669</v>
      </c>
      <c r="G22" s="361">
        <v>25857.08</v>
      </c>
      <c r="I22" s="358"/>
      <c r="J22" s="359"/>
      <c r="L22" s="354"/>
    </row>
    <row r="23" spans="1:12" ht="12.75">
      <c r="A23" s="139" t="s">
        <v>62</v>
      </c>
      <c r="B23" s="157">
        <v>3884.809</v>
      </c>
      <c r="C23" s="362">
        <v>118641.165</v>
      </c>
      <c r="D23" s="360">
        <v>51187.376</v>
      </c>
      <c r="E23" s="157">
        <v>2075.23</v>
      </c>
      <c r="F23" s="362">
        <v>8883.19</v>
      </c>
      <c r="G23" s="361">
        <v>6018.62</v>
      </c>
      <c r="I23" s="358"/>
      <c r="J23" s="359"/>
      <c r="L23" s="354"/>
    </row>
    <row r="24" spans="1:12" ht="12.75">
      <c r="A24" s="143" t="s">
        <v>63</v>
      </c>
      <c r="B24" s="152">
        <v>0</v>
      </c>
      <c r="C24" s="140"/>
      <c r="D24" s="140"/>
      <c r="E24" s="152">
        <v>0</v>
      </c>
      <c r="F24" s="140"/>
      <c r="G24" s="141"/>
      <c r="I24" s="358"/>
      <c r="J24" s="359"/>
      <c r="L24" s="354"/>
    </row>
    <row r="25" spans="1:12" ht="12.75">
      <c r="A25" s="329" t="s">
        <v>64</v>
      </c>
      <c r="B25" s="152">
        <v>0</v>
      </c>
      <c r="C25" s="140"/>
      <c r="D25" s="140"/>
      <c r="E25" s="152">
        <v>0</v>
      </c>
      <c r="F25" s="140"/>
      <c r="G25" s="141"/>
      <c r="I25" s="358"/>
      <c r="J25" s="359"/>
      <c r="L25" s="354"/>
    </row>
    <row r="26" spans="1:12" ht="12.75">
      <c r="A26" s="139" t="s">
        <v>75</v>
      </c>
      <c r="B26" s="140" t="s">
        <v>40</v>
      </c>
      <c r="C26" s="362">
        <v>4143</v>
      </c>
      <c r="D26" s="360">
        <v>445938.826</v>
      </c>
      <c r="E26" s="140" t="s">
        <v>40</v>
      </c>
      <c r="F26" s="140" t="s">
        <v>40</v>
      </c>
      <c r="G26" s="141" t="s">
        <v>40</v>
      </c>
      <c r="I26" s="358"/>
      <c r="J26" s="359"/>
      <c r="L26" s="354"/>
    </row>
    <row r="27" spans="1:12" ht="12.75">
      <c r="A27" s="139" t="s">
        <v>65</v>
      </c>
      <c r="B27" s="140" t="s">
        <v>40</v>
      </c>
      <c r="C27" s="140" t="s">
        <v>40</v>
      </c>
      <c r="D27" s="360">
        <v>536.801</v>
      </c>
      <c r="E27" s="140" t="s">
        <v>40</v>
      </c>
      <c r="F27" s="140" t="s">
        <v>40</v>
      </c>
      <c r="G27" s="141" t="s">
        <v>40</v>
      </c>
      <c r="I27" s="358"/>
      <c r="J27" s="359"/>
      <c r="L27" s="354"/>
    </row>
    <row r="28" spans="1:12" ht="12.75">
      <c r="A28" s="139" t="s">
        <v>89</v>
      </c>
      <c r="B28" s="140" t="s">
        <v>40</v>
      </c>
      <c r="C28" s="140" t="s">
        <v>40</v>
      </c>
      <c r="D28" s="360">
        <v>11067.55</v>
      </c>
      <c r="E28" s="140" t="s">
        <v>40</v>
      </c>
      <c r="F28" s="140" t="s">
        <v>40</v>
      </c>
      <c r="G28" s="141" t="s">
        <v>40</v>
      </c>
      <c r="I28" s="358"/>
      <c r="J28" s="359"/>
      <c r="L28" s="354"/>
    </row>
    <row r="29" spans="1:12" ht="12.75">
      <c r="A29" s="139" t="s">
        <v>90</v>
      </c>
      <c r="B29" s="140" t="s">
        <v>40</v>
      </c>
      <c r="C29" s="140" t="s">
        <v>40</v>
      </c>
      <c r="D29" s="360">
        <v>36263.07</v>
      </c>
      <c r="E29" s="140" t="s">
        <v>40</v>
      </c>
      <c r="F29" s="140" t="s">
        <v>40</v>
      </c>
      <c r="G29" s="141" t="s">
        <v>40</v>
      </c>
      <c r="I29" s="358"/>
      <c r="J29" s="359"/>
      <c r="L29" s="354"/>
    </row>
    <row r="30" spans="1:12" ht="12.75">
      <c r="A30" s="139" t="s">
        <v>76</v>
      </c>
      <c r="B30" s="140" t="s">
        <v>40</v>
      </c>
      <c r="C30" s="140" t="s">
        <v>40</v>
      </c>
      <c r="D30" s="360">
        <v>24875.09</v>
      </c>
      <c r="E30" s="157">
        <v>24</v>
      </c>
      <c r="F30" s="362">
        <v>618.26</v>
      </c>
      <c r="G30" s="361">
        <v>823</v>
      </c>
      <c r="I30" s="358"/>
      <c r="J30" s="359"/>
      <c r="L30" s="354"/>
    </row>
    <row r="31" spans="1:12" ht="12.75">
      <c r="A31" s="139" t="s">
        <v>66</v>
      </c>
      <c r="B31" s="140" t="s">
        <v>40</v>
      </c>
      <c r="C31" s="362">
        <v>18678.89</v>
      </c>
      <c r="D31" s="360">
        <v>70156.835</v>
      </c>
      <c r="E31" s="140" t="s">
        <v>40</v>
      </c>
      <c r="F31" s="362">
        <v>23.86</v>
      </c>
      <c r="G31" s="361">
        <v>19.2</v>
      </c>
      <c r="I31" s="358"/>
      <c r="J31" s="359"/>
      <c r="L31" s="354"/>
    </row>
    <row r="32" spans="1:12" ht="12.75">
      <c r="A32" s="144" t="s">
        <v>67</v>
      </c>
      <c r="B32" s="157">
        <v>26140.3</v>
      </c>
      <c r="C32" s="140" t="s">
        <v>40</v>
      </c>
      <c r="D32" s="140" t="s">
        <v>40</v>
      </c>
      <c r="E32" s="140" t="s">
        <v>40</v>
      </c>
      <c r="F32" s="140" t="s">
        <v>40</v>
      </c>
      <c r="G32" s="361">
        <v>15846.02</v>
      </c>
      <c r="I32" s="358"/>
      <c r="J32" s="359"/>
      <c r="L32" s="354"/>
    </row>
    <row r="33" spans="1:12" ht="12.75">
      <c r="A33" s="144"/>
      <c r="B33" s="152">
        <v>0</v>
      </c>
      <c r="C33" s="140"/>
      <c r="D33" s="140"/>
      <c r="E33" s="152">
        <v>0</v>
      </c>
      <c r="F33" s="140"/>
      <c r="G33" s="141"/>
      <c r="I33" s="358"/>
      <c r="J33" s="359"/>
      <c r="L33" s="354"/>
    </row>
    <row r="34" spans="1:12" ht="12.75">
      <c r="A34" s="136" t="s">
        <v>333</v>
      </c>
      <c r="B34" s="152">
        <v>0</v>
      </c>
      <c r="C34" s="140"/>
      <c r="D34" s="140"/>
      <c r="E34" s="152">
        <v>0</v>
      </c>
      <c r="F34" s="140"/>
      <c r="G34" s="141"/>
      <c r="I34" s="358"/>
      <c r="J34" s="359"/>
      <c r="L34" s="354"/>
    </row>
    <row r="35" spans="1:12" ht="12.75">
      <c r="A35" s="144" t="s">
        <v>68</v>
      </c>
      <c r="B35" s="157">
        <v>1915.33</v>
      </c>
      <c r="C35" s="362">
        <v>503.12</v>
      </c>
      <c r="D35" s="360">
        <v>45424.16</v>
      </c>
      <c r="E35" s="140" t="s">
        <v>40</v>
      </c>
      <c r="F35" s="362">
        <v>19.2</v>
      </c>
      <c r="G35" s="361">
        <v>45.71</v>
      </c>
      <c r="I35" s="358"/>
      <c r="J35" s="359"/>
      <c r="L35" s="354"/>
    </row>
    <row r="36" spans="1:12" ht="12.75">
      <c r="A36" s="144" t="s">
        <v>69</v>
      </c>
      <c r="B36" s="140" t="s">
        <v>40</v>
      </c>
      <c r="C36" s="140" t="s">
        <v>40</v>
      </c>
      <c r="D36" s="140" t="s">
        <v>40</v>
      </c>
      <c r="E36" s="140" t="s">
        <v>40</v>
      </c>
      <c r="F36" s="140" t="s">
        <v>40</v>
      </c>
      <c r="G36" s="141" t="s">
        <v>40</v>
      </c>
      <c r="I36" s="358"/>
      <c r="J36" s="359"/>
      <c r="L36" s="354"/>
    </row>
    <row r="37" spans="1:12" ht="12.75">
      <c r="A37" s="144" t="s">
        <v>70</v>
      </c>
      <c r="B37" s="157">
        <v>179555.24</v>
      </c>
      <c r="C37" s="362">
        <v>187418.56</v>
      </c>
      <c r="D37" s="360">
        <v>76858.935</v>
      </c>
      <c r="E37" s="140" t="s">
        <v>40</v>
      </c>
      <c r="F37" s="140" t="s">
        <v>40</v>
      </c>
      <c r="G37" s="141" t="s">
        <v>40</v>
      </c>
      <c r="I37" s="358"/>
      <c r="J37" s="359"/>
      <c r="L37" s="354"/>
    </row>
    <row r="38" spans="1:12" ht="12.75">
      <c r="A38" s="144" t="s">
        <v>71</v>
      </c>
      <c r="B38" s="157">
        <v>99816.775</v>
      </c>
      <c r="C38" s="362">
        <v>455581.363</v>
      </c>
      <c r="D38" s="360">
        <v>354370.575</v>
      </c>
      <c r="E38" s="140" t="s">
        <v>40</v>
      </c>
      <c r="F38" s="140" t="s">
        <v>40</v>
      </c>
      <c r="G38" s="141" t="s">
        <v>40</v>
      </c>
      <c r="I38" s="358"/>
      <c r="J38" s="359"/>
      <c r="L38" s="354"/>
    </row>
    <row r="39" spans="1:12" ht="12.75">
      <c r="A39" s="144" t="s">
        <v>77</v>
      </c>
      <c r="B39" s="140" t="s">
        <v>40</v>
      </c>
      <c r="C39" s="140" t="s">
        <v>40</v>
      </c>
      <c r="D39" s="140" t="s">
        <v>40</v>
      </c>
      <c r="E39" s="140" t="s">
        <v>40</v>
      </c>
      <c r="F39" s="362">
        <v>8630.06</v>
      </c>
      <c r="G39" s="361">
        <v>4706.82</v>
      </c>
      <c r="I39" s="358"/>
      <c r="J39" s="359"/>
      <c r="L39" s="354"/>
    </row>
    <row r="40" spans="1:12" ht="13.5" thickBot="1">
      <c r="A40" s="387" t="s">
        <v>73</v>
      </c>
      <c r="B40" s="145" t="s">
        <v>40</v>
      </c>
      <c r="C40" s="145" t="s">
        <v>40</v>
      </c>
      <c r="D40" s="145" t="s">
        <v>40</v>
      </c>
      <c r="E40" s="388">
        <v>14190.88</v>
      </c>
      <c r="F40" s="389">
        <v>1233.46</v>
      </c>
      <c r="G40" s="390">
        <v>1575</v>
      </c>
      <c r="I40" s="358"/>
      <c r="J40" s="359"/>
      <c r="L40" s="354"/>
    </row>
    <row r="41" spans="1:12" ht="12.75">
      <c r="A41" s="146" t="s">
        <v>74</v>
      </c>
      <c r="C41" s="154"/>
      <c r="D41" s="142"/>
      <c r="F41" s="154"/>
      <c r="G41" s="142"/>
      <c r="I41" s="358"/>
      <c r="J41" s="359"/>
      <c r="L41" s="354"/>
    </row>
    <row r="42" spans="1:12" ht="12.75">
      <c r="A42" s="146" t="s">
        <v>63</v>
      </c>
      <c r="C42" s="154"/>
      <c r="D42" s="142"/>
      <c r="F42" s="154"/>
      <c r="G42" s="142"/>
      <c r="I42" s="358"/>
      <c r="J42" s="359"/>
      <c r="L42" s="354"/>
    </row>
    <row r="43" spans="1:12" ht="12.75">
      <c r="A43" s="146" t="s">
        <v>63</v>
      </c>
      <c r="C43" s="154"/>
      <c r="D43" s="142"/>
      <c r="F43" s="154"/>
      <c r="G43" s="142"/>
      <c r="I43" s="358"/>
      <c r="J43" s="359"/>
      <c r="L43" s="354"/>
    </row>
    <row r="44" spans="1:12" ht="12.75">
      <c r="A44" s="146" t="s">
        <v>63</v>
      </c>
      <c r="C44" s="154"/>
      <c r="D44" s="142"/>
      <c r="F44" s="154"/>
      <c r="G44" s="142"/>
      <c r="I44" s="358"/>
      <c r="J44" s="359"/>
      <c r="L44" s="354"/>
    </row>
    <row r="45" spans="1:12" ht="12.75">
      <c r="A45" s="146" t="s">
        <v>63</v>
      </c>
      <c r="C45" s="154"/>
      <c r="D45" s="142"/>
      <c r="F45" s="154"/>
      <c r="G45" s="142"/>
      <c r="I45" s="358"/>
      <c r="J45" s="359"/>
      <c r="L45" s="354"/>
    </row>
    <row r="46" spans="1:7" ht="12.75">
      <c r="A46" s="146" t="s">
        <v>63</v>
      </c>
      <c r="C46" s="154"/>
      <c r="D46" s="142"/>
      <c r="F46" s="154"/>
      <c r="G46" s="142"/>
    </row>
    <row r="47" spans="1:10" ht="12.75">
      <c r="A47" s="146" t="s">
        <v>63</v>
      </c>
      <c r="C47" s="154"/>
      <c r="D47" s="142"/>
      <c r="F47" s="154"/>
      <c r="G47" s="142"/>
      <c r="I47" s="358"/>
      <c r="J47" s="359"/>
    </row>
    <row r="48" spans="1:10" ht="12.75">
      <c r="A48" s="133" t="s">
        <v>63</v>
      </c>
      <c r="C48" s="154"/>
      <c r="D48" s="142"/>
      <c r="F48" s="154"/>
      <c r="G48" s="142"/>
      <c r="I48" s="358"/>
      <c r="J48" s="359"/>
    </row>
    <row r="49" spans="1:7" ht="12.75">
      <c r="A49" s="146" t="s">
        <v>63</v>
      </c>
      <c r="C49" s="154"/>
      <c r="D49" s="142"/>
      <c r="F49" s="154"/>
      <c r="G49" s="142"/>
    </row>
    <row r="50" spans="1:7" ht="12.75">
      <c r="A50" s="146" t="s">
        <v>63</v>
      </c>
      <c r="C50" s="154"/>
      <c r="D50" s="142"/>
      <c r="F50" s="154"/>
      <c r="G50" s="142"/>
    </row>
    <row r="51" spans="1:7" ht="12.75">
      <c r="A51" s="146" t="s">
        <v>63</v>
      </c>
      <c r="C51" s="154"/>
      <c r="D51" s="142"/>
      <c r="F51" s="154"/>
      <c r="G51" s="142"/>
    </row>
    <row r="52" spans="1:7" ht="12.75">
      <c r="A52" s="146" t="s">
        <v>63</v>
      </c>
      <c r="C52" s="154"/>
      <c r="D52" s="142"/>
      <c r="F52" s="154"/>
      <c r="G52" s="142"/>
    </row>
    <row r="53" spans="1:7" ht="12.75">
      <c r="A53" s="146" t="s">
        <v>63</v>
      </c>
      <c r="C53" s="154"/>
      <c r="D53" s="142"/>
      <c r="F53" s="154"/>
      <c r="G53" s="142"/>
    </row>
    <row r="54" spans="1:7" ht="12.75">
      <c r="A54" s="133" t="s">
        <v>63</v>
      </c>
      <c r="C54" s="154"/>
      <c r="D54" s="142"/>
      <c r="F54" s="154"/>
      <c r="G54" s="142"/>
    </row>
    <row r="55" spans="1:7" ht="12.75">
      <c r="A55" s="133" t="s">
        <v>63</v>
      </c>
      <c r="C55" s="154"/>
      <c r="D55" s="142"/>
      <c r="F55" s="154"/>
      <c r="G55" s="142"/>
    </row>
    <row r="56" spans="1:7" ht="12.75">
      <c r="A56" s="133" t="s">
        <v>63</v>
      </c>
      <c r="C56" s="154"/>
      <c r="D56" s="142"/>
      <c r="F56" s="154"/>
      <c r="G56" s="142"/>
    </row>
    <row r="57" spans="1:7" ht="12.75">
      <c r="A57" s="133" t="s">
        <v>63</v>
      </c>
      <c r="C57" s="154"/>
      <c r="D57" s="142"/>
      <c r="F57" s="154"/>
      <c r="G57" s="142"/>
    </row>
    <row r="58" spans="1:7" ht="12.75">
      <c r="A58" s="133" t="s">
        <v>63</v>
      </c>
      <c r="C58" s="154"/>
      <c r="D58" s="142"/>
      <c r="F58" s="154"/>
      <c r="G58" s="142"/>
    </row>
    <row r="59" spans="1:7" ht="12.75">
      <c r="A59" s="133" t="s">
        <v>63</v>
      </c>
      <c r="C59" s="154"/>
      <c r="D59" s="142"/>
      <c r="F59" s="154"/>
      <c r="G59" s="142"/>
    </row>
    <row r="60" ht="12.75">
      <c r="A60" s="133" t="s">
        <v>63</v>
      </c>
    </row>
    <row r="61" ht="12.75">
      <c r="A61" s="133" t="s">
        <v>63</v>
      </c>
    </row>
    <row r="62" ht="12.75">
      <c r="A62" s="133" t="s">
        <v>63</v>
      </c>
    </row>
    <row r="63" ht="12.75">
      <c r="A63" s="133" t="s">
        <v>63</v>
      </c>
    </row>
    <row r="64" ht="12.75">
      <c r="A64" s="133" t="s">
        <v>63</v>
      </c>
    </row>
    <row r="65" ht="12.75">
      <c r="A65" s="133" t="s">
        <v>63</v>
      </c>
    </row>
    <row r="66" ht="12.75">
      <c r="A66" s="133" t="s">
        <v>63</v>
      </c>
    </row>
    <row r="67" ht="12.75">
      <c r="A67" s="133" t="s">
        <v>63</v>
      </c>
    </row>
    <row r="68" ht="12.75">
      <c r="A68" s="133" t="s">
        <v>63</v>
      </c>
    </row>
    <row r="69" ht="12.75">
      <c r="A69" s="133" t="s">
        <v>63</v>
      </c>
    </row>
    <row r="70" ht="12.75">
      <c r="A70" s="133" t="s">
        <v>63</v>
      </c>
    </row>
    <row r="71" ht="12.75">
      <c r="A71" s="133" t="s">
        <v>63</v>
      </c>
    </row>
    <row r="72" ht="12.75">
      <c r="A72" s="133" t="s">
        <v>63</v>
      </c>
    </row>
    <row r="73" ht="12.75">
      <c r="A73" s="133" t="s">
        <v>63</v>
      </c>
    </row>
    <row r="74" ht="12.75">
      <c r="A74" s="133" t="s">
        <v>63</v>
      </c>
    </row>
    <row r="75" ht="12.75">
      <c r="A75" s="133" t="s">
        <v>63</v>
      </c>
    </row>
    <row r="76" ht="12.75">
      <c r="A76" s="133" t="s">
        <v>63</v>
      </c>
    </row>
    <row r="77" ht="12.75">
      <c r="A77" s="133" t="s">
        <v>63</v>
      </c>
    </row>
    <row r="78" ht="12.75">
      <c r="A78" s="133" t="s">
        <v>63</v>
      </c>
    </row>
    <row r="79" ht="12.75">
      <c r="A79" s="133" t="s">
        <v>63</v>
      </c>
    </row>
    <row r="80" ht="12.75">
      <c r="A80" s="133" t="s">
        <v>63</v>
      </c>
    </row>
    <row r="81" ht="12.75">
      <c r="A81" s="133" t="s">
        <v>63</v>
      </c>
    </row>
    <row r="82" ht="12.75">
      <c r="A82" s="133" t="s">
        <v>63</v>
      </c>
    </row>
    <row r="83" ht="12.75">
      <c r="A83" s="133" t="s">
        <v>63</v>
      </c>
    </row>
    <row r="84" ht="12.75">
      <c r="A84" s="133" t="s">
        <v>63</v>
      </c>
    </row>
    <row r="85" ht="12.75">
      <c r="A85" s="133" t="s">
        <v>63</v>
      </c>
    </row>
    <row r="86" ht="12.75">
      <c r="A86" s="133" t="s">
        <v>63</v>
      </c>
    </row>
    <row r="87" ht="12.75">
      <c r="A87" s="133" t="s">
        <v>63</v>
      </c>
    </row>
    <row r="88" ht="12.75">
      <c r="A88" s="133" t="s">
        <v>63</v>
      </c>
    </row>
  </sheetData>
  <mergeCells count="5">
    <mergeCell ref="A1:G1"/>
    <mergeCell ref="A5:A6"/>
    <mergeCell ref="B5:D5"/>
    <mergeCell ref="E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/>
  <dimension ref="A1:J88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33" customWidth="1"/>
    <col min="2" max="2" width="11.421875" style="133" customWidth="1"/>
    <col min="3" max="4" width="11.421875" style="148" customWidth="1"/>
    <col min="5" max="5" width="11.421875" style="133" customWidth="1"/>
    <col min="6" max="7" width="11.421875" style="148" customWidth="1"/>
    <col min="8" max="8" width="11.421875" style="133" customWidth="1"/>
    <col min="9" max="10" width="11.421875" style="354" customWidth="1"/>
    <col min="11" max="16384" width="11.421875" style="133" customWidth="1"/>
  </cols>
  <sheetData>
    <row r="1" spans="1:10" s="130" customFormat="1" ht="18">
      <c r="A1" s="458" t="s">
        <v>0</v>
      </c>
      <c r="B1" s="458"/>
      <c r="C1" s="458"/>
      <c r="D1" s="458"/>
      <c r="E1" s="458"/>
      <c r="F1" s="458"/>
      <c r="G1" s="458"/>
      <c r="I1" s="350"/>
      <c r="J1" s="350"/>
    </row>
    <row r="2" spans="1:10" s="132" customFormat="1" ht="14.25">
      <c r="A2" s="131"/>
      <c r="B2" s="131"/>
      <c r="C2" s="150"/>
      <c r="D2" s="150"/>
      <c r="E2" s="131"/>
      <c r="F2" s="150"/>
      <c r="G2" s="150"/>
      <c r="I2" s="352"/>
      <c r="J2" s="352"/>
    </row>
    <row r="3" spans="1:10" s="132" customFormat="1" ht="15">
      <c r="A3" s="448" t="s">
        <v>334</v>
      </c>
      <c r="B3" s="448"/>
      <c r="C3" s="448"/>
      <c r="D3" s="448"/>
      <c r="E3" s="448"/>
      <c r="F3" s="448"/>
      <c r="G3" s="448"/>
      <c r="I3" s="352"/>
      <c r="J3" s="352"/>
    </row>
    <row r="4" spans="3:10" s="132" customFormat="1" ht="14.25">
      <c r="C4" s="147"/>
      <c r="D4" s="147"/>
      <c r="F4" s="147"/>
      <c r="G4" s="147"/>
      <c r="I4" s="352"/>
      <c r="J4" s="352"/>
    </row>
    <row r="5" spans="1:7" ht="12.75">
      <c r="A5" s="459" t="s">
        <v>48</v>
      </c>
      <c r="B5" s="461" t="s">
        <v>21</v>
      </c>
      <c r="C5" s="461"/>
      <c r="D5" s="461"/>
      <c r="E5" s="461" t="s">
        <v>22</v>
      </c>
      <c r="F5" s="461"/>
      <c r="G5" s="462"/>
    </row>
    <row r="6" spans="1:7" ht="13.5" thickBot="1">
      <c r="A6" s="460"/>
      <c r="B6" s="316">
        <v>2000</v>
      </c>
      <c r="C6" s="317">
        <v>2001</v>
      </c>
      <c r="D6" s="317">
        <v>2002</v>
      </c>
      <c r="E6" s="318">
        <v>2000</v>
      </c>
      <c r="F6" s="319">
        <v>2001</v>
      </c>
      <c r="G6" s="319">
        <v>2002</v>
      </c>
    </row>
    <row r="7" spans="1:7" ht="12.75">
      <c r="A7" s="134"/>
      <c r="B7" s="159"/>
      <c r="C7" s="166"/>
      <c r="D7" s="166"/>
      <c r="E7" s="160"/>
      <c r="F7" s="166"/>
      <c r="G7" s="309"/>
    </row>
    <row r="8" spans="1:8" ht="12.75">
      <c r="A8" s="136" t="s">
        <v>49</v>
      </c>
      <c r="B8" s="137">
        <v>22158.507</v>
      </c>
      <c r="C8" s="137">
        <v>28426.437</v>
      </c>
      <c r="D8" s="310">
        <v>42416.077</v>
      </c>
      <c r="E8" s="161">
        <v>188319.203</v>
      </c>
      <c r="F8" s="137">
        <v>219999.904</v>
      </c>
      <c r="G8" s="311">
        <v>144227.861</v>
      </c>
      <c r="H8"/>
    </row>
    <row r="9" spans="1:8" ht="12.75">
      <c r="A9" s="138"/>
      <c r="B9" s="140"/>
      <c r="C9" s="152"/>
      <c r="D9" s="152"/>
      <c r="E9" s="141"/>
      <c r="F9" s="152"/>
      <c r="G9" s="277"/>
      <c r="H9"/>
    </row>
    <row r="10" spans="1:8" ht="12.75">
      <c r="A10" s="136" t="s">
        <v>332</v>
      </c>
      <c r="B10" s="140"/>
      <c r="C10" s="152"/>
      <c r="D10" s="152"/>
      <c r="E10" s="141"/>
      <c r="F10" s="152"/>
      <c r="G10" s="277"/>
      <c r="H10"/>
    </row>
    <row r="11" spans="1:8" ht="12.75">
      <c r="A11" s="324" t="s">
        <v>50</v>
      </c>
      <c r="B11" s="137">
        <v>22126.193</v>
      </c>
      <c r="C11" s="137">
        <v>28412.182000000004</v>
      </c>
      <c r="D11" s="137">
        <f>SUM(D12:D24)</f>
        <v>42275.369</v>
      </c>
      <c r="E11" s="137">
        <v>38096.292</v>
      </c>
      <c r="F11" s="137">
        <v>40762.375</v>
      </c>
      <c r="G11" s="161">
        <f>SUM(G12:G24)</f>
        <v>47852.518</v>
      </c>
      <c r="H11"/>
    </row>
    <row r="12" spans="1:8" ht="12.75">
      <c r="A12" s="144" t="s">
        <v>51</v>
      </c>
      <c r="B12" s="163">
        <v>220.89</v>
      </c>
      <c r="C12" s="332">
        <v>103.707</v>
      </c>
      <c r="D12" s="142">
        <v>848.069</v>
      </c>
      <c r="E12" s="164">
        <v>1677.629</v>
      </c>
      <c r="F12" s="332">
        <v>2261.528</v>
      </c>
      <c r="G12" s="142">
        <v>1650.609</v>
      </c>
      <c r="H12"/>
    </row>
    <row r="13" spans="1:8" ht="12.75">
      <c r="A13" s="144" t="s">
        <v>52</v>
      </c>
      <c r="B13" s="163" t="s">
        <v>40</v>
      </c>
      <c r="C13" s="163" t="s">
        <v>40</v>
      </c>
      <c r="D13" s="142">
        <v>1.153</v>
      </c>
      <c r="E13" s="163" t="s">
        <v>40</v>
      </c>
      <c r="F13" s="163" t="s">
        <v>40</v>
      </c>
      <c r="G13" s="164" t="s">
        <v>40</v>
      </c>
      <c r="H13"/>
    </row>
    <row r="14" spans="1:8" ht="12.75">
      <c r="A14" s="144" t="s">
        <v>53</v>
      </c>
      <c r="B14" s="163">
        <v>21.55</v>
      </c>
      <c r="C14" s="332">
        <v>42.76</v>
      </c>
      <c r="D14" s="142">
        <v>46.881</v>
      </c>
      <c r="E14" s="164">
        <v>205.296</v>
      </c>
      <c r="F14" s="152" t="s">
        <v>40</v>
      </c>
      <c r="G14" s="142">
        <v>27.582</v>
      </c>
      <c r="H14"/>
    </row>
    <row r="15" spans="1:8" ht="12.75">
      <c r="A15" s="144" t="s">
        <v>54</v>
      </c>
      <c r="B15" s="163">
        <v>3.283</v>
      </c>
      <c r="C15" s="279">
        <v>110.82</v>
      </c>
      <c r="D15" s="154">
        <v>4</v>
      </c>
      <c r="E15" s="164" t="s">
        <v>40</v>
      </c>
      <c r="F15" s="163">
        <v>104.296</v>
      </c>
      <c r="G15" s="142">
        <v>96.994</v>
      </c>
      <c r="H15"/>
    </row>
    <row r="16" spans="1:8" ht="12.75">
      <c r="A16" s="144" t="s">
        <v>78</v>
      </c>
      <c r="B16" s="163" t="s">
        <v>40</v>
      </c>
      <c r="C16" s="163" t="s">
        <v>40</v>
      </c>
      <c r="D16" s="163" t="s">
        <v>40</v>
      </c>
      <c r="E16" s="164" t="s">
        <v>40</v>
      </c>
      <c r="F16" s="163" t="s">
        <v>40</v>
      </c>
      <c r="G16" s="142">
        <v>52.646</v>
      </c>
      <c r="H16"/>
    </row>
    <row r="17" spans="1:8" ht="12.75">
      <c r="A17" s="144" t="s">
        <v>55</v>
      </c>
      <c r="B17" s="163">
        <v>17229.444</v>
      </c>
      <c r="C17" s="332">
        <v>20543.508</v>
      </c>
      <c r="D17" s="142">
        <v>27541.79</v>
      </c>
      <c r="E17" s="164">
        <v>22437.99</v>
      </c>
      <c r="F17" s="332">
        <v>26249.061</v>
      </c>
      <c r="G17" s="142">
        <v>22983.892</v>
      </c>
      <c r="H17"/>
    </row>
    <row r="18" spans="1:8" ht="12.75">
      <c r="A18" s="144" t="s">
        <v>56</v>
      </c>
      <c r="B18" s="140" t="s">
        <v>40</v>
      </c>
      <c r="C18" s="163" t="s">
        <v>40</v>
      </c>
      <c r="D18" s="163" t="s">
        <v>40</v>
      </c>
      <c r="E18" s="164" t="s">
        <v>40</v>
      </c>
      <c r="F18" s="163" t="s">
        <v>40</v>
      </c>
      <c r="G18" s="142">
        <v>31.161</v>
      </c>
      <c r="H18"/>
    </row>
    <row r="19" spans="1:8" ht="12.75">
      <c r="A19" s="144" t="s">
        <v>57</v>
      </c>
      <c r="B19" s="163">
        <v>3.926</v>
      </c>
      <c r="C19" s="332">
        <v>3.044</v>
      </c>
      <c r="D19" s="142">
        <v>5.479</v>
      </c>
      <c r="E19" s="164" t="s">
        <v>40</v>
      </c>
      <c r="F19" s="163" t="s">
        <v>40</v>
      </c>
      <c r="G19" s="164" t="s">
        <v>40</v>
      </c>
      <c r="H19"/>
    </row>
    <row r="20" spans="1:8" ht="12.75">
      <c r="A20" s="144" t="s">
        <v>58</v>
      </c>
      <c r="B20" s="163">
        <v>796.124</v>
      </c>
      <c r="C20" s="332">
        <v>925.518</v>
      </c>
      <c r="D20" s="142">
        <v>3171.057</v>
      </c>
      <c r="E20" s="164">
        <v>246.63</v>
      </c>
      <c r="F20" s="332">
        <v>494.535</v>
      </c>
      <c r="G20" s="142">
        <v>122.189</v>
      </c>
      <c r="H20"/>
    </row>
    <row r="21" spans="1:8" ht="12.75">
      <c r="A21" s="144" t="s">
        <v>59</v>
      </c>
      <c r="B21" s="163">
        <v>2.711</v>
      </c>
      <c r="C21" s="332">
        <v>12.453</v>
      </c>
      <c r="D21" s="142">
        <v>23.293</v>
      </c>
      <c r="E21" s="164">
        <v>1.288</v>
      </c>
      <c r="F21" s="163" t="s">
        <v>40</v>
      </c>
      <c r="G21" s="164" t="s">
        <v>40</v>
      </c>
      <c r="H21" s="158"/>
    </row>
    <row r="22" spans="1:8" ht="12.75">
      <c r="A22" s="144" t="s">
        <v>60</v>
      </c>
      <c r="B22" s="163">
        <v>3601.14</v>
      </c>
      <c r="C22" s="332">
        <v>6516.071</v>
      </c>
      <c r="D22" s="142">
        <v>9974.238</v>
      </c>
      <c r="E22" s="164">
        <v>13500.26</v>
      </c>
      <c r="F22" s="332">
        <v>11650.658</v>
      </c>
      <c r="G22" s="142">
        <v>22887.445</v>
      </c>
      <c r="H22" s="158"/>
    </row>
    <row r="23" spans="1:8" ht="12.75">
      <c r="A23" s="144" t="s">
        <v>61</v>
      </c>
      <c r="B23" s="163">
        <v>247.125</v>
      </c>
      <c r="C23" s="332">
        <v>258.637</v>
      </c>
      <c r="D23" s="142">
        <v>635.872</v>
      </c>
      <c r="E23" s="164">
        <v>27.199</v>
      </c>
      <c r="F23" s="152" t="s">
        <v>40</v>
      </c>
      <c r="G23" s="164" t="s">
        <v>40</v>
      </c>
      <c r="H23"/>
    </row>
    <row r="24" spans="1:8" ht="12.75">
      <c r="A24" s="165" t="s">
        <v>62</v>
      </c>
      <c r="B24" s="163" t="s">
        <v>40</v>
      </c>
      <c r="C24" s="163">
        <v>2.484</v>
      </c>
      <c r="D24" s="142">
        <v>23.537</v>
      </c>
      <c r="E24" s="164" t="s">
        <v>40</v>
      </c>
      <c r="F24" s="163">
        <v>2.297</v>
      </c>
      <c r="G24" s="164" t="s">
        <v>40</v>
      </c>
      <c r="H24"/>
    </row>
    <row r="25" spans="1:8" ht="12.75">
      <c r="A25" s="138" t="s">
        <v>63</v>
      </c>
      <c r="B25" s="163">
        <v>0</v>
      </c>
      <c r="C25" s="163">
        <v>0</v>
      </c>
      <c r="D25" s="163">
        <v>0</v>
      </c>
      <c r="E25" s="141"/>
      <c r="F25" s="163"/>
      <c r="G25" s="277"/>
      <c r="H25"/>
    </row>
    <row r="26" spans="1:8" ht="12.75">
      <c r="A26" s="329" t="s">
        <v>64</v>
      </c>
      <c r="B26" s="163"/>
      <c r="C26" s="163"/>
      <c r="D26" s="163"/>
      <c r="E26" s="141"/>
      <c r="F26" s="163"/>
      <c r="G26" s="277"/>
      <c r="H26"/>
    </row>
    <row r="27" spans="1:7" ht="12.75">
      <c r="A27" s="144" t="s">
        <v>80</v>
      </c>
      <c r="B27" s="163" t="s">
        <v>40</v>
      </c>
      <c r="C27" s="163" t="s">
        <v>40</v>
      </c>
      <c r="D27" s="163" t="s">
        <v>40</v>
      </c>
      <c r="E27" s="141">
        <v>13</v>
      </c>
      <c r="F27" s="152" t="s">
        <v>40</v>
      </c>
      <c r="G27" s="277" t="s">
        <v>40</v>
      </c>
    </row>
    <row r="28" spans="1:7" ht="12.75">
      <c r="A28" s="144" t="s">
        <v>81</v>
      </c>
      <c r="B28" s="163" t="s">
        <v>40</v>
      </c>
      <c r="C28" s="163" t="s">
        <v>40</v>
      </c>
      <c r="D28" s="163" t="s">
        <v>40</v>
      </c>
      <c r="E28" s="141">
        <v>20.5</v>
      </c>
      <c r="F28" s="152" t="s">
        <v>40</v>
      </c>
      <c r="G28" s="142">
        <v>20</v>
      </c>
    </row>
    <row r="29" spans="1:7" ht="12.75">
      <c r="A29" s="138" t="s">
        <v>63</v>
      </c>
      <c r="B29" s="163"/>
      <c r="C29" s="163"/>
      <c r="D29" s="163"/>
      <c r="E29" s="141"/>
      <c r="F29" s="163"/>
      <c r="G29" s="277"/>
    </row>
    <row r="30" spans="1:7" ht="12.75">
      <c r="A30" s="136" t="s">
        <v>333</v>
      </c>
      <c r="B30" s="163"/>
      <c r="C30" s="163"/>
      <c r="D30" s="163"/>
      <c r="E30" s="141"/>
      <c r="F30" s="163"/>
      <c r="G30" s="277"/>
    </row>
    <row r="31" spans="1:7" ht="12.75">
      <c r="A31" s="138" t="s">
        <v>71</v>
      </c>
      <c r="B31" s="163">
        <v>1.302</v>
      </c>
      <c r="C31" s="157">
        <v>4.458</v>
      </c>
      <c r="D31" s="142">
        <v>9.714</v>
      </c>
      <c r="E31" s="164">
        <v>30.6</v>
      </c>
      <c r="F31" s="157">
        <v>18.09</v>
      </c>
      <c r="G31" s="142">
        <v>19.8</v>
      </c>
    </row>
    <row r="32" spans="1:7" ht="12.75">
      <c r="A32" s="138" t="s">
        <v>88</v>
      </c>
      <c r="B32" s="163" t="s">
        <v>40</v>
      </c>
      <c r="C32" s="163" t="s">
        <v>40</v>
      </c>
      <c r="D32" s="142">
        <v>16.066</v>
      </c>
      <c r="E32" s="163" t="s">
        <v>40</v>
      </c>
      <c r="F32" s="163" t="s">
        <v>40</v>
      </c>
      <c r="G32" s="164" t="s">
        <v>40</v>
      </c>
    </row>
    <row r="33" spans="1:7" ht="12.75">
      <c r="A33" s="138" t="s">
        <v>72</v>
      </c>
      <c r="B33" s="163" t="s">
        <v>40</v>
      </c>
      <c r="C33" s="163" t="s">
        <v>40</v>
      </c>
      <c r="D33" s="312" t="s">
        <v>40</v>
      </c>
      <c r="E33" s="164" t="s">
        <v>40</v>
      </c>
      <c r="F33" s="163">
        <v>2.5</v>
      </c>
      <c r="G33" s="164" t="s">
        <v>40</v>
      </c>
    </row>
    <row r="34" spans="1:7" ht="12.75">
      <c r="A34" s="144" t="s">
        <v>77</v>
      </c>
      <c r="B34" s="163" t="s">
        <v>40</v>
      </c>
      <c r="C34" s="163">
        <v>6.48</v>
      </c>
      <c r="D34" s="312" t="s">
        <v>40</v>
      </c>
      <c r="E34" s="163" t="s">
        <v>40</v>
      </c>
      <c r="F34" s="163" t="s">
        <v>40</v>
      </c>
      <c r="G34" s="164" t="s">
        <v>40</v>
      </c>
    </row>
    <row r="35" spans="1:7" ht="13.5" thickBot="1">
      <c r="A35" s="391" t="s">
        <v>73</v>
      </c>
      <c r="B35" s="392">
        <v>7</v>
      </c>
      <c r="C35" s="388">
        <v>1.585</v>
      </c>
      <c r="D35" s="393" t="s">
        <v>40</v>
      </c>
      <c r="E35" s="394">
        <v>3</v>
      </c>
      <c r="F35" s="388">
        <v>4.5</v>
      </c>
      <c r="G35" s="394" t="s">
        <v>40</v>
      </c>
    </row>
    <row r="36" spans="1:7" ht="12.75">
      <c r="A36" s="146" t="s">
        <v>74</v>
      </c>
      <c r="C36" s="148">
        <v>0</v>
      </c>
      <c r="E36" s="133">
        <v>0</v>
      </c>
      <c r="F36" s="148">
        <v>0</v>
      </c>
      <c r="G36" s="148">
        <v>0</v>
      </c>
    </row>
    <row r="37" ht="12.75">
      <c r="A37" s="133" t="s">
        <v>63</v>
      </c>
    </row>
    <row r="38" ht="12.75">
      <c r="A38" s="133" t="s">
        <v>63</v>
      </c>
    </row>
    <row r="39" ht="12.75">
      <c r="A39" s="133" t="s">
        <v>63</v>
      </c>
    </row>
    <row r="40" ht="12.75">
      <c r="A40" s="133" t="s">
        <v>63</v>
      </c>
    </row>
    <row r="41" ht="12.75">
      <c r="A41" s="133" t="s">
        <v>63</v>
      </c>
    </row>
    <row r="42" ht="12.75">
      <c r="A42" s="133" t="s">
        <v>63</v>
      </c>
    </row>
    <row r="43" ht="12.75">
      <c r="A43" s="133" t="s">
        <v>63</v>
      </c>
    </row>
    <row r="44" ht="12.75">
      <c r="A44" s="133" t="s">
        <v>63</v>
      </c>
    </row>
    <row r="45" ht="12.75">
      <c r="A45" s="133" t="s">
        <v>63</v>
      </c>
    </row>
    <row r="46" ht="12.75">
      <c r="A46" s="133" t="s">
        <v>63</v>
      </c>
    </row>
    <row r="47" ht="12.75">
      <c r="A47" s="133" t="s">
        <v>63</v>
      </c>
    </row>
    <row r="48" ht="12.75">
      <c r="A48" s="133" t="s">
        <v>63</v>
      </c>
    </row>
    <row r="49" ht="12.75">
      <c r="A49" s="133" t="s">
        <v>63</v>
      </c>
    </row>
    <row r="50" ht="12.75">
      <c r="A50" s="133" t="s">
        <v>63</v>
      </c>
    </row>
    <row r="51" ht="12.75">
      <c r="A51" s="133" t="s">
        <v>63</v>
      </c>
    </row>
    <row r="52" ht="12.75">
      <c r="A52" s="133" t="s">
        <v>63</v>
      </c>
    </row>
    <row r="53" ht="12.75">
      <c r="A53" s="133" t="s">
        <v>63</v>
      </c>
    </row>
    <row r="54" ht="12.75">
      <c r="A54" s="133" t="s">
        <v>63</v>
      </c>
    </row>
    <row r="55" ht="12.75">
      <c r="A55" s="133" t="s">
        <v>63</v>
      </c>
    </row>
    <row r="56" ht="12.75">
      <c r="A56" s="133" t="s">
        <v>63</v>
      </c>
    </row>
    <row r="57" ht="12.75">
      <c r="A57" s="133" t="s">
        <v>63</v>
      </c>
    </row>
    <row r="58" ht="12.75">
      <c r="A58" s="133" t="s">
        <v>63</v>
      </c>
    </row>
    <row r="59" ht="12.75">
      <c r="A59" s="133" t="s">
        <v>63</v>
      </c>
    </row>
    <row r="60" ht="12.75">
      <c r="A60" s="133" t="s">
        <v>63</v>
      </c>
    </row>
    <row r="61" ht="12.75">
      <c r="A61" s="133" t="s">
        <v>63</v>
      </c>
    </row>
    <row r="62" ht="12.75">
      <c r="A62" s="133" t="s">
        <v>63</v>
      </c>
    </row>
    <row r="63" ht="12.75">
      <c r="A63" s="133" t="s">
        <v>63</v>
      </c>
    </row>
    <row r="64" ht="12.75">
      <c r="A64" s="133" t="s">
        <v>63</v>
      </c>
    </row>
    <row r="65" ht="12.75">
      <c r="A65" s="133" t="s">
        <v>63</v>
      </c>
    </row>
    <row r="66" ht="12.75">
      <c r="A66" s="133" t="s">
        <v>63</v>
      </c>
    </row>
    <row r="67" ht="12.75">
      <c r="A67" s="133" t="s">
        <v>63</v>
      </c>
    </row>
    <row r="68" ht="12.75">
      <c r="A68" s="133" t="s">
        <v>63</v>
      </c>
    </row>
    <row r="69" ht="12.75">
      <c r="A69" s="133" t="s">
        <v>63</v>
      </c>
    </row>
    <row r="70" ht="12.75">
      <c r="A70" s="133" t="s">
        <v>63</v>
      </c>
    </row>
    <row r="71" ht="12.75">
      <c r="A71" s="133" t="s">
        <v>63</v>
      </c>
    </row>
    <row r="72" ht="12.75">
      <c r="A72" s="133" t="s">
        <v>63</v>
      </c>
    </row>
    <row r="73" ht="12.75">
      <c r="A73" s="133" t="s">
        <v>63</v>
      </c>
    </row>
    <row r="74" ht="12.75">
      <c r="A74" s="133" t="s">
        <v>63</v>
      </c>
    </row>
    <row r="75" ht="12.75">
      <c r="A75" s="133" t="s">
        <v>63</v>
      </c>
    </row>
    <row r="76" ht="12.75">
      <c r="A76" s="133" t="s">
        <v>63</v>
      </c>
    </row>
    <row r="77" ht="12.75">
      <c r="A77" s="133" t="s">
        <v>63</v>
      </c>
    </row>
    <row r="78" ht="12.75">
      <c r="A78" s="133" t="s">
        <v>63</v>
      </c>
    </row>
    <row r="79" ht="12.75">
      <c r="A79" s="133" t="s">
        <v>63</v>
      </c>
    </row>
    <row r="80" ht="12.75">
      <c r="A80" s="133" t="s">
        <v>63</v>
      </c>
    </row>
    <row r="81" ht="12.75">
      <c r="A81" s="133" t="s">
        <v>63</v>
      </c>
    </row>
    <row r="82" ht="12.75">
      <c r="A82" s="133" t="s">
        <v>63</v>
      </c>
    </row>
    <row r="83" ht="12.75">
      <c r="A83" s="133" t="s">
        <v>63</v>
      </c>
    </row>
    <row r="84" ht="12.75">
      <c r="A84" s="133" t="s">
        <v>63</v>
      </c>
    </row>
    <row r="85" ht="12.75">
      <c r="A85" s="133" t="s">
        <v>63</v>
      </c>
    </row>
    <row r="86" ht="12.75">
      <c r="A86" s="133" t="s">
        <v>63</v>
      </c>
    </row>
    <row r="87" ht="12.75">
      <c r="A87" s="133" t="s">
        <v>63</v>
      </c>
    </row>
    <row r="88" ht="12.75">
      <c r="A88" s="133" t="s">
        <v>63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2"/>
  <dimension ref="A1:IQ83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33" customWidth="1"/>
    <col min="2" max="2" width="11.421875" style="133" customWidth="1"/>
    <col min="3" max="4" width="11.421875" style="148" customWidth="1"/>
    <col min="5" max="5" width="11.421875" style="133" customWidth="1"/>
    <col min="6" max="7" width="11.421875" style="148" customWidth="1"/>
    <col min="8" max="8" width="11.421875" style="133" customWidth="1"/>
    <col min="9" max="9" width="11.421875" style="154" customWidth="1"/>
    <col min="10" max="10" width="11.421875" style="142" customWidth="1"/>
    <col min="11" max="16384" width="11.421875" style="133" customWidth="1"/>
  </cols>
  <sheetData>
    <row r="1" spans="1:10" s="130" customFormat="1" ht="18">
      <c r="A1" s="458" t="s">
        <v>0</v>
      </c>
      <c r="B1" s="458"/>
      <c r="C1" s="458"/>
      <c r="D1" s="458"/>
      <c r="E1" s="458"/>
      <c r="F1" s="458"/>
      <c r="G1" s="458"/>
      <c r="I1" s="187"/>
      <c r="J1" s="179"/>
    </row>
    <row r="2" spans="1:10" s="132" customFormat="1" ht="14.25">
      <c r="A2" s="131"/>
      <c r="B2" s="131"/>
      <c r="C2" s="150"/>
      <c r="D2" s="150"/>
      <c r="E2" s="131"/>
      <c r="F2" s="150"/>
      <c r="G2" s="150"/>
      <c r="I2" s="186"/>
      <c r="J2" s="181"/>
    </row>
    <row r="3" spans="1:10" s="132" customFormat="1" ht="15">
      <c r="A3" s="448" t="s">
        <v>335</v>
      </c>
      <c r="B3" s="448"/>
      <c r="C3" s="448"/>
      <c r="D3" s="448"/>
      <c r="E3" s="448"/>
      <c r="F3" s="448"/>
      <c r="G3" s="448"/>
      <c r="I3" s="186"/>
      <c r="J3" s="181"/>
    </row>
    <row r="4" spans="3:10" s="132" customFormat="1" ht="14.25">
      <c r="C4" s="147"/>
      <c r="D4" s="147"/>
      <c r="F4" s="147"/>
      <c r="G4" s="147"/>
      <c r="I4" s="186"/>
      <c r="J4" s="181"/>
    </row>
    <row r="5" spans="1:7" ht="12.75">
      <c r="A5" s="459" t="s">
        <v>48</v>
      </c>
      <c r="B5" s="461" t="s">
        <v>21</v>
      </c>
      <c r="C5" s="461"/>
      <c r="D5" s="461"/>
      <c r="E5" s="461" t="s">
        <v>22</v>
      </c>
      <c r="F5" s="461"/>
      <c r="G5" s="462"/>
    </row>
    <row r="6" spans="1:7" ht="13.5" thickBot="1">
      <c r="A6" s="460"/>
      <c r="B6" s="316">
        <v>2000</v>
      </c>
      <c r="C6" s="317">
        <v>2001</v>
      </c>
      <c r="D6" s="317">
        <v>2002</v>
      </c>
      <c r="E6" s="318">
        <v>2000</v>
      </c>
      <c r="F6" s="319">
        <v>2001</v>
      </c>
      <c r="G6" s="319">
        <v>2002</v>
      </c>
    </row>
    <row r="7" spans="1:7" ht="12.75">
      <c r="A7" s="170"/>
      <c r="B7" s="135"/>
      <c r="C7" s="151"/>
      <c r="D7" s="151"/>
      <c r="E7" s="135"/>
      <c r="F7" s="151"/>
      <c r="G7" s="313"/>
    </row>
    <row r="8" spans="1:9" ht="12.75">
      <c r="A8" s="171" t="s">
        <v>49</v>
      </c>
      <c r="B8" s="137">
        <v>353.324</v>
      </c>
      <c r="C8" s="137">
        <v>9225.6</v>
      </c>
      <c r="D8" s="137">
        <v>3695.384</v>
      </c>
      <c r="E8" s="137">
        <v>92619.717</v>
      </c>
      <c r="F8" s="137">
        <v>88467.883</v>
      </c>
      <c r="G8" s="161">
        <v>77722.153</v>
      </c>
      <c r="H8"/>
      <c r="I8" s="167"/>
    </row>
    <row r="9" spans="2:9" ht="12.75">
      <c r="B9" s="162"/>
      <c r="C9" s="168"/>
      <c r="D9" s="168"/>
      <c r="E9" s="162"/>
      <c r="F9" s="168"/>
      <c r="G9" s="307"/>
      <c r="H9"/>
      <c r="I9" s="167"/>
    </row>
    <row r="10" spans="1:9" ht="12.75">
      <c r="A10" s="171" t="s">
        <v>329</v>
      </c>
      <c r="B10" s="140"/>
      <c r="C10" s="152"/>
      <c r="D10" s="152"/>
      <c r="E10" s="140"/>
      <c r="F10" s="152"/>
      <c r="G10" s="277"/>
      <c r="H10"/>
      <c r="I10" s="167"/>
    </row>
    <row r="11" spans="1:9" ht="12.75">
      <c r="A11" s="334" t="s">
        <v>50</v>
      </c>
      <c r="B11" s="137">
        <v>345.174</v>
      </c>
      <c r="C11" s="137">
        <v>9137.822</v>
      </c>
      <c r="D11" s="137">
        <f>SUM(D12:D22)</f>
        <v>3693.794</v>
      </c>
      <c r="E11" s="137">
        <v>64183.513</v>
      </c>
      <c r="F11" s="137">
        <v>65132.483</v>
      </c>
      <c r="G11" s="161">
        <f>SUM(G12:G22)</f>
        <v>52411.782999999996</v>
      </c>
      <c r="H11"/>
      <c r="I11" s="167"/>
    </row>
    <row r="12" spans="1:251" s="148" customFormat="1" ht="12.75">
      <c r="A12" s="154" t="s">
        <v>51</v>
      </c>
      <c r="B12" s="163">
        <v>27.02</v>
      </c>
      <c r="C12" s="152" t="s">
        <v>40</v>
      </c>
      <c r="D12" s="167">
        <v>5.52</v>
      </c>
      <c r="E12" s="332">
        <v>501.483</v>
      </c>
      <c r="F12" s="332">
        <v>1833.12</v>
      </c>
      <c r="G12" s="142">
        <v>5115.96</v>
      </c>
      <c r="H12" s="167"/>
      <c r="I12" s="167"/>
      <c r="J12" s="167"/>
      <c r="K12" s="133"/>
      <c r="L12" s="133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</row>
    <row r="13" spans="1:11" ht="12.75">
      <c r="A13" s="172" t="s">
        <v>52</v>
      </c>
      <c r="B13" s="163" t="s">
        <v>40</v>
      </c>
      <c r="C13" s="163" t="s">
        <v>40</v>
      </c>
      <c r="D13" s="163" t="s">
        <v>40</v>
      </c>
      <c r="E13" s="163" t="s">
        <v>40</v>
      </c>
      <c r="F13" s="163">
        <v>167.18</v>
      </c>
      <c r="G13" s="333">
        <v>167.18</v>
      </c>
      <c r="H13"/>
      <c r="I13" s="167"/>
      <c r="K13" s="142">
        <f>SUM(J12:J13)</f>
        <v>0</v>
      </c>
    </row>
    <row r="14" spans="1:9" ht="12.75">
      <c r="A14" s="172" t="s">
        <v>53</v>
      </c>
      <c r="B14" s="163" t="s">
        <v>40</v>
      </c>
      <c r="C14" s="163" t="s">
        <v>40</v>
      </c>
      <c r="D14" s="163" t="s">
        <v>40</v>
      </c>
      <c r="E14" s="163">
        <v>22039.19</v>
      </c>
      <c r="F14" s="332">
        <v>17745.985</v>
      </c>
      <c r="G14" s="333">
        <v>262.055</v>
      </c>
      <c r="H14"/>
      <c r="I14" s="167"/>
    </row>
    <row r="15" spans="1:9" ht="12.75">
      <c r="A15" s="172" t="s">
        <v>54</v>
      </c>
      <c r="B15" s="163" t="s">
        <v>40</v>
      </c>
      <c r="C15" s="163" t="s">
        <v>40</v>
      </c>
      <c r="D15" s="163" t="s">
        <v>40</v>
      </c>
      <c r="E15" s="163" t="s">
        <v>40</v>
      </c>
      <c r="F15" s="163" t="s">
        <v>40</v>
      </c>
      <c r="G15" s="164" t="s">
        <v>40</v>
      </c>
      <c r="H15"/>
      <c r="I15" s="167"/>
    </row>
    <row r="16" spans="1:9" ht="12.75">
      <c r="A16" s="172" t="s">
        <v>55</v>
      </c>
      <c r="B16" s="163">
        <v>71.864</v>
      </c>
      <c r="C16" s="332">
        <v>9043.187</v>
      </c>
      <c r="D16" s="167">
        <v>3584.34</v>
      </c>
      <c r="E16" s="163">
        <v>34008.361</v>
      </c>
      <c r="F16" s="332">
        <v>30709.94</v>
      </c>
      <c r="G16" s="142">
        <v>23379.274</v>
      </c>
      <c r="H16"/>
      <c r="I16" s="167"/>
    </row>
    <row r="17" spans="1:9" ht="12.75">
      <c r="A17" s="172" t="s">
        <v>57</v>
      </c>
      <c r="B17" s="163"/>
      <c r="C17" s="332"/>
      <c r="D17" s="167">
        <v>23.354</v>
      </c>
      <c r="E17" s="163"/>
      <c r="F17" s="332"/>
      <c r="G17" s="333"/>
      <c r="H17"/>
      <c r="I17" s="167"/>
    </row>
    <row r="18" spans="1:9" ht="12.75">
      <c r="A18" s="172" t="s">
        <v>58</v>
      </c>
      <c r="B18" s="163">
        <v>169.35</v>
      </c>
      <c r="C18" s="332">
        <v>94.635</v>
      </c>
      <c r="D18" s="167">
        <v>50.399</v>
      </c>
      <c r="E18" s="163">
        <v>6443.269</v>
      </c>
      <c r="F18" s="332">
        <v>14368.663</v>
      </c>
      <c r="G18" s="142">
        <v>22483.814</v>
      </c>
      <c r="H18"/>
      <c r="I18" s="167"/>
    </row>
    <row r="19" spans="1:9" ht="12.75">
      <c r="A19" s="172" t="s">
        <v>59</v>
      </c>
      <c r="B19" s="163" t="s">
        <v>40</v>
      </c>
      <c r="C19" s="163" t="s">
        <v>40</v>
      </c>
      <c r="D19" s="163" t="s">
        <v>40</v>
      </c>
      <c r="E19" s="163">
        <v>203.7</v>
      </c>
      <c r="F19" s="332">
        <v>201.72</v>
      </c>
      <c r="G19" s="142">
        <v>227.2</v>
      </c>
      <c r="H19"/>
      <c r="I19" s="167"/>
    </row>
    <row r="20" spans="1:9" ht="12.75">
      <c r="A20" s="172" t="s">
        <v>60</v>
      </c>
      <c r="B20" s="163">
        <v>76.94</v>
      </c>
      <c r="C20" s="332" t="s">
        <v>40</v>
      </c>
      <c r="D20" s="154">
        <v>30.181</v>
      </c>
      <c r="E20" s="163">
        <v>963.46</v>
      </c>
      <c r="F20" s="152" t="s">
        <v>40</v>
      </c>
      <c r="G20" s="142">
        <v>740.3</v>
      </c>
      <c r="H20"/>
      <c r="I20" s="167"/>
    </row>
    <row r="21" spans="1:9" ht="12.75">
      <c r="A21" s="172" t="s">
        <v>61</v>
      </c>
      <c r="B21" s="163" t="s">
        <v>40</v>
      </c>
      <c r="C21" s="163" t="s">
        <v>40</v>
      </c>
      <c r="D21" s="163" t="s">
        <v>40</v>
      </c>
      <c r="E21" s="163">
        <v>18.05</v>
      </c>
      <c r="F21" s="332">
        <v>97.875</v>
      </c>
      <c r="G21" s="142">
        <v>26</v>
      </c>
      <c r="H21"/>
      <c r="I21" s="167"/>
    </row>
    <row r="22" spans="1:7" ht="12.75">
      <c r="A22" s="172" t="s">
        <v>62</v>
      </c>
      <c r="B22" s="163" t="s">
        <v>40</v>
      </c>
      <c r="C22" s="163" t="s">
        <v>40</v>
      </c>
      <c r="D22" s="163" t="s">
        <v>40</v>
      </c>
      <c r="E22" s="163">
        <v>6</v>
      </c>
      <c r="F22" s="332">
        <v>8</v>
      </c>
      <c r="G22" s="142">
        <v>10</v>
      </c>
    </row>
    <row r="23" spans="1:7" ht="12.75">
      <c r="A23" s="133" t="s">
        <v>63</v>
      </c>
      <c r="B23" s="140"/>
      <c r="C23" s="152"/>
      <c r="D23" s="152"/>
      <c r="E23" s="140"/>
      <c r="F23" s="152"/>
      <c r="G23" s="277"/>
    </row>
    <row r="24" spans="1:7" ht="12.75">
      <c r="A24" s="171" t="s">
        <v>330</v>
      </c>
      <c r="B24" s="140"/>
      <c r="C24" s="152"/>
      <c r="D24" s="152"/>
      <c r="E24" s="140"/>
      <c r="F24" s="152"/>
      <c r="G24" s="277"/>
    </row>
    <row r="25" spans="1:7" ht="12.75">
      <c r="A25" s="133" t="s">
        <v>83</v>
      </c>
      <c r="B25" s="163" t="s">
        <v>40</v>
      </c>
      <c r="C25" s="163" t="s">
        <v>40</v>
      </c>
      <c r="D25" s="154">
        <v>1.38</v>
      </c>
      <c r="E25" s="163">
        <v>21.5</v>
      </c>
      <c r="F25" s="163" t="s">
        <v>40</v>
      </c>
      <c r="G25" s="164" t="s">
        <v>40</v>
      </c>
    </row>
    <row r="26" spans="1:7" ht="12.75">
      <c r="A26" s="133" t="s">
        <v>70</v>
      </c>
      <c r="B26" s="163" t="s">
        <v>40</v>
      </c>
      <c r="C26" s="163" t="s">
        <v>40</v>
      </c>
      <c r="D26" s="163" t="s">
        <v>40</v>
      </c>
      <c r="E26" s="163" t="s">
        <v>40</v>
      </c>
      <c r="F26" s="163" t="s">
        <v>40</v>
      </c>
      <c r="G26" s="142">
        <v>20</v>
      </c>
    </row>
    <row r="27" spans="1:7" ht="13.5" thickBot="1">
      <c r="A27" s="395" t="s">
        <v>71</v>
      </c>
      <c r="B27" s="392" t="s">
        <v>40</v>
      </c>
      <c r="C27" s="392" t="s">
        <v>40</v>
      </c>
      <c r="D27" s="392" t="s">
        <v>40</v>
      </c>
      <c r="E27" s="145">
        <v>344</v>
      </c>
      <c r="F27" s="388">
        <v>129</v>
      </c>
      <c r="G27" s="396">
        <v>216.5</v>
      </c>
    </row>
    <row r="28" ht="12.75">
      <c r="A28" s="146" t="s">
        <v>74</v>
      </c>
    </row>
    <row r="29" ht="12.75">
      <c r="A29" s="133" t="s">
        <v>63</v>
      </c>
    </row>
    <row r="30" ht="12.75">
      <c r="A30" s="133" t="s">
        <v>63</v>
      </c>
    </row>
    <row r="31" ht="12.75">
      <c r="A31" s="133" t="s">
        <v>63</v>
      </c>
    </row>
    <row r="32" ht="12.75">
      <c r="A32" s="133" t="s">
        <v>63</v>
      </c>
    </row>
    <row r="33" ht="12.75">
      <c r="A33" s="133" t="s">
        <v>63</v>
      </c>
    </row>
    <row r="34" ht="12.75">
      <c r="A34" s="133" t="s">
        <v>63</v>
      </c>
    </row>
    <row r="35" ht="12.75">
      <c r="A35" s="133" t="s">
        <v>63</v>
      </c>
    </row>
    <row r="36" ht="12.75">
      <c r="A36" s="133" t="s">
        <v>63</v>
      </c>
    </row>
    <row r="37" ht="12.75">
      <c r="A37" s="133" t="s">
        <v>63</v>
      </c>
    </row>
    <row r="38" ht="12.75">
      <c r="A38" s="133" t="s">
        <v>63</v>
      </c>
    </row>
    <row r="39" ht="12.75">
      <c r="A39" s="133" t="s">
        <v>63</v>
      </c>
    </row>
    <row r="40" ht="12.75">
      <c r="A40" s="133" t="s">
        <v>63</v>
      </c>
    </row>
    <row r="41" ht="12.75">
      <c r="A41" s="133" t="s">
        <v>63</v>
      </c>
    </row>
    <row r="42" ht="12.75">
      <c r="A42" s="133" t="s">
        <v>63</v>
      </c>
    </row>
    <row r="43" ht="12.75">
      <c r="A43" s="133" t="s">
        <v>63</v>
      </c>
    </row>
    <row r="44" ht="12.75">
      <c r="A44" s="133" t="s">
        <v>63</v>
      </c>
    </row>
    <row r="45" ht="12.75">
      <c r="A45" s="133" t="s">
        <v>63</v>
      </c>
    </row>
    <row r="46" ht="12.75">
      <c r="A46" s="133" t="s">
        <v>63</v>
      </c>
    </row>
    <row r="47" ht="12.75">
      <c r="A47" s="133" t="s">
        <v>63</v>
      </c>
    </row>
    <row r="48" ht="12.75">
      <c r="A48" s="133" t="s">
        <v>63</v>
      </c>
    </row>
    <row r="49" ht="12.75">
      <c r="A49" s="133" t="s">
        <v>63</v>
      </c>
    </row>
    <row r="50" ht="12.75">
      <c r="A50" s="133" t="s">
        <v>63</v>
      </c>
    </row>
    <row r="51" ht="12.75">
      <c r="A51" s="133" t="s">
        <v>63</v>
      </c>
    </row>
    <row r="52" ht="12.75">
      <c r="A52" s="133" t="s">
        <v>63</v>
      </c>
    </row>
    <row r="53" ht="12.75">
      <c r="A53" s="133" t="s">
        <v>63</v>
      </c>
    </row>
    <row r="54" ht="12.75">
      <c r="A54" s="133" t="s">
        <v>63</v>
      </c>
    </row>
    <row r="55" ht="12.75">
      <c r="A55" s="133" t="s">
        <v>63</v>
      </c>
    </row>
    <row r="56" ht="12.75">
      <c r="A56" s="133" t="s">
        <v>63</v>
      </c>
    </row>
    <row r="57" ht="12.75">
      <c r="A57" s="133" t="s">
        <v>63</v>
      </c>
    </row>
    <row r="58" ht="12.75">
      <c r="A58" s="133" t="s">
        <v>63</v>
      </c>
    </row>
    <row r="59" ht="12.75">
      <c r="A59" s="133" t="s">
        <v>63</v>
      </c>
    </row>
    <row r="60" ht="12.75">
      <c r="A60" s="133" t="s">
        <v>63</v>
      </c>
    </row>
    <row r="61" ht="12.75">
      <c r="A61" s="133" t="s">
        <v>63</v>
      </c>
    </row>
    <row r="62" ht="12.75">
      <c r="A62" s="133" t="s">
        <v>63</v>
      </c>
    </row>
    <row r="63" ht="12.75">
      <c r="A63" s="133" t="s">
        <v>63</v>
      </c>
    </row>
    <row r="64" ht="12.75">
      <c r="A64" s="133" t="s">
        <v>63</v>
      </c>
    </row>
    <row r="65" ht="12.75">
      <c r="A65" s="133" t="s">
        <v>63</v>
      </c>
    </row>
    <row r="66" ht="12.75">
      <c r="A66" s="133" t="s">
        <v>63</v>
      </c>
    </row>
    <row r="67" ht="12.75">
      <c r="A67" s="133" t="s">
        <v>63</v>
      </c>
    </row>
    <row r="68" ht="12.75">
      <c r="A68" s="133" t="s">
        <v>63</v>
      </c>
    </row>
    <row r="69" ht="12.75">
      <c r="A69" s="133" t="s">
        <v>63</v>
      </c>
    </row>
    <row r="70" ht="12.75">
      <c r="A70" s="133" t="s">
        <v>63</v>
      </c>
    </row>
    <row r="71" ht="12.75">
      <c r="A71" s="133" t="s">
        <v>63</v>
      </c>
    </row>
    <row r="72" ht="12.75">
      <c r="A72" s="133" t="s">
        <v>63</v>
      </c>
    </row>
    <row r="73" ht="12.75">
      <c r="A73" s="133" t="s">
        <v>63</v>
      </c>
    </row>
    <row r="74" ht="12.75">
      <c r="A74" s="133" t="s">
        <v>63</v>
      </c>
    </row>
    <row r="75" ht="12.75">
      <c r="A75" s="133" t="s">
        <v>63</v>
      </c>
    </row>
    <row r="76" ht="12.75">
      <c r="A76" s="133" t="s">
        <v>63</v>
      </c>
    </row>
    <row r="77" ht="12.75">
      <c r="A77" s="133" t="s">
        <v>63</v>
      </c>
    </row>
    <row r="78" ht="12.75">
      <c r="A78" s="133" t="s">
        <v>63</v>
      </c>
    </row>
    <row r="79" ht="12.75">
      <c r="A79" s="133" t="s">
        <v>63</v>
      </c>
    </row>
    <row r="80" ht="12.75">
      <c r="A80" s="133" t="s">
        <v>63</v>
      </c>
    </row>
    <row r="81" ht="12.75">
      <c r="A81" s="133" t="s">
        <v>63</v>
      </c>
    </row>
    <row r="82" ht="12.75">
      <c r="A82" s="133" t="s">
        <v>63</v>
      </c>
    </row>
    <row r="83" ht="12.75">
      <c r="A83" s="133" t="s">
        <v>63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transitionEvaluation="1"/>
  <dimension ref="A1:H55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184" customWidth="1"/>
    <col min="2" max="5" width="15.57421875" style="184" customWidth="1"/>
    <col min="6" max="7" width="16.7109375" style="184" customWidth="1"/>
    <col min="8" max="8" width="20.421875" style="184" customWidth="1"/>
    <col min="9" max="16384" width="11.00390625" style="184" customWidth="1"/>
  </cols>
  <sheetData>
    <row r="1" spans="1:8" s="188" customFormat="1" ht="18">
      <c r="A1" s="463" t="s">
        <v>0</v>
      </c>
      <c r="B1" s="463"/>
      <c r="C1" s="463"/>
      <c r="D1" s="463"/>
      <c r="E1" s="463"/>
      <c r="F1" s="463"/>
      <c r="G1" s="463"/>
      <c r="H1" s="184"/>
    </row>
    <row r="2" s="189" customFormat="1" ht="14.25">
      <c r="H2" s="184"/>
    </row>
    <row r="3" spans="1:8" s="189" customFormat="1" ht="15">
      <c r="A3" s="467" t="s">
        <v>341</v>
      </c>
      <c r="B3" s="467"/>
      <c r="C3" s="467"/>
      <c r="D3" s="467"/>
      <c r="E3" s="467"/>
      <c r="F3" s="467"/>
      <c r="G3" s="467"/>
      <c r="H3" s="184"/>
    </row>
    <row r="4" s="189" customFormat="1" ht="14.25">
      <c r="H4" s="184"/>
    </row>
    <row r="5" spans="1:7" ht="12.75">
      <c r="A5" s="183"/>
      <c r="B5" s="464" t="s">
        <v>92</v>
      </c>
      <c r="C5" s="464"/>
      <c r="D5" s="464" t="s">
        <v>4</v>
      </c>
      <c r="E5" s="464"/>
      <c r="F5" s="465" t="s">
        <v>93</v>
      </c>
      <c r="G5" s="466"/>
    </row>
    <row r="6" spans="1:7" ht="12.75">
      <c r="A6" s="191" t="s">
        <v>94</v>
      </c>
      <c r="B6" s="192" t="s">
        <v>95</v>
      </c>
      <c r="C6" s="193"/>
      <c r="D6" s="192" t="s">
        <v>95</v>
      </c>
      <c r="E6" s="193"/>
      <c r="F6" s="192" t="s">
        <v>96</v>
      </c>
      <c r="G6" s="194" t="s">
        <v>97</v>
      </c>
    </row>
    <row r="7" spans="2:7" ht="12.75">
      <c r="B7" s="195" t="s">
        <v>98</v>
      </c>
      <c r="C7" s="196">
        <v>2002</v>
      </c>
      <c r="D7" s="197" t="s">
        <v>98</v>
      </c>
      <c r="E7" s="196">
        <v>2002</v>
      </c>
      <c r="F7" s="196">
        <v>2002</v>
      </c>
      <c r="G7" s="198">
        <v>2002</v>
      </c>
    </row>
    <row r="8" spans="2:8" ht="13.5" thickBot="1">
      <c r="B8" s="197" t="s">
        <v>99</v>
      </c>
      <c r="C8" s="197" t="s">
        <v>99</v>
      </c>
      <c r="D8" s="197" t="s">
        <v>100</v>
      </c>
      <c r="E8" s="197" t="s">
        <v>100</v>
      </c>
      <c r="F8" s="197" t="s">
        <v>100</v>
      </c>
      <c r="G8" s="199" t="s">
        <v>100</v>
      </c>
      <c r="H8" s="209"/>
    </row>
    <row r="9" spans="1:8" ht="12.75">
      <c r="A9" s="200" t="s">
        <v>101</v>
      </c>
      <c r="B9" s="201">
        <v>227100</v>
      </c>
      <c r="C9" s="201">
        <v>209940.544</v>
      </c>
      <c r="D9" s="201">
        <v>559188</v>
      </c>
      <c r="E9" s="201">
        <v>568123.961</v>
      </c>
      <c r="F9" s="201">
        <v>126961.569</v>
      </c>
      <c r="G9" s="347">
        <v>133086.006</v>
      </c>
      <c r="H9" s="210"/>
    </row>
    <row r="10" spans="1:8" ht="12.75">
      <c r="A10" s="203"/>
      <c r="B10" s="204"/>
      <c r="C10" s="204"/>
      <c r="D10" s="204"/>
      <c r="E10" s="204"/>
      <c r="F10" s="204"/>
      <c r="G10" s="205"/>
      <c r="H10" s="210"/>
    </row>
    <row r="11" spans="1:8" ht="12.75">
      <c r="A11" s="336" t="s">
        <v>332</v>
      </c>
      <c r="B11" s="204"/>
      <c r="C11" s="204"/>
      <c r="D11" s="204"/>
      <c r="E11" s="204"/>
      <c r="F11" s="204"/>
      <c r="G11" s="205"/>
      <c r="H11" s="210"/>
    </row>
    <row r="12" spans="1:8" ht="12.75">
      <c r="A12" s="336" t="s">
        <v>50</v>
      </c>
      <c r="B12" s="257">
        <v>17492</v>
      </c>
      <c r="C12" s="257">
        <f>SUM(C13:C26)</f>
        <v>17997.077999999998</v>
      </c>
      <c r="D12" s="257">
        <v>89808</v>
      </c>
      <c r="E12" s="257">
        <f>SUM(E13:E26)</f>
        <v>104472.167</v>
      </c>
      <c r="F12" s="257">
        <f>SUM(F13:F26)</f>
        <v>30838.197999999997</v>
      </c>
      <c r="G12" s="258">
        <f>SUM(G13:G26)</f>
        <v>31283.216999999997</v>
      </c>
      <c r="H12" s="210"/>
    </row>
    <row r="13" spans="1:8" ht="12.75" customHeight="1">
      <c r="A13" s="203" t="s">
        <v>102</v>
      </c>
      <c r="B13" s="204">
        <v>2479</v>
      </c>
      <c r="C13" s="204">
        <v>3014.62</v>
      </c>
      <c r="D13" s="204">
        <v>15454</v>
      </c>
      <c r="E13" s="204">
        <v>20817.74</v>
      </c>
      <c r="F13" s="211">
        <v>1510.341</v>
      </c>
      <c r="G13" s="205">
        <v>6717.214</v>
      </c>
      <c r="H13" s="210"/>
    </row>
    <row r="14" spans="1:8" ht="12.75">
      <c r="A14" s="203" t="s">
        <v>103</v>
      </c>
      <c r="B14" s="204">
        <v>276</v>
      </c>
      <c r="C14" s="204">
        <v>288.764</v>
      </c>
      <c r="D14" s="204">
        <v>1381</v>
      </c>
      <c r="E14" s="204">
        <v>1434.21</v>
      </c>
      <c r="F14" s="211">
        <v>335.014</v>
      </c>
      <c r="G14" s="205">
        <v>794.144</v>
      </c>
      <c r="H14" s="210"/>
    </row>
    <row r="15" spans="1:8" ht="12.75">
      <c r="A15" s="203" t="s">
        <v>104</v>
      </c>
      <c r="B15" s="204">
        <v>219</v>
      </c>
      <c r="C15" s="204">
        <v>214.409</v>
      </c>
      <c r="D15" s="204">
        <v>1418</v>
      </c>
      <c r="E15" s="204">
        <v>1746.656</v>
      </c>
      <c r="F15" s="204">
        <v>3851.607</v>
      </c>
      <c r="G15" s="205">
        <v>1775.624</v>
      </c>
      <c r="H15" s="210"/>
    </row>
    <row r="16" spans="1:8" ht="12.75">
      <c r="A16" s="203" t="s">
        <v>105</v>
      </c>
      <c r="B16" s="204">
        <v>499</v>
      </c>
      <c r="C16" s="204">
        <v>576.625</v>
      </c>
      <c r="D16" s="204">
        <v>3616</v>
      </c>
      <c r="E16" s="204">
        <v>4059.237</v>
      </c>
      <c r="F16" s="211">
        <v>592.48</v>
      </c>
      <c r="G16" s="224">
        <v>925.531</v>
      </c>
      <c r="H16" s="210"/>
    </row>
    <row r="17" spans="1:8" ht="12.75">
      <c r="A17" s="203" t="s">
        <v>106</v>
      </c>
      <c r="B17" s="204">
        <v>2182</v>
      </c>
      <c r="C17" s="204">
        <v>2401.8</v>
      </c>
      <c r="D17" s="204">
        <v>5236</v>
      </c>
      <c r="E17" s="204">
        <v>6782.9</v>
      </c>
      <c r="F17" s="211">
        <v>6457.922</v>
      </c>
      <c r="G17" s="224">
        <v>1431.41</v>
      </c>
      <c r="H17" s="210"/>
    </row>
    <row r="18" spans="1:8" ht="12.75">
      <c r="A18" s="203" t="s">
        <v>107</v>
      </c>
      <c r="B18" s="204">
        <v>150</v>
      </c>
      <c r="C18" s="204">
        <v>174</v>
      </c>
      <c r="D18" s="204">
        <v>521</v>
      </c>
      <c r="E18" s="204">
        <v>568.6</v>
      </c>
      <c r="F18" s="211">
        <v>188.466</v>
      </c>
      <c r="G18" s="224">
        <v>14.253</v>
      </c>
      <c r="H18" s="210"/>
    </row>
    <row r="19" spans="1:8" ht="12.75">
      <c r="A19" s="203" t="s">
        <v>108</v>
      </c>
      <c r="B19" s="204">
        <v>5102</v>
      </c>
      <c r="C19" s="204">
        <v>5230.34</v>
      </c>
      <c r="D19" s="204">
        <v>33171</v>
      </c>
      <c r="E19" s="204">
        <v>38934</v>
      </c>
      <c r="F19" s="211">
        <v>836.398</v>
      </c>
      <c r="G19" s="224">
        <v>14871.57</v>
      </c>
      <c r="H19" s="210"/>
    </row>
    <row r="20" spans="1:8" ht="12.75">
      <c r="A20" s="203" t="s">
        <v>109</v>
      </c>
      <c r="B20" s="204">
        <v>978</v>
      </c>
      <c r="C20" s="204">
        <v>876.389</v>
      </c>
      <c r="D20" s="204">
        <v>2621</v>
      </c>
      <c r="E20" s="204">
        <v>2075.859</v>
      </c>
      <c r="F20" s="211">
        <v>1328.436</v>
      </c>
      <c r="G20" s="224">
        <v>551.377</v>
      </c>
      <c r="H20" s="210"/>
    </row>
    <row r="21" spans="1:8" ht="12.75">
      <c r="A21" s="203" t="s">
        <v>110</v>
      </c>
      <c r="B21" s="204">
        <v>134</v>
      </c>
      <c r="C21" s="204">
        <v>135.604</v>
      </c>
      <c r="D21" s="204">
        <v>1022</v>
      </c>
      <c r="E21" s="204">
        <v>1057</v>
      </c>
      <c r="F21" s="211">
        <v>4202.735</v>
      </c>
      <c r="G21" s="224">
        <v>774.803</v>
      </c>
      <c r="H21" s="210"/>
    </row>
    <row r="22" spans="1:8" ht="12.75">
      <c r="A22" s="203" t="s">
        <v>111</v>
      </c>
      <c r="B22" s="204">
        <v>72</v>
      </c>
      <c r="C22" s="204">
        <v>102.7</v>
      </c>
      <c r="D22" s="204">
        <v>577</v>
      </c>
      <c r="E22" s="204">
        <v>867.2</v>
      </c>
      <c r="F22" s="211">
        <v>503.411</v>
      </c>
      <c r="G22" s="224">
        <v>40.156</v>
      </c>
      <c r="H22" s="210"/>
    </row>
    <row r="23" spans="1:8" ht="12.75">
      <c r="A23" s="203" t="s">
        <v>112</v>
      </c>
      <c r="B23" s="204">
        <v>2800</v>
      </c>
      <c r="C23" s="204">
        <v>2415.535</v>
      </c>
      <c r="D23" s="204">
        <v>8312</v>
      </c>
      <c r="E23" s="204">
        <v>7529.16</v>
      </c>
      <c r="F23" s="211">
        <v>7785.24</v>
      </c>
      <c r="G23" s="224">
        <v>987.566</v>
      </c>
      <c r="H23" s="210"/>
    </row>
    <row r="24" spans="1:8" ht="12.75">
      <c r="A24" s="203" t="s">
        <v>113</v>
      </c>
      <c r="B24" s="204">
        <v>281</v>
      </c>
      <c r="C24" s="204">
        <v>230.693</v>
      </c>
      <c r="D24" s="204">
        <v>511</v>
      </c>
      <c r="E24" s="204">
        <v>434.005</v>
      </c>
      <c r="F24" s="211">
        <v>1651.74</v>
      </c>
      <c r="G24" s="224">
        <v>208.583</v>
      </c>
      <c r="H24" s="210"/>
    </row>
    <row r="25" spans="1:8" ht="12.75">
      <c r="A25" s="203" t="s">
        <v>114</v>
      </c>
      <c r="B25" s="204">
        <v>2026</v>
      </c>
      <c r="C25" s="204">
        <v>1996</v>
      </c>
      <c r="D25" s="204">
        <v>14143</v>
      </c>
      <c r="E25" s="204">
        <v>16053</v>
      </c>
      <c r="F25" s="211">
        <v>1407.626</v>
      </c>
      <c r="G25" s="224">
        <v>1815.711</v>
      </c>
      <c r="H25" s="210"/>
    </row>
    <row r="26" spans="1:8" ht="12.75">
      <c r="A26" s="203" t="s">
        <v>115</v>
      </c>
      <c r="B26" s="204">
        <v>294</v>
      </c>
      <c r="C26" s="204">
        <v>339.599</v>
      </c>
      <c r="D26" s="204">
        <v>1825</v>
      </c>
      <c r="E26" s="204">
        <v>2112.6</v>
      </c>
      <c r="F26" s="211">
        <v>186.782</v>
      </c>
      <c r="G26" s="224">
        <v>375.275</v>
      </c>
      <c r="H26" s="210"/>
    </row>
    <row r="27" spans="1:8" ht="12.75">
      <c r="A27" s="203"/>
      <c r="B27" s="204"/>
      <c r="C27" s="204"/>
      <c r="D27" s="204"/>
      <c r="E27" s="204"/>
      <c r="F27" s="204"/>
      <c r="G27" s="205"/>
      <c r="H27" s="210"/>
    </row>
    <row r="28" spans="1:8" ht="12.75">
      <c r="A28" s="336" t="s">
        <v>64</v>
      </c>
      <c r="B28" s="204"/>
      <c r="C28" s="206"/>
      <c r="D28" s="204"/>
      <c r="E28" s="204"/>
      <c r="F28" s="204"/>
      <c r="G28" s="205"/>
      <c r="H28" s="210"/>
    </row>
    <row r="29" spans="1:8" ht="12.75" customHeight="1">
      <c r="A29" s="203" t="s">
        <v>116</v>
      </c>
      <c r="B29" s="204">
        <v>1167</v>
      </c>
      <c r="C29" s="204">
        <v>1368.63</v>
      </c>
      <c r="D29" s="204">
        <v>5071</v>
      </c>
      <c r="E29" s="204">
        <v>4122.765</v>
      </c>
      <c r="F29" s="211">
        <v>27.952</v>
      </c>
      <c r="G29" s="224">
        <v>1160.337</v>
      </c>
      <c r="H29" s="210"/>
    </row>
    <row r="30" spans="1:8" ht="12.75" customHeight="1">
      <c r="A30" s="203" t="s">
        <v>117</v>
      </c>
      <c r="B30" s="204">
        <v>5</v>
      </c>
      <c r="C30" s="204">
        <v>6</v>
      </c>
      <c r="D30" s="204">
        <v>8</v>
      </c>
      <c r="E30" s="204">
        <v>11.9</v>
      </c>
      <c r="F30" s="211">
        <v>76.029</v>
      </c>
      <c r="G30" s="205" t="s">
        <v>40</v>
      </c>
      <c r="H30" s="210"/>
    </row>
    <row r="31" spans="1:8" ht="12.75" customHeight="1">
      <c r="A31" s="203" t="s">
        <v>118</v>
      </c>
      <c r="B31" s="204" t="s">
        <v>40</v>
      </c>
      <c r="C31" s="204">
        <v>408</v>
      </c>
      <c r="D31" s="204" t="s">
        <v>40</v>
      </c>
      <c r="E31" s="204">
        <v>1554.424</v>
      </c>
      <c r="F31" s="211">
        <v>26.236</v>
      </c>
      <c r="G31" s="224">
        <v>59.386</v>
      </c>
      <c r="H31" s="210"/>
    </row>
    <row r="32" spans="1:8" ht="12.75" customHeight="1">
      <c r="A32" s="203" t="s">
        <v>119</v>
      </c>
      <c r="B32" s="204" t="s">
        <v>40</v>
      </c>
      <c r="C32" s="204">
        <v>35.729</v>
      </c>
      <c r="D32" s="204" t="s">
        <v>40</v>
      </c>
      <c r="E32" s="204">
        <v>174.868</v>
      </c>
      <c r="F32" s="211">
        <v>89.04</v>
      </c>
      <c r="G32" s="224">
        <v>4.544</v>
      </c>
      <c r="H32" s="210"/>
    </row>
    <row r="33" spans="1:8" ht="12.75" customHeight="1">
      <c r="A33" s="203" t="s">
        <v>120</v>
      </c>
      <c r="B33" s="204" t="s">
        <v>40</v>
      </c>
      <c r="C33" s="204">
        <v>64.5</v>
      </c>
      <c r="D33" s="204" t="s">
        <v>40</v>
      </c>
      <c r="E33" s="204">
        <v>148.4</v>
      </c>
      <c r="F33" s="211">
        <v>122.529</v>
      </c>
      <c r="G33" s="224">
        <v>17.575</v>
      </c>
      <c r="H33" s="210"/>
    </row>
    <row r="34" spans="1:8" ht="12.75" customHeight="1">
      <c r="A34" s="203" t="s">
        <v>121</v>
      </c>
      <c r="B34" s="204">
        <v>1207</v>
      </c>
      <c r="C34" s="204">
        <v>1111</v>
      </c>
      <c r="D34" s="204">
        <v>6249</v>
      </c>
      <c r="E34" s="204">
        <v>3910.244</v>
      </c>
      <c r="F34" s="211">
        <v>0.738</v>
      </c>
      <c r="G34" s="224">
        <v>1262.786</v>
      </c>
      <c r="H34" s="210"/>
    </row>
    <row r="35" spans="1:8" ht="12.75" customHeight="1">
      <c r="A35" s="203" t="s">
        <v>122</v>
      </c>
      <c r="B35" s="204" t="s">
        <v>40</v>
      </c>
      <c r="C35" s="204">
        <v>153.5</v>
      </c>
      <c r="D35" s="204" t="s">
        <v>40</v>
      </c>
      <c r="E35" s="204">
        <v>519.5</v>
      </c>
      <c r="F35" s="211">
        <v>4.081</v>
      </c>
      <c r="G35" s="224">
        <v>109.575</v>
      </c>
      <c r="H35" s="210"/>
    </row>
    <row r="36" spans="1:8" ht="12.75" customHeight="1">
      <c r="A36" s="203" t="s">
        <v>123</v>
      </c>
      <c r="B36" s="204" t="s">
        <v>40</v>
      </c>
      <c r="C36" s="204">
        <v>335.1</v>
      </c>
      <c r="D36" s="204" t="s">
        <v>40</v>
      </c>
      <c r="E36" s="204">
        <v>1217.6</v>
      </c>
      <c r="F36" s="211">
        <v>78.632</v>
      </c>
      <c r="G36" s="224">
        <v>296.303</v>
      </c>
      <c r="H36" s="210"/>
    </row>
    <row r="37" spans="1:8" ht="12.75" customHeight="1">
      <c r="A37" s="203" t="s">
        <v>124</v>
      </c>
      <c r="B37" s="204">
        <v>2304</v>
      </c>
      <c r="C37" s="204">
        <v>2421.738</v>
      </c>
      <c r="D37" s="204">
        <v>8919</v>
      </c>
      <c r="E37" s="204">
        <v>9304</v>
      </c>
      <c r="F37" s="211">
        <v>240.326</v>
      </c>
      <c r="G37" s="224">
        <v>565.659</v>
      </c>
      <c r="H37" s="210"/>
    </row>
    <row r="38" spans="1:8" ht="12.75" customHeight="1">
      <c r="A38" s="203" t="s">
        <v>125</v>
      </c>
      <c r="B38" s="204" t="s">
        <v>40</v>
      </c>
      <c r="C38" s="204">
        <v>847.91</v>
      </c>
      <c r="D38" s="204" t="s">
        <v>40</v>
      </c>
      <c r="E38" s="204">
        <v>3866.47</v>
      </c>
      <c r="F38" s="211">
        <v>19.043</v>
      </c>
      <c r="G38" s="224">
        <v>185.601</v>
      </c>
      <c r="H38" s="210"/>
    </row>
    <row r="39" spans="1:8" ht="12.75" customHeight="1">
      <c r="A39" s="203" t="s">
        <v>126</v>
      </c>
      <c r="B39" s="204">
        <v>2242</v>
      </c>
      <c r="C39" s="204">
        <v>2148.2</v>
      </c>
      <c r="D39" s="204">
        <v>6868</v>
      </c>
      <c r="E39" s="204">
        <v>4421</v>
      </c>
      <c r="F39" s="211">
        <v>226.526</v>
      </c>
      <c r="G39" s="224">
        <v>265.137</v>
      </c>
      <c r="H39" s="210"/>
    </row>
    <row r="40" spans="1:8" ht="12.75" customHeight="1">
      <c r="A40" s="203" t="s">
        <v>127</v>
      </c>
      <c r="B40" s="204">
        <v>9419</v>
      </c>
      <c r="C40" s="204">
        <v>9400</v>
      </c>
      <c r="D40" s="204">
        <v>18887</v>
      </c>
      <c r="E40" s="204">
        <v>19500</v>
      </c>
      <c r="F40" s="211">
        <v>1097.774</v>
      </c>
      <c r="G40" s="224">
        <v>357.824</v>
      </c>
      <c r="H40" s="210"/>
    </row>
    <row r="41" spans="1:8" ht="12.75" customHeight="1">
      <c r="A41" s="203"/>
      <c r="B41" s="204"/>
      <c r="C41" s="204"/>
      <c r="D41" s="204"/>
      <c r="E41" s="204"/>
      <c r="F41" s="204"/>
      <c r="G41" s="205"/>
      <c r="H41" s="210"/>
    </row>
    <row r="42" spans="1:8" ht="12.75" customHeight="1">
      <c r="A42" s="336" t="s">
        <v>333</v>
      </c>
      <c r="B42" s="204"/>
      <c r="C42" s="204"/>
      <c r="D42" s="204"/>
      <c r="E42" s="204"/>
      <c r="F42" s="204"/>
      <c r="G42" s="205"/>
      <c r="H42" s="210"/>
    </row>
    <row r="43" spans="1:8" ht="12.75" customHeight="1">
      <c r="A43" s="203" t="s">
        <v>128</v>
      </c>
      <c r="B43" s="204">
        <v>5210</v>
      </c>
      <c r="C43" s="204">
        <v>5830</v>
      </c>
      <c r="D43" s="204">
        <v>10292</v>
      </c>
      <c r="E43" s="211">
        <v>12300</v>
      </c>
      <c r="F43" s="211">
        <v>1.243</v>
      </c>
      <c r="G43" s="224">
        <v>9312.659</v>
      </c>
      <c r="H43" s="210"/>
    </row>
    <row r="44" spans="1:8" ht="12.75" customHeight="1">
      <c r="A44" s="203" t="s">
        <v>129</v>
      </c>
      <c r="B44" s="204">
        <v>8468</v>
      </c>
      <c r="C44" s="204">
        <v>11045</v>
      </c>
      <c r="D44" s="204">
        <v>13279</v>
      </c>
      <c r="E44" s="211">
        <v>10059</v>
      </c>
      <c r="F44" s="211">
        <v>1.277</v>
      </c>
      <c r="G44" s="224">
        <v>15026.521</v>
      </c>
      <c r="H44" s="210"/>
    </row>
    <row r="45" spans="1:8" ht="12.75" customHeight="1">
      <c r="A45" s="203" t="s">
        <v>130</v>
      </c>
      <c r="B45" s="204">
        <v>2653</v>
      </c>
      <c r="C45" s="204">
        <v>2043.98</v>
      </c>
      <c r="D45" s="204">
        <v>3857</v>
      </c>
      <c r="E45" s="211">
        <v>2925.89</v>
      </c>
      <c r="F45" s="211">
        <v>6717.082</v>
      </c>
      <c r="G45" s="224">
        <v>4.848</v>
      </c>
      <c r="H45" s="210"/>
    </row>
    <row r="46" spans="1:8" ht="12.75" customHeight="1">
      <c r="A46" s="203" t="s">
        <v>131</v>
      </c>
      <c r="B46" s="204">
        <v>13992</v>
      </c>
      <c r="C46" s="204">
        <v>8836</v>
      </c>
      <c r="D46" s="204">
        <v>29613</v>
      </c>
      <c r="E46" s="211">
        <v>16198</v>
      </c>
      <c r="F46" s="211">
        <v>67.181</v>
      </c>
      <c r="G46" s="224">
        <v>12527.043</v>
      </c>
      <c r="H46" s="210"/>
    </row>
    <row r="47" spans="1:7" ht="12.75" customHeight="1">
      <c r="A47" s="203" t="s">
        <v>79</v>
      </c>
      <c r="B47" s="204">
        <v>25508</v>
      </c>
      <c r="C47" s="204">
        <v>18582.15</v>
      </c>
      <c r="D47" s="204">
        <v>61204</v>
      </c>
      <c r="E47" s="211">
        <v>44061.992</v>
      </c>
      <c r="F47" s="211">
        <v>2216.623</v>
      </c>
      <c r="G47" s="224">
        <v>25104.458</v>
      </c>
    </row>
    <row r="48" spans="1:7" ht="12.75" customHeight="1">
      <c r="A48" s="203" t="s">
        <v>132</v>
      </c>
      <c r="B48" s="204" t="s">
        <v>40</v>
      </c>
      <c r="C48" s="204" t="s">
        <v>40</v>
      </c>
      <c r="D48" s="204" t="s">
        <v>40</v>
      </c>
      <c r="E48" s="204" t="s">
        <v>40</v>
      </c>
      <c r="F48" s="211">
        <v>33.79</v>
      </c>
      <c r="G48" s="205" t="s">
        <v>40</v>
      </c>
    </row>
    <row r="49" spans="1:7" ht="12.75" customHeight="1">
      <c r="A49" s="203" t="s">
        <v>133</v>
      </c>
      <c r="B49" s="204">
        <v>261</v>
      </c>
      <c r="C49" s="204">
        <v>206.9</v>
      </c>
      <c r="D49" s="204">
        <v>898</v>
      </c>
      <c r="E49" s="211">
        <v>829</v>
      </c>
      <c r="F49" s="211">
        <v>5864.369</v>
      </c>
      <c r="G49" s="224">
        <v>444.447</v>
      </c>
    </row>
    <row r="50" spans="1:7" ht="12.75" customHeight="1">
      <c r="A50" s="203" t="s">
        <v>134</v>
      </c>
      <c r="B50" s="204">
        <v>1020</v>
      </c>
      <c r="C50" s="204">
        <v>634.559</v>
      </c>
      <c r="D50" s="204">
        <v>4122</v>
      </c>
      <c r="E50" s="211">
        <v>3236.183</v>
      </c>
      <c r="F50" s="211">
        <v>3194.114</v>
      </c>
      <c r="G50" s="224">
        <v>486.427</v>
      </c>
    </row>
    <row r="51" spans="1:7" ht="12.75" customHeight="1">
      <c r="A51" s="203" t="s">
        <v>135</v>
      </c>
      <c r="B51" s="204">
        <v>46</v>
      </c>
      <c r="C51" s="204">
        <v>63.32</v>
      </c>
      <c r="D51" s="204">
        <v>203</v>
      </c>
      <c r="E51" s="211">
        <v>268</v>
      </c>
      <c r="F51" s="211">
        <v>315.174</v>
      </c>
      <c r="G51" s="205" t="s">
        <v>40</v>
      </c>
    </row>
    <row r="52" spans="1:7" ht="12.75" customHeight="1">
      <c r="A52" s="203" t="s">
        <v>136</v>
      </c>
      <c r="B52" s="204">
        <v>38</v>
      </c>
      <c r="C52" s="204">
        <v>56</v>
      </c>
      <c r="D52" s="204">
        <v>168</v>
      </c>
      <c r="E52" s="211">
        <v>355</v>
      </c>
      <c r="F52" s="211">
        <v>346.263</v>
      </c>
      <c r="G52" s="224">
        <v>0.759</v>
      </c>
    </row>
    <row r="53" spans="1:7" ht="12.75" customHeight="1" thickBot="1">
      <c r="A53" s="207" t="s">
        <v>137</v>
      </c>
      <c r="B53" s="208">
        <v>99</v>
      </c>
      <c r="C53" s="208">
        <v>88.8</v>
      </c>
      <c r="D53" s="208">
        <v>604</v>
      </c>
      <c r="E53" s="215">
        <v>550.4</v>
      </c>
      <c r="F53" s="215">
        <v>297.495</v>
      </c>
      <c r="G53" s="216" t="s">
        <v>40</v>
      </c>
    </row>
    <row r="54" ht="12.75">
      <c r="A54" s="184" t="s">
        <v>138</v>
      </c>
    </row>
    <row r="55" ht="12.75">
      <c r="A55" s="184" t="s">
        <v>139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1"/>
  <dimension ref="A1:I3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445"/>
      <c r="H1" s="445"/>
    </row>
    <row r="2" s="2" customFormat="1" ht="14.25">
      <c r="A2" s="71"/>
    </row>
    <row r="3" spans="1:8" s="2" customFormat="1" ht="15">
      <c r="A3" s="428" t="s">
        <v>30</v>
      </c>
      <c r="B3" s="428"/>
      <c r="C3" s="428"/>
      <c r="D3" s="428"/>
      <c r="E3" s="428"/>
      <c r="F3" s="428"/>
      <c r="G3" s="428"/>
      <c r="H3" s="42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11</v>
      </c>
      <c r="F5" s="22"/>
      <c r="G5" s="24" t="s">
        <v>31</v>
      </c>
      <c r="H5" s="25"/>
    </row>
    <row r="6" spans="1:8" ht="12.75">
      <c r="A6" s="26" t="s">
        <v>6</v>
      </c>
      <c r="B6" s="23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27" t="s">
        <v>16</v>
      </c>
      <c r="H6" s="28"/>
    </row>
    <row r="7" spans="1:8" ht="12.75">
      <c r="A7" s="14"/>
      <c r="B7" s="23" t="s">
        <v>17</v>
      </c>
      <c r="C7" s="23" t="s">
        <v>18</v>
      </c>
      <c r="D7" s="29" t="s">
        <v>19</v>
      </c>
      <c r="E7" s="23" t="s">
        <v>20</v>
      </c>
      <c r="F7" s="23" t="s">
        <v>9</v>
      </c>
      <c r="G7" s="23" t="s">
        <v>21</v>
      </c>
      <c r="H7" s="23" t="s">
        <v>22</v>
      </c>
    </row>
    <row r="8" spans="1:8" ht="13.5" thickBot="1">
      <c r="A8" s="30"/>
      <c r="B8" s="22"/>
      <c r="C8" s="22"/>
      <c r="D8" s="22"/>
      <c r="E8" s="23" t="s">
        <v>23</v>
      </c>
      <c r="F8" s="22"/>
      <c r="G8" s="22"/>
      <c r="H8" s="22"/>
    </row>
    <row r="9" spans="1:8" ht="12.75">
      <c r="A9" s="31">
        <v>1985</v>
      </c>
      <c r="B9" s="32">
        <v>4245.6</v>
      </c>
      <c r="C9" s="32">
        <v>25.2</v>
      </c>
      <c r="D9" s="32">
        <v>10698.3</v>
      </c>
      <c r="E9" s="32">
        <v>13.22226629644321</v>
      </c>
      <c r="F9" s="34">
        <v>1401217.6505234814</v>
      </c>
      <c r="G9" s="34">
        <v>1971</v>
      </c>
      <c r="H9" s="34">
        <v>953407</v>
      </c>
    </row>
    <row r="10" spans="1:8" ht="12.75">
      <c r="A10" s="35">
        <v>1986</v>
      </c>
      <c r="B10" s="36">
        <v>4339.5</v>
      </c>
      <c r="C10" s="36">
        <v>17.1</v>
      </c>
      <c r="D10" s="36">
        <v>7486</v>
      </c>
      <c r="E10" s="36">
        <v>14.646664983832776</v>
      </c>
      <c r="F10" s="38">
        <v>1092862.3802483382</v>
      </c>
      <c r="G10" s="38">
        <v>733043</v>
      </c>
      <c r="H10" s="38">
        <v>985984</v>
      </c>
    </row>
    <row r="11" spans="1:8" ht="12.75">
      <c r="A11" s="35">
        <v>1987</v>
      </c>
      <c r="B11" s="36">
        <v>4396.6</v>
      </c>
      <c r="C11" s="36">
        <v>22.3</v>
      </c>
      <c r="D11" s="36">
        <v>9894.3</v>
      </c>
      <c r="E11" s="36">
        <v>13.624944406380346</v>
      </c>
      <c r="F11" s="38">
        <v>1339427.5960717849</v>
      </c>
      <c r="G11" s="38">
        <v>97335</v>
      </c>
      <c r="H11" s="38">
        <v>286559</v>
      </c>
    </row>
    <row r="12" spans="1:8" ht="12.75">
      <c r="A12" s="35">
        <v>1988</v>
      </c>
      <c r="B12" s="36">
        <v>4250.3</v>
      </c>
      <c r="C12" s="36">
        <v>28.4</v>
      </c>
      <c r="D12" s="36">
        <v>12092.4</v>
      </c>
      <c r="E12" s="36">
        <v>13.630954527424183</v>
      </c>
      <c r="F12" s="38">
        <v>1594497.133172262</v>
      </c>
      <c r="G12" s="38">
        <v>143483</v>
      </c>
      <c r="H12" s="38">
        <v>1384451</v>
      </c>
    </row>
    <row r="13" spans="1:8" ht="12.75">
      <c r="A13" s="35">
        <v>1989</v>
      </c>
      <c r="B13" s="36">
        <v>4305.2</v>
      </c>
      <c r="C13" s="36">
        <v>21.8</v>
      </c>
      <c r="D13" s="36">
        <v>9428.7</v>
      </c>
      <c r="E13" s="36">
        <v>13.64297476951186</v>
      </c>
      <c r="F13" s="38">
        <v>1286355.1620929644</v>
      </c>
      <c r="G13" s="38">
        <v>8895</v>
      </c>
      <c r="H13" s="38">
        <v>1660546</v>
      </c>
    </row>
    <row r="14" spans="1:8" ht="12.75">
      <c r="A14" s="35">
        <v>1990</v>
      </c>
      <c r="B14" s="36">
        <v>4351.8</v>
      </c>
      <c r="C14" s="36">
        <v>21.5</v>
      </c>
      <c r="D14" s="36">
        <v>9382.2</v>
      </c>
      <c r="E14" s="36">
        <v>13.504741985503589</v>
      </c>
      <c r="F14" s="38">
        <v>1267041.9025639177</v>
      </c>
      <c r="G14" s="38">
        <v>32124</v>
      </c>
      <c r="H14" s="38">
        <v>944739</v>
      </c>
    </row>
    <row r="15" spans="1:8" ht="12.75">
      <c r="A15" s="35">
        <v>1991</v>
      </c>
      <c r="B15" s="36">
        <v>4412.8</v>
      </c>
      <c r="C15" s="36">
        <v>21.00729695431472</v>
      </c>
      <c r="D15" s="36">
        <v>9270.1</v>
      </c>
      <c r="E15" s="36">
        <v>13.648984890555697</v>
      </c>
      <c r="F15" s="38">
        <v>1265274.5483394037</v>
      </c>
      <c r="G15" s="38">
        <v>106349</v>
      </c>
      <c r="H15" s="38">
        <v>613650</v>
      </c>
    </row>
    <row r="16" spans="1:8" ht="12.75">
      <c r="A16" s="35">
        <v>1992</v>
      </c>
      <c r="B16" s="36">
        <v>4112.2</v>
      </c>
      <c r="C16" s="36">
        <v>14.84606779825884</v>
      </c>
      <c r="D16" s="36">
        <v>6105</v>
      </c>
      <c r="E16" s="36">
        <v>13.420600290889858</v>
      </c>
      <c r="F16" s="38">
        <v>819327.6477588258</v>
      </c>
      <c r="G16" s="38">
        <v>196655</v>
      </c>
      <c r="H16" s="38">
        <v>779773</v>
      </c>
    </row>
    <row r="17" spans="1:8" ht="12.75">
      <c r="A17" s="35">
        <v>1993</v>
      </c>
      <c r="B17" s="36">
        <v>3540.9</v>
      </c>
      <c r="C17" s="36">
        <v>27.396424637803946</v>
      </c>
      <c r="D17" s="36">
        <v>9700.8</v>
      </c>
      <c r="E17" s="36">
        <v>13.258327022706238</v>
      </c>
      <c r="F17" s="38">
        <v>1286163.7878186863</v>
      </c>
      <c r="G17" s="38">
        <v>74921</v>
      </c>
      <c r="H17" s="38">
        <v>383062</v>
      </c>
    </row>
    <row r="18" spans="1:8" ht="12.75">
      <c r="A18" s="13">
        <v>1994</v>
      </c>
      <c r="B18" s="42">
        <v>3539.5</v>
      </c>
      <c r="C18" s="42">
        <v>20.95069925130668</v>
      </c>
      <c r="D18" s="42">
        <v>7415.5</v>
      </c>
      <c r="E18" s="42">
        <v>13.246306780618562</v>
      </c>
      <c r="F18" s="65">
        <v>982279.8793167694</v>
      </c>
      <c r="G18" s="65">
        <v>34088</v>
      </c>
      <c r="H18" s="38">
        <v>1408210</v>
      </c>
    </row>
    <row r="19" spans="1:9" ht="12.75">
      <c r="A19" s="13">
        <v>1995</v>
      </c>
      <c r="B19" s="42">
        <v>3555.9</v>
      </c>
      <c r="C19" s="42">
        <v>14.192187631823167</v>
      </c>
      <c r="D19" s="42">
        <v>5046.6</v>
      </c>
      <c r="E19" s="42">
        <v>14.893079946630127</v>
      </c>
      <c r="F19" s="65">
        <v>751594.172586636</v>
      </c>
      <c r="G19" s="65">
        <v>1242185</v>
      </c>
      <c r="H19" s="38">
        <v>269203</v>
      </c>
      <c r="I19" s="40"/>
    </row>
    <row r="20" spans="1:8" ht="12.75">
      <c r="A20" s="13">
        <v>1996</v>
      </c>
      <c r="B20" s="41">
        <v>3572.2</v>
      </c>
      <c r="C20" s="42">
        <v>29.945131851520074</v>
      </c>
      <c r="D20" s="41">
        <v>10697</v>
      </c>
      <c r="E20" s="41">
        <v>13.09004363347878</v>
      </c>
      <c r="F20" s="44">
        <v>1400241.967473225</v>
      </c>
      <c r="G20" s="44">
        <v>658122</v>
      </c>
      <c r="H20" s="39">
        <v>228943</v>
      </c>
    </row>
    <row r="21" spans="1:8" ht="12.75">
      <c r="A21" s="13">
        <v>1997</v>
      </c>
      <c r="B21" s="41">
        <v>3682.3</v>
      </c>
      <c r="C21" s="42">
        <v>23.218640523585798</v>
      </c>
      <c r="D21" s="41">
        <v>8549.8</v>
      </c>
      <c r="E21" s="41">
        <v>13.336458596276131</v>
      </c>
      <c r="F21" s="44">
        <v>1140240.5370644166</v>
      </c>
      <c r="G21" s="44">
        <v>412044</v>
      </c>
      <c r="H21" s="39">
        <v>270489</v>
      </c>
    </row>
    <row r="22" spans="1:8" ht="12.75">
      <c r="A22" s="13">
        <v>1998</v>
      </c>
      <c r="B22" s="41">
        <v>3535.2</v>
      </c>
      <c r="C22" s="42">
        <v>30.819472731387194</v>
      </c>
      <c r="D22" s="41">
        <v>10895.3</v>
      </c>
      <c r="E22" s="41">
        <v>11.821908093229</v>
      </c>
      <c r="F22" s="44">
        <v>1288032.352481579</v>
      </c>
      <c r="G22" s="44">
        <v>226667</v>
      </c>
      <c r="H22" s="39">
        <v>201145</v>
      </c>
    </row>
    <row r="23" spans="1:8" ht="12.75">
      <c r="A23" s="13">
        <v>1999</v>
      </c>
      <c r="B23" s="41">
        <v>3120</v>
      </c>
      <c r="C23" s="42">
        <v>23.9</v>
      </c>
      <c r="D23" s="41">
        <v>7459.5</v>
      </c>
      <c r="E23" s="41">
        <v>12.128424266464727</v>
      </c>
      <c r="F23" s="44">
        <v>901663.4452417871</v>
      </c>
      <c r="G23" s="44">
        <v>218707</v>
      </c>
      <c r="H23" s="39">
        <v>618032</v>
      </c>
    </row>
    <row r="24" spans="1:8" ht="12.75">
      <c r="A24" s="13">
        <v>2000</v>
      </c>
      <c r="B24" s="41">
        <v>3278</v>
      </c>
      <c r="C24" s="100">
        <v>33.74</v>
      </c>
      <c r="D24" s="41">
        <v>11063</v>
      </c>
      <c r="E24" s="41">
        <v>11.563472888343972</v>
      </c>
      <c r="F24" s="44">
        <f>D24*E24*10</f>
        <v>1279267.0056374935</v>
      </c>
      <c r="G24" s="252">
        <v>85118.029</v>
      </c>
      <c r="H24" s="96">
        <v>218337.46</v>
      </c>
    </row>
    <row r="25" spans="1:8" ht="12.75">
      <c r="A25" s="13">
        <v>2001</v>
      </c>
      <c r="B25" s="99">
        <v>2992.088</v>
      </c>
      <c r="C25" s="100">
        <f>D25/B25*10</f>
        <v>20.885545478608915</v>
      </c>
      <c r="D25" s="99">
        <v>6249.139</v>
      </c>
      <c r="E25" s="41">
        <v>12.65</v>
      </c>
      <c r="F25" s="44">
        <f>D25*E25*10</f>
        <v>790516.0835000001</v>
      </c>
      <c r="G25" s="252">
        <v>823382.225</v>
      </c>
      <c r="H25" s="96">
        <v>217888.319</v>
      </c>
    </row>
    <row r="26" spans="1:8" ht="12.75">
      <c r="A26" s="13">
        <v>2002</v>
      </c>
      <c r="B26" s="99">
        <v>3101.524</v>
      </c>
      <c r="C26" s="100">
        <f>D26/B26*10</f>
        <v>26.961996747405472</v>
      </c>
      <c r="D26" s="99">
        <v>8362.328</v>
      </c>
      <c r="E26" s="41">
        <v>11.82</v>
      </c>
      <c r="F26" s="44">
        <f>D26*E26*10</f>
        <v>988427.1695999999</v>
      </c>
      <c r="G26" s="252">
        <v>1575572.509</v>
      </c>
      <c r="H26" s="96">
        <v>39502.507</v>
      </c>
    </row>
    <row r="27" spans="1:8" ht="13.5" thickBot="1">
      <c r="A27" s="48" t="s">
        <v>350</v>
      </c>
      <c r="B27" s="66">
        <v>3089</v>
      </c>
      <c r="C27" s="305">
        <f>D27/B27*10</f>
        <v>28.15927484622855</v>
      </c>
      <c r="D27" s="66">
        <v>8698.4</v>
      </c>
      <c r="E27" s="66">
        <v>12.15</v>
      </c>
      <c r="F27" s="68">
        <f>D27*E27*10</f>
        <v>1056855.6</v>
      </c>
      <c r="G27" s="68"/>
      <c r="H27" s="69"/>
    </row>
    <row r="28" spans="1:8" ht="12.75">
      <c r="A28" s="14" t="s">
        <v>24</v>
      </c>
      <c r="B28" s="14"/>
      <c r="C28" s="14"/>
      <c r="D28" s="14"/>
      <c r="E28" s="14"/>
      <c r="F28" s="14"/>
      <c r="G28" s="14"/>
      <c r="H28" s="14"/>
    </row>
    <row r="29" spans="1:8" ht="12.75">
      <c r="A29" s="70" t="s">
        <v>26</v>
      </c>
      <c r="B29" s="14"/>
      <c r="C29" s="14"/>
      <c r="D29" s="14"/>
      <c r="E29" s="14"/>
      <c r="F29" s="14"/>
      <c r="G29" s="14"/>
      <c r="H29" s="14"/>
    </row>
    <row r="30" spans="1:3" ht="12.75">
      <c r="A30" s="14"/>
      <c r="B30" s="14"/>
      <c r="C30" s="14"/>
    </row>
    <row r="31" spans="1:3" ht="12.75">
      <c r="A31" s="14"/>
      <c r="B31" s="14"/>
      <c r="C31" s="1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H2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19"/>
      <c r="H1" s="19"/>
    </row>
    <row r="2" s="2" customFormat="1" ht="14.25"/>
    <row r="3" spans="1:8" ht="15">
      <c r="A3" s="428" t="s">
        <v>33</v>
      </c>
      <c r="B3" s="428"/>
      <c r="C3" s="428"/>
      <c r="D3" s="428"/>
      <c r="E3" s="428"/>
      <c r="F3" s="428"/>
      <c r="G3" s="14"/>
      <c r="H3" s="14"/>
    </row>
    <row r="4" spans="1:8" ht="12.75">
      <c r="A4" s="78"/>
      <c r="B4" s="28"/>
      <c r="C4" s="55"/>
      <c r="D4" s="55"/>
      <c r="E4" s="55"/>
      <c r="G4" s="14"/>
      <c r="H4" s="14"/>
    </row>
    <row r="5" spans="1:8" ht="12.75">
      <c r="A5" s="14"/>
      <c r="C5" s="58" t="s">
        <v>35</v>
      </c>
      <c r="D5" s="59"/>
      <c r="E5" s="58" t="s">
        <v>34</v>
      </c>
      <c r="F5" s="59"/>
      <c r="G5" s="14"/>
      <c r="H5" s="14"/>
    </row>
    <row r="6" spans="1:8" ht="12.75">
      <c r="A6" s="468" t="s">
        <v>6</v>
      </c>
      <c r="B6" s="433"/>
      <c r="C6" s="23" t="s">
        <v>3</v>
      </c>
      <c r="D6" s="23" t="s">
        <v>4</v>
      </c>
      <c r="E6" s="23" t="s">
        <v>3</v>
      </c>
      <c r="F6" s="23" t="s">
        <v>4</v>
      </c>
      <c r="G6" s="14"/>
      <c r="H6" s="14"/>
    </row>
    <row r="7" spans="1:8" ht="13.5" thickBot="1">
      <c r="A7" s="30"/>
      <c r="C7" s="23" t="s">
        <v>17</v>
      </c>
      <c r="D7" s="23" t="s">
        <v>19</v>
      </c>
      <c r="E7" s="23" t="s">
        <v>17</v>
      </c>
      <c r="F7" s="23" t="s">
        <v>19</v>
      </c>
      <c r="G7" s="14"/>
      <c r="H7" s="14"/>
    </row>
    <row r="8" spans="1:8" ht="12.75">
      <c r="A8" s="456">
        <v>1985</v>
      </c>
      <c r="B8" s="457"/>
      <c r="C8" s="32">
        <v>2031.1</v>
      </c>
      <c r="D8" s="32">
        <v>6384.6</v>
      </c>
      <c r="E8" s="32">
        <v>2214.5</v>
      </c>
      <c r="F8" s="32">
        <v>4313.6</v>
      </c>
      <c r="G8" s="14"/>
      <c r="H8" s="14"/>
    </row>
    <row r="9" spans="1:8" ht="12.75">
      <c r="A9" s="429">
        <v>1986</v>
      </c>
      <c r="B9" s="430"/>
      <c r="C9" s="36">
        <v>2284.5</v>
      </c>
      <c r="D9" s="36">
        <v>4221.1</v>
      </c>
      <c r="E9" s="36">
        <v>2055.8</v>
      </c>
      <c r="F9" s="36">
        <v>3209.9</v>
      </c>
      <c r="G9" s="14"/>
      <c r="H9" s="14"/>
    </row>
    <row r="10" spans="1:8" ht="12.75">
      <c r="A10" s="429">
        <v>1987</v>
      </c>
      <c r="B10" s="430"/>
      <c r="C10" s="36">
        <v>2324</v>
      </c>
      <c r="D10" s="36">
        <v>5752.9</v>
      </c>
      <c r="E10" s="36">
        <v>2076.5</v>
      </c>
      <c r="F10" s="36">
        <v>4083.3</v>
      </c>
      <c r="G10" s="14"/>
      <c r="H10" s="14"/>
    </row>
    <row r="11" spans="1:8" ht="12.75">
      <c r="A11" s="429">
        <v>1988</v>
      </c>
      <c r="B11" s="430"/>
      <c r="C11" s="36">
        <v>2337.1</v>
      </c>
      <c r="D11" s="36">
        <v>6920</v>
      </c>
      <c r="E11" s="36">
        <v>1920.2</v>
      </c>
      <c r="F11" s="36">
        <v>5150</v>
      </c>
      <c r="G11" s="14"/>
      <c r="H11" s="14"/>
    </row>
    <row r="12" spans="1:8" ht="12.75">
      <c r="A12" s="429">
        <v>1989</v>
      </c>
      <c r="B12" s="430"/>
      <c r="C12" s="36">
        <v>1883.7</v>
      </c>
      <c r="D12" s="36">
        <v>5632.3</v>
      </c>
      <c r="E12" s="36">
        <v>1846.4</v>
      </c>
      <c r="F12" s="36">
        <v>3761.6</v>
      </c>
      <c r="G12" s="14"/>
      <c r="H12" s="14"/>
    </row>
    <row r="13" spans="1:8" ht="12.75">
      <c r="A13" s="429">
        <v>1990</v>
      </c>
      <c r="B13" s="430"/>
      <c r="C13" s="36">
        <v>2528.1</v>
      </c>
      <c r="D13" s="36">
        <v>6056.9</v>
      </c>
      <c r="E13" s="36">
        <v>1829.7</v>
      </c>
      <c r="F13" s="36">
        <v>3325.3</v>
      </c>
      <c r="G13" s="14"/>
      <c r="H13" s="14"/>
    </row>
    <row r="14" spans="1:8" ht="12.75">
      <c r="A14" s="429">
        <v>1991</v>
      </c>
      <c r="B14" s="430"/>
      <c r="C14" s="36">
        <v>2551.9</v>
      </c>
      <c r="D14" s="36">
        <v>5579</v>
      </c>
      <c r="E14" s="36">
        <v>1860.9</v>
      </c>
      <c r="F14" s="36">
        <v>3691.1</v>
      </c>
      <c r="G14" s="14"/>
      <c r="H14" s="14"/>
    </row>
    <row r="15" spans="1:8" ht="12.75">
      <c r="A15" s="429">
        <v>1992</v>
      </c>
      <c r="B15" s="430"/>
      <c r="C15" s="36">
        <v>2469.6</v>
      </c>
      <c r="D15" s="36">
        <v>3831.3</v>
      </c>
      <c r="E15" s="36">
        <v>1642.6</v>
      </c>
      <c r="F15" s="36">
        <v>2273.7</v>
      </c>
      <c r="G15" s="14"/>
      <c r="H15" s="14"/>
    </row>
    <row r="16" spans="1:8" ht="12.75">
      <c r="A16" s="429">
        <v>1993</v>
      </c>
      <c r="B16" s="430"/>
      <c r="C16" s="36">
        <v>2264.1</v>
      </c>
      <c r="D16" s="36">
        <v>6393.4</v>
      </c>
      <c r="E16" s="36">
        <v>1276.9</v>
      </c>
      <c r="F16" s="36">
        <v>3307.4</v>
      </c>
      <c r="G16" s="14"/>
      <c r="H16" s="14"/>
    </row>
    <row r="17" spans="1:8" ht="12.75">
      <c r="A17" s="429">
        <v>1994</v>
      </c>
      <c r="B17" s="430"/>
      <c r="C17" s="36">
        <v>2232.1</v>
      </c>
      <c r="D17" s="36">
        <v>5095.1</v>
      </c>
      <c r="E17" s="36">
        <v>1307.3</v>
      </c>
      <c r="F17" s="36">
        <v>2320.4</v>
      </c>
      <c r="G17" s="14"/>
      <c r="H17" s="14"/>
    </row>
    <row r="18" spans="1:8" ht="12.75">
      <c r="A18" s="429">
        <v>1995</v>
      </c>
      <c r="B18" s="430"/>
      <c r="C18" s="42">
        <v>2257.5</v>
      </c>
      <c r="D18" s="42">
        <v>3540.6</v>
      </c>
      <c r="E18" s="42">
        <v>1298.4</v>
      </c>
      <c r="F18" s="36">
        <v>1506</v>
      </c>
      <c r="G18" s="14"/>
      <c r="H18" s="14"/>
    </row>
    <row r="19" spans="1:8" ht="12.75">
      <c r="A19" s="429">
        <v>1996</v>
      </c>
      <c r="B19" s="430"/>
      <c r="C19" s="41">
        <v>2405.7</v>
      </c>
      <c r="D19" s="41">
        <v>7342.2</v>
      </c>
      <c r="E19" s="41">
        <v>1166.5</v>
      </c>
      <c r="F19" s="60">
        <v>3354.8</v>
      </c>
      <c r="G19" s="14"/>
      <c r="H19" s="14"/>
    </row>
    <row r="20" spans="1:8" ht="12.75">
      <c r="A20" s="429">
        <v>1997</v>
      </c>
      <c r="B20" s="430"/>
      <c r="C20" s="41">
        <v>2541.8</v>
      </c>
      <c r="D20" s="41">
        <v>6129.7</v>
      </c>
      <c r="E20" s="41">
        <v>1140.5</v>
      </c>
      <c r="F20" s="60">
        <v>2420.1</v>
      </c>
      <c r="G20" s="14"/>
      <c r="H20" s="14"/>
    </row>
    <row r="21" spans="1:8" ht="12.75">
      <c r="A21" s="429">
        <v>1998</v>
      </c>
      <c r="B21" s="430"/>
      <c r="C21" s="41">
        <v>2571.7</v>
      </c>
      <c r="D21" s="41">
        <v>8208.5</v>
      </c>
      <c r="E21" s="41">
        <v>963.6</v>
      </c>
      <c r="F21" s="60">
        <v>2686.8</v>
      </c>
      <c r="G21" s="14"/>
      <c r="H21" s="14"/>
    </row>
    <row r="22" spans="1:8" ht="12.75">
      <c r="A22" s="429">
        <v>1999</v>
      </c>
      <c r="B22" s="430"/>
      <c r="C22" s="41">
        <v>2253</v>
      </c>
      <c r="D22" s="41">
        <v>5634.1</v>
      </c>
      <c r="E22" s="41">
        <v>867</v>
      </c>
      <c r="F22" s="60">
        <v>1825.4</v>
      </c>
      <c r="G22" s="14"/>
      <c r="H22" s="14"/>
    </row>
    <row r="23" spans="1:8" ht="12.75">
      <c r="A23" s="429">
        <v>2000</v>
      </c>
      <c r="B23" s="430"/>
      <c r="C23" s="41">
        <v>2453.807</v>
      </c>
      <c r="D23" s="41">
        <v>8665.089</v>
      </c>
      <c r="E23" s="41">
        <v>824.218</v>
      </c>
      <c r="F23" s="60">
        <v>2397.919</v>
      </c>
      <c r="G23" s="14"/>
      <c r="H23" s="14"/>
    </row>
    <row r="24" spans="1:8" ht="12.75">
      <c r="A24" s="35">
        <v>2001</v>
      </c>
      <c r="B24" s="13"/>
      <c r="C24" s="99">
        <v>2253.09</v>
      </c>
      <c r="D24" s="99">
        <v>4761.144</v>
      </c>
      <c r="E24" s="99">
        <v>738.998</v>
      </c>
      <c r="F24" s="94">
        <v>1487.995</v>
      </c>
      <c r="G24" s="14"/>
      <c r="H24" s="14"/>
    </row>
    <row r="25" spans="1:8" ht="12.75">
      <c r="A25" s="35">
        <v>2002</v>
      </c>
      <c r="B25" s="13"/>
      <c r="C25" s="99">
        <v>2385.631</v>
      </c>
      <c r="D25" s="99">
        <v>6510.753</v>
      </c>
      <c r="E25" s="99">
        <v>715.893</v>
      </c>
      <c r="F25" s="94">
        <v>1851.575</v>
      </c>
      <c r="G25" s="14"/>
      <c r="H25" s="14"/>
    </row>
    <row r="26" spans="1:6" ht="13.5" thickBot="1">
      <c r="A26" s="434" t="s">
        <v>350</v>
      </c>
      <c r="B26" s="435"/>
      <c r="C26" s="66">
        <v>2345.2</v>
      </c>
      <c r="D26" s="66">
        <v>6676.1</v>
      </c>
      <c r="E26" s="66">
        <v>743.8</v>
      </c>
      <c r="F26" s="61">
        <v>2022.3</v>
      </c>
    </row>
    <row r="27" ht="12.75">
      <c r="A27" t="s">
        <v>26</v>
      </c>
    </row>
  </sheetData>
  <mergeCells count="20">
    <mergeCell ref="A21:B21"/>
    <mergeCell ref="A22:B22"/>
    <mergeCell ref="A17:B17"/>
    <mergeCell ref="A18:B18"/>
    <mergeCell ref="A19:B19"/>
    <mergeCell ref="A20:B20"/>
    <mergeCell ref="A1:F1"/>
    <mergeCell ref="A8:B8"/>
    <mergeCell ref="A9:B9"/>
    <mergeCell ref="A10:B10"/>
    <mergeCell ref="A26:B26"/>
    <mergeCell ref="A23:B23"/>
    <mergeCell ref="A6:B6"/>
    <mergeCell ref="A3:F3"/>
    <mergeCell ref="A11:B11"/>
    <mergeCell ref="A12:B12"/>
    <mergeCell ref="A13:B13"/>
    <mergeCell ref="A14:B14"/>
    <mergeCell ref="A15:B15"/>
    <mergeCell ref="A16:B1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"/>
  <dimension ref="A1:J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85" customWidth="1"/>
    <col min="2" max="2" width="12.00390625" style="85" bestFit="1" customWidth="1"/>
    <col min="3" max="5" width="11.421875" style="85" customWidth="1"/>
    <col min="6" max="6" width="12.7109375" style="85" bestFit="1" customWidth="1"/>
    <col min="7" max="7" width="12.00390625" style="85" bestFit="1" customWidth="1"/>
    <col min="8" max="16384" width="11.421875" style="85" customWidth="1"/>
  </cols>
  <sheetData>
    <row r="1" spans="1:8" s="366" customFormat="1" ht="18">
      <c r="A1" s="447" t="s">
        <v>0</v>
      </c>
      <c r="B1" s="447"/>
      <c r="C1" s="447"/>
      <c r="D1" s="447"/>
      <c r="E1" s="447"/>
      <c r="F1" s="447"/>
      <c r="G1" s="447"/>
      <c r="H1" s="447"/>
    </row>
    <row r="2" s="254" customFormat="1" ht="14.25"/>
    <row r="3" spans="1:8" s="254" customFormat="1" ht="15">
      <c r="A3" s="448" t="s">
        <v>355</v>
      </c>
      <c r="B3" s="448"/>
      <c r="C3" s="448"/>
      <c r="D3" s="448"/>
      <c r="E3" s="448"/>
      <c r="F3" s="448"/>
      <c r="G3" s="448"/>
      <c r="H3" s="448"/>
    </row>
    <row r="4" spans="1:8" s="254" customFormat="1" ht="15">
      <c r="A4" s="378"/>
      <c r="B4" s="379"/>
      <c r="C4" s="379"/>
      <c r="D4" s="379"/>
      <c r="E4" s="379"/>
      <c r="F4" s="379"/>
      <c r="G4" s="379"/>
      <c r="H4" s="379"/>
    </row>
    <row r="5" spans="1:8" ht="12.75">
      <c r="A5" s="442" t="s">
        <v>227</v>
      </c>
      <c r="B5" s="437" t="s">
        <v>3</v>
      </c>
      <c r="C5" s="438"/>
      <c r="D5" s="438"/>
      <c r="E5" s="437" t="s">
        <v>13</v>
      </c>
      <c r="F5" s="438"/>
      <c r="G5" s="240" t="s">
        <v>4</v>
      </c>
      <c r="H5" s="443" t="s">
        <v>148</v>
      </c>
    </row>
    <row r="6" spans="1:8" ht="12.75">
      <c r="A6" s="227" t="s">
        <v>228</v>
      </c>
      <c r="B6" s="82" t="s">
        <v>146</v>
      </c>
      <c r="C6" s="83"/>
      <c r="D6" s="83"/>
      <c r="E6" s="82" t="s">
        <v>147</v>
      </c>
      <c r="F6" s="83"/>
      <c r="G6" s="64" t="s">
        <v>229</v>
      </c>
      <c r="H6" s="64" t="s">
        <v>153</v>
      </c>
    </row>
    <row r="7" spans="1:8" ht="13.5" thickBot="1">
      <c r="A7" s="255"/>
      <c r="B7" s="242" t="s">
        <v>149</v>
      </c>
      <c r="C7" s="248" t="s">
        <v>150</v>
      </c>
      <c r="D7" s="253" t="s">
        <v>151</v>
      </c>
      <c r="E7" s="242" t="s">
        <v>149</v>
      </c>
      <c r="F7" s="248" t="s">
        <v>150</v>
      </c>
      <c r="G7" s="242" t="s">
        <v>16</v>
      </c>
      <c r="H7" s="242" t="s">
        <v>16</v>
      </c>
    </row>
    <row r="8" spans="1:10" ht="12.75">
      <c r="A8" s="243" t="s">
        <v>230</v>
      </c>
      <c r="B8" s="368">
        <v>259</v>
      </c>
      <c r="C8" s="380" t="s">
        <v>40</v>
      </c>
      <c r="D8" s="368">
        <v>259</v>
      </c>
      <c r="E8" s="381">
        <v>2400</v>
      </c>
      <c r="F8" s="369" t="s">
        <v>40</v>
      </c>
      <c r="G8" s="368">
        <v>622</v>
      </c>
      <c r="H8" s="368">
        <v>518</v>
      </c>
      <c r="I8" s="306"/>
      <c r="J8" s="306"/>
    </row>
    <row r="9" spans="1:10" ht="12.75">
      <c r="A9" s="85" t="s">
        <v>231</v>
      </c>
      <c r="B9" s="369">
        <v>4</v>
      </c>
      <c r="C9" s="369" t="s">
        <v>40</v>
      </c>
      <c r="D9" s="369">
        <v>4</v>
      </c>
      <c r="E9" s="370">
        <v>3970</v>
      </c>
      <c r="F9" s="369" t="s">
        <v>40</v>
      </c>
      <c r="G9" s="369">
        <v>16</v>
      </c>
      <c r="H9" s="369">
        <v>9</v>
      </c>
      <c r="I9" s="306"/>
      <c r="J9" s="306"/>
    </row>
    <row r="10" spans="1:10" ht="12.75">
      <c r="A10" s="85" t="s">
        <v>232</v>
      </c>
      <c r="B10" s="369">
        <v>246</v>
      </c>
      <c r="C10" s="369" t="s">
        <v>40</v>
      </c>
      <c r="D10" s="369">
        <v>246</v>
      </c>
      <c r="E10" s="370">
        <v>3800</v>
      </c>
      <c r="F10" s="369" t="s">
        <v>40</v>
      </c>
      <c r="G10" s="369">
        <v>935</v>
      </c>
      <c r="H10" s="369">
        <v>514</v>
      </c>
      <c r="I10" s="306"/>
      <c r="J10" s="306"/>
    </row>
    <row r="11" spans="1:10" ht="12.75">
      <c r="A11" s="85" t="s">
        <v>233</v>
      </c>
      <c r="B11" s="369">
        <v>15</v>
      </c>
      <c r="C11" s="369" t="s">
        <v>40</v>
      </c>
      <c r="D11" s="369">
        <v>15</v>
      </c>
      <c r="E11" s="370">
        <v>2800</v>
      </c>
      <c r="F11" s="369" t="s">
        <v>40</v>
      </c>
      <c r="G11" s="369">
        <v>42</v>
      </c>
      <c r="H11" s="369">
        <v>33</v>
      </c>
      <c r="I11" s="306"/>
      <c r="J11" s="306"/>
    </row>
    <row r="12" spans="1:10" ht="12.75">
      <c r="A12" s="231" t="s">
        <v>234</v>
      </c>
      <c r="B12" s="382">
        <v>524</v>
      </c>
      <c r="C12" s="382" t="s">
        <v>40</v>
      </c>
      <c r="D12" s="382">
        <v>524</v>
      </c>
      <c r="E12" s="382">
        <v>3081</v>
      </c>
      <c r="F12" s="382" t="s">
        <v>40</v>
      </c>
      <c r="G12" s="382">
        <v>1615</v>
      </c>
      <c r="H12" s="382">
        <v>1074</v>
      </c>
      <c r="I12" s="306"/>
      <c r="J12" s="306"/>
    </row>
    <row r="13" spans="1:10" ht="12.75">
      <c r="A13" s="231"/>
      <c r="B13" s="382"/>
      <c r="C13" s="382"/>
      <c r="D13" s="382"/>
      <c r="E13" s="383"/>
      <c r="F13" s="383"/>
      <c r="G13" s="382"/>
      <c r="H13" s="382"/>
      <c r="I13" s="306"/>
      <c r="J13" s="306"/>
    </row>
    <row r="14" spans="1:10" ht="12.75">
      <c r="A14" s="231" t="s">
        <v>235</v>
      </c>
      <c r="B14" s="382" t="s">
        <v>40</v>
      </c>
      <c r="C14" s="382" t="s">
        <v>40</v>
      </c>
      <c r="D14" s="382" t="s">
        <v>40</v>
      </c>
      <c r="E14" s="383" t="s">
        <v>40</v>
      </c>
      <c r="F14" s="382" t="s">
        <v>40</v>
      </c>
      <c r="G14" s="382" t="s">
        <v>40</v>
      </c>
      <c r="H14" s="382" t="s">
        <v>40</v>
      </c>
      <c r="I14" s="306"/>
      <c r="J14" s="306"/>
    </row>
    <row r="15" spans="1:10" ht="12.75">
      <c r="A15" s="231"/>
      <c r="B15" s="382"/>
      <c r="C15" s="382"/>
      <c r="D15" s="382"/>
      <c r="E15" s="383"/>
      <c r="F15" s="383"/>
      <c r="G15" s="382"/>
      <c r="H15" s="382"/>
      <c r="I15" s="306"/>
      <c r="J15" s="306"/>
    </row>
    <row r="16" spans="1:10" ht="12.75">
      <c r="A16" s="231" t="s">
        <v>236</v>
      </c>
      <c r="B16" s="382">
        <v>505</v>
      </c>
      <c r="C16" s="382" t="s">
        <v>40</v>
      </c>
      <c r="D16" s="382">
        <v>505</v>
      </c>
      <c r="E16" s="383">
        <v>3000</v>
      </c>
      <c r="F16" s="382" t="s">
        <v>40</v>
      </c>
      <c r="G16" s="382">
        <v>1515</v>
      </c>
      <c r="H16" s="382">
        <v>2818</v>
      </c>
      <c r="I16" s="306"/>
      <c r="J16" s="306"/>
    </row>
    <row r="17" spans="2:10" ht="12.75">
      <c r="B17" s="369"/>
      <c r="C17" s="369"/>
      <c r="D17" s="369"/>
      <c r="E17" s="370"/>
      <c r="F17" s="370"/>
      <c r="G17" s="369"/>
      <c r="H17" s="369"/>
      <c r="I17" s="306"/>
      <c r="J17" s="306"/>
    </row>
    <row r="18" spans="1:10" ht="12.75">
      <c r="A18" s="85" t="s">
        <v>237</v>
      </c>
      <c r="B18" s="369">
        <v>13529</v>
      </c>
      <c r="C18" s="369" t="s">
        <v>40</v>
      </c>
      <c r="D18" s="369">
        <v>13529</v>
      </c>
      <c r="E18" s="370">
        <v>5650</v>
      </c>
      <c r="F18" s="369" t="s">
        <v>40</v>
      </c>
      <c r="G18" s="369">
        <v>76439</v>
      </c>
      <c r="H18" s="369">
        <v>70000</v>
      </c>
      <c r="I18" s="306"/>
      <c r="J18" s="306"/>
    </row>
    <row r="19" spans="1:10" ht="12.75">
      <c r="A19" s="85" t="s">
        <v>238</v>
      </c>
      <c r="B19" s="369" t="s">
        <v>40</v>
      </c>
      <c r="C19" s="369" t="s">
        <v>40</v>
      </c>
      <c r="D19" s="369" t="s">
        <v>40</v>
      </c>
      <c r="E19" s="369" t="s">
        <v>40</v>
      </c>
      <c r="F19" s="369" t="s">
        <v>40</v>
      </c>
      <c r="G19" s="369" t="s">
        <v>40</v>
      </c>
      <c r="H19" s="369" t="s">
        <v>40</v>
      </c>
      <c r="I19" s="306"/>
      <c r="J19" s="306"/>
    </row>
    <row r="20" spans="1:10" ht="12.75">
      <c r="A20" s="85" t="s">
        <v>239</v>
      </c>
      <c r="B20" s="369" t="s">
        <v>40</v>
      </c>
      <c r="C20" s="369" t="s">
        <v>40</v>
      </c>
      <c r="D20" s="369" t="s">
        <v>40</v>
      </c>
      <c r="E20" s="369" t="s">
        <v>40</v>
      </c>
      <c r="F20" s="369" t="s">
        <v>40</v>
      </c>
      <c r="G20" s="369" t="s">
        <v>40</v>
      </c>
      <c r="H20" s="369" t="s">
        <v>40</v>
      </c>
      <c r="I20" s="306"/>
      <c r="J20" s="306"/>
    </row>
    <row r="21" spans="1:10" ht="12.75">
      <c r="A21" s="231" t="s">
        <v>374</v>
      </c>
      <c r="B21" s="382">
        <v>13529</v>
      </c>
      <c r="C21" s="382" t="s">
        <v>40</v>
      </c>
      <c r="D21" s="382">
        <v>13529</v>
      </c>
      <c r="E21" s="382">
        <v>5650</v>
      </c>
      <c r="F21" s="382" t="s">
        <v>40</v>
      </c>
      <c r="G21" s="382">
        <v>76439</v>
      </c>
      <c r="H21" s="382">
        <v>70000</v>
      </c>
      <c r="I21" s="306"/>
      <c r="J21" s="306"/>
    </row>
    <row r="22" spans="2:10" ht="12.75">
      <c r="B22" s="382"/>
      <c r="C22" s="382"/>
      <c r="D22" s="382"/>
      <c r="E22" s="383"/>
      <c r="F22" s="383"/>
      <c r="G22" s="382"/>
      <c r="H22" s="382"/>
      <c r="I22" s="306"/>
      <c r="J22" s="306"/>
    </row>
    <row r="23" spans="1:10" ht="12.75">
      <c r="A23" s="231" t="s">
        <v>240</v>
      </c>
      <c r="B23" s="382">
        <v>94879</v>
      </c>
      <c r="C23" s="382">
        <v>6510</v>
      </c>
      <c r="D23" s="382">
        <v>101389</v>
      </c>
      <c r="E23" s="383">
        <v>2751</v>
      </c>
      <c r="F23" s="383">
        <v>3610</v>
      </c>
      <c r="G23" s="382">
        <v>284513</v>
      </c>
      <c r="H23" s="382">
        <v>142265</v>
      </c>
      <c r="I23" s="306"/>
      <c r="J23" s="306"/>
    </row>
    <row r="24" spans="1:10" ht="12.75">
      <c r="A24" s="231"/>
      <c r="B24" s="382"/>
      <c r="C24" s="382"/>
      <c r="D24" s="382"/>
      <c r="E24" s="383"/>
      <c r="F24" s="383"/>
      <c r="G24" s="382"/>
      <c r="H24" s="382"/>
      <c r="I24" s="306"/>
      <c r="J24" s="306"/>
    </row>
    <row r="25" spans="1:10" ht="12.75">
      <c r="A25" s="231" t="s">
        <v>241</v>
      </c>
      <c r="B25" s="382">
        <v>16158</v>
      </c>
      <c r="C25" s="382">
        <v>3560</v>
      </c>
      <c r="D25" s="382">
        <v>19718</v>
      </c>
      <c r="E25" s="383">
        <v>2395</v>
      </c>
      <c r="F25" s="383">
        <v>4600</v>
      </c>
      <c r="G25" s="382">
        <v>55074</v>
      </c>
      <c r="H25" s="382">
        <v>41306</v>
      </c>
      <c r="I25" s="306"/>
      <c r="J25" s="306"/>
    </row>
    <row r="26" spans="2:10" ht="12.75">
      <c r="B26" s="369"/>
      <c r="C26" s="369"/>
      <c r="D26" s="369"/>
      <c r="E26" s="370"/>
      <c r="F26" s="370"/>
      <c r="G26" s="369"/>
      <c r="H26" s="369"/>
      <c r="I26" s="306"/>
      <c r="J26" s="306"/>
    </row>
    <row r="27" spans="1:10" ht="12.75">
      <c r="A27" s="85" t="s">
        <v>242</v>
      </c>
      <c r="B27" s="369">
        <v>148289</v>
      </c>
      <c r="C27" s="369">
        <v>28830</v>
      </c>
      <c r="D27" s="369">
        <v>177119</v>
      </c>
      <c r="E27" s="370">
        <v>2895</v>
      </c>
      <c r="F27" s="370">
        <v>3817</v>
      </c>
      <c r="G27" s="369">
        <v>539341</v>
      </c>
      <c r="H27" s="369">
        <v>188772</v>
      </c>
      <c r="I27" s="306"/>
      <c r="J27" s="306"/>
    </row>
    <row r="28" spans="1:10" ht="12.75">
      <c r="A28" s="85" t="s">
        <v>243</v>
      </c>
      <c r="B28" s="369">
        <v>125801</v>
      </c>
      <c r="C28" s="369">
        <v>8460</v>
      </c>
      <c r="D28" s="369">
        <v>134261</v>
      </c>
      <c r="E28" s="370">
        <v>1830</v>
      </c>
      <c r="F28" s="370">
        <v>2783</v>
      </c>
      <c r="G28" s="369">
        <v>253760</v>
      </c>
      <c r="H28" s="369">
        <v>50752</v>
      </c>
      <c r="I28" s="306"/>
      <c r="J28" s="306"/>
    </row>
    <row r="29" spans="1:10" ht="12.75">
      <c r="A29" s="85" t="s">
        <v>244</v>
      </c>
      <c r="B29" s="369">
        <v>46596</v>
      </c>
      <c r="C29" s="369">
        <v>13133</v>
      </c>
      <c r="D29" s="369">
        <v>59729</v>
      </c>
      <c r="E29" s="370">
        <v>1459</v>
      </c>
      <c r="F29" s="370">
        <v>2665</v>
      </c>
      <c r="G29" s="369">
        <v>102983</v>
      </c>
      <c r="H29" s="369">
        <v>32955</v>
      </c>
      <c r="I29" s="306"/>
      <c r="J29" s="306"/>
    </row>
    <row r="30" spans="1:10" ht="12.75">
      <c r="A30" s="231" t="s">
        <v>375</v>
      </c>
      <c r="B30" s="382">
        <v>320686</v>
      </c>
      <c r="C30" s="382">
        <v>50423</v>
      </c>
      <c r="D30" s="382">
        <v>371109</v>
      </c>
      <c r="E30" s="382">
        <v>2269</v>
      </c>
      <c r="F30" s="382">
        <v>3343</v>
      </c>
      <c r="G30" s="382">
        <v>896084</v>
      </c>
      <c r="H30" s="382">
        <v>272479</v>
      </c>
      <c r="I30" s="306"/>
      <c r="J30" s="306"/>
    </row>
    <row r="31" spans="2:10" ht="12.75">
      <c r="B31" s="369"/>
      <c r="C31" s="369"/>
      <c r="D31" s="369"/>
      <c r="E31" s="370"/>
      <c r="F31" s="370"/>
      <c r="G31" s="369"/>
      <c r="H31" s="369"/>
      <c r="I31" s="306"/>
      <c r="J31" s="306"/>
    </row>
    <row r="32" spans="1:10" ht="12.75">
      <c r="A32" s="85" t="s">
        <v>245</v>
      </c>
      <c r="B32" s="385">
        <v>44726</v>
      </c>
      <c r="C32" s="385">
        <v>1186</v>
      </c>
      <c r="D32" s="369">
        <v>45912</v>
      </c>
      <c r="E32" s="385">
        <v>3390</v>
      </c>
      <c r="F32" s="385">
        <v>4987</v>
      </c>
      <c r="G32" s="370">
        <v>157536</v>
      </c>
      <c r="H32" s="385">
        <v>147837</v>
      </c>
      <c r="I32" s="306"/>
      <c r="J32" s="306"/>
    </row>
    <row r="33" spans="1:10" ht="12.75">
      <c r="A33" s="85" t="s">
        <v>246</v>
      </c>
      <c r="B33" s="385">
        <v>13777</v>
      </c>
      <c r="C33" s="385">
        <v>2477</v>
      </c>
      <c r="D33" s="369">
        <v>16254</v>
      </c>
      <c r="E33" s="385">
        <v>2400</v>
      </c>
      <c r="F33" s="385">
        <v>2700</v>
      </c>
      <c r="G33" s="370">
        <v>39752</v>
      </c>
      <c r="H33" s="385">
        <v>33500</v>
      </c>
      <c r="I33" s="306"/>
      <c r="J33" s="306"/>
    </row>
    <row r="34" spans="1:10" ht="12.75">
      <c r="A34" s="85" t="s">
        <v>247</v>
      </c>
      <c r="B34" s="385">
        <v>104087</v>
      </c>
      <c r="C34" s="385">
        <v>13804</v>
      </c>
      <c r="D34" s="369">
        <f>SUM(B34:C34)</f>
        <v>117891</v>
      </c>
      <c r="E34" s="385">
        <v>3611</v>
      </c>
      <c r="F34" s="385">
        <v>5731</v>
      </c>
      <c r="G34" s="370">
        <v>454974</v>
      </c>
      <c r="H34" s="385">
        <v>175635</v>
      </c>
      <c r="I34" s="306"/>
      <c r="J34" s="306"/>
    </row>
    <row r="35" spans="1:10" ht="12.75">
      <c r="A35" s="85" t="s">
        <v>248</v>
      </c>
      <c r="B35" s="385">
        <v>12741</v>
      </c>
      <c r="C35" s="385">
        <v>386</v>
      </c>
      <c r="D35" s="369">
        <v>13127</v>
      </c>
      <c r="E35" s="385">
        <v>4068</v>
      </c>
      <c r="F35" s="385">
        <v>6179</v>
      </c>
      <c r="G35" s="370">
        <v>54215</v>
      </c>
      <c r="H35" s="385">
        <v>32300</v>
      </c>
      <c r="I35" s="306"/>
      <c r="J35" s="306"/>
    </row>
    <row r="36" spans="1:10" ht="12.75">
      <c r="A36" s="231" t="s">
        <v>249</v>
      </c>
      <c r="B36" s="382">
        <v>175331</v>
      </c>
      <c r="C36" s="382">
        <f>SUM(C32:C35)</f>
        <v>17853</v>
      </c>
      <c r="D36" s="382">
        <f>SUM(D32:D35)</f>
        <v>193184</v>
      </c>
      <c r="E36" s="382">
        <v>3493</v>
      </c>
      <c r="F36" s="382">
        <f>((F32*C32)+(F33*C33)+(F34*C34)+(F35*C35))/C36</f>
        <v>5270.727608805243</v>
      </c>
      <c r="G36" s="382">
        <v>706477</v>
      </c>
      <c r="H36" s="382">
        <v>389272</v>
      </c>
      <c r="I36" s="306"/>
      <c r="J36" s="306"/>
    </row>
    <row r="37" spans="1:10" ht="12.75">
      <c r="A37" s="231"/>
      <c r="B37" s="382"/>
      <c r="C37" s="382"/>
      <c r="D37" s="382"/>
      <c r="E37" s="383"/>
      <c r="F37" s="383"/>
      <c r="G37" s="382"/>
      <c r="H37" s="382"/>
      <c r="I37" s="306"/>
      <c r="J37" s="306"/>
    </row>
    <row r="38" spans="1:10" ht="12.75">
      <c r="A38" s="231" t="s">
        <v>250</v>
      </c>
      <c r="B38" s="383">
        <v>11537</v>
      </c>
      <c r="C38" s="383">
        <v>607</v>
      </c>
      <c r="D38" s="382">
        <v>12144</v>
      </c>
      <c r="E38" s="383">
        <v>1050</v>
      </c>
      <c r="F38" s="383">
        <v>5000</v>
      </c>
      <c r="G38" s="383">
        <v>15149</v>
      </c>
      <c r="H38" s="383">
        <v>19694</v>
      </c>
      <c r="I38" s="306"/>
      <c r="J38" s="306"/>
    </row>
    <row r="39" spans="2:10" ht="12.75">
      <c r="B39" s="369"/>
      <c r="C39" s="369"/>
      <c r="D39" s="369"/>
      <c r="E39" s="370"/>
      <c r="F39" s="370"/>
      <c r="G39" s="369"/>
      <c r="H39" s="369"/>
      <c r="I39" s="306"/>
      <c r="J39" s="306"/>
    </row>
    <row r="40" spans="1:10" ht="12.75">
      <c r="A40" s="85" t="s">
        <v>251</v>
      </c>
      <c r="B40" s="370">
        <v>81232</v>
      </c>
      <c r="C40" s="370">
        <v>6819</v>
      </c>
      <c r="D40" s="369">
        <v>88051</v>
      </c>
      <c r="E40" s="370">
        <v>2517</v>
      </c>
      <c r="F40" s="370">
        <v>3468</v>
      </c>
      <c r="G40" s="370">
        <v>228109</v>
      </c>
      <c r="H40" s="370">
        <v>113094</v>
      </c>
      <c r="I40" s="306"/>
      <c r="J40" s="306"/>
    </row>
    <row r="41" spans="1:10" ht="12.75">
      <c r="A41" s="85" t="s">
        <v>252</v>
      </c>
      <c r="B41" s="369">
        <v>227356</v>
      </c>
      <c r="C41" s="369">
        <v>7713</v>
      </c>
      <c r="D41" s="369">
        <v>235069</v>
      </c>
      <c r="E41" s="370">
        <v>2980</v>
      </c>
      <c r="F41" s="370">
        <v>4550</v>
      </c>
      <c r="G41" s="369">
        <v>712615</v>
      </c>
      <c r="H41" s="369">
        <v>192767</v>
      </c>
      <c r="I41" s="306"/>
      <c r="J41" s="306"/>
    </row>
    <row r="42" spans="1:10" ht="12.75">
      <c r="A42" s="85" t="s">
        <v>253</v>
      </c>
      <c r="B42" s="370">
        <v>21311</v>
      </c>
      <c r="C42" s="370">
        <v>7306</v>
      </c>
      <c r="D42" s="369">
        <v>28617</v>
      </c>
      <c r="E42" s="370">
        <v>2531</v>
      </c>
      <c r="F42" s="370">
        <v>5296</v>
      </c>
      <c r="G42" s="370">
        <v>92630</v>
      </c>
      <c r="H42" s="384">
        <v>31162</v>
      </c>
      <c r="I42" s="306"/>
      <c r="J42" s="306"/>
    </row>
    <row r="43" spans="1:10" ht="12.75">
      <c r="A43" s="85" t="s">
        <v>254</v>
      </c>
      <c r="B43" s="370">
        <v>173004</v>
      </c>
      <c r="C43" s="370">
        <v>16201</v>
      </c>
      <c r="D43" s="369">
        <v>189205</v>
      </c>
      <c r="E43" s="370">
        <v>1769</v>
      </c>
      <c r="F43" s="370">
        <v>2705</v>
      </c>
      <c r="G43" s="370">
        <v>349869</v>
      </c>
      <c r="H43" s="370">
        <v>122450</v>
      </c>
      <c r="I43" s="306"/>
      <c r="J43" s="306"/>
    </row>
    <row r="44" spans="1:10" ht="12.75">
      <c r="A44" s="85" t="s">
        <v>255</v>
      </c>
      <c r="B44" s="370">
        <v>71178</v>
      </c>
      <c r="C44" s="370">
        <v>4663</v>
      </c>
      <c r="D44" s="369">
        <v>75841</v>
      </c>
      <c r="E44" s="370">
        <v>2800</v>
      </c>
      <c r="F44" s="370">
        <v>3500</v>
      </c>
      <c r="G44" s="370">
        <v>215619</v>
      </c>
      <c r="H44" s="370">
        <v>111469</v>
      </c>
      <c r="I44" s="306"/>
      <c r="J44" s="306"/>
    </row>
    <row r="45" spans="1:10" ht="12.75">
      <c r="A45" s="85" t="s">
        <v>256</v>
      </c>
      <c r="B45" s="370">
        <v>126990</v>
      </c>
      <c r="C45" s="370">
        <v>5987</v>
      </c>
      <c r="D45" s="369">
        <v>132977</v>
      </c>
      <c r="E45" s="370">
        <v>2500</v>
      </c>
      <c r="F45" s="370">
        <v>4760</v>
      </c>
      <c r="G45" s="370">
        <v>345973</v>
      </c>
      <c r="H45" s="370">
        <v>190285</v>
      </c>
      <c r="I45" s="306"/>
      <c r="J45" s="306"/>
    </row>
    <row r="46" spans="1:10" ht="12.75">
      <c r="A46" s="85" t="s">
        <v>257</v>
      </c>
      <c r="B46" s="370">
        <v>133976</v>
      </c>
      <c r="C46" s="370">
        <v>6751</v>
      </c>
      <c r="D46" s="369">
        <v>140727</v>
      </c>
      <c r="E46" s="370">
        <v>2170</v>
      </c>
      <c r="F46" s="370">
        <v>2500</v>
      </c>
      <c r="G46" s="370">
        <v>307605</v>
      </c>
      <c r="H46" s="370">
        <v>307605</v>
      </c>
      <c r="I46" s="306"/>
      <c r="J46" s="306"/>
    </row>
    <row r="47" spans="1:10" ht="12.75">
      <c r="A47" s="85" t="s">
        <v>258</v>
      </c>
      <c r="B47" s="370">
        <v>284054</v>
      </c>
      <c r="C47" s="370">
        <v>35365</v>
      </c>
      <c r="D47" s="369">
        <v>319419</v>
      </c>
      <c r="E47" s="370">
        <v>1611</v>
      </c>
      <c r="F47" s="370">
        <v>4634</v>
      </c>
      <c r="G47" s="370">
        <v>621565</v>
      </c>
      <c r="H47" s="370">
        <v>556200</v>
      </c>
      <c r="I47" s="306"/>
      <c r="J47" s="306"/>
    </row>
    <row r="48" spans="1:10" ht="12.75">
      <c r="A48" s="85" t="s">
        <v>259</v>
      </c>
      <c r="B48" s="370">
        <v>66692</v>
      </c>
      <c r="C48" s="370">
        <v>8309</v>
      </c>
      <c r="D48" s="369">
        <v>75001</v>
      </c>
      <c r="E48" s="370">
        <v>2524</v>
      </c>
      <c r="F48" s="370">
        <v>5000</v>
      </c>
      <c r="G48" s="370">
        <v>209872</v>
      </c>
      <c r="H48" s="370">
        <v>138100</v>
      </c>
      <c r="I48" s="306"/>
      <c r="J48" s="306"/>
    </row>
    <row r="49" spans="1:10" ht="12.75">
      <c r="A49" s="231" t="s">
        <v>376</v>
      </c>
      <c r="B49" s="382">
        <v>1185793</v>
      </c>
      <c r="C49" s="382">
        <v>99114</v>
      </c>
      <c r="D49" s="382">
        <v>1284907</v>
      </c>
      <c r="E49" s="382">
        <v>2256</v>
      </c>
      <c r="F49" s="382">
        <v>4120</v>
      </c>
      <c r="G49" s="382">
        <v>3083857</v>
      </c>
      <c r="H49" s="382">
        <v>1763132</v>
      </c>
      <c r="I49" s="306"/>
      <c r="J49" s="306"/>
    </row>
    <row r="50" spans="1:10" ht="12.75">
      <c r="A50" s="231"/>
      <c r="B50" s="382"/>
      <c r="C50" s="382"/>
      <c r="D50" s="382"/>
      <c r="E50" s="383"/>
      <c r="F50" s="383"/>
      <c r="G50" s="382"/>
      <c r="H50" s="382"/>
      <c r="I50" s="306"/>
      <c r="J50" s="306"/>
    </row>
    <row r="51" spans="1:10" ht="12.75">
      <c r="A51" s="231" t="s">
        <v>260</v>
      </c>
      <c r="B51" s="383">
        <v>34495</v>
      </c>
      <c r="C51" s="383">
        <v>3230</v>
      </c>
      <c r="D51" s="382">
        <v>37725</v>
      </c>
      <c r="E51" s="383">
        <v>2600</v>
      </c>
      <c r="F51" s="383">
        <v>3800</v>
      </c>
      <c r="G51" s="383">
        <v>101961</v>
      </c>
      <c r="H51" s="383">
        <v>122353</v>
      </c>
      <c r="I51" s="306"/>
      <c r="J51" s="306"/>
    </row>
    <row r="52" spans="2:10" ht="12.75">
      <c r="B52" s="369"/>
      <c r="C52" s="369"/>
      <c r="D52" s="369"/>
      <c r="E52" s="370"/>
      <c r="F52" s="370"/>
      <c r="G52" s="369"/>
      <c r="H52" s="369"/>
      <c r="I52" s="306"/>
      <c r="J52" s="306"/>
    </row>
    <row r="53" spans="1:10" ht="12.75">
      <c r="A53" s="85" t="s">
        <v>261</v>
      </c>
      <c r="B53" s="369">
        <v>162138</v>
      </c>
      <c r="C53" s="369">
        <v>25714</v>
      </c>
      <c r="D53" s="369">
        <v>187852</v>
      </c>
      <c r="E53" s="370">
        <v>2771</v>
      </c>
      <c r="F53" s="370">
        <v>6076</v>
      </c>
      <c r="G53" s="369">
        <v>605523</v>
      </c>
      <c r="H53" s="369">
        <v>405700</v>
      </c>
      <c r="I53" s="306"/>
      <c r="J53" s="306"/>
    </row>
    <row r="54" spans="1:10" ht="12.75">
      <c r="A54" s="85" t="s">
        <v>262</v>
      </c>
      <c r="B54" s="369">
        <v>76584</v>
      </c>
      <c r="C54" s="369">
        <v>47035</v>
      </c>
      <c r="D54" s="369">
        <v>123619</v>
      </c>
      <c r="E54" s="370">
        <v>2080</v>
      </c>
      <c r="F54" s="370">
        <v>4210</v>
      </c>
      <c r="G54" s="369">
        <v>357326</v>
      </c>
      <c r="H54" s="369">
        <v>235478</v>
      </c>
      <c r="I54" s="306"/>
      <c r="J54" s="306"/>
    </row>
    <row r="55" spans="1:10" ht="12.75">
      <c r="A55" s="85" t="s">
        <v>263</v>
      </c>
      <c r="B55" s="369">
        <v>274260</v>
      </c>
      <c r="C55" s="369">
        <v>10226</v>
      </c>
      <c r="D55" s="369">
        <v>284486</v>
      </c>
      <c r="E55" s="370">
        <v>3542</v>
      </c>
      <c r="F55" s="370">
        <v>4557</v>
      </c>
      <c r="G55" s="369">
        <v>1018023</v>
      </c>
      <c r="H55" s="369">
        <v>570093</v>
      </c>
      <c r="I55" s="306"/>
      <c r="J55" s="306"/>
    </row>
    <row r="56" spans="1:10" ht="12.75">
      <c r="A56" s="85" t="s">
        <v>264</v>
      </c>
      <c r="B56" s="369">
        <v>109915</v>
      </c>
      <c r="C56" s="369">
        <v>3400</v>
      </c>
      <c r="D56" s="369">
        <v>113315</v>
      </c>
      <c r="E56" s="370">
        <v>3000</v>
      </c>
      <c r="F56" s="370">
        <v>4100</v>
      </c>
      <c r="G56" s="369">
        <v>343685</v>
      </c>
      <c r="H56" s="369">
        <v>189027</v>
      </c>
      <c r="I56" s="306"/>
      <c r="J56" s="306"/>
    </row>
    <row r="57" spans="1:10" ht="12.75">
      <c r="A57" s="85" t="s">
        <v>265</v>
      </c>
      <c r="B57" s="369">
        <v>136911</v>
      </c>
      <c r="C57" s="369">
        <v>18174</v>
      </c>
      <c r="D57" s="369">
        <v>155085</v>
      </c>
      <c r="E57" s="370">
        <v>2318</v>
      </c>
      <c r="F57" s="370">
        <v>4864</v>
      </c>
      <c r="G57" s="369">
        <v>405758</v>
      </c>
      <c r="H57" s="369">
        <v>243455</v>
      </c>
      <c r="I57" s="306"/>
      <c r="J57" s="306"/>
    </row>
    <row r="58" spans="1:10" ht="12.75">
      <c r="A58" s="231" t="s">
        <v>266</v>
      </c>
      <c r="B58" s="382">
        <v>759808</v>
      </c>
      <c r="C58" s="382">
        <v>104549</v>
      </c>
      <c r="D58" s="382">
        <v>864357</v>
      </c>
      <c r="E58" s="382">
        <v>2931</v>
      </c>
      <c r="F58" s="382">
        <v>4813</v>
      </c>
      <c r="G58" s="382">
        <v>2730315</v>
      </c>
      <c r="H58" s="382">
        <v>1643753</v>
      </c>
      <c r="I58" s="306"/>
      <c r="J58" s="306"/>
    </row>
    <row r="59" spans="2:10" ht="12.75">
      <c r="B59" s="369"/>
      <c r="C59" s="369"/>
      <c r="D59" s="369"/>
      <c r="E59" s="370"/>
      <c r="F59" s="370"/>
      <c r="G59" s="369"/>
      <c r="H59" s="369"/>
      <c r="I59" s="306"/>
      <c r="J59" s="306"/>
    </row>
    <row r="60" spans="1:10" ht="12.75">
      <c r="A60" s="85" t="s">
        <v>267</v>
      </c>
      <c r="B60" s="370">
        <v>3048</v>
      </c>
      <c r="C60" s="370">
        <v>1628</v>
      </c>
      <c r="D60" s="369">
        <v>4676</v>
      </c>
      <c r="E60" s="370">
        <v>1260</v>
      </c>
      <c r="F60" s="370">
        <v>4100</v>
      </c>
      <c r="G60" s="370">
        <v>10516</v>
      </c>
      <c r="H60" s="370">
        <v>4800</v>
      </c>
      <c r="I60" s="306"/>
      <c r="J60" s="306"/>
    </row>
    <row r="61" spans="1:10" ht="12.75">
      <c r="A61" s="85" t="s">
        <v>268</v>
      </c>
      <c r="B61" s="370">
        <v>3770</v>
      </c>
      <c r="C61" s="370">
        <v>5</v>
      </c>
      <c r="D61" s="369">
        <v>3775</v>
      </c>
      <c r="E61" s="370">
        <v>2276</v>
      </c>
      <c r="F61" s="370">
        <v>4400</v>
      </c>
      <c r="G61" s="370">
        <v>8603</v>
      </c>
      <c r="H61" s="370">
        <v>7526</v>
      </c>
      <c r="I61" s="306"/>
      <c r="J61" s="306"/>
    </row>
    <row r="62" spans="1:10" ht="12.75">
      <c r="A62" s="85" t="s">
        <v>269</v>
      </c>
      <c r="B62" s="370">
        <v>7820</v>
      </c>
      <c r="C62" s="370">
        <v>159</v>
      </c>
      <c r="D62" s="369">
        <v>7979</v>
      </c>
      <c r="E62" s="370">
        <v>2758</v>
      </c>
      <c r="F62" s="370">
        <v>5147</v>
      </c>
      <c r="G62" s="370">
        <v>22386</v>
      </c>
      <c r="H62" s="370">
        <v>20750</v>
      </c>
      <c r="I62" s="306"/>
      <c r="J62" s="306"/>
    </row>
    <row r="63" spans="1:10" ht="12.75">
      <c r="A63" s="231" t="s">
        <v>270</v>
      </c>
      <c r="B63" s="382">
        <v>14638</v>
      </c>
      <c r="C63" s="382">
        <v>1792</v>
      </c>
      <c r="D63" s="382">
        <v>16430</v>
      </c>
      <c r="E63" s="382">
        <v>2322</v>
      </c>
      <c r="F63" s="382">
        <v>4194</v>
      </c>
      <c r="G63" s="382">
        <v>41505</v>
      </c>
      <c r="H63" s="382">
        <v>33076</v>
      </c>
      <c r="I63" s="306"/>
      <c r="J63" s="306"/>
    </row>
    <row r="64" spans="1:10" ht="12.75">
      <c r="A64" s="231"/>
      <c r="B64" s="382"/>
      <c r="C64" s="382"/>
      <c r="D64" s="382"/>
      <c r="E64" s="383"/>
      <c r="F64" s="383"/>
      <c r="G64" s="382"/>
      <c r="H64" s="382"/>
      <c r="I64" s="306"/>
      <c r="J64" s="306"/>
    </row>
    <row r="65" spans="1:10" ht="12.75">
      <c r="A65" s="231" t="s">
        <v>271</v>
      </c>
      <c r="B65" s="382">
        <v>38696</v>
      </c>
      <c r="C65" s="382">
        <v>5368</v>
      </c>
      <c r="D65" s="382">
        <v>44064</v>
      </c>
      <c r="E65" s="382">
        <v>820</v>
      </c>
      <c r="F65" s="382">
        <v>2500</v>
      </c>
      <c r="G65" s="382">
        <v>45150</v>
      </c>
      <c r="H65" s="382">
        <v>28200</v>
      </c>
      <c r="I65" s="306"/>
      <c r="J65" s="306"/>
    </row>
    <row r="66" spans="2:10" ht="12.75">
      <c r="B66" s="369"/>
      <c r="C66" s="369"/>
      <c r="D66" s="369"/>
      <c r="E66" s="370"/>
      <c r="F66" s="370"/>
      <c r="G66" s="369"/>
      <c r="H66" s="369"/>
      <c r="I66" s="306"/>
      <c r="J66" s="306"/>
    </row>
    <row r="67" spans="1:10" ht="12.75">
      <c r="A67" s="85" t="s">
        <v>272</v>
      </c>
      <c r="B67" s="370">
        <v>43000</v>
      </c>
      <c r="C67" s="370">
        <v>1200</v>
      </c>
      <c r="D67" s="369">
        <v>44200</v>
      </c>
      <c r="E67" s="370">
        <v>3189</v>
      </c>
      <c r="F67" s="370">
        <v>3500</v>
      </c>
      <c r="G67" s="370">
        <v>141327</v>
      </c>
      <c r="H67" s="370">
        <v>70664</v>
      </c>
      <c r="I67" s="306"/>
      <c r="J67" s="306"/>
    </row>
    <row r="68" spans="1:10" ht="12.75">
      <c r="A68" s="85" t="s">
        <v>273</v>
      </c>
      <c r="B68" s="370">
        <v>3100</v>
      </c>
      <c r="C68" s="370">
        <v>1700</v>
      </c>
      <c r="D68" s="369">
        <v>4800</v>
      </c>
      <c r="E68" s="370">
        <v>3200</v>
      </c>
      <c r="F68" s="370">
        <v>4000</v>
      </c>
      <c r="G68" s="370">
        <v>16720</v>
      </c>
      <c r="H68" s="370">
        <v>8360</v>
      </c>
      <c r="I68" s="306"/>
      <c r="J68" s="306"/>
    </row>
    <row r="69" spans="1:10" ht="12.75">
      <c r="A69" s="231" t="s">
        <v>274</v>
      </c>
      <c r="B69" s="382">
        <v>46100</v>
      </c>
      <c r="C69" s="382">
        <v>2900</v>
      </c>
      <c r="D69" s="382">
        <v>49000</v>
      </c>
      <c r="E69" s="382">
        <v>3190</v>
      </c>
      <c r="F69" s="382">
        <v>3793</v>
      </c>
      <c r="G69" s="382">
        <v>158047</v>
      </c>
      <c r="H69" s="382">
        <v>79024</v>
      </c>
      <c r="I69" s="306"/>
      <c r="J69" s="306"/>
    </row>
    <row r="70" spans="2:10" ht="12.75">
      <c r="B70" s="369"/>
      <c r="C70" s="369"/>
      <c r="D70" s="369"/>
      <c r="E70" s="370"/>
      <c r="F70" s="370"/>
      <c r="G70" s="369"/>
      <c r="H70" s="369"/>
      <c r="I70" s="306"/>
      <c r="J70" s="306"/>
    </row>
    <row r="71" spans="1:10" ht="12.75">
      <c r="A71" s="85" t="s">
        <v>275</v>
      </c>
      <c r="B71" s="369">
        <v>10200</v>
      </c>
      <c r="C71" s="369">
        <v>500</v>
      </c>
      <c r="D71" s="369">
        <v>10700</v>
      </c>
      <c r="E71" s="370">
        <v>1900</v>
      </c>
      <c r="F71" s="370">
        <v>3700</v>
      </c>
      <c r="G71" s="369">
        <v>21230</v>
      </c>
      <c r="H71" s="369">
        <v>19107</v>
      </c>
      <c r="I71" s="306"/>
      <c r="J71" s="306"/>
    </row>
    <row r="72" spans="1:10" ht="12.75">
      <c r="A72" s="85" t="s">
        <v>276</v>
      </c>
      <c r="B72" s="369">
        <v>5458</v>
      </c>
      <c r="C72" s="369">
        <v>287</v>
      </c>
      <c r="D72" s="369">
        <v>5745</v>
      </c>
      <c r="E72" s="370">
        <v>2580</v>
      </c>
      <c r="F72" s="370">
        <v>3557</v>
      </c>
      <c r="G72" s="369">
        <v>15102</v>
      </c>
      <c r="H72" s="369">
        <v>13600</v>
      </c>
      <c r="I72" s="306"/>
      <c r="J72" s="306"/>
    </row>
    <row r="73" spans="1:10" ht="12.75">
      <c r="A73" s="85" t="s">
        <v>277</v>
      </c>
      <c r="B73" s="370">
        <v>4074</v>
      </c>
      <c r="C73" s="370">
        <v>268</v>
      </c>
      <c r="D73" s="369">
        <v>4342</v>
      </c>
      <c r="E73" s="370">
        <v>2150</v>
      </c>
      <c r="F73" s="370">
        <v>3300</v>
      </c>
      <c r="G73" s="370">
        <v>9644</v>
      </c>
      <c r="H73" s="370">
        <v>4125</v>
      </c>
      <c r="I73" s="306"/>
      <c r="J73" s="306"/>
    </row>
    <row r="74" spans="1:10" ht="12.75">
      <c r="A74" s="85" t="s">
        <v>278</v>
      </c>
      <c r="B74" s="369">
        <v>46826</v>
      </c>
      <c r="C74" s="369">
        <v>8287</v>
      </c>
      <c r="D74" s="369">
        <v>55113</v>
      </c>
      <c r="E74" s="370">
        <v>1156</v>
      </c>
      <c r="F74" s="370">
        <v>3217</v>
      </c>
      <c r="G74" s="369">
        <v>80790</v>
      </c>
      <c r="H74" s="369">
        <v>36363</v>
      </c>
      <c r="I74" s="306"/>
      <c r="J74" s="306"/>
    </row>
    <row r="75" spans="1:10" ht="12.75">
      <c r="A75" s="85" t="s">
        <v>279</v>
      </c>
      <c r="B75" s="369">
        <v>1625</v>
      </c>
      <c r="C75" s="369">
        <v>26</v>
      </c>
      <c r="D75" s="369">
        <v>1651</v>
      </c>
      <c r="E75" s="370">
        <v>2000</v>
      </c>
      <c r="F75" s="370">
        <v>3100</v>
      </c>
      <c r="G75" s="369">
        <v>3331</v>
      </c>
      <c r="H75" s="369" t="s">
        <v>40</v>
      </c>
      <c r="I75" s="306"/>
      <c r="J75" s="306"/>
    </row>
    <row r="76" spans="1:10" ht="12.75">
      <c r="A76" s="85" t="s">
        <v>280</v>
      </c>
      <c r="B76" s="369">
        <v>5100</v>
      </c>
      <c r="C76" s="369">
        <v>580</v>
      </c>
      <c r="D76" s="369">
        <v>5680</v>
      </c>
      <c r="E76" s="370">
        <v>1850</v>
      </c>
      <c r="F76" s="370">
        <v>3072</v>
      </c>
      <c r="G76" s="369">
        <v>11217</v>
      </c>
      <c r="H76" s="369">
        <v>6057</v>
      </c>
      <c r="I76" s="306"/>
      <c r="J76" s="306"/>
    </row>
    <row r="77" spans="1:10" ht="12.75">
      <c r="A77" s="85" t="s">
        <v>281</v>
      </c>
      <c r="B77" s="369">
        <v>3759</v>
      </c>
      <c r="C77" s="369">
        <v>641</v>
      </c>
      <c r="D77" s="369">
        <v>4400</v>
      </c>
      <c r="E77" s="370">
        <v>2300</v>
      </c>
      <c r="F77" s="370">
        <v>3900</v>
      </c>
      <c r="G77" s="369">
        <v>11146</v>
      </c>
      <c r="H77" s="369" t="s">
        <v>40</v>
      </c>
      <c r="I77" s="306"/>
      <c r="J77" s="306"/>
    </row>
    <row r="78" spans="1:10" ht="12.75">
      <c r="A78" s="85" t="s">
        <v>282</v>
      </c>
      <c r="B78" s="370">
        <v>5042</v>
      </c>
      <c r="C78" s="370">
        <v>170</v>
      </c>
      <c r="D78" s="369">
        <v>5212</v>
      </c>
      <c r="E78" s="370">
        <v>2301</v>
      </c>
      <c r="F78" s="370">
        <v>2760</v>
      </c>
      <c r="G78" s="370">
        <v>12071</v>
      </c>
      <c r="H78" s="370">
        <v>3621</v>
      </c>
      <c r="I78" s="306"/>
      <c r="J78" s="306"/>
    </row>
    <row r="79" spans="1:10" ht="12.75">
      <c r="A79" s="231" t="s">
        <v>377</v>
      </c>
      <c r="B79" s="382">
        <v>82084</v>
      </c>
      <c r="C79" s="382">
        <v>10759</v>
      </c>
      <c r="D79" s="382">
        <v>92843</v>
      </c>
      <c r="E79" s="382">
        <v>1575</v>
      </c>
      <c r="F79" s="382">
        <v>3276</v>
      </c>
      <c r="G79" s="382">
        <v>164531</v>
      </c>
      <c r="H79" s="382">
        <v>82873</v>
      </c>
      <c r="I79" s="306"/>
      <c r="J79" s="306"/>
    </row>
    <row r="80" spans="2:10" ht="12.75">
      <c r="B80" s="369"/>
      <c r="C80" s="369"/>
      <c r="D80" s="369"/>
      <c r="E80" s="370"/>
      <c r="F80" s="370"/>
      <c r="G80" s="369"/>
      <c r="H80" s="369"/>
      <c r="I80" s="306"/>
      <c r="J80" s="306"/>
    </row>
    <row r="81" spans="1:10" ht="12.75">
      <c r="A81" s="85" t="s">
        <v>283</v>
      </c>
      <c r="B81" s="369" t="s">
        <v>40</v>
      </c>
      <c r="C81" s="369" t="s">
        <v>40</v>
      </c>
      <c r="D81" s="369" t="s">
        <v>40</v>
      </c>
      <c r="E81" s="369" t="s">
        <v>40</v>
      </c>
      <c r="F81" s="369" t="s">
        <v>40</v>
      </c>
      <c r="G81" s="369" t="s">
        <v>40</v>
      </c>
      <c r="H81" s="369" t="s">
        <v>40</v>
      </c>
      <c r="I81" s="306"/>
      <c r="J81" s="306"/>
    </row>
    <row r="82" spans="1:10" ht="12.75">
      <c r="A82" s="85" t="s">
        <v>284</v>
      </c>
      <c r="B82" s="369">
        <v>96</v>
      </c>
      <c r="C82" s="369" t="s">
        <v>40</v>
      </c>
      <c r="D82" s="369">
        <v>96</v>
      </c>
      <c r="E82" s="370">
        <v>1000</v>
      </c>
      <c r="F82" s="369" t="s">
        <v>40</v>
      </c>
      <c r="G82" s="369">
        <v>96</v>
      </c>
      <c r="H82" s="369">
        <v>125</v>
      </c>
      <c r="I82" s="306"/>
      <c r="J82" s="306"/>
    </row>
    <row r="83" spans="1:10" ht="12.75">
      <c r="A83" s="231" t="s">
        <v>285</v>
      </c>
      <c r="B83" s="382">
        <v>96</v>
      </c>
      <c r="C83" s="382" t="s">
        <v>40</v>
      </c>
      <c r="D83" s="382">
        <v>96</v>
      </c>
      <c r="E83" s="382">
        <v>1000</v>
      </c>
      <c r="F83" s="369" t="s">
        <v>40</v>
      </c>
      <c r="G83" s="382">
        <v>96</v>
      </c>
      <c r="H83" s="382">
        <v>125</v>
      </c>
      <c r="I83" s="306"/>
      <c r="J83" s="306"/>
    </row>
    <row r="84" spans="2:10" ht="12.75">
      <c r="B84" s="369"/>
      <c r="C84" s="369"/>
      <c r="D84" s="369"/>
      <c r="E84" s="370"/>
      <c r="F84" s="380"/>
      <c r="G84" s="369"/>
      <c r="H84" s="369"/>
      <c r="I84" s="306"/>
      <c r="J84" s="306"/>
    </row>
    <row r="85" spans="1:10" ht="13.5" thickBot="1">
      <c r="A85" s="232" t="s">
        <v>286</v>
      </c>
      <c r="B85" s="373">
        <f>SUM(B12:B16,B21:B25,B30,B36:B38,B49:B51,B58,B63:B65,B69,B79,B83)</f>
        <v>2794859</v>
      </c>
      <c r="C85" s="373">
        <f>SUM(C12:C16,C21:C25,C30,C36:C38,C49:C51,C58,C63:C65,C69,C79,C83)</f>
        <v>306665</v>
      </c>
      <c r="D85" s="373">
        <f>SUM(D12:D16,D21:D25,D30,D36:D38,D49:D51,D58,D63:D65,D69,D79,D83)</f>
        <v>3101524</v>
      </c>
      <c r="E85" s="373">
        <f>((E12*B12)+(E16*B16)+(E21*B21)+(E23*B23)+(E25*B25)+(E30*B30)+(E36*B36)+(E38*B38)+(E49*B49)+(E51*B51)+(E58*B58)+(E63*B63)+(E65*B65)+(E69*B69)+(E79*B79)+(E83*B83))/B85</f>
        <v>2528.017016958637</v>
      </c>
      <c r="F85" s="373">
        <f>((F23*C23)+(F25*C25)+(F30*C30)+(F36*C36)+(F38*C38)+(F49*C49)+(F51*C51)+(F58*C58)+(F63*C63)+(F65*C65)+(F69*C69)+(F79*C79))/C85</f>
        <v>4227.982775993348</v>
      </c>
      <c r="G85" s="373">
        <f>SUM(G12:G16,G21:G25,G30,G36:G38,G49:G51,G58,G63:G65,G69,G79,G83)</f>
        <v>8362328</v>
      </c>
      <c r="H85" s="373">
        <f>SUM(H12:H16,H21:H25,H30,H36:H38,H49:H51,H58,H63:H65,H69,H79,H83)</f>
        <v>4691444</v>
      </c>
      <c r="I85" s="306"/>
      <c r="J85" s="30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/>
  <dimension ref="A1:H87"/>
  <sheetViews>
    <sheetView showGridLines="0" zoomScale="75" zoomScaleNormal="75" zoomScaleSheetLayoutView="25" workbookViewId="0" topLeftCell="A1">
      <selection activeCell="A1" sqref="A1:E1"/>
    </sheetView>
  </sheetViews>
  <sheetFormatPr defaultColWidth="11.421875" defaultRowHeight="12.75"/>
  <cols>
    <col min="1" max="1" width="25.7109375" style="85" customWidth="1"/>
    <col min="2" max="5" width="20.7109375" style="85" customWidth="1"/>
    <col min="6" max="16384" width="11.421875" style="85" customWidth="1"/>
  </cols>
  <sheetData>
    <row r="1" spans="1:8" s="366" customFormat="1" ht="18">
      <c r="A1" s="447" t="s">
        <v>0</v>
      </c>
      <c r="B1" s="447"/>
      <c r="C1" s="447"/>
      <c r="D1" s="447"/>
      <c r="E1" s="447"/>
      <c r="F1" s="397"/>
      <c r="G1" s="397"/>
      <c r="H1" s="397"/>
    </row>
    <row r="2" s="254" customFormat="1" ht="14.25"/>
    <row r="3" spans="1:5" s="254" customFormat="1" ht="15">
      <c r="A3" s="448" t="s">
        <v>356</v>
      </c>
      <c r="B3" s="448"/>
      <c r="C3" s="448"/>
      <c r="D3" s="448"/>
      <c r="E3" s="448"/>
    </row>
    <row r="4" spans="1:5" s="254" customFormat="1" ht="15">
      <c r="A4" s="378"/>
      <c r="B4" s="379"/>
      <c r="C4" s="379"/>
      <c r="D4" s="379"/>
      <c r="E4" s="379"/>
    </row>
    <row r="5" spans="1:5" ht="12.75">
      <c r="A5" s="442" t="s">
        <v>287</v>
      </c>
      <c r="B5" s="439" t="s">
        <v>291</v>
      </c>
      <c r="C5" s="440"/>
      <c r="D5" s="439" t="s">
        <v>290</v>
      </c>
      <c r="E5" s="440"/>
    </row>
    <row r="6" spans="1:5" ht="12.75">
      <c r="A6" s="227" t="s">
        <v>289</v>
      </c>
      <c r="B6" s="84" t="s">
        <v>3</v>
      </c>
      <c r="C6" s="64" t="s">
        <v>4</v>
      </c>
      <c r="D6" s="84" t="s">
        <v>3</v>
      </c>
      <c r="E6" s="64" t="s">
        <v>4</v>
      </c>
    </row>
    <row r="7" spans="1:5" ht="13.5" thickBot="1">
      <c r="A7" s="255" t="s">
        <v>228</v>
      </c>
      <c r="B7" s="253" t="s">
        <v>146</v>
      </c>
      <c r="C7" s="242" t="s">
        <v>16</v>
      </c>
      <c r="D7" s="253" t="s">
        <v>146</v>
      </c>
      <c r="E7" s="242" t="s">
        <v>16</v>
      </c>
    </row>
    <row r="8" spans="1:5" ht="12.75">
      <c r="A8" s="243" t="s">
        <v>230</v>
      </c>
      <c r="B8" s="369">
        <v>259</v>
      </c>
      <c r="C8" s="369">
        <v>622</v>
      </c>
      <c r="D8" s="369" t="s">
        <v>40</v>
      </c>
      <c r="E8" s="369" t="s">
        <v>40</v>
      </c>
    </row>
    <row r="9" spans="1:5" ht="12.75">
      <c r="A9" s="85" t="s">
        <v>231</v>
      </c>
      <c r="B9" s="369" t="s">
        <v>40</v>
      </c>
      <c r="C9" s="369" t="s">
        <v>40</v>
      </c>
      <c r="D9" s="369">
        <v>4</v>
      </c>
      <c r="E9" s="369">
        <v>16</v>
      </c>
    </row>
    <row r="10" spans="1:5" ht="12.75">
      <c r="A10" s="85" t="s">
        <v>232</v>
      </c>
      <c r="B10" s="369">
        <v>246</v>
      </c>
      <c r="C10" s="369">
        <v>935</v>
      </c>
      <c r="D10" s="369" t="s">
        <v>40</v>
      </c>
      <c r="E10" s="369" t="s">
        <v>40</v>
      </c>
    </row>
    <row r="11" spans="1:5" ht="12.75">
      <c r="A11" s="85" t="s">
        <v>233</v>
      </c>
      <c r="B11" s="369" t="s">
        <v>40</v>
      </c>
      <c r="C11" s="369" t="s">
        <v>40</v>
      </c>
      <c r="D11" s="369">
        <v>15</v>
      </c>
      <c r="E11" s="369">
        <v>42</v>
      </c>
    </row>
    <row r="12" spans="1:5" ht="12.75">
      <c r="A12" s="231" t="s">
        <v>234</v>
      </c>
      <c r="B12" s="382">
        <v>505</v>
      </c>
      <c r="C12" s="382">
        <v>1557</v>
      </c>
      <c r="D12" s="382">
        <v>19</v>
      </c>
      <c r="E12" s="382">
        <v>58</v>
      </c>
    </row>
    <row r="13" spans="1:5" ht="12.75">
      <c r="A13" s="231"/>
      <c r="B13" s="382"/>
      <c r="C13" s="382"/>
      <c r="D13" s="382"/>
      <c r="E13" s="382"/>
    </row>
    <row r="14" spans="1:5" ht="12.75">
      <c r="A14" s="231" t="s">
        <v>235</v>
      </c>
      <c r="B14" s="382" t="s">
        <v>40</v>
      </c>
      <c r="C14" s="382" t="s">
        <v>40</v>
      </c>
      <c r="D14" s="382" t="s">
        <v>40</v>
      </c>
      <c r="E14" s="382" t="s">
        <v>40</v>
      </c>
    </row>
    <row r="15" spans="1:5" ht="12.75">
      <c r="A15" s="231"/>
      <c r="B15" s="382"/>
      <c r="C15" s="382"/>
      <c r="D15" s="382"/>
      <c r="E15" s="382"/>
    </row>
    <row r="16" spans="1:5" ht="12.75">
      <c r="A16" s="231" t="s">
        <v>236</v>
      </c>
      <c r="B16" s="382">
        <v>505</v>
      </c>
      <c r="C16" s="382">
        <v>1515</v>
      </c>
      <c r="D16" s="382" t="s">
        <v>40</v>
      </c>
      <c r="E16" s="382" t="s">
        <v>40</v>
      </c>
    </row>
    <row r="17" spans="2:5" ht="12.75">
      <c r="B17" s="369"/>
      <c r="C17" s="369"/>
      <c r="D17" s="369"/>
      <c r="E17" s="369"/>
    </row>
    <row r="18" spans="1:5" ht="12.75">
      <c r="A18" s="85" t="s">
        <v>237</v>
      </c>
      <c r="B18" s="369">
        <v>13529</v>
      </c>
      <c r="C18" s="369">
        <v>76439</v>
      </c>
      <c r="D18" s="369" t="s">
        <v>40</v>
      </c>
      <c r="E18" s="369" t="s">
        <v>40</v>
      </c>
    </row>
    <row r="19" spans="1:5" ht="12.75">
      <c r="A19" s="85" t="s">
        <v>238</v>
      </c>
      <c r="B19" s="369" t="s">
        <v>40</v>
      </c>
      <c r="C19" s="369" t="s">
        <v>40</v>
      </c>
      <c r="D19" s="369" t="s">
        <v>40</v>
      </c>
      <c r="E19" s="369" t="s">
        <v>40</v>
      </c>
    </row>
    <row r="20" spans="1:5" ht="12.75">
      <c r="A20" s="85" t="s">
        <v>239</v>
      </c>
      <c r="B20" s="369" t="s">
        <v>40</v>
      </c>
      <c r="C20" s="369" t="s">
        <v>40</v>
      </c>
      <c r="D20" s="369" t="s">
        <v>40</v>
      </c>
      <c r="E20" s="369" t="s">
        <v>40</v>
      </c>
    </row>
    <row r="21" spans="1:5" ht="12.75">
      <c r="A21" s="231" t="s">
        <v>374</v>
      </c>
      <c r="B21" s="382">
        <v>13529</v>
      </c>
      <c r="C21" s="382">
        <v>76439</v>
      </c>
      <c r="D21" s="382" t="s">
        <v>40</v>
      </c>
      <c r="E21" s="382" t="s">
        <v>40</v>
      </c>
    </row>
    <row r="22" spans="1:5" ht="12.75">
      <c r="A22" s="231"/>
      <c r="B22" s="382"/>
      <c r="C22" s="382"/>
      <c r="D22" s="382"/>
      <c r="E22" s="382"/>
    </row>
    <row r="23" spans="1:5" ht="12.75">
      <c r="A23" s="231" t="s">
        <v>240</v>
      </c>
      <c r="B23" s="382">
        <v>4815</v>
      </c>
      <c r="C23" s="382">
        <v>13512</v>
      </c>
      <c r="D23" s="382">
        <v>96574</v>
      </c>
      <c r="E23" s="382">
        <v>271001</v>
      </c>
    </row>
    <row r="24" spans="1:5" ht="12.75">
      <c r="A24" s="231"/>
      <c r="B24" s="382"/>
      <c r="C24" s="382"/>
      <c r="D24" s="382"/>
      <c r="E24" s="382"/>
    </row>
    <row r="25" spans="1:5" ht="12.75">
      <c r="A25" s="231" t="s">
        <v>241</v>
      </c>
      <c r="B25" s="386">
        <v>19718</v>
      </c>
      <c r="C25" s="386">
        <v>55074</v>
      </c>
      <c r="D25" s="382" t="s">
        <v>40</v>
      </c>
      <c r="E25" s="382" t="s">
        <v>40</v>
      </c>
    </row>
    <row r="26" spans="2:5" ht="12.75">
      <c r="B26" s="369"/>
      <c r="C26" s="369"/>
      <c r="D26" s="369"/>
      <c r="E26" s="369"/>
    </row>
    <row r="27" spans="1:5" ht="12.75">
      <c r="A27" s="85" t="s">
        <v>242</v>
      </c>
      <c r="B27" s="369">
        <v>143466</v>
      </c>
      <c r="C27" s="369">
        <v>436952</v>
      </c>
      <c r="D27" s="369">
        <v>33653</v>
      </c>
      <c r="E27" s="369">
        <v>102389</v>
      </c>
    </row>
    <row r="28" spans="1:5" ht="12.75">
      <c r="A28" s="85" t="s">
        <v>243</v>
      </c>
      <c r="B28" s="369">
        <v>76227</v>
      </c>
      <c r="C28" s="369">
        <v>150774</v>
      </c>
      <c r="D28" s="369">
        <v>58034</v>
      </c>
      <c r="E28" s="369">
        <v>102986</v>
      </c>
    </row>
    <row r="29" spans="1:5" ht="12.75">
      <c r="A29" s="85" t="s">
        <v>244</v>
      </c>
      <c r="B29" s="369">
        <v>45394</v>
      </c>
      <c r="C29" s="369">
        <v>78267</v>
      </c>
      <c r="D29" s="369">
        <v>14335</v>
      </c>
      <c r="E29" s="369">
        <v>24716</v>
      </c>
    </row>
    <row r="30" spans="1:5" ht="12.75">
      <c r="A30" s="231" t="s">
        <v>375</v>
      </c>
      <c r="B30" s="382">
        <v>265087</v>
      </c>
      <c r="C30" s="382">
        <v>665993</v>
      </c>
      <c r="D30" s="382">
        <v>106022</v>
      </c>
      <c r="E30" s="382">
        <v>230091</v>
      </c>
    </row>
    <row r="31" spans="2:5" ht="12.75">
      <c r="B31" s="369"/>
      <c r="C31" s="369"/>
      <c r="D31" s="369"/>
      <c r="E31" s="369"/>
    </row>
    <row r="32" spans="1:5" ht="12.75">
      <c r="A32" s="85" t="s">
        <v>245</v>
      </c>
      <c r="B32" s="369">
        <v>43925</v>
      </c>
      <c r="C32" s="369">
        <v>148153</v>
      </c>
      <c r="D32" s="385">
        <v>1987</v>
      </c>
      <c r="E32" s="385">
        <v>9383</v>
      </c>
    </row>
    <row r="33" spans="1:5" ht="12.75">
      <c r="A33" s="85" t="s">
        <v>246</v>
      </c>
      <c r="B33" s="369">
        <v>16254</v>
      </c>
      <c r="C33" s="369">
        <v>39752</v>
      </c>
      <c r="D33" s="385" t="s">
        <v>40</v>
      </c>
      <c r="E33" s="385" t="s">
        <v>40</v>
      </c>
    </row>
    <row r="34" spans="1:5" ht="12.75">
      <c r="A34" s="85" t="s">
        <v>247</v>
      </c>
      <c r="B34" s="385">
        <v>101441</v>
      </c>
      <c r="C34" s="385">
        <v>392464</v>
      </c>
      <c r="D34" s="385">
        <v>16450</v>
      </c>
      <c r="E34" s="385">
        <v>62510</v>
      </c>
    </row>
    <row r="35" spans="1:5" ht="12.75">
      <c r="A35" s="85" t="s">
        <v>248</v>
      </c>
      <c r="B35" s="369">
        <v>10347</v>
      </c>
      <c r="C35" s="369">
        <v>43372</v>
      </c>
      <c r="D35" s="385">
        <v>2780</v>
      </c>
      <c r="E35" s="385">
        <v>10843</v>
      </c>
    </row>
    <row r="36" spans="1:5" ht="12.75">
      <c r="A36" s="231" t="s">
        <v>249</v>
      </c>
      <c r="B36" s="382">
        <f>SUM(B32:B35)</f>
        <v>171967</v>
      </c>
      <c r="C36" s="382">
        <v>623741</v>
      </c>
      <c r="D36" s="382">
        <v>21217</v>
      </c>
      <c r="E36" s="382">
        <v>82736</v>
      </c>
    </row>
    <row r="37" spans="1:5" ht="12.75">
      <c r="A37" s="231"/>
      <c r="B37" s="382"/>
      <c r="C37" s="382"/>
      <c r="D37" s="382"/>
      <c r="E37" s="382"/>
    </row>
    <row r="38" spans="1:5" ht="12.75">
      <c r="A38" s="231" t="s">
        <v>250</v>
      </c>
      <c r="B38" s="386">
        <v>4603</v>
      </c>
      <c r="C38" s="386">
        <v>5742</v>
      </c>
      <c r="D38" s="382">
        <v>7541</v>
      </c>
      <c r="E38" s="382">
        <v>9407</v>
      </c>
    </row>
    <row r="39" spans="2:5" ht="12.75">
      <c r="B39" s="369"/>
      <c r="C39" s="369"/>
      <c r="D39" s="369"/>
      <c r="E39" s="369"/>
    </row>
    <row r="40" spans="1:5" ht="12.75">
      <c r="A40" s="85" t="s">
        <v>251</v>
      </c>
      <c r="B40" s="369">
        <v>69062</v>
      </c>
      <c r="C40" s="369">
        <v>188320</v>
      </c>
      <c r="D40" s="370">
        <v>18989</v>
      </c>
      <c r="E40" s="370">
        <v>39789</v>
      </c>
    </row>
    <row r="41" spans="1:5" ht="12.75">
      <c r="A41" s="85" t="s">
        <v>252</v>
      </c>
      <c r="B41" s="369">
        <v>228569</v>
      </c>
      <c r="C41" s="369">
        <v>693245</v>
      </c>
      <c r="D41" s="369">
        <v>6500</v>
      </c>
      <c r="E41" s="369">
        <v>19370</v>
      </c>
    </row>
    <row r="42" spans="1:5" ht="12.75">
      <c r="A42" s="85" t="s">
        <v>253</v>
      </c>
      <c r="B42" s="369">
        <v>21117</v>
      </c>
      <c r="C42" s="369">
        <v>74630</v>
      </c>
      <c r="D42" s="370">
        <v>7500</v>
      </c>
      <c r="E42" s="370">
        <v>18000</v>
      </c>
    </row>
    <row r="43" spans="1:5" ht="12.75">
      <c r="A43" s="85" t="s">
        <v>254</v>
      </c>
      <c r="B43" s="370">
        <v>170000</v>
      </c>
      <c r="C43" s="370">
        <v>319140</v>
      </c>
      <c r="D43" s="370">
        <v>19205</v>
      </c>
      <c r="E43" s="370">
        <v>30729</v>
      </c>
    </row>
    <row r="44" spans="1:5" ht="12.75">
      <c r="A44" s="85" t="s">
        <v>255</v>
      </c>
      <c r="B44" s="370">
        <v>51400</v>
      </c>
      <c r="C44" s="370">
        <v>146020</v>
      </c>
      <c r="D44" s="370">
        <v>24441</v>
      </c>
      <c r="E44" s="370">
        <v>69599</v>
      </c>
    </row>
    <row r="45" spans="1:5" ht="12.75">
      <c r="A45" s="85" t="s">
        <v>256</v>
      </c>
      <c r="B45" s="369">
        <v>79777</v>
      </c>
      <c r="C45" s="369">
        <v>207693</v>
      </c>
      <c r="D45" s="370">
        <v>53200</v>
      </c>
      <c r="E45" s="370">
        <v>138280</v>
      </c>
    </row>
    <row r="46" spans="1:5" ht="12.75">
      <c r="A46" s="85" t="s">
        <v>257</v>
      </c>
      <c r="B46" s="370">
        <v>138227</v>
      </c>
      <c r="C46" s="370">
        <v>302180</v>
      </c>
      <c r="D46" s="370">
        <v>2500</v>
      </c>
      <c r="E46" s="370">
        <v>5425</v>
      </c>
    </row>
    <row r="47" spans="1:5" ht="12.75">
      <c r="A47" s="85" t="s">
        <v>258</v>
      </c>
      <c r="B47" s="384">
        <v>300419</v>
      </c>
      <c r="C47" s="384">
        <v>577765</v>
      </c>
      <c r="D47" s="370">
        <v>19000</v>
      </c>
      <c r="E47" s="370">
        <v>43800</v>
      </c>
    </row>
    <row r="48" spans="1:5" ht="12.75">
      <c r="A48" s="85" t="s">
        <v>259</v>
      </c>
      <c r="B48" s="370">
        <v>41001</v>
      </c>
      <c r="C48" s="370">
        <v>108872</v>
      </c>
      <c r="D48" s="370">
        <v>34000</v>
      </c>
      <c r="E48" s="370">
        <v>101000</v>
      </c>
    </row>
    <row r="49" spans="1:5" ht="12.75">
      <c r="A49" s="231" t="s">
        <v>376</v>
      </c>
      <c r="B49" s="382">
        <v>1099572</v>
      </c>
      <c r="C49" s="382">
        <v>2617865</v>
      </c>
      <c r="D49" s="382">
        <v>185335</v>
      </c>
      <c r="E49" s="382">
        <v>465992</v>
      </c>
    </row>
    <row r="50" spans="1:5" ht="12.75">
      <c r="A50" s="231"/>
      <c r="B50" s="382"/>
      <c r="C50" s="382"/>
      <c r="D50" s="382"/>
      <c r="E50" s="382"/>
    </row>
    <row r="51" spans="1:5" ht="12.75">
      <c r="A51" s="231" t="s">
        <v>260</v>
      </c>
      <c r="B51" s="382">
        <v>34180</v>
      </c>
      <c r="C51" s="382">
        <v>92380</v>
      </c>
      <c r="D51" s="382">
        <v>3545</v>
      </c>
      <c r="E51" s="382">
        <v>9581</v>
      </c>
    </row>
    <row r="52" spans="2:5" ht="12.75">
      <c r="B52" s="369"/>
      <c r="C52" s="369"/>
      <c r="D52" s="369"/>
      <c r="E52" s="369"/>
    </row>
    <row r="53" spans="1:5" ht="12.75">
      <c r="A53" s="85" t="s">
        <v>261</v>
      </c>
      <c r="B53" s="369">
        <v>91652</v>
      </c>
      <c r="C53" s="369">
        <v>334720</v>
      </c>
      <c r="D53" s="369">
        <v>96200</v>
      </c>
      <c r="E53" s="369">
        <v>270803</v>
      </c>
    </row>
    <row r="54" spans="1:5" ht="12.75">
      <c r="A54" s="85" t="s">
        <v>262</v>
      </c>
      <c r="B54" s="369">
        <v>79119</v>
      </c>
      <c r="C54" s="369">
        <v>236376</v>
      </c>
      <c r="D54" s="369">
        <v>44500</v>
      </c>
      <c r="E54" s="369">
        <v>120950</v>
      </c>
    </row>
    <row r="55" spans="1:5" ht="12.75">
      <c r="A55" s="85" t="s">
        <v>263</v>
      </c>
      <c r="B55" s="369">
        <v>232036</v>
      </c>
      <c r="C55" s="369">
        <v>828425</v>
      </c>
      <c r="D55" s="369">
        <v>52450</v>
      </c>
      <c r="E55" s="369">
        <v>189598</v>
      </c>
    </row>
    <row r="56" spans="1:5" ht="12.75">
      <c r="A56" s="85" t="s">
        <v>264</v>
      </c>
      <c r="B56" s="369">
        <v>103115</v>
      </c>
      <c r="C56" s="369">
        <v>312748</v>
      </c>
      <c r="D56" s="369">
        <v>10200</v>
      </c>
      <c r="E56" s="369">
        <v>30937</v>
      </c>
    </row>
    <row r="57" spans="1:5" ht="12.75">
      <c r="A57" s="85" t="s">
        <v>265</v>
      </c>
      <c r="B57" s="369">
        <v>147331</v>
      </c>
      <c r="C57" s="369">
        <v>393585</v>
      </c>
      <c r="D57" s="369">
        <v>7754</v>
      </c>
      <c r="E57" s="369">
        <v>12173</v>
      </c>
    </row>
    <row r="58" spans="1:5" ht="12.75">
      <c r="A58" s="231" t="s">
        <v>266</v>
      </c>
      <c r="B58" s="382">
        <v>653253</v>
      </c>
      <c r="C58" s="382">
        <v>2105854</v>
      </c>
      <c r="D58" s="382">
        <v>211104</v>
      </c>
      <c r="E58" s="382">
        <v>624461</v>
      </c>
    </row>
    <row r="59" spans="2:5" ht="12.75">
      <c r="B59" s="369"/>
      <c r="C59" s="369"/>
      <c r="D59" s="369"/>
      <c r="E59" s="369"/>
    </row>
    <row r="60" spans="1:5" ht="12.75">
      <c r="A60" s="85" t="s">
        <v>267</v>
      </c>
      <c r="B60" s="370">
        <v>3596</v>
      </c>
      <c r="C60" s="370">
        <v>8637</v>
      </c>
      <c r="D60" s="370">
        <v>1080</v>
      </c>
      <c r="E60" s="370">
        <v>1879</v>
      </c>
    </row>
    <row r="61" spans="1:5" ht="12.75">
      <c r="A61" s="85" t="s">
        <v>268</v>
      </c>
      <c r="B61" s="369">
        <v>2569</v>
      </c>
      <c r="C61" s="369">
        <v>5406</v>
      </c>
      <c r="D61" s="370">
        <v>1206</v>
      </c>
      <c r="E61" s="370">
        <v>3197</v>
      </c>
    </row>
    <row r="62" spans="1:5" ht="12.75">
      <c r="A62" s="85" t="s">
        <v>269</v>
      </c>
      <c r="B62" s="370">
        <v>3546</v>
      </c>
      <c r="C62" s="370">
        <v>9130</v>
      </c>
      <c r="D62" s="370">
        <v>4433</v>
      </c>
      <c r="E62" s="370">
        <v>13256</v>
      </c>
    </row>
    <row r="63" spans="1:5" ht="12.75">
      <c r="A63" s="231" t="s">
        <v>270</v>
      </c>
      <c r="B63" s="382">
        <v>9711</v>
      </c>
      <c r="C63" s="382">
        <v>23173</v>
      </c>
      <c r="D63" s="382">
        <v>6719</v>
      </c>
      <c r="E63" s="382">
        <v>18332</v>
      </c>
    </row>
    <row r="64" spans="1:5" ht="12.75">
      <c r="A64" s="231"/>
      <c r="B64" s="382"/>
      <c r="C64" s="382"/>
      <c r="D64" s="382"/>
      <c r="E64" s="382"/>
    </row>
    <row r="65" spans="1:7" ht="12.75">
      <c r="A65" s="231" t="s">
        <v>271</v>
      </c>
      <c r="B65" s="382">
        <v>36864</v>
      </c>
      <c r="C65" s="382">
        <v>39950</v>
      </c>
      <c r="D65" s="382">
        <v>7200</v>
      </c>
      <c r="E65" s="382">
        <v>5200</v>
      </c>
      <c r="F65" s="371"/>
      <c r="G65" s="371"/>
    </row>
    <row r="66" spans="2:5" ht="12.75">
      <c r="B66" s="369"/>
      <c r="C66" s="369"/>
      <c r="D66" s="369"/>
      <c r="E66" s="369"/>
    </row>
    <row r="67" spans="1:5" ht="12.75">
      <c r="A67" s="85" t="s">
        <v>272</v>
      </c>
      <c r="B67" s="370">
        <v>36750</v>
      </c>
      <c r="C67" s="370">
        <v>117569</v>
      </c>
      <c r="D67" s="370">
        <v>7450</v>
      </c>
      <c r="E67" s="370">
        <v>23758</v>
      </c>
    </row>
    <row r="68" spans="1:5" ht="12.75">
      <c r="A68" s="85" t="s">
        <v>273</v>
      </c>
      <c r="B68" s="370">
        <v>1700</v>
      </c>
      <c r="C68" s="370">
        <v>6800</v>
      </c>
      <c r="D68" s="370">
        <v>3100</v>
      </c>
      <c r="E68" s="370">
        <v>9920</v>
      </c>
    </row>
    <row r="69" spans="1:5" ht="12.75">
      <c r="A69" s="231" t="s">
        <v>274</v>
      </c>
      <c r="B69" s="382">
        <v>38450</v>
      </c>
      <c r="C69" s="382">
        <v>124369</v>
      </c>
      <c r="D69" s="382">
        <v>10550</v>
      </c>
      <c r="E69" s="382">
        <v>33678</v>
      </c>
    </row>
    <row r="70" spans="2:5" ht="12.75">
      <c r="B70" s="369"/>
      <c r="C70" s="369"/>
      <c r="D70" s="369"/>
      <c r="E70" s="369"/>
    </row>
    <row r="71" spans="1:5" ht="12.75">
      <c r="A71" s="85" t="s">
        <v>275</v>
      </c>
      <c r="B71" s="369" t="s">
        <v>40</v>
      </c>
      <c r="C71" s="369" t="s">
        <v>40</v>
      </c>
      <c r="D71" s="369">
        <v>10700</v>
      </c>
      <c r="E71" s="369">
        <v>21230</v>
      </c>
    </row>
    <row r="72" spans="1:5" ht="12.75">
      <c r="A72" s="85" t="s">
        <v>276</v>
      </c>
      <c r="B72" s="369">
        <v>3012</v>
      </c>
      <c r="C72" s="369">
        <v>7919</v>
      </c>
      <c r="D72" s="369">
        <v>2733</v>
      </c>
      <c r="E72" s="369">
        <v>7183</v>
      </c>
    </row>
    <row r="73" spans="1:5" ht="12.75">
      <c r="A73" s="85" t="s">
        <v>277</v>
      </c>
      <c r="B73" s="370">
        <v>1303</v>
      </c>
      <c r="C73" s="370">
        <v>2894</v>
      </c>
      <c r="D73" s="370">
        <v>3039</v>
      </c>
      <c r="E73" s="370">
        <v>6750</v>
      </c>
    </row>
    <row r="74" spans="1:5" ht="12.75">
      <c r="A74" s="85" t="s">
        <v>278</v>
      </c>
      <c r="B74" s="369">
        <v>15617</v>
      </c>
      <c r="C74" s="369">
        <v>22983</v>
      </c>
      <c r="D74" s="369">
        <v>39496</v>
      </c>
      <c r="E74" s="369">
        <v>57807</v>
      </c>
    </row>
    <row r="75" spans="1:5" ht="12.75">
      <c r="A75" s="85" t="s">
        <v>279</v>
      </c>
      <c r="B75" s="369">
        <v>367</v>
      </c>
      <c r="C75" s="369">
        <v>730</v>
      </c>
      <c r="D75" s="369">
        <v>1284</v>
      </c>
      <c r="E75" s="369">
        <v>2601</v>
      </c>
    </row>
    <row r="76" spans="1:5" ht="12.75">
      <c r="A76" s="85" t="s">
        <v>280</v>
      </c>
      <c r="B76" s="369">
        <v>4117</v>
      </c>
      <c r="C76" s="369">
        <v>8177</v>
      </c>
      <c r="D76" s="369">
        <v>1563</v>
      </c>
      <c r="E76" s="369">
        <v>3040</v>
      </c>
    </row>
    <row r="77" spans="1:5" ht="12.75">
      <c r="A77" s="85" t="s">
        <v>281</v>
      </c>
      <c r="B77" s="369">
        <v>4000</v>
      </c>
      <c r="C77" s="369">
        <v>10346</v>
      </c>
      <c r="D77" s="369">
        <v>400</v>
      </c>
      <c r="E77" s="369">
        <v>800</v>
      </c>
    </row>
    <row r="78" spans="1:5" ht="12.75">
      <c r="A78" s="85" t="s">
        <v>282</v>
      </c>
      <c r="B78" s="370">
        <v>4456</v>
      </c>
      <c r="C78" s="370">
        <v>10540</v>
      </c>
      <c r="D78" s="370">
        <v>756</v>
      </c>
      <c r="E78" s="370">
        <v>1531</v>
      </c>
    </row>
    <row r="79" spans="1:5" ht="12.75">
      <c r="A79" s="231" t="s">
        <v>377</v>
      </c>
      <c r="B79" s="382">
        <v>32872</v>
      </c>
      <c r="C79" s="382">
        <v>63589</v>
      </c>
      <c r="D79" s="382">
        <v>59971</v>
      </c>
      <c r="E79" s="382">
        <v>100942</v>
      </c>
    </row>
    <row r="80" spans="2:5" ht="12.75">
      <c r="B80" s="369"/>
      <c r="C80" s="369"/>
      <c r="D80" s="369"/>
      <c r="E80" s="369"/>
    </row>
    <row r="81" spans="1:5" ht="12.75">
      <c r="A81" s="85" t="s">
        <v>283</v>
      </c>
      <c r="B81" s="369" t="s">
        <v>40</v>
      </c>
      <c r="C81" s="369" t="s">
        <v>40</v>
      </c>
      <c r="D81" s="369" t="s">
        <v>40</v>
      </c>
      <c r="E81" s="369" t="s">
        <v>40</v>
      </c>
    </row>
    <row r="82" spans="1:5" ht="12.75">
      <c r="A82" s="85" t="s">
        <v>284</v>
      </c>
      <c r="B82" s="369" t="s">
        <v>40</v>
      </c>
      <c r="C82" s="369" t="s">
        <v>40</v>
      </c>
      <c r="D82" s="369">
        <v>96</v>
      </c>
      <c r="E82" s="369">
        <v>96</v>
      </c>
    </row>
    <row r="83" spans="1:5" ht="12.75">
      <c r="A83" s="231" t="s">
        <v>285</v>
      </c>
      <c r="B83" s="382" t="s">
        <v>40</v>
      </c>
      <c r="C83" s="382" t="s">
        <v>40</v>
      </c>
      <c r="D83" s="382">
        <v>96</v>
      </c>
      <c r="E83" s="382">
        <v>96</v>
      </c>
    </row>
    <row r="84" spans="2:5" ht="12.75">
      <c r="B84" s="369"/>
      <c r="C84" s="375"/>
      <c r="D84" s="375"/>
      <c r="E84" s="369"/>
    </row>
    <row r="85" spans="1:7" ht="13.5" thickBot="1">
      <c r="A85" s="232" t="s">
        <v>286</v>
      </c>
      <c r="B85" s="373">
        <f>SUM(B12:B16,B21:B25,B30,B36:B38,B49:B51,B58,B63:B65,B69,B79,B83)</f>
        <v>2385631</v>
      </c>
      <c r="C85" s="373">
        <f>SUM(C12:C16,C21:C25,C30,C36:C38,C49:C51,C58,C63:C65,C69,C79,C83)</f>
        <v>6510753</v>
      </c>
      <c r="D85" s="373">
        <f>SUM(D12:D16,D21:D25,D30,D36:D38,D49:D51,D58,D63:D65,D69,D79,D83)</f>
        <v>715893</v>
      </c>
      <c r="E85" s="373">
        <f>SUM(E12:E16,E21:E25,E30,E36:E38,E49:E51,E58,E63:E65,E69,E79,E83)</f>
        <v>1851575</v>
      </c>
      <c r="F85" s="371"/>
      <c r="G85" s="371"/>
    </row>
    <row r="87" ht="12.75">
      <c r="C87" s="306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"/>
  <dimension ref="A1:IO83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33" customWidth="1"/>
    <col min="2" max="2" width="11.421875" style="133" customWidth="1"/>
    <col min="3" max="4" width="11.421875" style="148" customWidth="1"/>
    <col min="5" max="5" width="11.421875" style="133" customWidth="1"/>
    <col min="6" max="7" width="11.421875" style="148" customWidth="1"/>
    <col min="8" max="8" width="11.421875" style="133" customWidth="1"/>
    <col min="9" max="9" width="11.28125" style="154" customWidth="1"/>
    <col min="10" max="10" width="11.421875" style="142" customWidth="1"/>
    <col min="11" max="16384" width="11.421875" style="133" customWidth="1"/>
  </cols>
  <sheetData>
    <row r="1" spans="1:10" s="130" customFormat="1" ht="18">
      <c r="A1" s="458" t="s">
        <v>0</v>
      </c>
      <c r="B1" s="458"/>
      <c r="C1" s="458"/>
      <c r="D1" s="458"/>
      <c r="E1" s="458"/>
      <c r="F1" s="458"/>
      <c r="G1" s="458"/>
      <c r="I1" s="187"/>
      <c r="J1" s="179"/>
    </row>
    <row r="2" spans="3:10" s="132" customFormat="1" ht="14.25">
      <c r="C2" s="147"/>
      <c r="D2" s="147"/>
      <c r="F2" s="147"/>
      <c r="G2" s="147"/>
      <c r="I2" s="186"/>
      <c r="J2" s="181"/>
    </row>
    <row r="3" spans="1:10" s="132" customFormat="1" ht="15">
      <c r="A3" s="448" t="s">
        <v>336</v>
      </c>
      <c r="B3" s="448"/>
      <c r="C3" s="448"/>
      <c r="D3" s="448"/>
      <c r="E3" s="448"/>
      <c r="F3" s="448"/>
      <c r="G3" s="448"/>
      <c r="I3" s="186"/>
      <c r="J3" s="181"/>
    </row>
    <row r="4" spans="3:10" s="132" customFormat="1" ht="14.25">
      <c r="C4" s="147"/>
      <c r="D4" s="147"/>
      <c r="F4" s="147"/>
      <c r="G4" s="147"/>
      <c r="I4" s="186"/>
      <c r="J4" s="181"/>
    </row>
    <row r="5" spans="1:7" ht="12.75">
      <c r="A5" s="459" t="s">
        <v>48</v>
      </c>
      <c r="B5" s="461" t="s">
        <v>21</v>
      </c>
      <c r="C5" s="461"/>
      <c r="D5" s="461"/>
      <c r="E5" s="461" t="s">
        <v>22</v>
      </c>
      <c r="F5" s="461"/>
      <c r="G5" s="462"/>
    </row>
    <row r="6" spans="1:7" ht="13.5" thickBot="1">
      <c r="A6" s="460"/>
      <c r="B6" s="316">
        <v>2000</v>
      </c>
      <c r="C6" s="317">
        <v>2001</v>
      </c>
      <c r="D6" s="317">
        <v>2002</v>
      </c>
      <c r="E6" s="318">
        <v>2000</v>
      </c>
      <c r="F6" s="319">
        <v>2001</v>
      </c>
      <c r="G6" s="319">
        <v>2002</v>
      </c>
    </row>
    <row r="7" spans="1:9" ht="12.75">
      <c r="A7" s="174" t="s">
        <v>49</v>
      </c>
      <c r="B7" s="173">
        <v>85118.029</v>
      </c>
      <c r="C7" s="173">
        <v>823382.225</v>
      </c>
      <c r="D7" s="173">
        <v>1575572.509</v>
      </c>
      <c r="E7" s="173">
        <v>218337.46</v>
      </c>
      <c r="F7" s="173">
        <v>217888.319</v>
      </c>
      <c r="G7" s="276">
        <v>39502.507</v>
      </c>
      <c r="H7"/>
      <c r="I7" s="167"/>
    </row>
    <row r="8" spans="2:9" ht="12.75">
      <c r="B8" s="163"/>
      <c r="C8" s="163"/>
      <c r="D8" s="163"/>
      <c r="E8" s="162"/>
      <c r="F8" s="168"/>
      <c r="G8" s="307"/>
      <c r="H8"/>
      <c r="I8" s="167"/>
    </row>
    <row r="9" spans="1:9" ht="12.75">
      <c r="A9" s="171" t="s">
        <v>332</v>
      </c>
      <c r="B9" s="163"/>
      <c r="C9" s="163"/>
      <c r="D9" s="163"/>
      <c r="E9" s="162"/>
      <c r="F9" s="168"/>
      <c r="G9" s="307"/>
      <c r="H9"/>
      <c r="I9" s="167"/>
    </row>
    <row r="10" spans="1:9" ht="12.75">
      <c r="A10" s="334" t="s">
        <v>50</v>
      </c>
      <c r="B10" s="330">
        <v>85117.229</v>
      </c>
      <c r="C10" s="330">
        <v>697915.862</v>
      </c>
      <c r="D10" s="330">
        <f>SUM(D11:D22)</f>
        <v>958896.23</v>
      </c>
      <c r="E10" s="330">
        <v>179822.475</v>
      </c>
      <c r="F10" s="330">
        <v>172912.099</v>
      </c>
      <c r="G10" s="331">
        <f>SUM(G11:G22)</f>
        <v>36522.043000000005</v>
      </c>
      <c r="H10"/>
      <c r="I10" s="167"/>
    </row>
    <row r="11" spans="1:9" ht="12.75">
      <c r="A11" s="172" t="s">
        <v>51</v>
      </c>
      <c r="B11" s="140">
        <v>2606.326</v>
      </c>
      <c r="C11" s="332">
        <v>291576.352</v>
      </c>
      <c r="D11" s="167">
        <v>168504.867</v>
      </c>
      <c r="E11" s="140">
        <v>2998.59</v>
      </c>
      <c r="F11" s="332">
        <v>2944.52</v>
      </c>
      <c r="G11" s="164" t="s">
        <v>40</v>
      </c>
      <c r="H11"/>
      <c r="I11" s="167"/>
    </row>
    <row r="12" spans="1:9" ht="12.75">
      <c r="A12" s="172" t="s">
        <v>53</v>
      </c>
      <c r="B12" s="140" t="s">
        <v>40</v>
      </c>
      <c r="C12" s="163">
        <v>33.68</v>
      </c>
      <c r="D12" s="167">
        <v>55.946</v>
      </c>
      <c r="E12" s="163">
        <v>1049.92</v>
      </c>
      <c r="F12" s="332">
        <v>1807.33</v>
      </c>
      <c r="G12" s="142">
        <v>1.52</v>
      </c>
      <c r="H12"/>
      <c r="I12" s="167"/>
    </row>
    <row r="13" spans="1:249" s="148" customFormat="1" ht="12.75">
      <c r="A13" s="154" t="s">
        <v>54</v>
      </c>
      <c r="B13" s="163">
        <v>0.8</v>
      </c>
      <c r="C13" s="332">
        <v>3157.002</v>
      </c>
      <c r="D13" s="163" t="s">
        <v>40</v>
      </c>
      <c r="E13" s="163" t="s">
        <v>40</v>
      </c>
      <c r="F13" s="163" t="s">
        <v>40</v>
      </c>
      <c r="G13" s="164" t="s">
        <v>40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</row>
    <row r="14" spans="1:9" ht="12.75">
      <c r="A14" s="172" t="s">
        <v>78</v>
      </c>
      <c r="B14" s="163" t="s">
        <v>40</v>
      </c>
      <c r="C14" s="163">
        <v>50111.062</v>
      </c>
      <c r="D14" s="163" t="s">
        <v>40</v>
      </c>
      <c r="E14" s="163" t="s">
        <v>40</v>
      </c>
      <c r="F14" s="163" t="s">
        <v>40</v>
      </c>
      <c r="G14" s="164" t="s">
        <v>40</v>
      </c>
      <c r="H14"/>
      <c r="I14" s="167"/>
    </row>
    <row r="15" spans="1:9" ht="12.75">
      <c r="A15" s="172" t="s">
        <v>55</v>
      </c>
      <c r="B15" s="140">
        <v>17960.937</v>
      </c>
      <c r="C15" s="332">
        <v>116873.851</v>
      </c>
      <c r="D15" s="167">
        <v>341564.902</v>
      </c>
      <c r="E15" s="140">
        <v>5517.048</v>
      </c>
      <c r="F15" s="332">
        <v>6323.951</v>
      </c>
      <c r="G15" s="142">
        <v>1153.647</v>
      </c>
      <c r="H15"/>
      <c r="I15" s="167"/>
    </row>
    <row r="16" spans="1:9" ht="12.75">
      <c r="A16" s="172" t="s">
        <v>56</v>
      </c>
      <c r="B16" s="163" t="s">
        <v>40</v>
      </c>
      <c r="C16" s="163" t="s">
        <v>40</v>
      </c>
      <c r="D16" s="167">
        <v>40505.506</v>
      </c>
      <c r="E16" s="163">
        <v>11999.24</v>
      </c>
      <c r="F16" s="332">
        <v>9169.03</v>
      </c>
      <c r="G16" s="164" t="s">
        <v>40</v>
      </c>
      <c r="H16"/>
      <c r="I16" s="167"/>
    </row>
    <row r="17" spans="1:9" ht="12.75">
      <c r="A17" s="172" t="s">
        <v>57</v>
      </c>
      <c r="B17" s="140" t="s">
        <v>40</v>
      </c>
      <c r="C17" s="163" t="s">
        <v>40</v>
      </c>
      <c r="D17" s="163" t="s">
        <v>40</v>
      </c>
      <c r="E17" s="163" t="s">
        <v>40</v>
      </c>
      <c r="F17" s="163">
        <v>0.708</v>
      </c>
      <c r="G17" s="142">
        <v>6420.88</v>
      </c>
      <c r="H17"/>
      <c r="I17" s="167"/>
    </row>
    <row r="18" spans="1:9" ht="12.75">
      <c r="A18" s="172" t="s">
        <v>58</v>
      </c>
      <c r="B18" s="140" t="s">
        <v>40</v>
      </c>
      <c r="C18" s="163" t="s">
        <v>40</v>
      </c>
      <c r="D18" s="163" t="s">
        <v>40</v>
      </c>
      <c r="E18" s="140">
        <v>4030.9</v>
      </c>
      <c r="F18" s="332">
        <v>4440.52</v>
      </c>
      <c r="G18" s="142">
        <v>377.815</v>
      </c>
      <c r="H18"/>
      <c r="I18" s="167"/>
    </row>
    <row r="19" spans="1:9" ht="12.75">
      <c r="A19" s="172" t="s">
        <v>59</v>
      </c>
      <c r="B19" s="140">
        <v>1.281</v>
      </c>
      <c r="C19" s="332">
        <v>21987.736</v>
      </c>
      <c r="D19" s="167">
        <v>3688.144</v>
      </c>
      <c r="E19" s="163" t="s">
        <v>40</v>
      </c>
      <c r="F19" s="163" t="s">
        <v>40</v>
      </c>
      <c r="G19" s="164" t="s">
        <v>40</v>
      </c>
      <c r="H19"/>
      <c r="I19" s="167"/>
    </row>
    <row r="20" spans="1:9" ht="12.75">
      <c r="A20" s="172" t="s">
        <v>60</v>
      </c>
      <c r="B20" s="140">
        <v>3437.411</v>
      </c>
      <c r="C20" s="332">
        <v>21009.821</v>
      </c>
      <c r="D20" s="167">
        <v>44158.647</v>
      </c>
      <c r="E20" s="140">
        <v>152240.407</v>
      </c>
      <c r="F20" s="332">
        <v>146170.86</v>
      </c>
      <c r="G20" s="142">
        <v>22467.241</v>
      </c>
      <c r="H20"/>
      <c r="I20" s="167"/>
    </row>
    <row r="21" spans="1:9" ht="12.75">
      <c r="A21" s="172" t="s">
        <v>61</v>
      </c>
      <c r="B21" s="140">
        <v>61110.474</v>
      </c>
      <c r="C21" s="332">
        <v>160359.095</v>
      </c>
      <c r="D21" s="167">
        <v>356517.998</v>
      </c>
      <c r="E21" s="163">
        <v>1986.37</v>
      </c>
      <c r="F21" s="332">
        <v>2055.18</v>
      </c>
      <c r="G21" s="142">
        <v>6100.94</v>
      </c>
      <c r="H21"/>
      <c r="I21" s="167"/>
    </row>
    <row r="22" spans="1:9" ht="12.75">
      <c r="A22" s="172" t="s">
        <v>62</v>
      </c>
      <c r="B22" s="163" t="s">
        <v>40</v>
      </c>
      <c r="C22" s="163">
        <v>32807.263</v>
      </c>
      <c r="D22" s="167">
        <v>3900.22</v>
      </c>
      <c r="E22" s="163" t="s">
        <v>40</v>
      </c>
      <c r="F22" s="163" t="s">
        <v>40</v>
      </c>
      <c r="G22" s="164" t="s">
        <v>40</v>
      </c>
      <c r="H22"/>
      <c r="I22" s="167"/>
    </row>
    <row r="23" spans="1:9" ht="12.75">
      <c r="A23" s="175"/>
      <c r="B23" s="140"/>
      <c r="C23" s="152"/>
      <c r="D23" s="152"/>
      <c r="E23" s="140"/>
      <c r="F23" s="152"/>
      <c r="G23" s="277"/>
      <c r="H23"/>
      <c r="I23" s="167"/>
    </row>
    <row r="24" spans="1:9" ht="12.75">
      <c r="A24" s="335" t="s">
        <v>64</v>
      </c>
      <c r="B24" s="140"/>
      <c r="C24" s="152"/>
      <c r="D24" s="152"/>
      <c r="E24" s="140"/>
      <c r="F24" s="152"/>
      <c r="G24" s="277"/>
      <c r="H24"/>
      <c r="I24" s="167"/>
    </row>
    <row r="25" spans="1:9" ht="12.75">
      <c r="A25" s="363" t="s">
        <v>75</v>
      </c>
      <c r="B25" s="163" t="s">
        <v>40</v>
      </c>
      <c r="C25" s="163" t="s">
        <v>40</v>
      </c>
      <c r="D25" s="167">
        <v>33664.96</v>
      </c>
      <c r="E25" s="163" t="s">
        <v>40</v>
      </c>
      <c r="F25" s="163" t="s">
        <v>40</v>
      </c>
      <c r="G25" s="164" t="s">
        <v>40</v>
      </c>
      <c r="H25"/>
      <c r="I25" s="167"/>
    </row>
    <row r="26" spans="1:7" ht="12.75">
      <c r="A26" s="172" t="s">
        <v>65</v>
      </c>
      <c r="B26" s="140" t="s">
        <v>40</v>
      </c>
      <c r="C26" s="163" t="s">
        <v>40</v>
      </c>
      <c r="D26" s="163" t="s">
        <v>40</v>
      </c>
      <c r="E26" s="163" t="s">
        <v>40</v>
      </c>
      <c r="F26" s="163">
        <v>35</v>
      </c>
      <c r="G26" s="142">
        <v>98.63</v>
      </c>
    </row>
    <row r="27" spans="1:7" ht="12.75">
      <c r="A27" s="172" t="s">
        <v>66</v>
      </c>
      <c r="B27" s="163" t="s">
        <v>40</v>
      </c>
      <c r="C27" s="163" t="s">
        <v>40</v>
      </c>
      <c r="D27" s="154">
        <v>25647.179</v>
      </c>
      <c r="E27" s="163" t="s">
        <v>40</v>
      </c>
      <c r="F27" s="163">
        <v>9000</v>
      </c>
      <c r="G27" s="164" t="s">
        <v>40</v>
      </c>
    </row>
    <row r="28" spans="1:7" ht="12.75">
      <c r="A28" s="172" t="s">
        <v>67</v>
      </c>
      <c r="B28" s="163" t="s">
        <v>40</v>
      </c>
      <c r="C28" s="163" t="s">
        <v>40</v>
      </c>
      <c r="D28" s="154">
        <v>152526.049</v>
      </c>
      <c r="E28" s="163" t="s">
        <v>40</v>
      </c>
      <c r="F28" s="163" t="s">
        <v>40</v>
      </c>
      <c r="G28" s="164" t="s">
        <v>40</v>
      </c>
    </row>
    <row r="29" spans="1:7" ht="12.75">
      <c r="A29" s="133" t="s">
        <v>63</v>
      </c>
      <c r="B29" s="140"/>
      <c r="C29" s="152"/>
      <c r="D29" s="152"/>
      <c r="E29" s="140"/>
      <c r="F29" s="152"/>
      <c r="G29" s="277"/>
    </row>
    <row r="30" spans="1:7" ht="12.75">
      <c r="A30" s="171" t="s">
        <v>333</v>
      </c>
      <c r="B30" s="140"/>
      <c r="C30" s="152"/>
      <c r="D30" s="152"/>
      <c r="E30" s="140"/>
      <c r="F30" s="152"/>
      <c r="G30" s="277"/>
    </row>
    <row r="31" spans="1:7" ht="13.5" thickBot="1">
      <c r="A31" s="395" t="s">
        <v>71</v>
      </c>
      <c r="B31" s="145" t="s">
        <v>40</v>
      </c>
      <c r="C31" s="392">
        <v>38596.539</v>
      </c>
      <c r="D31" s="398">
        <v>5562.04</v>
      </c>
      <c r="E31" s="392" t="s">
        <v>40</v>
      </c>
      <c r="F31" s="392" t="s">
        <v>40</v>
      </c>
      <c r="G31" s="394" t="s">
        <v>40</v>
      </c>
    </row>
    <row r="32" spans="1:7" ht="12.75">
      <c r="A32" s="146" t="s">
        <v>74</v>
      </c>
      <c r="C32" s="154"/>
      <c r="D32" s="154"/>
      <c r="F32" s="154"/>
      <c r="G32" s="154"/>
    </row>
    <row r="33" spans="1:7" ht="12.75">
      <c r="A33" s="133" t="s">
        <v>63</v>
      </c>
      <c r="C33" s="154"/>
      <c r="D33" s="154"/>
      <c r="F33" s="154"/>
      <c r="G33" s="154"/>
    </row>
    <row r="34" spans="1:7" ht="12.75">
      <c r="A34" s="133" t="s">
        <v>63</v>
      </c>
      <c r="C34" s="154"/>
      <c r="D34" s="154"/>
      <c r="F34" s="154"/>
      <c r="G34" s="154"/>
    </row>
    <row r="35" spans="1:7" ht="12.75">
      <c r="A35" s="133" t="s">
        <v>63</v>
      </c>
      <c r="C35" s="154"/>
      <c r="D35" s="154"/>
      <c r="F35" s="154"/>
      <c r="G35" s="154"/>
    </row>
    <row r="36" spans="1:7" ht="12.75">
      <c r="A36" s="133" t="s">
        <v>63</v>
      </c>
      <c r="C36" s="154"/>
      <c r="D36" s="154"/>
      <c r="F36" s="154"/>
      <c r="G36" s="154"/>
    </row>
    <row r="37" spans="1:7" ht="12.75">
      <c r="A37" s="133" t="s">
        <v>63</v>
      </c>
      <c r="C37" s="154"/>
      <c r="D37" s="154"/>
      <c r="F37" s="154"/>
      <c r="G37" s="154"/>
    </row>
    <row r="38" spans="1:7" ht="12.75">
      <c r="A38" s="133" t="s">
        <v>63</v>
      </c>
      <c r="C38" s="154"/>
      <c r="D38" s="154"/>
      <c r="F38" s="154"/>
      <c r="G38" s="154"/>
    </row>
    <row r="39" spans="1:7" ht="12.75">
      <c r="A39" s="133" t="s">
        <v>63</v>
      </c>
      <c r="C39" s="154"/>
      <c r="D39" s="154"/>
      <c r="F39" s="154"/>
      <c r="G39" s="154"/>
    </row>
    <row r="40" spans="1:7" ht="12.75">
      <c r="A40" s="133" t="s">
        <v>63</v>
      </c>
      <c r="C40" s="154"/>
      <c r="D40" s="154"/>
      <c r="F40" s="154"/>
      <c r="G40" s="154"/>
    </row>
    <row r="41" spans="1:7" ht="12.75">
      <c r="A41" s="133" t="s">
        <v>63</v>
      </c>
      <c r="C41" s="154"/>
      <c r="D41" s="154"/>
      <c r="F41" s="154"/>
      <c r="G41" s="154"/>
    </row>
    <row r="42" spans="1:7" ht="12.75">
      <c r="A42" s="133" t="s">
        <v>63</v>
      </c>
      <c r="C42" s="154"/>
      <c r="D42" s="154"/>
      <c r="F42" s="154"/>
      <c r="G42" s="154"/>
    </row>
    <row r="43" spans="1:7" ht="12.75">
      <c r="A43" s="133" t="s">
        <v>63</v>
      </c>
      <c r="C43" s="154"/>
      <c r="D43" s="154"/>
      <c r="F43" s="154"/>
      <c r="G43" s="154"/>
    </row>
    <row r="44" spans="1:7" ht="12.75">
      <c r="A44" s="133" t="s">
        <v>63</v>
      </c>
      <c r="C44" s="154"/>
      <c r="D44" s="154"/>
      <c r="F44" s="154"/>
      <c r="G44" s="154"/>
    </row>
    <row r="45" spans="1:7" ht="12.75">
      <c r="A45" s="133" t="s">
        <v>63</v>
      </c>
      <c r="C45" s="154"/>
      <c r="D45" s="154"/>
      <c r="F45" s="154"/>
      <c r="G45" s="154"/>
    </row>
    <row r="46" spans="1:7" ht="12.75">
      <c r="A46" s="133" t="s">
        <v>63</v>
      </c>
      <c r="C46" s="154"/>
      <c r="D46" s="154"/>
      <c r="F46" s="154"/>
      <c r="G46" s="154"/>
    </row>
    <row r="47" spans="1:7" ht="12.75">
      <c r="A47" s="133" t="s">
        <v>63</v>
      </c>
      <c r="C47" s="154"/>
      <c r="D47" s="154"/>
      <c r="F47" s="154"/>
      <c r="G47" s="154"/>
    </row>
    <row r="48" spans="1:7" ht="12.75">
      <c r="A48" s="133" t="s">
        <v>63</v>
      </c>
      <c r="C48" s="154"/>
      <c r="D48" s="154"/>
      <c r="F48" s="154"/>
      <c r="G48" s="154"/>
    </row>
    <row r="49" spans="1:7" ht="12.75">
      <c r="A49" s="133" t="s">
        <v>63</v>
      </c>
      <c r="C49" s="154"/>
      <c r="D49" s="154"/>
      <c r="F49" s="154"/>
      <c r="G49" s="154"/>
    </row>
    <row r="50" spans="1:7" ht="12.75">
      <c r="A50" s="133" t="s">
        <v>63</v>
      </c>
      <c r="C50" s="154"/>
      <c r="D50" s="154"/>
      <c r="F50" s="154"/>
      <c r="G50" s="154"/>
    </row>
    <row r="51" spans="1:7" ht="12.75">
      <c r="A51" s="133" t="s">
        <v>63</v>
      </c>
      <c r="C51" s="154"/>
      <c r="D51" s="154"/>
      <c r="F51" s="154"/>
      <c r="G51" s="154"/>
    </row>
    <row r="52" spans="1:7" ht="12.75">
      <c r="A52" s="133" t="s">
        <v>63</v>
      </c>
      <c r="C52" s="154"/>
      <c r="D52" s="154"/>
      <c r="F52" s="154"/>
      <c r="G52" s="154"/>
    </row>
    <row r="53" spans="1:7" ht="12.75">
      <c r="A53" s="133" t="s">
        <v>63</v>
      </c>
      <c r="C53" s="154"/>
      <c r="D53" s="154"/>
      <c r="F53" s="154"/>
      <c r="G53" s="154"/>
    </row>
    <row r="54" spans="1:7" ht="12.75">
      <c r="A54" s="133" t="s">
        <v>63</v>
      </c>
      <c r="C54" s="154"/>
      <c r="D54" s="154"/>
      <c r="F54" s="154"/>
      <c r="G54" s="154"/>
    </row>
    <row r="55" spans="1:7" ht="12.75">
      <c r="A55" s="133" t="s">
        <v>63</v>
      </c>
      <c r="C55" s="154"/>
      <c r="D55" s="154"/>
      <c r="F55" s="154"/>
      <c r="G55" s="154"/>
    </row>
    <row r="56" spans="1:7" ht="12.75">
      <c r="A56" s="133" t="s">
        <v>63</v>
      </c>
      <c r="C56" s="154"/>
      <c r="D56" s="154"/>
      <c r="F56" s="154"/>
      <c r="G56" s="154"/>
    </row>
    <row r="57" ht="12.75">
      <c r="A57" s="133" t="s">
        <v>63</v>
      </c>
    </row>
    <row r="58" ht="12.75">
      <c r="A58" s="133" t="s">
        <v>63</v>
      </c>
    </row>
    <row r="59" ht="12.75">
      <c r="A59" s="133" t="s">
        <v>63</v>
      </c>
    </row>
    <row r="60" ht="12.75">
      <c r="A60" s="133" t="s">
        <v>63</v>
      </c>
    </row>
    <row r="61" ht="12.75">
      <c r="A61" s="133" t="s">
        <v>63</v>
      </c>
    </row>
    <row r="62" ht="12.75">
      <c r="A62" s="133" t="s">
        <v>63</v>
      </c>
    </row>
    <row r="63" ht="12.75">
      <c r="A63" s="133" t="s">
        <v>63</v>
      </c>
    </row>
    <row r="64" ht="12.75">
      <c r="A64" s="133" t="s">
        <v>63</v>
      </c>
    </row>
    <row r="65" ht="12.75">
      <c r="A65" s="133" t="s">
        <v>63</v>
      </c>
    </row>
    <row r="66" ht="12.75">
      <c r="A66" s="133" t="s">
        <v>63</v>
      </c>
    </row>
    <row r="67" ht="12.75">
      <c r="A67" s="133" t="s">
        <v>63</v>
      </c>
    </row>
    <row r="68" ht="12.75">
      <c r="A68" s="133" t="s">
        <v>63</v>
      </c>
    </row>
    <row r="69" ht="12.75">
      <c r="A69" s="133" t="s">
        <v>63</v>
      </c>
    </row>
    <row r="70" ht="12.75">
      <c r="A70" s="133" t="s">
        <v>63</v>
      </c>
    </row>
    <row r="71" ht="12.75">
      <c r="A71" s="133" t="s">
        <v>63</v>
      </c>
    </row>
    <row r="72" ht="12.75">
      <c r="A72" s="133" t="s">
        <v>63</v>
      </c>
    </row>
    <row r="73" ht="12.75">
      <c r="A73" s="133" t="s">
        <v>63</v>
      </c>
    </row>
    <row r="74" ht="12.75">
      <c r="A74" s="133" t="s">
        <v>63</v>
      </c>
    </row>
    <row r="75" ht="12.75">
      <c r="A75" s="133" t="s">
        <v>63</v>
      </c>
    </row>
    <row r="76" ht="12.75">
      <c r="A76" s="133" t="s">
        <v>63</v>
      </c>
    </row>
    <row r="77" ht="12.75">
      <c r="A77" s="133" t="s">
        <v>63</v>
      </c>
    </row>
    <row r="78" ht="12.75">
      <c r="A78" s="133" t="s">
        <v>63</v>
      </c>
    </row>
    <row r="79" ht="12.75">
      <c r="A79" s="133" t="s">
        <v>63</v>
      </c>
    </row>
    <row r="80" ht="12.75">
      <c r="A80" s="133" t="s">
        <v>63</v>
      </c>
    </row>
    <row r="81" ht="12.75">
      <c r="A81" s="133" t="s">
        <v>63</v>
      </c>
    </row>
    <row r="82" ht="12.75">
      <c r="A82" s="133" t="s">
        <v>63</v>
      </c>
    </row>
    <row r="83" ht="12.75">
      <c r="A83" s="133" t="s">
        <v>63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 transitionEvaluation="1"/>
  <dimension ref="A1:H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57421875" style="184" customWidth="1"/>
    <col min="2" max="5" width="15.57421875" style="184" customWidth="1"/>
    <col min="6" max="7" width="16.7109375" style="184" customWidth="1"/>
    <col min="8" max="8" width="21.00390625" style="184" customWidth="1"/>
    <col min="9" max="16384" width="11.00390625" style="184" customWidth="1"/>
  </cols>
  <sheetData>
    <row r="1" spans="1:7" s="188" customFormat="1" ht="18">
      <c r="A1" s="463" t="s">
        <v>140</v>
      </c>
      <c r="B1" s="463"/>
      <c r="C1" s="463"/>
      <c r="D1" s="463"/>
      <c r="E1" s="463"/>
      <c r="F1" s="463"/>
      <c r="G1" s="463"/>
    </row>
    <row r="2" s="189" customFormat="1" ht="14.25"/>
    <row r="3" spans="1:7" s="189" customFormat="1" ht="15">
      <c r="A3" s="467" t="s">
        <v>342</v>
      </c>
      <c r="B3" s="467"/>
      <c r="C3" s="467"/>
      <c r="D3" s="467"/>
      <c r="E3" s="467"/>
      <c r="F3" s="467"/>
      <c r="G3" s="467"/>
    </row>
    <row r="4" s="189" customFormat="1" ht="14.25"/>
    <row r="5" spans="1:7" ht="12.75">
      <c r="A5" s="212"/>
      <c r="B5" s="464" t="s">
        <v>3</v>
      </c>
      <c r="C5" s="464"/>
      <c r="D5" s="464" t="s">
        <v>4</v>
      </c>
      <c r="E5" s="464"/>
      <c r="F5" s="464" t="s">
        <v>141</v>
      </c>
      <c r="G5" s="465"/>
    </row>
    <row r="6" spans="1:7" ht="12.75">
      <c r="A6" s="213" t="s">
        <v>94</v>
      </c>
      <c r="B6" s="192" t="s">
        <v>95</v>
      </c>
      <c r="C6" s="193"/>
      <c r="D6" s="192" t="s">
        <v>95</v>
      </c>
      <c r="E6" s="193"/>
      <c r="F6" s="192" t="s">
        <v>96</v>
      </c>
      <c r="G6" s="194" t="s">
        <v>97</v>
      </c>
    </row>
    <row r="7" spans="1:7" ht="12.75">
      <c r="A7" s="203"/>
      <c r="B7" s="197" t="s">
        <v>98</v>
      </c>
      <c r="C7" s="196">
        <v>2002</v>
      </c>
      <c r="D7" s="197" t="s">
        <v>98</v>
      </c>
      <c r="E7" s="196">
        <v>2002</v>
      </c>
      <c r="F7" s="196">
        <v>2002</v>
      </c>
      <c r="G7" s="198">
        <v>2002</v>
      </c>
    </row>
    <row r="8" spans="1:8" ht="13.5" thickBot="1">
      <c r="A8" s="203"/>
      <c r="B8" s="197" t="s">
        <v>99</v>
      </c>
      <c r="C8" s="197" t="s">
        <v>99</v>
      </c>
      <c r="D8" s="197" t="s">
        <v>100</v>
      </c>
      <c r="E8" s="197" t="s">
        <v>100</v>
      </c>
      <c r="F8" s="197" t="s">
        <v>100</v>
      </c>
      <c r="G8" s="199" t="s">
        <v>100</v>
      </c>
      <c r="H8" s="190"/>
    </row>
    <row r="9" spans="1:7" ht="12.75">
      <c r="A9" s="200" t="s">
        <v>101</v>
      </c>
      <c r="B9" s="201">
        <v>74640</v>
      </c>
      <c r="C9" s="202">
        <v>52367.393</v>
      </c>
      <c r="D9" s="201">
        <v>170488</v>
      </c>
      <c r="E9" s="202">
        <v>134284.359</v>
      </c>
      <c r="F9" s="201">
        <v>20702.91</v>
      </c>
      <c r="G9" s="347">
        <v>22560.055</v>
      </c>
    </row>
    <row r="10" spans="1:7" ht="12.75">
      <c r="A10" s="203"/>
      <c r="B10" s="204"/>
      <c r="C10" s="206"/>
      <c r="D10" s="204"/>
      <c r="E10" s="204"/>
      <c r="F10" s="204"/>
      <c r="G10" s="205"/>
    </row>
    <row r="11" spans="1:7" ht="12.75">
      <c r="A11" s="336" t="s">
        <v>332</v>
      </c>
      <c r="B11" s="204"/>
      <c r="C11" s="206"/>
      <c r="D11" s="204"/>
      <c r="E11" s="204"/>
      <c r="F11" s="204"/>
      <c r="G11" s="205"/>
    </row>
    <row r="12" spans="1:7" ht="12.75">
      <c r="A12" s="337" t="s">
        <v>50</v>
      </c>
      <c r="B12" s="257">
        <v>14704</v>
      </c>
      <c r="C12" s="257">
        <f>SUM(C13:C26)</f>
        <v>10536.442000000003</v>
      </c>
      <c r="D12" s="257">
        <f>SUM(D13:D26)</f>
        <v>60200</v>
      </c>
      <c r="E12" s="257">
        <f>SUM(E13:E26)</f>
        <v>48095.433999999994</v>
      </c>
      <c r="F12" s="257">
        <f>SUM(F13:F26)</f>
        <v>6770.402</v>
      </c>
      <c r="G12" s="258">
        <f>SUM(G13:G26)</f>
        <v>9216.012999999997</v>
      </c>
    </row>
    <row r="13" spans="1:7" ht="12.75">
      <c r="A13" s="214" t="s">
        <v>102</v>
      </c>
      <c r="B13" s="204">
        <v>2596</v>
      </c>
      <c r="C13" s="211">
        <v>1970.335</v>
      </c>
      <c r="D13" s="204">
        <v>14295</v>
      </c>
      <c r="E13" s="211">
        <v>10927.97</v>
      </c>
      <c r="F13" s="211">
        <v>798.814</v>
      </c>
      <c r="G13" s="224">
        <v>2251.565</v>
      </c>
    </row>
    <row r="14" spans="1:7" ht="12.75">
      <c r="A14" s="214" t="s">
        <v>103</v>
      </c>
      <c r="B14" s="204">
        <v>294</v>
      </c>
      <c r="C14" s="211">
        <v>200.948</v>
      </c>
      <c r="D14" s="204">
        <v>1456</v>
      </c>
      <c r="E14" s="211">
        <v>861.391</v>
      </c>
      <c r="F14" s="211">
        <v>99.529</v>
      </c>
      <c r="G14" s="224">
        <v>74.539</v>
      </c>
    </row>
    <row r="15" spans="1:7" ht="12.75">
      <c r="A15" s="214" t="s">
        <v>104</v>
      </c>
      <c r="B15" s="204">
        <v>109</v>
      </c>
      <c r="C15" s="211">
        <v>54.985</v>
      </c>
      <c r="D15" s="204">
        <v>620</v>
      </c>
      <c r="E15" s="211">
        <v>394.523</v>
      </c>
      <c r="F15" s="211">
        <v>1222.615</v>
      </c>
      <c r="G15" s="205">
        <v>203.993</v>
      </c>
    </row>
    <row r="16" spans="1:7" ht="12.75">
      <c r="A16" s="214" t="s">
        <v>105</v>
      </c>
      <c r="B16" s="204">
        <v>942</v>
      </c>
      <c r="C16" s="211">
        <v>824.508</v>
      </c>
      <c r="D16" s="204">
        <v>4996</v>
      </c>
      <c r="E16" s="211">
        <v>4120.861</v>
      </c>
      <c r="F16" s="211">
        <v>389.34</v>
      </c>
      <c r="G16" s="224">
        <v>954.119</v>
      </c>
    </row>
    <row r="17" spans="1:7" ht="12.75">
      <c r="A17" s="214" t="s">
        <v>106</v>
      </c>
      <c r="B17" s="204">
        <v>4361</v>
      </c>
      <c r="C17" s="211">
        <v>3100.2</v>
      </c>
      <c r="D17" s="204">
        <v>9346</v>
      </c>
      <c r="E17" s="211">
        <v>8332.9</v>
      </c>
      <c r="F17" s="211">
        <v>1529.748</v>
      </c>
      <c r="G17" s="224">
        <v>34.346</v>
      </c>
    </row>
    <row r="18" spans="1:7" ht="12.75">
      <c r="A18" s="214" t="s">
        <v>107</v>
      </c>
      <c r="B18" s="204">
        <v>514</v>
      </c>
      <c r="C18" s="211">
        <v>521.9</v>
      </c>
      <c r="D18" s="204">
        <v>1710</v>
      </c>
      <c r="E18" s="211">
        <v>1738.7</v>
      </c>
      <c r="F18" s="211">
        <v>49.716</v>
      </c>
      <c r="G18" s="224">
        <v>85.319</v>
      </c>
    </row>
    <row r="19" spans="1:7" ht="12.75">
      <c r="A19" s="214" t="s">
        <v>108</v>
      </c>
      <c r="B19" s="204">
        <v>1781</v>
      </c>
      <c r="C19" s="211">
        <v>1643</v>
      </c>
      <c r="D19" s="204">
        <v>10160</v>
      </c>
      <c r="E19" s="211">
        <v>10987.714</v>
      </c>
      <c r="F19" s="211">
        <v>24.598</v>
      </c>
      <c r="G19" s="224">
        <v>4273.806</v>
      </c>
    </row>
    <row r="20" spans="1:7" ht="12.75">
      <c r="A20" s="214" t="s">
        <v>109</v>
      </c>
      <c r="B20" s="204">
        <v>194</v>
      </c>
      <c r="C20" s="211">
        <v>115.003</v>
      </c>
      <c r="D20" s="204">
        <v>466</v>
      </c>
      <c r="E20" s="211">
        <v>273.125</v>
      </c>
      <c r="F20" s="211">
        <v>280.938</v>
      </c>
      <c r="G20" s="205">
        <v>36.739</v>
      </c>
    </row>
    <row r="21" spans="1:7" ht="12.75">
      <c r="A21" s="214" t="s">
        <v>110</v>
      </c>
      <c r="B21" s="204">
        <v>44</v>
      </c>
      <c r="C21" s="211">
        <v>57.699</v>
      </c>
      <c r="D21" s="204">
        <v>236</v>
      </c>
      <c r="E21" s="211">
        <v>315</v>
      </c>
      <c r="F21" s="211">
        <v>846.62</v>
      </c>
      <c r="G21" s="224">
        <v>148.587</v>
      </c>
    </row>
    <row r="22" spans="1:7" ht="12.75">
      <c r="A22" s="214" t="s">
        <v>111</v>
      </c>
      <c r="B22" s="204">
        <v>212</v>
      </c>
      <c r="C22" s="211">
        <v>176</v>
      </c>
      <c r="D22" s="204">
        <v>1232</v>
      </c>
      <c r="E22" s="211">
        <v>963</v>
      </c>
      <c r="F22" s="211">
        <v>77.498</v>
      </c>
      <c r="G22" s="224">
        <v>47.419</v>
      </c>
    </row>
    <row r="23" spans="1:7" ht="12.75">
      <c r="A23" s="214" t="s">
        <v>112</v>
      </c>
      <c r="B23" s="204">
        <v>470</v>
      </c>
      <c r="C23" s="211">
        <v>342.825</v>
      </c>
      <c r="D23" s="204">
        <v>1713</v>
      </c>
      <c r="E23" s="211">
        <v>1190.326</v>
      </c>
      <c r="F23" s="211">
        <v>949</v>
      </c>
      <c r="G23" s="224">
        <v>4.476</v>
      </c>
    </row>
    <row r="24" spans="1:7" ht="12.75">
      <c r="A24" s="214" t="s">
        <v>113</v>
      </c>
      <c r="B24" s="204">
        <v>1195</v>
      </c>
      <c r="C24" s="211">
        <v>11.197</v>
      </c>
      <c r="D24" s="204">
        <v>4128</v>
      </c>
      <c r="E24" s="211">
        <v>20.024</v>
      </c>
      <c r="F24" s="211">
        <v>359.457</v>
      </c>
      <c r="G24" s="224">
        <v>49.978</v>
      </c>
    </row>
    <row r="25" spans="1:7" ht="12.75">
      <c r="A25" s="214" t="s">
        <v>114</v>
      </c>
      <c r="B25" s="204">
        <v>1521</v>
      </c>
      <c r="C25" s="211">
        <v>1101</v>
      </c>
      <c r="D25" s="204">
        <v>7866</v>
      </c>
      <c r="E25" s="211">
        <v>6192</v>
      </c>
      <c r="F25" s="211">
        <v>78.557</v>
      </c>
      <c r="G25" s="224">
        <v>950.889</v>
      </c>
    </row>
    <row r="26" spans="1:7" ht="12.75">
      <c r="A26" s="214" t="s">
        <v>115</v>
      </c>
      <c r="B26" s="204">
        <v>471</v>
      </c>
      <c r="C26" s="211">
        <v>416.842</v>
      </c>
      <c r="D26" s="204">
        <v>1976</v>
      </c>
      <c r="E26" s="211">
        <v>1777.9</v>
      </c>
      <c r="F26" s="211">
        <v>63.972</v>
      </c>
      <c r="G26" s="224">
        <v>100.238</v>
      </c>
    </row>
    <row r="27" spans="1:7" ht="12.75">
      <c r="A27" s="203"/>
      <c r="B27" s="204"/>
      <c r="C27" s="211"/>
      <c r="D27" s="204"/>
      <c r="E27" s="204"/>
      <c r="F27" s="204"/>
      <c r="G27" s="205"/>
    </row>
    <row r="28" spans="1:7" ht="12.75">
      <c r="A28" s="337" t="s">
        <v>64</v>
      </c>
      <c r="B28" s="204"/>
      <c r="C28" s="211"/>
      <c r="D28" s="204"/>
      <c r="E28" s="204"/>
      <c r="F28" s="204"/>
      <c r="G28" s="205"/>
    </row>
    <row r="29" spans="1:7" ht="12.75">
      <c r="A29" s="214" t="s">
        <v>116</v>
      </c>
      <c r="B29" s="204">
        <v>368</v>
      </c>
      <c r="C29" s="211">
        <v>388.798</v>
      </c>
      <c r="D29" s="204">
        <v>1487</v>
      </c>
      <c r="E29" s="211">
        <v>1211.435</v>
      </c>
      <c r="F29" s="204" t="s">
        <v>40</v>
      </c>
      <c r="G29" s="224">
        <v>372.324</v>
      </c>
    </row>
    <row r="30" spans="1:7" ht="12.75">
      <c r="A30" s="214" t="s">
        <v>117</v>
      </c>
      <c r="B30" s="204">
        <v>50</v>
      </c>
      <c r="C30" s="211">
        <v>50</v>
      </c>
      <c r="D30" s="204">
        <v>99</v>
      </c>
      <c r="E30" s="211">
        <v>125.7</v>
      </c>
      <c r="F30" s="211">
        <v>290.873</v>
      </c>
      <c r="G30" s="205" t="s">
        <v>40</v>
      </c>
    </row>
    <row r="31" spans="1:7" ht="12.75">
      <c r="A31" s="214" t="s">
        <v>118</v>
      </c>
      <c r="B31" s="204" t="s">
        <v>40</v>
      </c>
      <c r="C31" s="211">
        <v>194.691</v>
      </c>
      <c r="D31" s="204">
        <v>718</v>
      </c>
      <c r="E31" s="211">
        <v>695.017</v>
      </c>
      <c r="F31" s="211">
        <v>14.033</v>
      </c>
      <c r="G31" s="224">
        <v>5.827</v>
      </c>
    </row>
    <row r="32" spans="1:7" ht="12.75">
      <c r="A32" s="214" t="s">
        <v>119</v>
      </c>
      <c r="B32" s="204" t="s">
        <v>40</v>
      </c>
      <c r="C32" s="211">
        <v>12.392</v>
      </c>
      <c r="D32" s="204" t="s">
        <v>40</v>
      </c>
      <c r="E32" s="211">
        <v>48.135</v>
      </c>
      <c r="F32" s="211">
        <v>57.838</v>
      </c>
      <c r="G32" s="205">
        <v>1.096</v>
      </c>
    </row>
    <row r="33" spans="1:7" ht="12.75">
      <c r="A33" s="214" t="s">
        <v>120</v>
      </c>
      <c r="B33" s="204" t="s">
        <v>40</v>
      </c>
      <c r="C33" s="211">
        <v>129.9</v>
      </c>
      <c r="D33" s="204" t="s">
        <v>40</v>
      </c>
      <c r="E33" s="211">
        <v>249.4</v>
      </c>
      <c r="F33" s="211">
        <v>14.248</v>
      </c>
      <c r="G33" s="205" t="s">
        <v>40</v>
      </c>
    </row>
    <row r="34" spans="1:7" ht="12.75">
      <c r="A34" s="214" t="s">
        <v>121</v>
      </c>
      <c r="B34" s="204">
        <v>312</v>
      </c>
      <c r="C34" s="211">
        <v>370.46</v>
      </c>
      <c r="D34" s="204">
        <v>1421</v>
      </c>
      <c r="E34" s="211">
        <v>1045.872</v>
      </c>
      <c r="F34" s="204" t="s">
        <v>40</v>
      </c>
      <c r="G34" s="224">
        <v>133.494</v>
      </c>
    </row>
    <row r="35" spans="1:7" ht="12.75">
      <c r="A35" s="214" t="s">
        <v>122</v>
      </c>
      <c r="B35" s="204" t="s">
        <v>40</v>
      </c>
      <c r="C35" s="211">
        <v>136.9</v>
      </c>
      <c r="D35" s="204" t="s">
        <v>40</v>
      </c>
      <c r="E35" s="211">
        <v>262.4</v>
      </c>
      <c r="F35" s="204" t="s">
        <v>40</v>
      </c>
      <c r="G35" s="205" t="s">
        <v>40</v>
      </c>
    </row>
    <row r="36" spans="1:7" ht="12.75">
      <c r="A36" s="214" t="s">
        <v>123</v>
      </c>
      <c r="B36" s="204" t="s">
        <v>40</v>
      </c>
      <c r="C36" s="211">
        <v>365</v>
      </c>
      <c r="D36" s="204" t="s">
        <v>40</v>
      </c>
      <c r="E36" s="211">
        <v>871.1</v>
      </c>
      <c r="F36" s="211">
        <v>1.344</v>
      </c>
      <c r="G36" s="224">
        <v>16.523</v>
      </c>
    </row>
    <row r="37" spans="1:7" ht="12.75">
      <c r="A37" s="214" t="s">
        <v>124</v>
      </c>
      <c r="B37" s="204">
        <v>1195</v>
      </c>
      <c r="C37" s="211">
        <v>1059.347</v>
      </c>
      <c r="D37" s="204">
        <v>4128</v>
      </c>
      <c r="E37" s="211">
        <v>3369.85</v>
      </c>
      <c r="F37" s="211">
        <v>156.719</v>
      </c>
      <c r="G37" s="205" t="s">
        <v>40</v>
      </c>
    </row>
    <row r="38" spans="1:7" ht="12.75">
      <c r="A38" s="214" t="s">
        <v>125</v>
      </c>
      <c r="B38" s="204" t="s">
        <v>40</v>
      </c>
      <c r="C38" s="211">
        <v>488.07</v>
      </c>
      <c r="D38" s="204" t="s">
        <v>40</v>
      </c>
      <c r="E38" s="211">
        <v>1792.56</v>
      </c>
      <c r="F38" s="211">
        <v>4.758</v>
      </c>
      <c r="G38" s="224">
        <v>15.393</v>
      </c>
    </row>
    <row r="39" spans="1:7" ht="12.75">
      <c r="A39" s="214" t="s">
        <v>126</v>
      </c>
      <c r="B39" s="204">
        <v>845</v>
      </c>
      <c r="C39" s="211">
        <v>549.738</v>
      </c>
      <c r="D39" s="204">
        <v>3022</v>
      </c>
      <c r="E39" s="211">
        <v>1160.387</v>
      </c>
      <c r="F39" s="211">
        <v>28.369</v>
      </c>
      <c r="G39" s="224">
        <v>364.583</v>
      </c>
    </row>
    <row r="40" spans="1:7" ht="12.75">
      <c r="A40" s="214" t="s">
        <v>127</v>
      </c>
      <c r="B40" s="204">
        <v>4209</v>
      </c>
      <c r="C40" s="211">
        <v>3550</v>
      </c>
      <c r="D40" s="204">
        <v>9142</v>
      </c>
      <c r="E40" s="211">
        <v>8300</v>
      </c>
      <c r="F40" s="211">
        <v>16.756</v>
      </c>
      <c r="G40" s="224">
        <v>595.825</v>
      </c>
    </row>
    <row r="41" spans="1:7" ht="12.75">
      <c r="A41" s="203"/>
      <c r="B41" s="204"/>
      <c r="C41" s="206"/>
      <c r="D41" s="204"/>
      <c r="E41" s="204"/>
      <c r="F41" s="204"/>
      <c r="G41" s="205"/>
    </row>
    <row r="42" spans="1:7" ht="12.75">
      <c r="A42" s="336" t="s">
        <v>331</v>
      </c>
      <c r="B42" s="204"/>
      <c r="C42" s="206"/>
      <c r="D42" s="204"/>
      <c r="E42" s="204"/>
      <c r="F42" s="204"/>
      <c r="G42" s="205"/>
    </row>
    <row r="43" spans="1:7" ht="12.75">
      <c r="A43" s="214" t="s">
        <v>128</v>
      </c>
      <c r="B43" s="204">
        <v>3218</v>
      </c>
      <c r="C43" s="211">
        <v>270</v>
      </c>
      <c r="D43" s="204">
        <v>9202</v>
      </c>
      <c r="E43" s="211">
        <v>570</v>
      </c>
      <c r="F43" s="204" t="s">
        <v>40</v>
      </c>
      <c r="G43" s="224">
        <v>112.898</v>
      </c>
    </row>
    <row r="44" spans="1:7" ht="12.75">
      <c r="A44" s="214" t="s">
        <v>129</v>
      </c>
      <c r="B44" s="204">
        <v>2470</v>
      </c>
      <c r="C44" s="211">
        <v>3092</v>
      </c>
      <c r="D44" s="204">
        <v>4227</v>
      </c>
      <c r="E44" s="211">
        <v>3268</v>
      </c>
      <c r="F44" s="204" t="s">
        <v>40</v>
      </c>
      <c r="G44" s="224">
        <v>3687.653</v>
      </c>
    </row>
    <row r="45" spans="1:7" ht="12.75">
      <c r="A45" s="214" t="s">
        <v>130</v>
      </c>
      <c r="B45" s="204">
        <v>13000</v>
      </c>
      <c r="C45" s="211">
        <v>154.571</v>
      </c>
      <c r="D45" s="204">
        <v>24564</v>
      </c>
      <c r="E45" s="211">
        <v>235.15</v>
      </c>
      <c r="F45" s="211">
        <v>146.983</v>
      </c>
      <c r="G45" s="205" t="s">
        <v>40</v>
      </c>
    </row>
    <row r="46" spans="1:7" ht="12.75">
      <c r="A46" s="214" t="s">
        <v>131</v>
      </c>
      <c r="B46" s="204">
        <v>7532</v>
      </c>
      <c r="C46" s="211">
        <v>3348</v>
      </c>
      <c r="D46" s="204">
        <v>23381</v>
      </c>
      <c r="E46" s="211">
        <v>7489</v>
      </c>
      <c r="F46" s="211">
        <v>170.083</v>
      </c>
      <c r="G46" s="224">
        <v>838.7</v>
      </c>
    </row>
    <row r="47" spans="1:7" ht="12.75">
      <c r="A47" s="214" t="s">
        <v>79</v>
      </c>
      <c r="B47" s="204">
        <v>3272</v>
      </c>
      <c r="C47" s="211">
        <v>1670.97</v>
      </c>
      <c r="D47" s="204">
        <v>223843</v>
      </c>
      <c r="E47" s="211">
        <v>4933.04</v>
      </c>
      <c r="F47" s="211">
        <v>476.44</v>
      </c>
      <c r="G47" s="224">
        <v>482.939</v>
      </c>
    </row>
    <row r="48" spans="1:7" ht="12.75">
      <c r="A48" s="214" t="s">
        <v>132</v>
      </c>
      <c r="B48" s="204" t="s">
        <v>40</v>
      </c>
      <c r="C48" s="204" t="s">
        <v>40</v>
      </c>
      <c r="D48" s="204" t="s">
        <v>40</v>
      </c>
      <c r="E48" s="204" t="s">
        <v>40</v>
      </c>
      <c r="F48" s="211">
        <v>14.224</v>
      </c>
      <c r="G48" s="205" t="s">
        <v>40</v>
      </c>
    </row>
    <row r="49" spans="1:7" ht="12.75">
      <c r="A49" s="214" t="s">
        <v>133</v>
      </c>
      <c r="B49" s="204">
        <v>135</v>
      </c>
      <c r="C49" s="211">
        <v>64.49</v>
      </c>
      <c r="D49" s="204">
        <v>360</v>
      </c>
      <c r="E49" s="211">
        <v>217.2</v>
      </c>
      <c r="F49" s="211">
        <v>1351.613</v>
      </c>
      <c r="G49" s="205" t="s">
        <v>40</v>
      </c>
    </row>
    <row r="50" spans="1:7" ht="12.75">
      <c r="A50" s="214" t="s">
        <v>134</v>
      </c>
      <c r="B50" s="204">
        <v>8880</v>
      </c>
      <c r="C50" s="211">
        <v>282.336</v>
      </c>
      <c r="D50" s="204">
        <v>19008</v>
      </c>
      <c r="E50" s="211">
        <v>736.629</v>
      </c>
      <c r="F50" s="211">
        <v>49.307</v>
      </c>
      <c r="G50" s="205" t="s">
        <v>40</v>
      </c>
    </row>
    <row r="51" spans="1:7" ht="12.75">
      <c r="A51" s="214" t="s">
        <v>135</v>
      </c>
      <c r="B51" s="204">
        <v>311</v>
      </c>
      <c r="C51" s="211">
        <v>178.63</v>
      </c>
      <c r="D51" s="204">
        <v>1207</v>
      </c>
      <c r="E51" s="211">
        <v>601</v>
      </c>
      <c r="F51" s="211">
        <v>1.826</v>
      </c>
      <c r="G51" s="205" t="s">
        <v>40</v>
      </c>
    </row>
    <row r="52" spans="1:7" ht="12.75">
      <c r="A52" s="214" t="s">
        <v>136</v>
      </c>
      <c r="B52" s="204">
        <v>89</v>
      </c>
      <c r="C52" s="211">
        <v>76</v>
      </c>
      <c r="D52" s="204">
        <v>381</v>
      </c>
      <c r="E52" s="211">
        <v>406</v>
      </c>
      <c r="F52" s="211">
        <v>0.775</v>
      </c>
      <c r="G52" s="205" t="s">
        <v>40</v>
      </c>
    </row>
    <row r="53" spans="1:7" ht="13.5" thickBot="1">
      <c r="A53" s="399" t="s">
        <v>137</v>
      </c>
      <c r="B53" s="208">
        <v>111</v>
      </c>
      <c r="C53" s="215">
        <v>39.5</v>
      </c>
      <c r="D53" s="208">
        <v>726</v>
      </c>
      <c r="E53" s="215">
        <v>254.4</v>
      </c>
      <c r="F53" s="215">
        <v>48.754</v>
      </c>
      <c r="G53" s="216" t="s">
        <v>40</v>
      </c>
    </row>
    <row r="54" ht="12.75">
      <c r="A54" s="184" t="s">
        <v>138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L5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3" width="11.421875" style="85" customWidth="1"/>
    <col min="4" max="5" width="12.00390625" style="85" bestFit="1" customWidth="1"/>
    <col min="6" max="6" width="12.7109375" style="85" customWidth="1"/>
    <col min="7" max="8" width="11.57421875" style="85" bestFit="1" customWidth="1"/>
    <col min="9" max="9" width="12.7109375" style="85" customWidth="1"/>
    <col min="10" max="10" width="11.57421875" style="85" customWidth="1"/>
    <col min="11" max="16384" width="11.421875" style="85" customWidth="1"/>
  </cols>
  <sheetData>
    <row r="1" spans="1:10" s="366" customFormat="1" ht="18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</row>
    <row r="2" s="254" customFormat="1" ht="14.25"/>
    <row r="3" spans="1:10" s="254" customFormat="1" ht="15">
      <c r="A3" s="448" t="s">
        <v>351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s="254" customFormat="1" ht="15">
      <c r="A4" s="367"/>
      <c r="B4" s="367"/>
      <c r="C4" s="367"/>
      <c r="D4" s="367"/>
      <c r="E4" s="367"/>
      <c r="F4" s="367"/>
      <c r="G4" s="367"/>
      <c r="H4" s="367"/>
      <c r="I4" s="367"/>
      <c r="J4" s="367"/>
    </row>
    <row r="5" spans="1:10" ht="12.75">
      <c r="A5" s="436"/>
      <c r="B5" s="436"/>
      <c r="C5" s="436"/>
      <c r="D5" s="437" t="s">
        <v>3</v>
      </c>
      <c r="E5" s="438"/>
      <c r="F5" s="438"/>
      <c r="G5" s="437" t="s">
        <v>13</v>
      </c>
      <c r="H5" s="438"/>
      <c r="I5" s="439" t="s">
        <v>144</v>
      </c>
      <c r="J5" s="440"/>
    </row>
    <row r="6" spans="1:10" ht="12.75">
      <c r="A6" s="226"/>
      <c r="B6" s="227" t="s">
        <v>145</v>
      </c>
      <c r="D6" s="82" t="s">
        <v>146</v>
      </c>
      <c r="E6" s="83"/>
      <c r="F6" s="83"/>
      <c r="G6" s="82" t="s">
        <v>147</v>
      </c>
      <c r="H6" s="83"/>
      <c r="I6" s="63"/>
      <c r="J6" s="64" t="s">
        <v>148</v>
      </c>
    </row>
    <row r="7" spans="1:10" ht="13.5" thickBot="1">
      <c r="A7" s="246"/>
      <c r="B7" s="246"/>
      <c r="C7" s="246"/>
      <c r="D7" s="253" t="s">
        <v>149</v>
      </c>
      <c r="E7" s="253" t="s">
        <v>150</v>
      </c>
      <c r="F7" s="253" t="s">
        <v>151</v>
      </c>
      <c r="G7" s="253" t="s">
        <v>149</v>
      </c>
      <c r="H7" s="253" t="s">
        <v>150</v>
      </c>
      <c r="I7" s="253" t="s">
        <v>152</v>
      </c>
      <c r="J7" s="253" t="s">
        <v>153</v>
      </c>
    </row>
    <row r="8" spans="1:10" ht="12.75">
      <c r="A8" s="228" t="s">
        <v>154</v>
      </c>
      <c r="B8" s="228"/>
      <c r="C8" s="228"/>
      <c r="D8" s="368"/>
      <c r="E8" s="368"/>
      <c r="F8" s="368"/>
      <c r="G8" s="368"/>
      <c r="H8" s="368"/>
      <c r="I8" s="368"/>
      <c r="J8" s="368"/>
    </row>
    <row r="9" spans="1:10" ht="12.75">
      <c r="A9" s="231"/>
      <c r="B9" s="231"/>
      <c r="C9" s="231"/>
      <c r="D9" s="369"/>
      <c r="E9" s="369"/>
      <c r="F9" s="369"/>
      <c r="G9" s="369"/>
      <c r="H9" s="369"/>
      <c r="I9" s="369"/>
      <c r="J9" s="369"/>
    </row>
    <row r="10" spans="1:10" ht="12.75">
      <c r="A10" s="230" t="s">
        <v>363</v>
      </c>
      <c r="B10" s="90"/>
      <c r="C10" s="90"/>
      <c r="D10" s="369"/>
      <c r="E10" s="369"/>
      <c r="F10" s="369">
        <v>926184</v>
      </c>
      <c r="G10" s="369"/>
      <c r="H10" s="369"/>
      <c r="I10" s="369">
        <v>2153195</v>
      </c>
      <c r="J10" s="369"/>
    </row>
    <row r="11" spans="1:10" ht="12.75">
      <c r="A11" s="230" t="s">
        <v>364</v>
      </c>
      <c r="B11" s="90"/>
      <c r="C11" s="90"/>
      <c r="D11" s="369"/>
      <c r="E11" s="369"/>
      <c r="F11" s="369">
        <v>1480459</v>
      </c>
      <c r="G11" s="369"/>
      <c r="H11" s="369"/>
      <c r="I11" s="369">
        <v>4668965</v>
      </c>
      <c r="J11" s="369"/>
    </row>
    <row r="12" spans="1:10" ht="12.75">
      <c r="A12" s="85" t="s">
        <v>159</v>
      </c>
      <c r="D12" s="369">
        <v>2178325</v>
      </c>
      <c r="E12" s="369">
        <v>228318</v>
      </c>
      <c r="F12" s="369">
        <v>2406643</v>
      </c>
      <c r="G12" s="369">
        <v>2676.61740419818</v>
      </c>
      <c r="H12" s="369">
        <v>4343.75359805184</v>
      </c>
      <c r="I12" s="369">
        <v>6822160</v>
      </c>
      <c r="J12" s="369">
        <v>3455667</v>
      </c>
    </row>
    <row r="13" spans="4:10" ht="12.75">
      <c r="D13" s="369"/>
      <c r="E13" s="369"/>
      <c r="F13" s="369"/>
      <c r="G13" s="370"/>
      <c r="H13" s="370"/>
      <c r="I13" s="369"/>
      <c r="J13" s="369"/>
    </row>
    <row r="14" spans="1:10" ht="12.75">
      <c r="A14" s="230" t="s">
        <v>365</v>
      </c>
      <c r="B14" s="90"/>
      <c r="C14" s="90"/>
      <c r="D14" s="369"/>
      <c r="E14" s="369"/>
      <c r="F14" s="369">
        <v>2385631</v>
      </c>
      <c r="G14" s="369"/>
      <c r="H14" s="369"/>
      <c r="I14" s="369">
        <v>6510753</v>
      </c>
      <c r="J14" s="369" t="s">
        <v>40</v>
      </c>
    </row>
    <row r="15" spans="1:10" ht="12.75">
      <c r="A15" s="230" t="s">
        <v>366</v>
      </c>
      <c r="B15" s="90"/>
      <c r="C15" s="90"/>
      <c r="D15" s="369"/>
      <c r="E15" s="369"/>
      <c r="F15" s="369">
        <v>715893</v>
      </c>
      <c r="G15" s="369"/>
      <c r="H15" s="369"/>
      <c r="I15" s="369">
        <v>1851575</v>
      </c>
      <c r="J15" s="369" t="s">
        <v>40</v>
      </c>
    </row>
    <row r="16" spans="1:11" ht="12.75">
      <c r="A16" s="85" t="s">
        <v>160</v>
      </c>
      <c r="D16" s="369">
        <v>2794859</v>
      </c>
      <c r="E16" s="369">
        <v>306665</v>
      </c>
      <c r="F16" s="369">
        <v>3101524</v>
      </c>
      <c r="G16" s="369">
        <v>2528.017016958637</v>
      </c>
      <c r="H16" s="369">
        <v>4227.982775993348</v>
      </c>
      <c r="I16" s="369">
        <v>8362328</v>
      </c>
      <c r="J16" s="369">
        <v>4691444</v>
      </c>
      <c r="K16" s="371"/>
    </row>
    <row r="17" spans="4:12" ht="12.75">
      <c r="D17" s="369"/>
      <c r="E17" s="369"/>
      <c r="F17" s="369"/>
      <c r="G17" s="370"/>
      <c r="H17" s="370"/>
      <c r="I17" s="369"/>
      <c r="J17" s="369"/>
      <c r="K17" s="371"/>
      <c r="L17" s="371"/>
    </row>
    <row r="18" spans="1:10" ht="12.75">
      <c r="A18" s="85" t="s">
        <v>161</v>
      </c>
      <c r="D18" s="369">
        <v>422441</v>
      </c>
      <c r="E18" s="369">
        <v>32744</v>
      </c>
      <c r="F18" s="369">
        <v>455185</v>
      </c>
      <c r="G18" s="369">
        <v>1853.0040739416866</v>
      </c>
      <c r="H18" s="369">
        <v>2990.4937087710728</v>
      </c>
      <c r="I18" s="369">
        <v>880705</v>
      </c>
      <c r="J18" s="369">
        <v>514401</v>
      </c>
    </row>
    <row r="19" spans="4:10" ht="12.75">
      <c r="D19" s="369"/>
      <c r="E19" s="369"/>
      <c r="F19" s="369"/>
      <c r="G19" s="370"/>
      <c r="H19" s="370"/>
      <c r="I19" s="369"/>
      <c r="J19" s="369"/>
    </row>
    <row r="20" spans="1:10" ht="12.75">
      <c r="A20" s="85" t="s">
        <v>162</v>
      </c>
      <c r="D20" s="369">
        <v>99245</v>
      </c>
      <c r="E20" s="369">
        <v>2858</v>
      </c>
      <c r="F20" s="369">
        <v>102103</v>
      </c>
      <c r="G20" s="369">
        <v>1701.6226006347927</v>
      </c>
      <c r="H20" s="369">
        <v>2679.341497550735</v>
      </c>
      <c r="I20" s="369">
        <v>176556</v>
      </c>
      <c r="J20" s="369">
        <v>114185</v>
      </c>
    </row>
    <row r="21" spans="4:10" ht="12.75">
      <c r="D21" s="369"/>
      <c r="E21" s="369"/>
      <c r="F21" s="369"/>
      <c r="G21" s="370"/>
      <c r="H21" s="370"/>
      <c r="I21" s="369"/>
      <c r="J21" s="369"/>
    </row>
    <row r="22" spans="1:10" ht="12.75">
      <c r="A22" s="85" t="s">
        <v>163</v>
      </c>
      <c r="D22" s="369">
        <v>1531</v>
      </c>
      <c r="E22" s="369">
        <v>275</v>
      </c>
      <c r="F22" s="369">
        <v>1806</v>
      </c>
      <c r="G22" s="369">
        <v>1877</v>
      </c>
      <c r="H22" s="369">
        <v>2100</v>
      </c>
      <c r="I22" s="369">
        <v>3452</v>
      </c>
      <c r="J22" s="369">
        <v>3115</v>
      </c>
    </row>
    <row r="23" spans="4:10" ht="12.75">
      <c r="D23" s="369"/>
      <c r="E23" s="369"/>
      <c r="F23" s="369"/>
      <c r="G23" s="370"/>
      <c r="H23" s="370"/>
      <c r="I23" s="369"/>
      <c r="J23" s="369"/>
    </row>
    <row r="24" spans="1:10" ht="12.75">
      <c r="A24" s="85" t="s">
        <v>164</v>
      </c>
      <c r="D24" s="369">
        <v>32995</v>
      </c>
      <c r="E24" s="369">
        <v>2755</v>
      </c>
      <c r="F24" s="369">
        <v>35750</v>
      </c>
      <c r="G24" s="369">
        <v>2631.768964994696</v>
      </c>
      <c r="H24" s="369">
        <v>3545.0765880217787</v>
      </c>
      <c r="I24" s="369">
        <v>96597</v>
      </c>
      <c r="J24" s="369">
        <v>56696</v>
      </c>
    </row>
    <row r="25" spans="4:10" ht="12.75">
      <c r="D25" s="369"/>
      <c r="E25" s="369"/>
      <c r="F25" s="369"/>
      <c r="G25" s="370"/>
      <c r="H25" s="370"/>
      <c r="I25" s="369"/>
      <c r="J25" s="369"/>
    </row>
    <row r="26" spans="1:10" ht="12.75">
      <c r="A26" s="372" t="s">
        <v>367</v>
      </c>
      <c r="D26" s="369"/>
      <c r="E26" s="369"/>
      <c r="F26" s="369"/>
      <c r="G26" s="370"/>
      <c r="H26" s="370"/>
      <c r="I26" s="369"/>
      <c r="J26" s="369"/>
    </row>
    <row r="27" spans="1:10" ht="12.75">
      <c r="A27" s="90" t="s">
        <v>155</v>
      </c>
      <c r="D27" s="369">
        <v>23207</v>
      </c>
      <c r="E27" s="369">
        <v>734</v>
      </c>
      <c r="F27" s="369">
        <v>23941</v>
      </c>
      <c r="G27" s="369">
        <v>1283</v>
      </c>
      <c r="H27" s="369">
        <v>3119</v>
      </c>
      <c r="I27" s="369">
        <v>32074</v>
      </c>
      <c r="J27" s="369">
        <v>24810</v>
      </c>
    </row>
    <row r="28" spans="1:10" ht="12.75">
      <c r="A28" s="90"/>
      <c r="D28" s="369"/>
      <c r="E28" s="369"/>
      <c r="F28" s="369"/>
      <c r="G28" s="369"/>
      <c r="H28" s="369"/>
      <c r="I28" s="369"/>
      <c r="J28" s="369"/>
    </row>
    <row r="29" spans="1:10" ht="12.75">
      <c r="A29" s="230" t="s">
        <v>165</v>
      </c>
      <c r="D29" s="369"/>
      <c r="E29" s="369"/>
      <c r="F29" s="369"/>
      <c r="G29" s="369"/>
      <c r="H29" s="369"/>
      <c r="I29" s="369"/>
      <c r="J29" s="369"/>
    </row>
    <row r="30" spans="1:10" ht="12.75">
      <c r="A30" s="90" t="s">
        <v>166</v>
      </c>
      <c r="D30" s="369">
        <v>11149</v>
      </c>
      <c r="E30" s="369">
        <v>301</v>
      </c>
      <c r="F30" s="369">
        <v>11450</v>
      </c>
      <c r="G30" s="369">
        <v>2496</v>
      </c>
      <c r="H30" s="369">
        <v>1700</v>
      </c>
      <c r="I30" s="369">
        <v>28341</v>
      </c>
      <c r="J30" s="369">
        <v>13159</v>
      </c>
    </row>
    <row r="31" spans="1:10" ht="12.75">
      <c r="A31" s="90"/>
      <c r="D31" s="369"/>
      <c r="E31" s="369"/>
      <c r="F31" s="369"/>
      <c r="G31" s="369"/>
      <c r="H31" s="369"/>
      <c r="I31" s="369"/>
      <c r="J31" s="369"/>
    </row>
    <row r="32" spans="1:10" ht="12.75">
      <c r="A32" s="262" t="s">
        <v>156</v>
      </c>
      <c r="D32" s="369"/>
      <c r="E32" s="369"/>
      <c r="F32" s="369"/>
      <c r="G32" s="369"/>
      <c r="H32" s="369"/>
      <c r="I32" s="369"/>
      <c r="J32" s="369"/>
    </row>
    <row r="33" spans="1:10" ht="12.75">
      <c r="A33" s="90"/>
      <c r="D33" s="369"/>
      <c r="E33" s="369"/>
      <c r="F33" s="369"/>
      <c r="G33" s="369"/>
      <c r="H33" s="369"/>
      <c r="I33" s="369"/>
      <c r="J33" s="369"/>
    </row>
    <row r="34" spans="1:10" ht="12.75">
      <c r="A34" s="230" t="s">
        <v>368</v>
      </c>
      <c r="D34" s="369">
        <v>2</v>
      </c>
      <c r="E34" s="369">
        <v>113466</v>
      </c>
      <c r="F34" s="369">
        <v>113468</v>
      </c>
      <c r="G34" s="369">
        <v>3200</v>
      </c>
      <c r="H34" s="369">
        <v>7217.360936315725</v>
      </c>
      <c r="I34" s="369">
        <v>818920</v>
      </c>
      <c r="J34" s="369" t="s">
        <v>40</v>
      </c>
    </row>
    <row r="35" spans="1:10" ht="12.75">
      <c r="A35" s="230"/>
      <c r="D35" s="369"/>
      <c r="E35" s="369"/>
      <c r="F35" s="369"/>
      <c r="G35" s="369"/>
      <c r="H35" s="370"/>
      <c r="I35" s="369"/>
      <c r="J35" s="369"/>
    </row>
    <row r="36" spans="1:10" ht="12.75">
      <c r="A36" s="230" t="s">
        <v>369</v>
      </c>
      <c r="B36" s="90"/>
      <c r="C36" s="90"/>
      <c r="D36" s="369"/>
      <c r="E36" s="369"/>
      <c r="F36" s="369">
        <v>383883</v>
      </c>
      <c r="G36" s="369"/>
      <c r="H36" s="369"/>
      <c r="I36" s="369">
        <v>3660411</v>
      </c>
      <c r="J36" s="369" t="s">
        <v>40</v>
      </c>
    </row>
    <row r="37" spans="1:10" ht="12.75">
      <c r="A37" s="230" t="s">
        <v>370</v>
      </c>
      <c r="B37" s="90"/>
      <c r="C37" s="90"/>
      <c r="D37" s="369"/>
      <c r="E37" s="369"/>
      <c r="F37" s="369">
        <v>81251</v>
      </c>
      <c r="G37" s="369"/>
      <c r="H37" s="369"/>
      <c r="I37" s="369">
        <v>764962</v>
      </c>
      <c r="J37" s="369" t="s">
        <v>40</v>
      </c>
    </row>
    <row r="38" spans="1:10" ht="12.75">
      <c r="A38" s="85" t="s">
        <v>371</v>
      </c>
      <c r="D38" s="369">
        <v>32938</v>
      </c>
      <c r="E38" s="369">
        <v>432196</v>
      </c>
      <c r="F38" s="369">
        <v>465134</v>
      </c>
      <c r="G38" s="369">
        <v>4092.892555710729</v>
      </c>
      <c r="H38" s="369">
        <v>9927.228081703672</v>
      </c>
      <c r="I38" s="369">
        <v>4425373</v>
      </c>
      <c r="J38" s="369" t="s">
        <v>40</v>
      </c>
    </row>
    <row r="39" spans="4:10" ht="12.75">
      <c r="D39" s="369"/>
      <c r="E39" s="369"/>
      <c r="F39" s="369"/>
      <c r="G39" s="370"/>
      <c r="H39" s="370"/>
      <c r="I39" s="369"/>
      <c r="J39" s="369"/>
    </row>
    <row r="40" spans="1:10" ht="12.75">
      <c r="A40" s="85" t="s">
        <v>167</v>
      </c>
      <c r="D40" s="369">
        <v>4174</v>
      </c>
      <c r="E40" s="369">
        <v>3423</v>
      </c>
      <c r="F40" s="369">
        <v>7597</v>
      </c>
      <c r="G40" s="369">
        <v>1967.0438428366076</v>
      </c>
      <c r="H40" s="369">
        <v>6027.804849547181</v>
      </c>
      <c r="I40" s="369">
        <v>28846</v>
      </c>
      <c r="J40" s="369" t="s">
        <v>40</v>
      </c>
    </row>
    <row r="41" spans="4:10" ht="12.75">
      <c r="D41" s="369"/>
      <c r="E41" s="369"/>
      <c r="F41" s="369"/>
      <c r="G41" s="370"/>
      <c r="H41" s="370"/>
      <c r="I41" s="369"/>
      <c r="J41" s="369"/>
    </row>
    <row r="42" spans="1:10" ht="12.75">
      <c r="A42" s="85" t="s">
        <v>168</v>
      </c>
      <c r="D42" s="369">
        <v>203</v>
      </c>
      <c r="E42" s="369">
        <v>1003</v>
      </c>
      <c r="F42" s="369">
        <v>1206</v>
      </c>
      <c r="G42" s="369">
        <v>2412.152709359606</v>
      </c>
      <c r="H42" s="369">
        <v>2514.098703888335</v>
      </c>
      <c r="I42" s="369">
        <v>3011</v>
      </c>
      <c r="J42" s="369" t="s">
        <v>40</v>
      </c>
    </row>
    <row r="43" spans="4:10" ht="12.75">
      <c r="D43" s="369"/>
      <c r="E43" s="369"/>
      <c r="F43" s="369"/>
      <c r="G43" s="370"/>
      <c r="H43" s="370"/>
      <c r="I43" s="369"/>
      <c r="J43" s="369"/>
    </row>
    <row r="44" spans="1:10" ht="12.75">
      <c r="A44" s="85" t="s">
        <v>169</v>
      </c>
      <c r="D44" s="369">
        <v>363</v>
      </c>
      <c r="E44" s="369">
        <v>30</v>
      </c>
      <c r="F44" s="369">
        <v>393</v>
      </c>
      <c r="G44" s="370">
        <v>868</v>
      </c>
      <c r="H44" s="370">
        <v>3363</v>
      </c>
      <c r="I44" s="369">
        <v>417</v>
      </c>
      <c r="J44" s="369" t="s">
        <v>40</v>
      </c>
    </row>
    <row r="45" spans="4:10" ht="12.75">
      <c r="D45" s="369"/>
      <c r="E45" s="369"/>
      <c r="F45" s="369"/>
      <c r="G45" s="370"/>
      <c r="H45" s="370"/>
      <c r="I45" s="369"/>
      <c r="J45" s="369"/>
    </row>
    <row r="46" spans="1:10" ht="12.75">
      <c r="A46" s="231" t="s">
        <v>157</v>
      </c>
      <c r="B46" s="231"/>
      <c r="C46" s="231"/>
      <c r="D46" s="369">
        <v>2534</v>
      </c>
      <c r="E46" s="369">
        <v>247</v>
      </c>
      <c r="F46" s="369">
        <v>2781</v>
      </c>
      <c r="G46" s="370">
        <v>1312</v>
      </c>
      <c r="H46" s="370">
        <v>2468</v>
      </c>
      <c r="I46" s="369">
        <v>3935</v>
      </c>
      <c r="J46" s="369" t="s">
        <v>40</v>
      </c>
    </row>
    <row r="47" spans="1:10" ht="12.75">
      <c r="A47" s="231"/>
      <c r="B47" s="231"/>
      <c r="C47" s="231"/>
      <c r="D47" s="369"/>
      <c r="E47" s="369"/>
      <c r="F47" s="369"/>
      <c r="G47" s="370"/>
      <c r="H47" s="370"/>
      <c r="I47" s="369"/>
      <c r="J47" s="369"/>
    </row>
    <row r="48" spans="1:10" ht="13.5" thickBot="1">
      <c r="A48" s="232" t="s">
        <v>158</v>
      </c>
      <c r="B48" s="232"/>
      <c r="C48" s="232"/>
      <c r="D48" s="373">
        <f>SUM(D12:D46)</f>
        <v>5603966</v>
      </c>
      <c r="E48" s="373">
        <f>SUM(E12:E46)</f>
        <v>1125015</v>
      </c>
      <c r="F48" s="373">
        <f>SUM(F12,F16:F34,F38:F46)</f>
        <v>6728981</v>
      </c>
      <c r="G48" s="373" t="s">
        <v>40</v>
      </c>
      <c r="H48" s="373" t="s">
        <v>40</v>
      </c>
      <c r="I48" s="373">
        <f>SUM(I12,I16:I34,I38:I46)</f>
        <v>21682715</v>
      </c>
      <c r="J48" s="373">
        <f>SUM(J12:J46)</f>
        <v>8873477</v>
      </c>
    </row>
    <row r="50" spans="4:10" ht="12.75">
      <c r="D50" s="371"/>
      <c r="E50" s="371"/>
      <c r="F50" s="371"/>
      <c r="G50" s="371"/>
      <c r="H50" s="371"/>
      <c r="I50" s="371"/>
      <c r="J50" s="371"/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1:I29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76" customWidth="1"/>
    <col min="9" max="9" width="11.7109375" style="76" bestFit="1" customWidth="1"/>
    <col min="10" max="16384" width="11.421875" style="76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445"/>
      <c r="H1" s="445"/>
    </row>
    <row r="2" s="2" customFormat="1" ht="14.25"/>
    <row r="3" spans="1:8" s="2" customFormat="1" ht="15">
      <c r="A3" s="428" t="s">
        <v>36</v>
      </c>
      <c r="B3" s="428"/>
      <c r="C3" s="428"/>
      <c r="D3" s="428"/>
      <c r="E3" s="428"/>
      <c r="F3" s="428"/>
      <c r="G3" s="428"/>
      <c r="H3" s="42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2"/>
      <c r="B5" s="63"/>
      <c r="C5" s="63"/>
      <c r="D5" s="63"/>
      <c r="E5" s="64" t="s">
        <v>11</v>
      </c>
      <c r="F5" s="63"/>
      <c r="G5" s="79" t="s">
        <v>31</v>
      </c>
      <c r="H5" s="80"/>
    </row>
    <row r="6" spans="1:8" ht="12.75">
      <c r="A6" s="81" t="s">
        <v>6</v>
      </c>
      <c r="B6" s="64" t="s">
        <v>3</v>
      </c>
      <c r="C6" s="64" t="s">
        <v>13</v>
      </c>
      <c r="D6" s="64" t="s">
        <v>4</v>
      </c>
      <c r="E6" s="64" t="s">
        <v>14</v>
      </c>
      <c r="F6" s="64" t="s">
        <v>15</v>
      </c>
      <c r="G6" s="82" t="s">
        <v>16</v>
      </c>
      <c r="H6" s="83"/>
    </row>
    <row r="7" spans="1:8" ht="12.75">
      <c r="A7" s="62"/>
      <c r="B7" s="64" t="s">
        <v>17</v>
      </c>
      <c r="C7" s="64" t="s">
        <v>18</v>
      </c>
      <c r="D7" s="84" t="s">
        <v>19</v>
      </c>
      <c r="E7" s="64" t="s">
        <v>20</v>
      </c>
      <c r="F7" s="64" t="s">
        <v>9</v>
      </c>
      <c r="G7" s="64" t="s">
        <v>21</v>
      </c>
      <c r="H7" s="64" t="s">
        <v>22</v>
      </c>
    </row>
    <row r="8" spans="1:8" ht="13.5" thickBot="1">
      <c r="A8" s="85"/>
      <c r="B8" s="63"/>
      <c r="C8" s="63"/>
      <c r="D8" s="63"/>
      <c r="E8" s="64" t="s">
        <v>23</v>
      </c>
      <c r="F8" s="63"/>
      <c r="G8" s="63"/>
      <c r="H8" s="63"/>
    </row>
    <row r="9" spans="1:8" ht="12.75">
      <c r="A9" s="86">
        <v>1985</v>
      </c>
      <c r="B9" s="87">
        <v>459</v>
      </c>
      <c r="C9" s="87">
        <v>14.8</v>
      </c>
      <c r="D9" s="87">
        <v>679.9</v>
      </c>
      <c r="E9" s="88">
        <v>12.771507218155374</v>
      </c>
      <c r="F9" s="89">
        <v>90572.52413063598</v>
      </c>
      <c r="G9" s="89">
        <v>10</v>
      </c>
      <c r="H9" s="89">
        <v>413</v>
      </c>
    </row>
    <row r="10" spans="1:8" ht="12.75">
      <c r="A10" s="90">
        <v>1986</v>
      </c>
      <c r="B10" s="91">
        <v>393.5</v>
      </c>
      <c r="C10" s="91">
        <v>11</v>
      </c>
      <c r="D10" s="91">
        <v>433.1</v>
      </c>
      <c r="E10" s="92">
        <v>13.582873559073482</v>
      </c>
      <c r="F10" s="93">
        <v>63514.95919127811</v>
      </c>
      <c r="G10" s="93">
        <v>3676</v>
      </c>
      <c r="H10" s="93">
        <v>52</v>
      </c>
    </row>
    <row r="11" spans="1:8" ht="12.75">
      <c r="A11" s="90">
        <v>1987</v>
      </c>
      <c r="B11" s="91">
        <v>352.7</v>
      </c>
      <c r="C11" s="91">
        <v>14.2</v>
      </c>
      <c r="D11" s="91">
        <v>501.9</v>
      </c>
      <c r="E11" s="92">
        <v>13.378529443582995</v>
      </c>
      <c r="F11" s="93">
        <v>72049.33107352782</v>
      </c>
      <c r="G11" s="93">
        <v>2755</v>
      </c>
      <c r="H11" s="93">
        <v>43</v>
      </c>
    </row>
    <row r="12" spans="1:8" ht="12.75">
      <c r="A12" s="90">
        <v>1988</v>
      </c>
      <c r="B12" s="91">
        <v>345.5</v>
      </c>
      <c r="C12" s="91">
        <v>15.5</v>
      </c>
      <c r="D12" s="91">
        <v>537</v>
      </c>
      <c r="E12" s="92">
        <v>13.72110634308175</v>
      </c>
      <c r="F12" s="93">
        <v>73161.20346663782</v>
      </c>
      <c r="G12" s="93">
        <v>3245</v>
      </c>
      <c r="H12" s="93">
        <v>42656</v>
      </c>
    </row>
    <row r="13" spans="1:8" ht="12.75">
      <c r="A13" s="90">
        <v>1989</v>
      </c>
      <c r="B13" s="91">
        <v>358.9</v>
      </c>
      <c r="C13" s="91">
        <v>14.1</v>
      </c>
      <c r="D13" s="91">
        <v>507.6</v>
      </c>
      <c r="E13" s="92">
        <v>14.05166300049283</v>
      </c>
      <c r="F13" s="93">
        <v>71326.2413905016</v>
      </c>
      <c r="G13" s="93">
        <v>12725</v>
      </c>
      <c r="H13" s="93">
        <v>18950</v>
      </c>
    </row>
    <row r="14" spans="1:8" ht="12.75">
      <c r="A14" s="90">
        <v>1990</v>
      </c>
      <c r="B14" s="94">
        <v>348.7</v>
      </c>
      <c r="C14" s="91">
        <v>14.7</v>
      </c>
      <c r="D14" s="94">
        <v>511.6</v>
      </c>
      <c r="E14" s="95">
        <v>12.525092255358024</v>
      </c>
      <c r="F14" s="96">
        <v>64078.37197841165</v>
      </c>
      <c r="G14" s="93">
        <v>6108</v>
      </c>
      <c r="H14" s="93">
        <v>13099</v>
      </c>
    </row>
    <row r="15" spans="1:8" ht="12.75">
      <c r="A15" s="90">
        <v>1991</v>
      </c>
      <c r="B15" s="94">
        <v>324.8</v>
      </c>
      <c r="C15" s="91">
        <v>12.426108374384237</v>
      </c>
      <c r="D15" s="94">
        <v>403.6</v>
      </c>
      <c r="E15" s="95">
        <v>12.801557823374564</v>
      </c>
      <c r="F15" s="96">
        <v>51667.08737513974</v>
      </c>
      <c r="G15" s="93">
        <v>6963</v>
      </c>
      <c r="H15" s="93">
        <v>41190</v>
      </c>
    </row>
    <row r="16" spans="1:8" ht="12.75">
      <c r="A16" s="90">
        <v>1992</v>
      </c>
      <c r="B16" s="91">
        <v>313.8</v>
      </c>
      <c r="C16" s="91">
        <v>9.977692797960485</v>
      </c>
      <c r="D16" s="91">
        <v>313.1</v>
      </c>
      <c r="E16" s="92">
        <v>13.919440337528398</v>
      </c>
      <c r="F16" s="93">
        <v>43581.76769680141</v>
      </c>
      <c r="G16" s="93">
        <v>7611</v>
      </c>
      <c r="H16" s="93">
        <v>14170</v>
      </c>
    </row>
    <row r="17" spans="1:8" ht="12.75">
      <c r="A17" s="90">
        <v>1993</v>
      </c>
      <c r="B17" s="91">
        <v>315</v>
      </c>
      <c r="C17" s="91">
        <v>13.685714285714285</v>
      </c>
      <c r="D17" s="91">
        <v>431.1</v>
      </c>
      <c r="E17" s="92">
        <v>14.183885663457264</v>
      </c>
      <c r="F17" s="93">
        <v>61146.73109516425</v>
      </c>
      <c r="G17" s="93">
        <v>22603</v>
      </c>
      <c r="H17" s="93">
        <v>25620</v>
      </c>
    </row>
    <row r="18" spans="1:8" ht="12.75">
      <c r="A18" s="90">
        <v>1994</v>
      </c>
      <c r="B18" s="91">
        <v>347.5</v>
      </c>
      <c r="C18" s="91">
        <v>11.910791366906475</v>
      </c>
      <c r="D18" s="91">
        <v>413.9</v>
      </c>
      <c r="E18" s="92">
        <v>13.186205570180185</v>
      </c>
      <c r="F18" s="93">
        <v>54577.70485497578</v>
      </c>
      <c r="G18" s="93">
        <v>8400</v>
      </c>
      <c r="H18" s="93">
        <v>38388</v>
      </c>
    </row>
    <row r="19" spans="1:9" ht="12.75">
      <c r="A19" s="90">
        <v>1995</v>
      </c>
      <c r="B19" s="94">
        <v>366.8</v>
      </c>
      <c r="C19" s="91">
        <v>6.308615049073064</v>
      </c>
      <c r="D19" s="94">
        <v>231.4</v>
      </c>
      <c r="E19" s="95">
        <v>15.590253987715315</v>
      </c>
      <c r="F19" s="96">
        <v>36075.84772757324</v>
      </c>
      <c r="G19" s="93">
        <v>134024</v>
      </c>
      <c r="H19" s="93">
        <v>4648</v>
      </c>
      <c r="I19" s="97"/>
    </row>
    <row r="20" spans="1:8" ht="12.75">
      <c r="A20" s="98">
        <v>1996</v>
      </c>
      <c r="B20" s="99">
        <v>391.3</v>
      </c>
      <c r="C20" s="100">
        <v>16.97674418604651</v>
      </c>
      <c r="D20" s="99">
        <v>664.3</v>
      </c>
      <c r="E20" s="101">
        <v>14.05166300049283</v>
      </c>
      <c r="F20" s="73">
        <v>93345.19731227386</v>
      </c>
      <c r="G20" s="73">
        <v>57974</v>
      </c>
      <c r="H20" s="96">
        <v>36663</v>
      </c>
    </row>
    <row r="21" spans="1:8" ht="12.75">
      <c r="A21" s="98">
        <v>1997</v>
      </c>
      <c r="B21" s="99">
        <v>400.2</v>
      </c>
      <c r="C21" s="99">
        <v>13.01849075462269</v>
      </c>
      <c r="D21" s="99">
        <v>521</v>
      </c>
      <c r="E21" s="101">
        <v>14.478381594605317</v>
      </c>
      <c r="F21" s="73">
        <v>75432.3681078937</v>
      </c>
      <c r="G21" s="73">
        <v>58230</v>
      </c>
      <c r="H21" s="96">
        <v>28495</v>
      </c>
    </row>
    <row r="22" spans="1:8" ht="12.75">
      <c r="A22" s="98">
        <v>1998</v>
      </c>
      <c r="B22" s="99">
        <v>413.2</v>
      </c>
      <c r="C22" s="99">
        <v>17.560503388189737</v>
      </c>
      <c r="D22" s="99">
        <v>725.6</v>
      </c>
      <c r="E22" s="101">
        <v>13.00590193886505</v>
      </c>
      <c r="F22" s="73">
        <v>94370.8244684048</v>
      </c>
      <c r="G22" s="73">
        <v>59445</v>
      </c>
      <c r="H22" s="96">
        <v>18095</v>
      </c>
    </row>
    <row r="23" spans="1:8" ht="12.75">
      <c r="A23" s="98">
        <v>1999</v>
      </c>
      <c r="B23" s="99">
        <v>422.6</v>
      </c>
      <c r="C23" s="99">
        <v>12.73</v>
      </c>
      <c r="D23" s="99">
        <v>538.1</v>
      </c>
      <c r="E23" s="101">
        <v>12.735446491892349</v>
      </c>
      <c r="F23" s="73">
        <v>67599.74997896458</v>
      </c>
      <c r="G23" s="73">
        <v>23516</v>
      </c>
      <c r="H23" s="96">
        <v>17150</v>
      </c>
    </row>
    <row r="24" spans="1:8" ht="12.75">
      <c r="A24" s="98">
        <v>2000</v>
      </c>
      <c r="B24" s="99">
        <v>432.137</v>
      </c>
      <c r="C24" s="99">
        <v>22.07</v>
      </c>
      <c r="D24" s="99">
        <v>953.7</v>
      </c>
      <c r="E24" s="101">
        <v>11.839938456360512</v>
      </c>
      <c r="F24" s="73">
        <f>D24*E24*10</f>
        <v>112917.49305831021</v>
      </c>
      <c r="G24" s="73">
        <v>36684.25</v>
      </c>
      <c r="H24" s="96">
        <v>40821.344</v>
      </c>
    </row>
    <row r="25" spans="1:8" ht="12.75">
      <c r="A25" s="98">
        <v>2001</v>
      </c>
      <c r="B25" s="99">
        <v>445.926</v>
      </c>
      <c r="C25" s="99">
        <f>D25/B25*10</f>
        <v>14.917273269555938</v>
      </c>
      <c r="D25" s="99">
        <v>665.2</v>
      </c>
      <c r="E25" s="101">
        <v>12.47</v>
      </c>
      <c r="F25" s="73">
        <f>D25*E25*10</f>
        <v>82950.44000000002</v>
      </c>
      <c r="G25" s="73">
        <v>30164.75</v>
      </c>
      <c r="H25" s="96">
        <v>46704.714</v>
      </c>
    </row>
    <row r="26" spans="1:8" ht="12.75">
      <c r="A26" s="98">
        <v>2002</v>
      </c>
      <c r="B26" s="99">
        <v>455.185</v>
      </c>
      <c r="C26" s="99">
        <f>D26/B26*10</f>
        <v>20.123685973834814</v>
      </c>
      <c r="D26" s="99">
        <v>916</v>
      </c>
      <c r="E26" s="101">
        <v>12.62</v>
      </c>
      <c r="F26" s="73">
        <f>D26*E26*10</f>
        <v>115599.2</v>
      </c>
      <c r="G26" s="73">
        <v>83140.331</v>
      </c>
      <c r="H26" s="96">
        <v>32369.369</v>
      </c>
    </row>
    <row r="27" spans="1:8" ht="13.5" thickBot="1">
      <c r="A27" s="102" t="s">
        <v>350</v>
      </c>
      <c r="B27" s="74">
        <v>476.2</v>
      </c>
      <c r="C27" s="74">
        <f>D27/B27*10</f>
        <v>18.494435111297776</v>
      </c>
      <c r="D27" s="74">
        <v>880.705</v>
      </c>
      <c r="E27" s="49">
        <v>12.3</v>
      </c>
      <c r="F27" s="50">
        <f>D27*E27*10</f>
        <v>108326.715</v>
      </c>
      <c r="G27" s="50"/>
      <c r="H27" s="103"/>
    </row>
    <row r="28" spans="1:8" ht="12.75">
      <c r="A28" s="62" t="s">
        <v>24</v>
      </c>
      <c r="B28" s="62"/>
      <c r="C28" s="62"/>
      <c r="D28" s="62"/>
      <c r="E28" s="62"/>
      <c r="F28" s="62"/>
      <c r="G28" s="62"/>
      <c r="H28" s="62"/>
    </row>
    <row r="29" ht="12.75">
      <c r="A29" s="76" t="s">
        <v>26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/>
  <dimension ref="A1:J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85" customWidth="1"/>
    <col min="2" max="2" width="12.00390625" style="85" bestFit="1" customWidth="1"/>
    <col min="3" max="6" width="11.421875" style="85" customWidth="1"/>
    <col min="7" max="7" width="12.00390625" style="85" bestFit="1" customWidth="1"/>
    <col min="8" max="16384" width="11.421875" style="85" customWidth="1"/>
  </cols>
  <sheetData>
    <row r="1" spans="1:8" s="366" customFormat="1" ht="18">
      <c r="A1" s="447" t="s">
        <v>0</v>
      </c>
      <c r="B1" s="447"/>
      <c r="C1" s="447"/>
      <c r="D1" s="447"/>
      <c r="E1" s="447"/>
      <c r="F1" s="447"/>
      <c r="G1" s="447"/>
      <c r="H1" s="447"/>
    </row>
    <row r="2" s="254" customFormat="1" ht="14.25"/>
    <row r="3" spans="1:8" s="254" customFormat="1" ht="15">
      <c r="A3" s="448" t="s">
        <v>357</v>
      </c>
      <c r="B3" s="448"/>
      <c r="C3" s="448"/>
      <c r="D3" s="448"/>
      <c r="E3" s="448"/>
      <c r="F3" s="448"/>
      <c r="G3" s="448"/>
      <c r="H3" s="448"/>
    </row>
    <row r="4" spans="1:8" s="254" customFormat="1" ht="15">
      <c r="A4" s="378"/>
      <c r="B4" s="379"/>
      <c r="C4" s="379"/>
      <c r="D4" s="379"/>
      <c r="E4" s="379"/>
      <c r="F4" s="379"/>
      <c r="G4" s="379"/>
      <c r="H4" s="379"/>
    </row>
    <row r="5" spans="1:8" ht="12.75">
      <c r="A5" s="442" t="s">
        <v>227</v>
      </c>
      <c r="B5" s="437" t="s">
        <v>3</v>
      </c>
      <c r="C5" s="438"/>
      <c r="D5" s="438"/>
      <c r="E5" s="437" t="s">
        <v>13</v>
      </c>
      <c r="F5" s="438"/>
      <c r="G5" s="240" t="s">
        <v>4</v>
      </c>
      <c r="H5" s="443" t="s">
        <v>148</v>
      </c>
    </row>
    <row r="6" spans="1:8" ht="12.75">
      <c r="A6" s="227" t="s">
        <v>228</v>
      </c>
      <c r="B6" s="82" t="s">
        <v>146</v>
      </c>
      <c r="C6" s="83"/>
      <c r="D6" s="83"/>
      <c r="E6" s="82" t="s">
        <v>147</v>
      </c>
      <c r="F6" s="83"/>
      <c r="G6" s="64" t="s">
        <v>229</v>
      </c>
      <c r="H6" s="64" t="s">
        <v>153</v>
      </c>
    </row>
    <row r="7" spans="1:8" ht="13.5" thickBot="1">
      <c r="A7" s="255"/>
      <c r="B7" s="242" t="s">
        <v>149</v>
      </c>
      <c r="C7" s="248" t="s">
        <v>150</v>
      </c>
      <c r="D7" s="253" t="s">
        <v>151</v>
      </c>
      <c r="E7" s="242" t="s">
        <v>149</v>
      </c>
      <c r="F7" s="248" t="s">
        <v>150</v>
      </c>
      <c r="G7" s="242" t="s">
        <v>16</v>
      </c>
      <c r="H7" s="242" t="s">
        <v>16</v>
      </c>
    </row>
    <row r="8" spans="1:10" ht="12.75">
      <c r="A8" s="243" t="s">
        <v>230</v>
      </c>
      <c r="B8" s="368">
        <v>215</v>
      </c>
      <c r="C8" s="380" t="s">
        <v>40</v>
      </c>
      <c r="D8" s="368">
        <v>215</v>
      </c>
      <c r="E8" s="381">
        <v>2200</v>
      </c>
      <c r="F8" s="369" t="s">
        <v>40</v>
      </c>
      <c r="G8" s="368">
        <v>473</v>
      </c>
      <c r="H8" s="368">
        <v>350</v>
      </c>
      <c r="I8" s="306"/>
      <c r="J8" s="306"/>
    </row>
    <row r="9" spans="1:10" ht="12.75">
      <c r="A9" s="85" t="s">
        <v>231</v>
      </c>
      <c r="B9" s="369">
        <v>104</v>
      </c>
      <c r="C9" s="369" t="s">
        <v>40</v>
      </c>
      <c r="D9" s="369">
        <v>104</v>
      </c>
      <c r="E9" s="370">
        <v>2390</v>
      </c>
      <c r="F9" s="369" t="s">
        <v>40</v>
      </c>
      <c r="G9" s="369">
        <v>249</v>
      </c>
      <c r="H9" s="369">
        <v>270</v>
      </c>
      <c r="I9" s="306"/>
      <c r="J9" s="306"/>
    </row>
    <row r="10" spans="1:10" ht="12.75">
      <c r="A10" s="85" t="s">
        <v>232</v>
      </c>
      <c r="B10" s="369">
        <v>15</v>
      </c>
      <c r="C10" s="369" t="s">
        <v>40</v>
      </c>
      <c r="D10" s="369">
        <v>15</v>
      </c>
      <c r="E10" s="370">
        <v>2000</v>
      </c>
      <c r="F10" s="369" t="s">
        <v>40</v>
      </c>
      <c r="G10" s="369">
        <v>30</v>
      </c>
      <c r="H10" s="369">
        <v>28</v>
      </c>
      <c r="I10" s="306"/>
      <c r="J10" s="306"/>
    </row>
    <row r="11" spans="1:10" ht="12.75">
      <c r="A11" s="85" t="s">
        <v>233</v>
      </c>
      <c r="B11" s="369">
        <v>20</v>
      </c>
      <c r="C11" s="369" t="s">
        <v>40</v>
      </c>
      <c r="D11" s="369">
        <v>20</v>
      </c>
      <c r="E11" s="370">
        <v>2300</v>
      </c>
      <c r="F11" s="369" t="s">
        <v>40</v>
      </c>
      <c r="G11" s="369">
        <v>46</v>
      </c>
      <c r="H11" s="369">
        <v>52</v>
      </c>
      <c r="I11" s="306"/>
      <c r="J11" s="306"/>
    </row>
    <row r="12" spans="1:10" ht="12.75">
      <c r="A12" s="231" t="s">
        <v>234</v>
      </c>
      <c r="B12" s="382">
        <v>354</v>
      </c>
      <c r="C12" s="382" t="s">
        <v>40</v>
      </c>
      <c r="D12" s="382">
        <v>354</v>
      </c>
      <c r="E12" s="382">
        <v>2253</v>
      </c>
      <c r="F12" s="382" t="s">
        <v>40</v>
      </c>
      <c r="G12" s="382">
        <v>798</v>
      </c>
      <c r="H12" s="382">
        <v>700</v>
      </c>
      <c r="I12" s="306"/>
      <c r="J12" s="306"/>
    </row>
    <row r="13" spans="1:10" ht="12.75">
      <c r="A13" s="231"/>
      <c r="B13" s="382"/>
      <c r="C13" s="382"/>
      <c r="D13" s="382"/>
      <c r="E13" s="383"/>
      <c r="F13" s="383"/>
      <c r="G13" s="382"/>
      <c r="H13" s="382"/>
      <c r="I13" s="306"/>
      <c r="J13" s="306"/>
    </row>
    <row r="14" spans="1:10" ht="12.75">
      <c r="A14" s="231" t="s">
        <v>235</v>
      </c>
      <c r="B14" s="382" t="s">
        <v>40</v>
      </c>
      <c r="C14" s="382" t="s">
        <v>40</v>
      </c>
      <c r="D14" s="382" t="s">
        <v>40</v>
      </c>
      <c r="E14" s="383" t="s">
        <v>40</v>
      </c>
      <c r="F14" s="382" t="s">
        <v>40</v>
      </c>
      <c r="G14" s="382" t="s">
        <v>40</v>
      </c>
      <c r="H14" s="382" t="s">
        <v>40</v>
      </c>
      <c r="I14" s="306"/>
      <c r="J14" s="306"/>
    </row>
    <row r="15" spans="1:10" ht="12.75">
      <c r="A15" s="231"/>
      <c r="B15" s="382"/>
      <c r="C15" s="382"/>
      <c r="D15" s="382"/>
      <c r="E15" s="383"/>
      <c r="F15" s="383"/>
      <c r="G15" s="382"/>
      <c r="H15" s="382"/>
      <c r="I15" s="306"/>
      <c r="J15" s="306"/>
    </row>
    <row r="16" spans="1:10" ht="12.75">
      <c r="A16" s="231" t="s">
        <v>236</v>
      </c>
      <c r="B16" s="382">
        <v>68</v>
      </c>
      <c r="C16" s="382" t="s">
        <v>40</v>
      </c>
      <c r="D16" s="382">
        <v>68</v>
      </c>
      <c r="E16" s="383">
        <v>2000</v>
      </c>
      <c r="F16" s="382" t="s">
        <v>40</v>
      </c>
      <c r="G16" s="382">
        <v>135</v>
      </c>
      <c r="H16" s="382">
        <v>291</v>
      </c>
      <c r="I16" s="306"/>
      <c r="J16" s="306"/>
    </row>
    <row r="17" spans="2:10" ht="12.75">
      <c r="B17" s="369"/>
      <c r="C17" s="369"/>
      <c r="D17" s="369"/>
      <c r="E17" s="370"/>
      <c r="F17" s="370"/>
      <c r="G17" s="369"/>
      <c r="H17" s="369"/>
      <c r="I17" s="306"/>
      <c r="J17" s="306"/>
    </row>
    <row r="18" spans="1:10" ht="12.75">
      <c r="A18" s="85" t="s">
        <v>237</v>
      </c>
      <c r="B18" s="369">
        <v>4934</v>
      </c>
      <c r="C18" s="369" t="s">
        <v>40</v>
      </c>
      <c r="D18" s="369">
        <v>4934</v>
      </c>
      <c r="E18" s="370">
        <v>4750</v>
      </c>
      <c r="F18" s="369" t="s">
        <v>40</v>
      </c>
      <c r="G18" s="369">
        <v>23437</v>
      </c>
      <c r="H18" s="369">
        <v>23500</v>
      </c>
      <c r="I18" s="306"/>
      <c r="J18" s="306"/>
    </row>
    <row r="19" spans="1:10" ht="12.75">
      <c r="A19" s="85" t="s">
        <v>238</v>
      </c>
      <c r="B19" s="369" t="s">
        <v>40</v>
      </c>
      <c r="C19" s="369" t="s">
        <v>40</v>
      </c>
      <c r="D19" s="369" t="s">
        <v>40</v>
      </c>
      <c r="E19" s="369" t="s">
        <v>40</v>
      </c>
      <c r="F19" s="369" t="s">
        <v>40</v>
      </c>
      <c r="G19" s="369" t="s">
        <v>40</v>
      </c>
      <c r="H19" s="369" t="s">
        <v>40</v>
      </c>
      <c r="I19" s="306"/>
      <c r="J19" s="306"/>
    </row>
    <row r="20" spans="1:10" ht="12.75">
      <c r="A20" s="85" t="s">
        <v>239</v>
      </c>
      <c r="B20" s="384">
        <v>2</v>
      </c>
      <c r="C20" s="369" t="s">
        <v>40</v>
      </c>
      <c r="D20" s="384">
        <v>2</v>
      </c>
      <c r="E20" s="384">
        <v>3500</v>
      </c>
      <c r="F20" s="369" t="s">
        <v>40</v>
      </c>
      <c r="G20" s="384">
        <v>7</v>
      </c>
      <c r="H20" s="369" t="s">
        <v>40</v>
      </c>
      <c r="I20" s="306"/>
      <c r="J20" s="306"/>
    </row>
    <row r="21" spans="1:10" ht="12.75">
      <c r="A21" s="231" t="s">
        <v>374</v>
      </c>
      <c r="B21" s="382">
        <v>4936</v>
      </c>
      <c r="C21" s="382" t="s">
        <v>40</v>
      </c>
      <c r="D21" s="382">
        <v>4936</v>
      </c>
      <c r="E21" s="382">
        <v>4749</v>
      </c>
      <c r="F21" s="382" t="s">
        <v>40</v>
      </c>
      <c r="G21" s="382">
        <v>23444</v>
      </c>
      <c r="H21" s="382">
        <v>23500</v>
      </c>
      <c r="I21" s="306"/>
      <c r="J21" s="306"/>
    </row>
    <row r="22" spans="2:10" ht="12.75">
      <c r="B22" s="382"/>
      <c r="C22" s="382"/>
      <c r="D22" s="382"/>
      <c r="E22" s="383"/>
      <c r="F22" s="383"/>
      <c r="G22" s="382"/>
      <c r="H22" s="382"/>
      <c r="I22" s="306"/>
      <c r="J22" s="306"/>
    </row>
    <row r="23" spans="1:10" ht="12.75">
      <c r="A23" s="231" t="s">
        <v>240</v>
      </c>
      <c r="B23" s="382">
        <v>7734</v>
      </c>
      <c r="C23" s="382">
        <v>207</v>
      </c>
      <c r="D23" s="382">
        <v>7941</v>
      </c>
      <c r="E23" s="383">
        <v>4328</v>
      </c>
      <c r="F23" s="383">
        <v>3485</v>
      </c>
      <c r="G23" s="382">
        <v>34195</v>
      </c>
      <c r="H23" s="382">
        <v>22227</v>
      </c>
      <c r="I23" s="306"/>
      <c r="J23" s="306"/>
    </row>
    <row r="24" spans="1:10" ht="12.75">
      <c r="A24" s="231"/>
      <c r="B24" s="382"/>
      <c r="C24" s="382"/>
      <c r="D24" s="382"/>
      <c r="E24" s="383"/>
      <c r="F24" s="383"/>
      <c r="G24" s="382"/>
      <c r="H24" s="382"/>
      <c r="I24" s="306"/>
      <c r="J24" s="306"/>
    </row>
    <row r="25" spans="1:10" ht="12.75">
      <c r="A25" s="231" t="s">
        <v>241</v>
      </c>
      <c r="B25" s="382">
        <v>158</v>
      </c>
      <c r="C25" s="382">
        <v>72</v>
      </c>
      <c r="D25" s="382">
        <v>230</v>
      </c>
      <c r="E25" s="383">
        <v>2328</v>
      </c>
      <c r="F25" s="383">
        <v>4300</v>
      </c>
      <c r="G25" s="382">
        <v>677</v>
      </c>
      <c r="H25" s="382">
        <v>660</v>
      </c>
      <c r="I25" s="306"/>
      <c r="J25" s="306"/>
    </row>
    <row r="26" spans="2:10" ht="12.75">
      <c r="B26" s="369"/>
      <c r="C26" s="369"/>
      <c r="D26" s="369"/>
      <c r="E26" s="370"/>
      <c r="F26" s="370"/>
      <c r="G26" s="369"/>
      <c r="H26" s="369"/>
      <c r="I26" s="306"/>
      <c r="J26" s="306"/>
    </row>
    <row r="27" spans="1:10" ht="12.75">
      <c r="A27" s="85" t="s">
        <v>242</v>
      </c>
      <c r="B27" s="369">
        <v>2153</v>
      </c>
      <c r="C27" s="369">
        <v>442</v>
      </c>
      <c r="D27" s="369">
        <v>2595</v>
      </c>
      <c r="E27" s="370">
        <v>3100</v>
      </c>
      <c r="F27" s="370">
        <v>3792</v>
      </c>
      <c r="G27" s="369">
        <v>8350</v>
      </c>
      <c r="H27" s="369">
        <v>255</v>
      </c>
      <c r="I27" s="306"/>
      <c r="J27" s="306"/>
    </row>
    <row r="28" spans="1:10" ht="12.75">
      <c r="A28" s="85" t="s">
        <v>243</v>
      </c>
      <c r="B28" s="369">
        <v>13941</v>
      </c>
      <c r="C28" s="369">
        <v>621</v>
      </c>
      <c r="D28" s="369">
        <v>14562</v>
      </c>
      <c r="E28" s="370">
        <v>632</v>
      </c>
      <c r="F28" s="370">
        <v>2916</v>
      </c>
      <c r="G28" s="369">
        <v>10622</v>
      </c>
      <c r="H28" s="369">
        <v>2124</v>
      </c>
      <c r="I28" s="306"/>
      <c r="J28" s="306"/>
    </row>
    <row r="29" spans="1:10" ht="12.75">
      <c r="A29" s="85" t="s">
        <v>244</v>
      </c>
      <c r="B29" s="369">
        <v>1124</v>
      </c>
      <c r="C29" s="369">
        <v>378</v>
      </c>
      <c r="D29" s="369">
        <v>1502</v>
      </c>
      <c r="E29" s="370">
        <v>890</v>
      </c>
      <c r="F29" s="370">
        <v>2645</v>
      </c>
      <c r="G29" s="369">
        <v>2000</v>
      </c>
      <c r="H29" s="369">
        <v>800</v>
      </c>
      <c r="I29" s="306"/>
      <c r="J29" s="306"/>
    </row>
    <row r="30" spans="1:10" ht="12.75">
      <c r="A30" s="231" t="s">
        <v>375</v>
      </c>
      <c r="B30" s="382">
        <v>17218</v>
      </c>
      <c r="C30" s="382">
        <v>1441</v>
      </c>
      <c r="D30" s="382">
        <v>18659</v>
      </c>
      <c r="E30" s="382">
        <v>957</v>
      </c>
      <c r="F30" s="382">
        <v>3114</v>
      </c>
      <c r="G30" s="382">
        <v>20972</v>
      </c>
      <c r="H30" s="382">
        <v>3179</v>
      </c>
      <c r="I30" s="306"/>
      <c r="J30" s="306"/>
    </row>
    <row r="31" spans="2:10" ht="12.75">
      <c r="B31" s="369"/>
      <c r="C31" s="369"/>
      <c r="D31" s="369"/>
      <c r="E31" s="370"/>
      <c r="F31" s="370"/>
      <c r="G31" s="369"/>
      <c r="H31" s="369"/>
      <c r="I31" s="306"/>
      <c r="J31" s="306"/>
    </row>
    <row r="32" spans="1:10" ht="12.75">
      <c r="A32" s="85" t="s">
        <v>245</v>
      </c>
      <c r="B32" s="385">
        <v>2223</v>
      </c>
      <c r="C32" s="385">
        <v>147</v>
      </c>
      <c r="D32" s="369">
        <v>2370</v>
      </c>
      <c r="E32" s="385">
        <v>2600</v>
      </c>
      <c r="F32" s="385">
        <v>3818</v>
      </c>
      <c r="G32" s="370">
        <v>6341</v>
      </c>
      <c r="H32" s="385">
        <v>6840</v>
      </c>
      <c r="I32" s="306"/>
      <c r="J32" s="306"/>
    </row>
    <row r="33" spans="1:10" ht="12.75">
      <c r="A33" s="85" t="s">
        <v>246</v>
      </c>
      <c r="B33" s="385">
        <v>6053</v>
      </c>
      <c r="C33" s="385">
        <v>951</v>
      </c>
      <c r="D33" s="369">
        <v>7004</v>
      </c>
      <c r="E33" s="385">
        <v>1600</v>
      </c>
      <c r="F33" s="385">
        <v>2200</v>
      </c>
      <c r="G33" s="370">
        <v>11777</v>
      </c>
      <c r="H33" s="385">
        <v>10600</v>
      </c>
      <c r="I33" s="306"/>
      <c r="J33" s="306"/>
    </row>
    <row r="34" spans="1:10" ht="12.75">
      <c r="A34" s="85" t="s">
        <v>247</v>
      </c>
      <c r="B34" s="385">
        <v>2975</v>
      </c>
      <c r="C34" s="385">
        <v>343</v>
      </c>
      <c r="D34" s="369">
        <v>3318</v>
      </c>
      <c r="E34" s="385">
        <v>2432</v>
      </c>
      <c r="F34" s="385">
        <v>4052</v>
      </c>
      <c r="G34" s="370">
        <v>8625</v>
      </c>
      <c r="H34" s="385">
        <v>3345</v>
      </c>
      <c r="I34" s="306"/>
      <c r="J34" s="306"/>
    </row>
    <row r="35" spans="1:10" ht="12.75">
      <c r="A35" s="85" t="s">
        <v>248</v>
      </c>
      <c r="B35" s="385">
        <v>801</v>
      </c>
      <c r="C35" s="385">
        <v>49</v>
      </c>
      <c r="D35" s="369">
        <v>850</v>
      </c>
      <c r="E35" s="385">
        <v>3115</v>
      </c>
      <c r="F35" s="385">
        <v>5531</v>
      </c>
      <c r="G35" s="370">
        <v>2766</v>
      </c>
      <c r="H35" s="385">
        <v>1300</v>
      </c>
      <c r="I35" s="306"/>
      <c r="J35" s="306"/>
    </row>
    <row r="36" spans="1:10" ht="12.75">
      <c r="A36" s="231" t="s">
        <v>249</v>
      </c>
      <c r="B36" s="382">
        <v>12052</v>
      </c>
      <c r="C36" s="382">
        <v>1490</v>
      </c>
      <c r="D36" s="382">
        <v>13542</v>
      </c>
      <c r="E36" s="382">
        <v>2091</v>
      </c>
      <c r="F36" s="382">
        <v>2896</v>
      </c>
      <c r="G36" s="382">
        <v>29509</v>
      </c>
      <c r="H36" s="382">
        <v>22085</v>
      </c>
      <c r="I36" s="306"/>
      <c r="J36" s="306"/>
    </row>
    <row r="37" spans="1:10" ht="12.75">
      <c r="A37" s="231"/>
      <c r="B37" s="382"/>
      <c r="C37" s="382"/>
      <c r="D37" s="382"/>
      <c r="E37" s="383"/>
      <c r="F37" s="383"/>
      <c r="G37" s="382"/>
      <c r="H37" s="382"/>
      <c r="I37" s="306"/>
      <c r="J37" s="306"/>
    </row>
    <row r="38" spans="1:10" ht="12.75">
      <c r="A38" s="231" t="s">
        <v>250</v>
      </c>
      <c r="B38" s="383">
        <v>7706</v>
      </c>
      <c r="C38" s="383">
        <v>406</v>
      </c>
      <c r="D38" s="382">
        <v>8112</v>
      </c>
      <c r="E38" s="383">
        <v>1122</v>
      </c>
      <c r="F38" s="383">
        <v>2210</v>
      </c>
      <c r="G38" s="383">
        <v>9543</v>
      </c>
      <c r="H38" s="383">
        <v>10497</v>
      </c>
      <c r="I38" s="306"/>
      <c r="J38" s="306"/>
    </row>
    <row r="39" spans="2:10" ht="12.75">
      <c r="B39" s="369"/>
      <c r="C39" s="369"/>
      <c r="D39" s="369"/>
      <c r="E39" s="370"/>
      <c r="F39" s="370"/>
      <c r="G39" s="369"/>
      <c r="H39" s="369"/>
      <c r="I39" s="306"/>
      <c r="J39" s="306"/>
    </row>
    <row r="40" spans="1:10" ht="12.75">
      <c r="A40" s="85" t="s">
        <v>251</v>
      </c>
      <c r="B40" s="370">
        <v>2719</v>
      </c>
      <c r="C40" s="370">
        <v>277</v>
      </c>
      <c r="D40" s="369">
        <v>2996</v>
      </c>
      <c r="E40" s="370">
        <v>1740</v>
      </c>
      <c r="F40" s="370">
        <v>2000</v>
      </c>
      <c r="G40" s="370">
        <v>5285</v>
      </c>
      <c r="H40" s="370">
        <v>2642</v>
      </c>
      <c r="I40" s="306"/>
      <c r="J40" s="306"/>
    </row>
    <row r="41" spans="1:10" ht="12.75">
      <c r="A41" s="85" t="s">
        <v>252</v>
      </c>
      <c r="B41" s="369">
        <v>6098</v>
      </c>
      <c r="C41" s="369">
        <v>115</v>
      </c>
      <c r="D41" s="369">
        <v>6213</v>
      </c>
      <c r="E41" s="370">
        <v>2596</v>
      </c>
      <c r="F41" s="370">
        <v>3450</v>
      </c>
      <c r="G41" s="369">
        <v>16227</v>
      </c>
      <c r="H41" s="369" t="s">
        <v>40</v>
      </c>
      <c r="I41" s="306"/>
      <c r="J41" s="306"/>
    </row>
    <row r="42" spans="1:10" ht="12.75">
      <c r="A42" s="85" t="s">
        <v>253</v>
      </c>
      <c r="B42" s="370">
        <v>23349</v>
      </c>
      <c r="C42" s="370">
        <v>3261</v>
      </c>
      <c r="D42" s="369">
        <v>26610</v>
      </c>
      <c r="E42" s="370">
        <v>2500</v>
      </c>
      <c r="F42" s="370">
        <v>3825</v>
      </c>
      <c r="G42" s="370">
        <v>70846</v>
      </c>
      <c r="H42" s="384">
        <v>28058</v>
      </c>
      <c r="I42" s="306"/>
      <c r="J42" s="306"/>
    </row>
    <row r="43" spans="1:10" ht="12.75">
      <c r="A43" s="85" t="s">
        <v>254</v>
      </c>
      <c r="B43" s="370">
        <v>29079</v>
      </c>
      <c r="C43" s="370">
        <v>1101</v>
      </c>
      <c r="D43" s="369">
        <v>30180</v>
      </c>
      <c r="E43" s="370">
        <v>2200</v>
      </c>
      <c r="F43" s="370">
        <v>3000</v>
      </c>
      <c r="G43" s="370">
        <v>67277</v>
      </c>
      <c r="H43" s="370">
        <v>23500</v>
      </c>
      <c r="I43" s="306"/>
      <c r="J43" s="306"/>
    </row>
    <row r="44" spans="1:10" ht="12.75">
      <c r="A44" s="85" t="s">
        <v>255</v>
      </c>
      <c r="B44" s="370">
        <v>30875</v>
      </c>
      <c r="C44" s="370">
        <v>903</v>
      </c>
      <c r="D44" s="369">
        <v>31778</v>
      </c>
      <c r="E44" s="370">
        <v>2200</v>
      </c>
      <c r="F44" s="370">
        <v>2800</v>
      </c>
      <c r="G44" s="370">
        <v>70453</v>
      </c>
      <c r="H44" s="370">
        <v>42272</v>
      </c>
      <c r="I44" s="306"/>
      <c r="J44" s="306"/>
    </row>
    <row r="45" spans="1:10" ht="12.75">
      <c r="A45" s="85" t="s">
        <v>256</v>
      </c>
      <c r="B45" s="370">
        <v>2478</v>
      </c>
      <c r="C45" s="370">
        <v>161</v>
      </c>
      <c r="D45" s="369">
        <v>2639</v>
      </c>
      <c r="E45" s="370">
        <v>1400</v>
      </c>
      <c r="F45" s="370">
        <v>3000</v>
      </c>
      <c r="G45" s="370">
        <v>3952</v>
      </c>
      <c r="H45" s="370">
        <v>2174</v>
      </c>
      <c r="I45" s="306"/>
      <c r="J45" s="306"/>
    </row>
    <row r="46" spans="1:10" ht="12.75">
      <c r="A46" s="85" t="s">
        <v>257</v>
      </c>
      <c r="B46" s="370">
        <v>1508</v>
      </c>
      <c r="C46" s="370">
        <v>13</v>
      </c>
      <c r="D46" s="369">
        <v>1521</v>
      </c>
      <c r="E46" s="370">
        <v>1300</v>
      </c>
      <c r="F46" s="370">
        <v>1500</v>
      </c>
      <c r="G46" s="370">
        <v>1980</v>
      </c>
      <c r="H46" s="370">
        <v>2375</v>
      </c>
      <c r="I46" s="306"/>
      <c r="J46" s="306"/>
    </row>
    <row r="47" spans="1:10" ht="12.75">
      <c r="A47" s="85" t="s">
        <v>258</v>
      </c>
      <c r="B47" s="370">
        <v>4198</v>
      </c>
      <c r="C47" s="370">
        <v>273</v>
      </c>
      <c r="D47" s="369">
        <v>4471</v>
      </c>
      <c r="E47" s="370">
        <v>1000</v>
      </c>
      <c r="F47" s="370">
        <v>3400</v>
      </c>
      <c r="G47" s="370">
        <v>5126</v>
      </c>
      <c r="H47" s="370">
        <v>3910</v>
      </c>
      <c r="I47" s="306"/>
      <c r="J47" s="306"/>
    </row>
    <row r="48" spans="1:10" ht="12.75">
      <c r="A48" s="85" t="s">
        <v>259</v>
      </c>
      <c r="B48" s="370">
        <v>18245</v>
      </c>
      <c r="C48" s="370">
        <v>643</v>
      </c>
      <c r="D48" s="369">
        <v>18888</v>
      </c>
      <c r="E48" s="370">
        <v>1310</v>
      </c>
      <c r="F48" s="370">
        <v>5000</v>
      </c>
      <c r="G48" s="370">
        <v>27116</v>
      </c>
      <c r="H48" s="370">
        <v>24450</v>
      </c>
      <c r="I48" s="306"/>
      <c r="J48" s="306"/>
    </row>
    <row r="49" spans="1:10" ht="12.75">
      <c r="A49" s="231" t="s">
        <v>376</v>
      </c>
      <c r="B49" s="382">
        <v>118549</v>
      </c>
      <c r="C49" s="382">
        <v>6747</v>
      </c>
      <c r="D49" s="382">
        <v>125296</v>
      </c>
      <c r="E49" s="382">
        <v>2061</v>
      </c>
      <c r="F49" s="382">
        <v>3542</v>
      </c>
      <c r="G49" s="382">
        <v>268262</v>
      </c>
      <c r="H49" s="382">
        <v>129381</v>
      </c>
      <c r="I49" s="306"/>
      <c r="J49" s="306"/>
    </row>
    <row r="50" spans="1:10" ht="12.75">
      <c r="A50" s="231"/>
      <c r="B50" s="382"/>
      <c r="C50" s="382"/>
      <c r="D50" s="382"/>
      <c r="E50" s="383"/>
      <c r="F50" s="383"/>
      <c r="G50" s="382"/>
      <c r="H50" s="382"/>
      <c r="I50" s="306"/>
      <c r="J50" s="306"/>
    </row>
    <row r="51" spans="1:10" ht="12.75">
      <c r="A51" s="231" t="s">
        <v>260</v>
      </c>
      <c r="B51" s="383">
        <v>3664</v>
      </c>
      <c r="C51" s="383">
        <v>72</v>
      </c>
      <c r="D51" s="382">
        <v>3736</v>
      </c>
      <c r="E51" s="383">
        <v>1700</v>
      </c>
      <c r="F51" s="383">
        <v>2900</v>
      </c>
      <c r="G51" s="383">
        <v>6438</v>
      </c>
      <c r="H51" s="383">
        <v>7726</v>
      </c>
      <c r="I51" s="306"/>
      <c r="J51" s="306"/>
    </row>
    <row r="52" spans="2:10" ht="12.75">
      <c r="B52" s="369"/>
      <c r="C52" s="369"/>
      <c r="D52" s="369"/>
      <c r="E52" s="370"/>
      <c r="F52" s="370"/>
      <c r="G52" s="369"/>
      <c r="H52" s="369"/>
      <c r="I52" s="306"/>
      <c r="J52" s="306"/>
    </row>
    <row r="53" spans="1:10" ht="12.75">
      <c r="A53" s="85" t="s">
        <v>261</v>
      </c>
      <c r="B53" s="369">
        <v>22708</v>
      </c>
      <c r="C53" s="369">
        <v>2395</v>
      </c>
      <c r="D53" s="369">
        <v>25103</v>
      </c>
      <c r="E53" s="370">
        <v>1780</v>
      </c>
      <c r="F53" s="370">
        <v>4000</v>
      </c>
      <c r="G53" s="369">
        <v>50000</v>
      </c>
      <c r="H53" s="369">
        <v>23480</v>
      </c>
      <c r="I53" s="306"/>
      <c r="J53" s="306"/>
    </row>
    <row r="54" spans="1:10" ht="12.75">
      <c r="A54" s="85" t="s">
        <v>262</v>
      </c>
      <c r="B54" s="369">
        <v>67326</v>
      </c>
      <c r="C54" s="369">
        <v>5222</v>
      </c>
      <c r="D54" s="369">
        <v>72548</v>
      </c>
      <c r="E54" s="370">
        <v>1800</v>
      </c>
      <c r="F54" s="370">
        <v>4000</v>
      </c>
      <c r="G54" s="369">
        <v>142075</v>
      </c>
      <c r="H54" s="369">
        <v>93627</v>
      </c>
      <c r="I54" s="306"/>
      <c r="J54" s="306"/>
    </row>
    <row r="55" spans="1:10" ht="12.75">
      <c r="A55" s="85" t="s">
        <v>263</v>
      </c>
      <c r="B55" s="369">
        <v>8746</v>
      </c>
      <c r="C55" s="369">
        <v>186</v>
      </c>
      <c r="D55" s="369">
        <v>8932</v>
      </c>
      <c r="E55" s="370">
        <v>1650</v>
      </c>
      <c r="F55" s="370">
        <v>3150</v>
      </c>
      <c r="G55" s="369">
        <v>15017</v>
      </c>
      <c r="H55" s="369">
        <v>9010</v>
      </c>
      <c r="I55" s="306"/>
      <c r="J55" s="306"/>
    </row>
    <row r="56" spans="1:10" ht="12.75">
      <c r="A56" s="85" t="s">
        <v>264</v>
      </c>
      <c r="B56" s="369">
        <v>3735</v>
      </c>
      <c r="C56" s="369">
        <v>58</v>
      </c>
      <c r="D56" s="369">
        <v>3793</v>
      </c>
      <c r="E56" s="370">
        <v>2400</v>
      </c>
      <c r="F56" s="370">
        <v>3700</v>
      </c>
      <c r="G56" s="369">
        <v>9179</v>
      </c>
      <c r="H56" s="369">
        <v>3671</v>
      </c>
      <c r="I56" s="306"/>
      <c r="J56" s="306"/>
    </row>
    <row r="57" spans="1:10" ht="12.75">
      <c r="A57" s="85" t="s">
        <v>265</v>
      </c>
      <c r="B57" s="369">
        <v>27044</v>
      </c>
      <c r="C57" s="369">
        <v>3184</v>
      </c>
      <c r="D57" s="369">
        <v>30228</v>
      </c>
      <c r="E57" s="370">
        <v>1872</v>
      </c>
      <c r="F57" s="370">
        <v>2500</v>
      </c>
      <c r="G57" s="369">
        <v>58586</v>
      </c>
      <c r="H57" s="369">
        <v>38081</v>
      </c>
      <c r="I57" s="306"/>
      <c r="J57" s="306"/>
    </row>
    <row r="58" spans="1:10" ht="12.75">
      <c r="A58" s="231" t="s">
        <v>266</v>
      </c>
      <c r="B58" s="382">
        <v>129559</v>
      </c>
      <c r="C58" s="382">
        <v>11045</v>
      </c>
      <c r="D58" s="382">
        <v>140604</v>
      </c>
      <c r="E58" s="382">
        <v>1819</v>
      </c>
      <c r="F58" s="382">
        <v>3552</v>
      </c>
      <c r="G58" s="382">
        <v>274857</v>
      </c>
      <c r="H58" s="382">
        <v>167869</v>
      </c>
      <c r="I58" s="306"/>
      <c r="J58" s="306"/>
    </row>
    <row r="59" spans="2:10" ht="12.75">
      <c r="B59" s="369"/>
      <c r="C59" s="369"/>
      <c r="D59" s="369"/>
      <c r="E59" s="370"/>
      <c r="F59" s="370"/>
      <c r="G59" s="369"/>
      <c r="H59" s="369"/>
      <c r="I59" s="306"/>
      <c r="J59" s="306"/>
    </row>
    <row r="60" spans="1:10" ht="12.75">
      <c r="A60" s="85" t="s">
        <v>267</v>
      </c>
      <c r="B60" s="370">
        <v>1674</v>
      </c>
      <c r="C60" s="370">
        <v>1907</v>
      </c>
      <c r="D60" s="369">
        <v>3581</v>
      </c>
      <c r="E60" s="370">
        <v>900</v>
      </c>
      <c r="F60" s="370">
        <v>1400</v>
      </c>
      <c r="G60" s="370">
        <v>4176</v>
      </c>
      <c r="H60" s="370">
        <v>2900</v>
      </c>
      <c r="I60" s="306"/>
      <c r="J60" s="306"/>
    </row>
    <row r="61" spans="1:10" ht="12.75">
      <c r="A61" s="85" t="s">
        <v>268</v>
      </c>
      <c r="B61" s="370">
        <v>789</v>
      </c>
      <c r="C61" s="370">
        <v>10</v>
      </c>
      <c r="D61" s="369">
        <v>799</v>
      </c>
      <c r="E61" s="370">
        <v>1700</v>
      </c>
      <c r="F61" s="370">
        <v>2500</v>
      </c>
      <c r="G61" s="370">
        <v>1366</v>
      </c>
      <c r="H61" s="370">
        <v>1112</v>
      </c>
      <c r="I61" s="306"/>
      <c r="J61" s="306"/>
    </row>
    <row r="62" spans="1:10" ht="12.75">
      <c r="A62" s="85" t="s">
        <v>269</v>
      </c>
      <c r="B62" s="370">
        <v>1620</v>
      </c>
      <c r="C62" s="370">
        <v>40</v>
      </c>
      <c r="D62" s="369">
        <v>1660</v>
      </c>
      <c r="E62" s="370">
        <v>1400</v>
      </c>
      <c r="F62" s="370">
        <v>3500</v>
      </c>
      <c r="G62" s="370">
        <v>2408</v>
      </c>
      <c r="H62" s="370">
        <v>2167</v>
      </c>
      <c r="I62" s="306"/>
      <c r="J62" s="306"/>
    </row>
    <row r="63" spans="1:10" ht="12.75">
      <c r="A63" s="231" t="s">
        <v>270</v>
      </c>
      <c r="B63" s="382">
        <v>4083</v>
      </c>
      <c r="C63" s="382">
        <v>1957</v>
      </c>
      <c r="D63" s="382">
        <v>6040</v>
      </c>
      <c r="E63" s="382">
        <v>1253</v>
      </c>
      <c r="F63" s="382">
        <v>1449</v>
      </c>
      <c r="G63" s="382">
        <v>7950</v>
      </c>
      <c r="H63" s="382">
        <v>6179</v>
      </c>
      <c r="I63" s="306"/>
      <c r="J63" s="306"/>
    </row>
    <row r="64" spans="1:10" ht="12.75">
      <c r="A64" s="231"/>
      <c r="B64" s="382"/>
      <c r="C64" s="382"/>
      <c r="D64" s="382"/>
      <c r="E64" s="383"/>
      <c r="F64" s="383"/>
      <c r="G64" s="382"/>
      <c r="H64" s="382"/>
      <c r="I64" s="306"/>
      <c r="J64" s="306"/>
    </row>
    <row r="65" spans="1:10" ht="12.75">
      <c r="A65" s="231" t="s">
        <v>271</v>
      </c>
      <c r="B65" s="382">
        <v>7787</v>
      </c>
      <c r="C65" s="382">
        <v>962</v>
      </c>
      <c r="D65" s="382">
        <v>8749</v>
      </c>
      <c r="E65" s="382">
        <v>620</v>
      </c>
      <c r="F65" s="382">
        <v>1480</v>
      </c>
      <c r="G65" s="382">
        <v>6251</v>
      </c>
      <c r="H65" s="382">
        <v>4200</v>
      </c>
      <c r="I65" s="306"/>
      <c r="J65" s="306"/>
    </row>
    <row r="66" spans="2:10" ht="12.75">
      <c r="B66" s="369"/>
      <c r="C66" s="369"/>
      <c r="D66" s="369"/>
      <c r="E66" s="370"/>
      <c r="F66" s="370"/>
      <c r="G66" s="369"/>
      <c r="H66" s="369"/>
      <c r="I66" s="306"/>
      <c r="J66" s="306"/>
    </row>
    <row r="67" spans="1:10" ht="12.75">
      <c r="A67" s="85" t="s">
        <v>272</v>
      </c>
      <c r="B67" s="370">
        <v>43000</v>
      </c>
      <c r="C67" s="370">
        <v>1600</v>
      </c>
      <c r="D67" s="369">
        <v>44600</v>
      </c>
      <c r="E67" s="370">
        <v>1700</v>
      </c>
      <c r="F67" s="370">
        <v>2000</v>
      </c>
      <c r="G67" s="370">
        <v>76300</v>
      </c>
      <c r="H67" s="370">
        <v>45780</v>
      </c>
      <c r="I67" s="306"/>
      <c r="J67" s="306"/>
    </row>
    <row r="68" spans="1:10" ht="12.75">
      <c r="A68" s="85" t="s">
        <v>273</v>
      </c>
      <c r="B68" s="370">
        <v>18400</v>
      </c>
      <c r="C68" s="370">
        <v>1600</v>
      </c>
      <c r="D68" s="369">
        <v>20000</v>
      </c>
      <c r="E68" s="370">
        <v>1700</v>
      </c>
      <c r="F68" s="370">
        <v>3100</v>
      </c>
      <c r="G68" s="370">
        <v>36240</v>
      </c>
      <c r="H68" s="370">
        <v>21744</v>
      </c>
      <c r="I68" s="306"/>
      <c r="J68" s="306"/>
    </row>
    <row r="69" spans="1:10" ht="12.75">
      <c r="A69" s="231" t="s">
        <v>274</v>
      </c>
      <c r="B69" s="382">
        <v>61400</v>
      </c>
      <c r="C69" s="382">
        <v>3200</v>
      </c>
      <c r="D69" s="382">
        <v>64600</v>
      </c>
      <c r="E69" s="382">
        <v>1700</v>
      </c>
      <c r="F69" s="382">
        <v>2550</v>
      </c>
      <c r="G69" s="382">
        <v>112540</v>
      </c>
      <c r="H69" s="382">
        <v>67524</v>
      </c>
      <c r="I69" s="306"/>
      <c r="J69" s="306"/>
    </row>
    <row r="70" spans="2:10" ht="12.75">
      <c r="B70" s="369"/>
      <c r="C70" s="369"/>
      <c r="D70" s="369"/>
      <c r="E70" s="370"/>
      <c r="F70" s="370"/>
      <c r="G70" s="369"/>
      <c r="H70" s="369"/>
      <c r="I70" s="306"/>
      <c r="J70" s="306"/>
    </row>
    <row r="71" spans="1:10" ht="12.75">
      <c r="A71" s="85" t="s">
        <v>275</v>
      </c>
      <c r="B71" s="369">
        <v>3200</v>
      </c>
      <c r="C71" s="369">
        <v>300</v>
      </c>
      <c r="D71" s="369">
        <v>3500</v>
      </c>
      <c r="E71" s="370">
        <v>1700</v>
      </c>
      <c r="F71" s="370">
        <v>3500</v>
      </c>
      <c r="G71" s="369">
        <v>6490</v>
      </c>
      <c r="H71" s="369">
        <v>5841</v>
      </c>
      <c r="I71" s="306"/>
      <c r="J71" s="306"/>
    </row>
    <row r="72" spans="1:10" ht="12.75">
      <c r="A72" s="85" t="s">
        <v>276</v>
      </c>
      <c r="B72" s="369">
        <v>5568</v>
      </c>
      <c r="C72" s="369">
        <v>416</v>
      </c>
      <c r="D72" s="369">
        <v>5984</v>
      </c>
      <c r="E72" s="370">
        <v>2700</v>
      </c>
      <c r="F72" s="370">
        <v>3660</v>
      </c>
      <c r="G72" s="369">
        <v>16556</v>
      </c>
      <c r="H72" s="369">
        <v>14818</v>
      </c>
      <c r="I72" s="306"/>
      <c r="J72" s="306"/>
    </row>
    <row r="73" spans="1:10" ht="12.75">
      <c r="A73" s="85" t="s">
        <v>277</v>
      </c>
      <c r="B73" s="370">
        <v>10195</v>
      </c>
      <c r="C73" s="370">
        <v>426</v>
      </c>
      <c r="D73" s="369">
        <v>10621</v>
      </c>
      <c r="E73" s="370">
        <v>2000</v>
      </c>
      <c r="F73" s="370">
        <v>3000</v>
      </c>
      <c r="G73" s="370">
        <v>21668</v>
      </c>
      <c r="H73" s="370">
        <v>10090</v>
      </c>
      <c r="I73" s="306"/>
      <c r="J73" s="306"/>
    </row>
    <row r="74" spans="1:10" ht="12.75">
      <c r="A74" s="85" t="s">
        <v>278</v>
      </c>
      <c r="B74" s="369">
        <v>15713</v>
      </c>
      <c r="C74" s="369">
        <v>2608</v>
      </c>
      <c r="D74" s="369">
        <v>18321</v>
      </c>
      <c r="E74" s="370">
        <v>560</v>
      </c>
      <c r="F74" s="370">
        <v>1200</v>
      </c>
      <c r="G74" s="369">
        <v>11929</v>
      </c>
      <c r="H74" s="369">
        <v>6680</v>
      </c>
      <c r="I74" s="306"/>
      <c r="J74" s="306"/>
    </row>
    <row r="75" spans="1:10" ht="12.75">
      <c r="A75" s="85" t="s">
        <v>279</v>
      </c>
      <c r="B75" s="369">
        <v>2961</v>
      </c>
      <c r="C75" s="369">
        <v>171</v>
      </c>
      <c r="D75" s="369">
        <v>3132</v>
      </c>
      <c r="E75" s="370">
        <v>1600</v>
      </c>
      <c r="F75" s="370">
        <v>2200</v>
      </c>
      <c r="G75" s="369">
        <v>5114</v>
      </c>
      <c r="H75" s="369">
        <v>2046</v>
      </c>
      <c r="I75" s="306"/>
      <c r="J75" s="306"/>
    </row>
    <row r="76" spans="1:10" ht="12.75">
      <c r="A76" s="85" t="s">
        <v>280</v>
      </c>
      <c r="B76" s="369">
        <v>1840</v>
      </c>
      <c r="C76" s="369">
        <v>353</v>
      </c>
      <c r="D76" s="369">
        <v>2193</v>
      </c>
      <c r="E76" s="370">
        <v>1358</v>
      </c>
      <c r="F76" s="370">
        <v>3134</v>
      </c>
      <c r="G76" s="369">
        <v>3605</v>
      </c>
      <c r="H76" s="369">
        <v>2074</v>
      </c>
      <c r="I76" s="306"/>
      <c r="J76" s="306"/>
    </row>
    <row r="77" spans="1:10" ht="12.75">
      <c r="A77" s="85" t="s">
        <v>281</v>
      </c>
      <c r="B77" s="369">
        <v>2463</v>
      </c>
      <c r="C77" s="369">
        <v>529</v>
      </c>
      <c r="D77" s="369">
        <v>2992</v>
      </c>
      <c r="E77" s="370">
        <v>2700</v>
      </c>
      <c r="F77" s="370">
        <v>4000</v>
      </c>
      <c r="G77" s="369">
        <v>8766</v>
      </c>
      <c r="H77" s="384">
        <v>3506</v>
      </c>
      <c r="I77" s="306"/>
      <c r="J77" s="306"/>
    </row>
    <row r="78" spans="1:10" ht="12.75">
      <c r="A78" s="85" t="s">
        <v>282</v>
      </c>
      <c r="B78" s="370">
        <v>5191</v>
      </c>
      <c r="C78" s="370">
        <v>342</v>
      </c>
      <c r="D78" s="369">
        <v>5533</v>
      </c>
      <c r="E78" s="370">
        <v>1950</v>
      </c>
      <c r="F78" s="370">
        <v>2500</v>
      </c>
      <c r="G78" s="370">
        <v>10977</v>
      </c>
      <c r="H78" s="370">
        <v>3293</v>
      </c>
      <c r="I78" s="306"/>
      <c r="J78" s="306"/>
    </row>
    <row r="79" spans="1:10" ht="12.75">
      <c r="A79" s="231" t="s">
        <v>377</v>
      </c>
      <c r="B79" s="382">
        <v>47131</v>
      </c>
      <c r="C79" s="382">
        <v>5145</v>
      </c>
      <c r="D79" s="382">
        <v>52276</v>
      </c>
      <c r="E79" s="382">
        <v>1563</v>
      </c>
      <c r="F79" s="382">
        <v>2222</v>
      </c>
      <c r="G79" s="382">
        <v>85105</v>
      </c>
      <c r="H79" s="382">
        <v>48348</v>
      </c>
      <c r="I79" s="306"/>
      <c r="J79" s="306"/>
    </row>
    <row r="80" spans="2:10" ht="12.75">
      <c r="B80" s="369"/>
      <c r="C80" s="369"/>
      <c r="D80" s="369"/>
      <c r="E80" s="370"/>
      <c r="F80" s="370"/>
      <c r="G80" s="369"/>
      <c r="H80" s="369"/>
      <c r="I80" s="306"/>
      <c r="J80" s="306"/>
    </row>
    <row r="81" spans="1:10" ht="12.75">
      <c r="A81" s="85" t="s">
        <v>283</v>
      </c>
      <c r="B81" s="369" t="s">
        <v>40</v>
      </c>
      <c r="C81" s="369" t="s">
        <v>40</v>
      </c>
      <c r="D81" s="369" t="s">
        <v>40</v>
      </c>
      <c r="E81" s="369" t="s">
        <v>40</v>
      </c>
      <c r="F81" s="369" t="s">
        <v>40</v>
      </c>
      <c r="G81" s="369" t="s">
        <v>40</v>
      </c>
      <c r="H81" s="369" t="s">
        <v>40</v>
      </c>
      <c r="I81" s="306"/>
      <c r="J81" s="306"/>
    </row>
    <row r="82" spans="1:10" ht="12.75">
      <c r="A82" s="85" t="s">
        <v>284</v>
      </c>
      <c r="B82" s="369">
        <v>42</v>
      </c>
      <c r="C82" s="369" t="s">
        <v>40</v>
      </c>
      <c r="D82" s="369">
        <v>42</v>
      </c>
      <c r="E82" s="370">
        <v>700</v>
      </c>
      <c r="F82" s="369" t="s">
        <v>40</v>
      </c>
      <c r="G82" s="369">
        <v>29</v>
      </c>
      <c r="H82" s="369">
        <v>35</v>
      </c>
      <c r="I82" s="306"/>
      <c r="J82" s="306"/>
    </row>
    <row r="83" spans="1:10" ht="12.75">
      <c r="A83" s="231" t="s">
        <v>285</v>
      </c>
      <c r="B83" s="382">
        <v>42</v>
      </c>
      <c r="C83" s="382" t="s">
        <v>40</v>
      </c>
      <c r="D83" s="382">
        <v>42</v>
      </c>
      <c r="E83" s="382">
        <v>700</v>
      </c>
      <c r="F83" s="369" t="s">
        <v>40</v>
      </c>
      <c r="G83" s="382">
        <v>29</v>
      </c>
      <c r="H83" s="382">
        <v>35</v>
      </c>
      <c r="I83" s="306"/>
      <c r="J83" s="306"/>
    </row>
    <row r="84" spans="2:10" ht="12.75">
      <c r="B84" s="369"/>
      <c r="C84" s="369"/>
      <c r="D84" s="369"/>
      <c r="E84" s="370"/>
      <c r="F84" s="380"/>
      <c r="G84" s="369"/>
      <c r="H84" s="369"/>
      <c r="I84" s="306"/>
      <c r="J84" s="306"/>
    </row>
    <row r="85" spans="1:10" ht="13.5" thickBot="1">
      <c r="A85" s="232" t="s">
        <v>286</v>
      </c>
      <c r="B85" s="373">
        <f>SUM(B12:B16,B21:B25,B30,B36:B38,B49:B51,B58,B63:B65,B69,B79,B83)</f>
        <v>422441</v>
      </c>
      <c r="C85" s="373">
        <f>SUM(C12:C16,C21:C25,C30,C36:C38,C49:C51,C58,C63:C65,C69,C79,C83)</f>
        <v>32744</v>
      </c>
      <c r="D85" s="373">
        <f>SUM(D12:D16,D21:D25,D30,D36:D38,D49:D51,D58,D63:D65,D69,D79,D83)</f>
        <v>455185</v>
      </c>
      <c r="E85" s="373">
        <f>((E12*B12)+(E16*B16)+(E21*B21)+(E23*B23)+(E25*B25)+(E30*B30)+(E36*B36)+(E38*B38)+(E49*B49)+(E51*B51)+(E58*B58)+(E63*B63)+(E65*B65)+(E69*B69)+(E79*B79)+(E83*B83))/B85</f>
        <v>1853.0040739416866</v>
      </c>
      <c r="F85" s="373">
        <f>((F23*C23)+(F25*C25)+(F30*C30)+(F36*C36)+(F38*C38)+(F49*C49)+(F51*C51)+(F58*C58)+(F63*C63)+(F65*C65)+(F69*C69)+(F79*C79))/C85</f>
        <v>2990.4937087710728</v>
      </c>
      <c r="G85" s="373">
        <f>SUM(G12:G16,G21:G25,G30,G36:G38,G49:G51,G58,G63:G65,G69,G79,G83)</f>
        <v>880705</v>
      </c>
      <c r="H85" s="373">
        <f>SUM(H12:H16,H21:H25,H30,H36:H38,H49:H51,H58,H63:H65,H69,H79,H83)</f>
        <v>514401</v>
      </c>
      <c r="I85" s="306"/>
      <c r="J85" s="30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/>
  <dimension ref="A1:H53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184" customWidth="1"/>
    <col min="2" max="5" width="15.57421875" style="184" customWidth="1"/>
    <col min="6" max="7" width="16.7109375" style="184" customWidth="1"/>
    <col min="8" max="8" width="10.7109375" style="184" customWidth="1"/>
    <col min="9" max="16384" width="11.00390625" style="184" customWidth="1"/>
  </cols>
  <sheetData>
    <row r="1" spans="1:7" s="188" customFormat="1" ht="18">
      <c r="A1" s="463" t="s">
        <v>0</v>
      </c>
      <c r="B1" s="463"/>
      <c r="C1" s="463"/>
      <c r="D1" s="463"/>
      <c r="E1" s="463"/>
      <c r="F1" s="463"/>
      <c r="G1" s="463"/>
    </row>
    <row r="2" s="189" customFormat="1" ht="14.25"/>
    <row r="3" spans="1:7" s="189" customFormat="1" ht="15">
      <c r="A3" s="467" t="s">
        <v>343</v>
      </c>
      <c r="B3" s="467"/>
      <c r="C3" s="467"/>
      <c r="D3" s="467"/>
      <c r="E3" s="467"/>
      <c r="F3" s="467"/>
      <c r="G3" s="467"/>
    </row>
    <row r="4" s="189" customFormat="1" ht="14.25"/>
    <row r="5" spans="1:7" ht="12.75">
      <c r="A5" s="212"/>
      <c r="B5" s="464" t="s">
        <v>3</v>
      </c>
      <c r="C5" s="464"/>
      <c r="D5" s="464" t="s">
        <v>4</v>
      </c>
      <c r="E5" s="464"/>
      <c r="F5" s="464" t="s">
        <v>142</v>
      </c>
      <c r="G5" s="465"/>
    </row>
    <row r="6" spans="1:7" ht="12.75">
      <c r="A6" s="213" t="s">
        <v>94</v>
      </c>
      <c r="B6" s="192" t="s">
        <v>95</v>
      </c>
      <c r="C6" s="193"/>
      <c r="D6" s="192" t="s">
        <v>95</v>
      </c>
      <c r="E6" s="193"/>
      <c r="F6" s="192" t="s">
        <v>96</v>
      </c>
      <c r="G6" s="194" t="s">
        <v>97</v>
      </c>
    </row>
    <row r="7" spans="1:7" ht="12.75">
      <c r="A7" s="203"/>
      <c r="B7" s="197" t="s">
        <v>98</v>
      </c>
      <c r="C7" s="196">
        <v>2002</v>
      </c>
      <c r="D7" s="197" t="s">
        <v>98</v>
      </c>
      <c r="E7" s="196">
        <v>2002</v>
      </c>
      <c r="F7" s="196">
        <v>2002</v>
      </c>
      <c r="G7" s="198">
        <v>2002</v>
      </c>
    </row>
    <row r="8" spans="1:7" ht="13.5" thickBot="1">
      <c r="A8" s="203"/>
      <c r="B8" s="197" t="s">
        <v>99</v>
      </c>
      <c r="C8" s="197" t="s">
        <v>99</v>
      </c>
      <c r="D8" s="197" t="s">
        <v>100</v>
      </c>
      <c r="E8" s="197" t="s">
        <v>100</v>
      </c>
      <c r="F8" s="197" t="s">
        <v>100</v>
      </c>
      <c r="G8" s="199" t="s">
        <v>100</v>
      </c>
    </row>
    <row r="9" spans="1:7" ht="12.75">
      <c r="A9" s="200" t="s">
        <v>101</v>
      </c>
      <c r="B9" s="201">
        <v>21659</v>
      </c>
      <c r="C9" s="202">
        <v>12464.344</v>
      </c>
      <c r="D9" s="201">
        <v>37665</v>
      </c>
      <c r="E9" s="202">
        <v>25450.349</v>
      </c>
      <c r="F9" s="201">
        <v>2256.202</v>
      </c>
      <c r="G9" s="347">
        <v>2384.027</v>
      </c>
    </row>
    <row r="10" spans="1:7" ht="12.75">
      <c r="A10" s="203"/>
      <c r="B10" s="204"/>
      <c r="C10" s="204"/>
      <c r="D10" s="204"/>
      <c r="E10" s="204"/>
      <c r="F10" s="204"/>
      <c r="G10" s="205"/>
    </row>
    <row r="11" spans="1:7" ht="12.75">
      <c r="A11" s="336" t="s">
        <v>332</v>
      </c>
      <c r="B11" s="204"/>
      <c r="C11" s="204"/>
      <c r="D11" s="204"/>
      <c r="E11" s="204"/>
      <c r="F11" s="204"/>
      <c r="G11" s="205"/>
    </row>
    <row r="12" spans="1:7" ht="12.75">
      <c r="A12" s="337" t="s">
        <v>50</v>
      </c>
      <c r="B12" s="257">
        <v>2375</v>
      </c>
      <c r="C12" s="338">
        <f>SUM(C13:C26)</f>
        <v>2101.1330000000003</v>
      </c>
      <c r="D12" s="338">
        <v>7834</v>
      </c>
      <c r="E12" s="338">
        <f>SUM(E13:E26)</f>
        <v>7209.542</v>
      </c>
      <c r="F12" s="338">
        <f>SUM(F13:F26)</f>
        <v>353.02199999999993</v>
      </c>
      <c r="G12" s="348">
        <f>SUM(G13:G26)</f>
        <v>1192.2489999999998</v>
      </c>
    </row>
    <row r="13" spans="1:7" ht="12.75">
      <c r="A13" s="214" t="s">
        <v>102</v>
      </c>
      <c r="B13" s="204">
        <v>471</v>
      </c>
      <c r="C13" s="211">
        <v>233.148</v>
      </c>
      <c r="D13" s="204">
        <v>1994</v>
      </c>
      <c r="E13" s="211">
        <v>1015.851</v>
      </c>
      <c r="F13" s="211">
        <v>96.532</v>
      </c>
      <c r="G13" s="224">
        <v>38.058</v>
      </c>
    </row>
    <row r="14" spans="1:7" ht="12.75">
      <c r="A14" s="214" t="s">
        <v>103</v>
      </c>
      <c r="B14" s="204">
        <v>63</v>
      </c>
      <c r="C14" s="211">
        <v>32.103</v>
      </c>
      <c r="D14" s="204">
        <v>240</v>
      </c>
      <c r="E14" s="211">
        <v>116.943</v>
      </c>
      <c r="F14" s="211">
        <v>12.739</v>
      </c>
      <c r="G14" s="224">
        <v>8.253</v>
      </c>
    </row>
    <row r="15" spans="1:7" ht="12.75">
      <c r="A15" s="214" t="s">
        <v>104</v>
      </c>
      <c r="B15" s="204">
        <v>18</v>
      </c>
      <c r="C15" s="211">
        <v>8.463</v>
      </c>
      <c r="D15" s="204">
        <v>64</v>
      </c>
      <c r="E15" s="211">
        <v>46.219</v>
      </c>
      <c r="F15" s="211">
        <v>37.743</v>
      </c>
      <c r="G15" s="224">
        <v>2.316</v>
      </c>
    </row>
    <row r="16" spans="1:7" ht="12.75">
      <c r="A16" s="214" t="s">
        <v>105</v>
      </c>
      <c r="B16" s="204">
        <v>24</v>
      </c>
      <c r="C16" s="211">
        <v>55.23</v>
      </c>
      <c r="D16" s="204">
        <v>114</v>
      </c>
      <c r="E16" s="211">
        <v>275.556</v>
      </c>
      <c r="F16" s="211">
        <v>11.906</v>
      </c>
      <c r="G16" s="224">
        <v>37.019</v>
      </c>
    </row>
    <row r="17" spans="1:7" ht="12.75">
      <c r="A17" s="214" t="s">
        <v>106</v>
      </c>
      <c r="B17" s="204">
        <v>344</v>
      </c>
      <c r="C17" s="211">
        <v>473.1</v>
      </c>
      <c r="D17" s="204">
        <v>474</v>
      </c>
      <c r="E17" s="211">
        <v>916</v>
      </c>
      <c r="F17" s="211">
        <v>76.246</v>
      </c>
      <c r="G17" s="224">
        <v>30.163</v>
      </c>
    </row>
    <row r="18" spans="1:7" ht="12.75">
      <c r="A18" s="214" t="s">
        <v>107</v>
      </c>
      <c r="B18" s="204">
        <v>414</v>
      </c>
      <c r="C18" s="211">
        <v>450.8</v>
      </c>
      <c r="D18" s="204">
        <v>1420</v>
      </c>
      <c r="E18" s="211">
        <v>1507.8</v>
      </c>
      <c r="F18" s="204">
        <v>1.64</v>
      </c>
      <c r="G18" s="224">
        <v>483.166</v>
      </c>
    </row>
    <row r="19" spans="1:7" ht="12.75">
      <c r="A19" s="214" t="s">
        <v>108</v>
      </c>
      <c r="B19" s="204">
        <v>229</v>
      </c>
      <c r="C19" s="211">
        <v>152.855</v>
      </c>
      <c r="D19" s="204">
        <v>867</v>
      </c>
      <c r="E19" s="211">
        <v>772.975</v>
      </c>
      <c r="F19" s="211">
        <v>1.461</v>
      </c>
      <c r="G19" s="224">
        <v>47.24</v>
      </c>
    </row>
    <row r="20" spans="1:7" ht="12.75">
      <c r="A20" s="214" t="s">
        <v>109</v>
      </c>
      <c r="B20" s="204">
        <v>43</v>
      </c>
      <c r="C20" s="211">
        <v>45.072</v>
      </c>
      <c r="D20" s="204">
        <v>73</v>
      </c>
      <c r="E20" s="211">
        <v>82.272</v>
      </c>
      <c r="F20" s="211">
        <v>16.319</v>
      </c>
      <c r="G20" s="205" t="s">
        <v>40</v>
      </c>
    </row>
    <row r="21" spans="1:7" ht="12.75">
      <c r="A21" s="214" t="s">
        <v>110</v>
      </c>
      <c r="B21" s="204">
        <v>5</v>
      </c>
      <c r="C21" s="211">
        <v>2.5</v>
      </c>
      <c r="D21" s="204">
        <v>22</v>
      </c>
      <c r="E21" s="211">
        <v>13</v>
      </c>
      <c r="F21" s="211">
        <v>18.629</v>
      </c>
      <c r="G21" s="224">
        <v>2.915</v>
      </c>
    </row>
    <row r="22" spans="1:7" ht="12.75">
      <c r="A22" s="214" t="s">
        <v>111</v>
      </c>
      <c r="B22" s="204">
        <v>22</v>
      </c>
      <c r="C22" s="211">
        <v>18.8</v>
      </c>
      <c r="D22" s="204">
        <v>140</v>
      </c>
      <c r="E22" s="211">
        <v>134</v>
      </c>
      <c r="F22" s="204" t="s">
        <v>40</v>
      </c>
      <c r="G22" s="224">
        <v>8.324</v>
      </c>
    </row>
    <row r="23" spans="1:7" ht="12.75">
      <c r="A23" s="214" t="s">
        <v>112</v>
      </c>
      <c r="B23" s="204">
        <v>157</v>
      </c>
      <c r="C23" s="211">
        <v>150.933</v>
      </c>
      <c r="D23" s="204">
        <v>318</v>
      </c>
      <c r="E23" s="211">
        <v>328.759</v>
      </c>
      <c r="F23" s="211">
        <v>51.62</v>
      </c>
      <c r="G23" s="224">
        <v>0.737</v>
      </c>
    </row>
    <row r="24" spans="1:7" ht="12.75">
      <c r="A24" s="214" t="s">
        <v>113</v>
      </c>
      <c r="B24" s="204">
        <v>101</v>
      </c>
      <c r="C24" s="211">
        <v>57.127</v>
      </c>
      <c r="D24" s="204">
        <v>92</v>
      </c>
      <c r="E24" s="211">
        <v>61.467</v>
      </c>
      <c r="F24" s="211">
        <v>8.876</v>
      </c>
      <c r="G24" s="205" t="s">
        <v>40</v>
      </c>
    </row>
    <row r="25" spans="1:7" ht="12.75">
      <c r="A25" s="214" t="s">
        <v>143</v>
      </c>
      <c r="B25" s="204">
        <v>109</v>
      </c>
      <c r="C25" s="211">
        <v>126</v>
      </c>
      <c r="D25" s="204">
        <v>527</v>
      </c>
      <c r="E25" s="211">
        <v>758</v>
      </c>
      <c r="F25" s="211">
        <v>17.486</v>
      </c>
      <c r="G25" s="224">
        <v>143.929</v>
      </c>
    </row>
    <row r="26" spans="1:7" ht="12.75">
      <c r="A26" s="214" t="s">
        <v>115</v>
      </c>
      <c r="B26" s="204">
        <v>375</v>
      </c>
      <c r="C26" s="211">
        <v>295.002</v>
      </c>
      <c r="D26" s="204">
        <v>1489</v>
      </c>
      <c r="E26" s="211">
        <v>1180.7</v>
      </c>
      <c r="F26" s="211">
        <v>1.825</v>
      </c>
      <c r="G26" s="224">
        <v>390.129</v>
      </c>
    </row>
    <row r="27" spans="1:7" ht="12.75">
      <c r="A27" s="203"/>
      <c r="B27" s="204"/>
      <c r="C27" s="204"/>
      <c r="D27" s="204"/>
      <c r="E27" s="204"/>
      <c r="F27" s="204"/>
      <c r="G27" s="205"/>
    </row>
    <row r="28" spans="1:7" ht="12.75">
      <c r="A28" s="337" t="s">
        <v>64</v>
      </c>
      <c r="B28" s="204"/>
      <c r="C28" s="204"/>
      <c r="D28" s="204"/>
      <c r="E28" s="204"/>
      <c r="F28" s="204"/>
      <c r="G28" s="205"/>
    </row>
    <row r="29" spans="1:7" ht="12.75">
      <c r="A29" s="214" t="s">
        <v>116</v>
      </c>
      <c r="B29" s="204">
        <v>36</v>
      </c>
      <c r="C29" s="211">
        <v>41.025</v>
      </c>
      <c r="D29" s="204">
        <v>74</v>
      </c>
      <c r="E29" s="211">
        <v>62.445</v>
      </c>
      <c r="F29" s="204" t="s">
        <v>40</v>
      </c>
      <c r="G29" s="224">
        <v>2.266</v>
      </c>
    </row>
    <row r="30" spans="1:7" ht="12.75">
      <c r="A30" s="214" t="s">
        <v>117</v>
      </c>
      <c r="B30" s="204" t="s">
        <v>40</v>
      </c>
      <c r="C30" s="204" t="s">
        <v>40</v>
      </c>
      <c r="D30" s="204" t="s">
        <v>40</v>
      </c>
      <c r="E30" s="204" t="s">
        <v>40</v>
      </c>
      <c r="F30" s="211">
        <v>0.676</v>
      </c>
      <c r="G30" s="205" t="s">
        <v>40</v>
      </c>
    </row>
    <row r="31" spans="1:7" ht="12.75">
      <c r="A31" s="214" t="s">
        <v>118</v>
      </c>
      <c r="B31" s="204" t="s">
        <v>40</v>
      </c>
      <c r="C31" s="211">
        <v>20.477</v>
      </c>
      <c r="D31" s="204" t="s">
        <v>40</v>
      </c>
      <c r="E31" s="211">
        <v>43.418</v>
      </c>
      <c r="F31" s="211">
        <v>0.171</v>
      </c>
      <c r="G31" s="205" t="s">
        <v>40</v>
      </c>
    </row>
    <row r="32" spans="1:7" ht="12.75">
      <c r="A32" s="214" t="s">
        <v>119</v>
      </c>
      <c r="B32" s="204" t="s">
        <v>40</v>
      </c>
      <c r="C32" s="211">
        <v>2.014</v>
      </c>
      <c r="D32" s="204" t="s">
        <v>40</v>
      </c>
      <c r="E32" s="211">
        <v>5.885</v>
      </c>
      <c r="F32" s="211">
        <v>3.769</v>
      </c>
      <c r="G32" s="205" t="s">
        <v>40</v>
      </c>
    </row>
    <row r="33" spans="1:7" ht="12.75">
      <c r="A33" s="214" t="s">
        <v>120</v>
      </c>
      <c r="B33" s="204" t="s">
        <v>40</v>
      </c>
      <c r="C33" s="211">
        <v>35.2</v>
      </c>
      <c r="D33" s="204" t="s">
        <v>40</v>
      </c>
      <c r="E33" s="211">
        <v>61.7</v>
      </c>
      <c r="F33" s="211">
        <v>2.713</v>
      </c>
      <c r="G33" s="224">
        <v>4.823</v>
      </c>
    </row>
    <row r="34" spans="1:7" ht="12.75">
      <c r="A34" s="214" t="s">
        <v>121</v>
      </c>
      <c r="B34" s="204">
        <v>48</v>
      </c>
      <c r="C34" s="211">
        <v>64</v>
      </c>
      <c r="D34" s="204">
        <v>149</v>
      </c>
      <c r="E34" s="211">
        <v>137.6</v>
      </c>
      <c r="F34" s="204" t="s">
        <v>40</v>
      </c>
      <c r="G34" s="224">
        <v>8.398</v>
      </c>
    </row>
    <row r="35" spans="1:8" ht="12.75">
      <c r="A35" s="214" t="s">
        <v>122</v>
      </c>
      <c r="B35" s="204" t="s">
        <v>40</v>
      </c>
      <c r="C35" s="211">
        <v>47.1</v>
      </c>
      <c r="D35" s="204" t="s">
        <v>40</v>
      </c>
      <c r="E35" s="211">
        <v>79.7</v>
      </c>
      <c r="F35" s="211">
        <v>3.131</v>
      </c>
      <c r="G35" s="205" t="s">
        <v>40</v>
      </c>
      <c r="H35" s="217"/>
    </row>
    <row r="36" spans="1:7" ht="12.75">
      <c r="A36" s="214" t="s">
        <v>123</v>
      </c>
      <c r="B36" s="204" t="s">
        <v>40</v>
      </c>
      <c r="C36" s="211">
        <v>55</v>
      </c>
      <c r="D36" s="204" t="s">
        <v>40</v>
      </c>
      <c r="E36" s="211">
        <v>97.5</v>
      </c>
      <c r="F36" s="204" t="s">
        <v>40</v>
      </c>
      <c r="G36" s="205" t="s">
        <v>40</v>
      </c>
    </row>
    <row r="37" spans="1:7" ht="12.75">
      <c r="A37" s="214" t="s">
        <v>124</v>
      </c>
      <c r="B37" s="204">
        <v>745</v>
      </c>
      <c r="C37" s="211">
        <v>590.78</v>
      </c>
      <c r="D37" s="204">
        <v>2059</v>
      </c>
      <c r="E37" s="211">
        <v>1486.56</v>
      </c>
      <c r="F37" s="204" t="s">
        <v>40</v>
      </c>
      <c r="G37" s="224">
        <v>4.002</v>
      </c>
    </row>
    <row r="38" spans="1:7" ht="12.75">
      <c r="A38" s="214" t="s">
        <v>125</v>
      </c>
      <c r="B38" s="204" t="s">
        <v>40</v>
      </c>
      <c r="C38" s="211">
        <v>60.981</v>
      </c>
      <c r="D38" s="204" t="s">
        <v>40</v>
      </c>
      <c r="E38" s="211">
        <v>167.708</v>
      </c>
      <c r="F38" s="211">
        <v>2.636</v>
      </c>
      <c r="G38" s="224">
        <v>0.512</v>
      </c>
    </row>
    <row r="39" spans="1:7" ht="12.75">
      <c r="A39" s="214" t="s">
        <v>126</v>
      </c>
      <c r="B39" s="204">
        <v>153</v>
      </c>
      <c r="C39" s="211">
        <v>230.9</v>
      </c>
      <c r="D39" s="204">
        <v>220</v>
      </c>
      <c r="E39" s="211">
        <v>327.44</v>
      </c>
      <c r="F39" s="204" t="s">
        <v>40</v>
      </c>
      <c r="G39" s="205" t="s">
        <v>40</v>
      </c>
    </row>
    <row r="40" spans="1:7" ht="12.75">
      <c r="A40" s="214" t="s">
        <v>127</v>
      </c>
      <c r="B40" s="204">
        <v>136</v>
      </c>
      <c r="C40" s="211">
        <v>154</v>
      </c>
      <c r="D40" s="204">
        <v>247</v>
      </c>
      <c r="E40" s="211">
        <v>290</v>
      </c>
      <c r="F40" s="211">
        <v>5.188</v>
      </c>
      <c r="G40" s="205" t="s">
        <v>40</v>
      </c>
    </row>
    <row r="41" spans="1:7" ht="12.75">
      <c r="A41" s="203"/>
      <c r="B41" s="204"/>
      <c r="C41" s="204"/>
      <c r="D41" s="204"/>
      <c r="E41" s="204"/>
      <c r="F41" s="204"/>
      <c r="G41" s="205"/>
    </row>
    <row r="42" spans="1:7" ht="12.75">
      <c r="A42" s="336" t="s">
        <v>333</v>
      </c>
      <c r="B42" s="204"/>
      <c r="C42" s="204"/>
      <c r="D42" s="204"/>
      <c r="E42" s="204"/>
      <c r="F42" s="204"/>
      <c r="G42" s="205"/>
    </row>
    <row r="43" spans="1:7" ht="12.75">
      <c r="A43" s="214" t="s">
        <v>128</v>
      </c>
      <c r="B43" s="204">
        <v>450</v>
      </c>
      <c r="C43" s="211">
        <v>300</v>
      </c>
      <c r="D43" s="204">
        <v>657</v>
      </c>
      <c r="E43" s="211">
        <v>500</v>
      </c>
      <c r="F43" s="211">
        <v>0.555</v>
      </c>
      <c r="G43" s="224">
        <v>8.475</v>
      </c>
    </row>
    <row r="44" spans="1:7" ht="12.75">
      <c r="A44" s="214" t="s">
        <v>129</v>
      </c>
      <c r="B44" s="204">
        <v>1097</v>
      </c>
      <c r="C44" s="211">
        <v>718</v>
      </c>
      <c r="D44" s="204">
        <v>1620</v>
      </c>
      <c r="E44" s="211">
        <v>725</v>
      </c>
      <c r="F44" s="204" t="s">
        <v>40</v>
      </c>
      <c r="G44" s="224">
        <v>202.921</v>
      </c>
    </row>
    <row r="45" spans="1:7" ht="12.75">
      <c r="A45" s="214" t="s">
        <v>130</v>
      </c>
      <c r="B45" s="204">
        <v>216</v>
      </c>
      <c r="C45" s="211">
        <v>257.009</v>
      </c>
      <c r="D45" s="204">
        <v>210</v>
      </c>
      <c r="E45" s="211">
        <v>277.218</v>
      </c>
      <c r="F45" s="204" t="s">
        <v>40</v>
      </c>
      <c r="G45" s="224">
        <v>0.957</v>
      </c>
    </row>
    <row r="46" spans="1:7" ht="12.75">
      <c r="A46" s="214" t="s">
        <v>131</v>
      </c>
      <c r="B46" s="204">
        <v>1235</v>
      </c>
      <c r="C46" s="211">
        <v>1379</v>
      </c>
      <c r="D46" s="204">
        <v>2677</v>
      </c>
      <c r="E46" s="211">
        <v>2911</v>
      </c>
      <c r="F46" s="211">
        <v>33.528</v>
      </c>
      <c r="G46" s="224">
        <v>828.924</v>
      </c>
    </row>
    <row r="47" spans="1:7" ht="12.75">
      <c r="A47" s="214" t="s">
        <v>79</v>
      </c>
      <c r="B47" s="204">
        <v>2380</v>
      </c>
      <c r="C47" s="211">
        <v>847.02</v>
      </c>
      <c r="D47" s="204">
        <v>4715</v>
      </c>
      <c r="E47" s="211">
        <v>1721.88</v>
      </c>
      <c r="F47" s="211">
        <v>1452.953</v>
      </c>
      <c r="G47" s="224">
        <v>35.98</v>
      </c>
    </row>
    <row r="48" spans="1:7" ht="12.75">
      <c r="A48" s="214" t="s">
        <v>133</v>
      </c>
      <c r="B48" s="204">
        <v>2</v>
      </c>
      <c r="C48" s="211">
        <v>1</v>
      </c>
      <c r="D48" s="204">
        <v>4</v>
      </c>
      <c r="E48" s="211">
        <v>2</v>
      </c>
      <c r="F48" s="211">
        <v>83.207</v>
      </c>
      <c r="G48" s="205" t="s">
        <v>40</v>
      </c>
    </row>
    <row r="49" spans="1:7" ht="12.75">
      <c r="A49" s="214" t="s">
        <v>134</v>
      </c>
      <c r="B49" s="204">
        <v>77</v>
      </c>
      <c r="C49" s="211">
        <v>42.365</v>
      </c>
      <c r="D49" s="204">
        <v>120</v>
      </c>
      <c r="E49" s="211">
        <v>63.687</v>
      </c>
      <c r="F49" s="211">
        <v>86.581</v>
      </c>
      <c r="G49" s="205" t="s">
        <v>40</v>
      </c>
    </row>
    <row r="50" spans="1:7" ht="12.75">
      <c r="A50" s="214" t="s">
        <v>135</v>
      </c>
      <c r="B50" s="204">
        <v>131</v>
      </c>
      <c r="C50" s="211">
        <v>79.45</v>
      </c>
      <c r="D50" s="204">
        <v>531</v>
      </c>
      <c r="E50" s="211">
        <v>312</v>
      </c>
      <c r="F50" s="211">
        <v>6.709</v>
      </c>
      <c r="G50" s="205" t="s">
        <v>40</v>
      </c>
    </row>
    <row r="51" spans="1:7" ht="12.75">
      <c r="A51" s="214" t="s">
        <v>136</v>
      </c>
      <c r="B51" s="204">
        <v>18</v>
      </c>
      <c r="C51" s="211">
        <v>5</v>
      </c>
      <c r="D51" s="204">
        <v>67</v>
      </c>
      <c r="E51" s="211">
        <v>27.197</v>
      </c>
      <c r="F51" s="211">
        <v>0.594</v>
      </c>
      <c r="G51" s="205" t="s">
        <v>40</v>
      </c>
    </row>
    <row r="52" spans="1:7" ht="13.5" thickBot="1">
      <c r="A52" s="399" t="s">
        <v>137</v>
      </c>
      <c r="B52" s="208">
        <v>11</v>
      </c>
      <c r="C52" s="215">
        <v>4</v>
      </c>
      <c r="D52" s="208">
        <v>57</v>
      </c>
      <c r="E52" s="215">
        <v>22.2</v>
      </c>
      <c r="F52" s="215">
        <v>53.513</v>
      </c>
      <c r="G52" s="216" t="s">
        <v>40</v>
      </c>
    </row>
    <row r="53" ht="12.75">
      <c r="A53" s="184" t="s">
        <v>138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I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445"/>
      <c r="H1" s="445"/>
    </row>
    <row r="2" s="2" customFormat="1" ht="14.25"/>
    <row r="3" spans="1:8" s="2" customFormat="1" ht="15">
      <c r="A3" s="428" t="s">
        <v>37</v>
      </c>
      <c r="B3" s="428"/>
      <c r="C3" s="428"/>
      <c r="D3" s="428"/>
      <c r="E3" s="428"/>
      <c r="F3" s="428"/>
      <c r="G3" s="428"/>
      <c r="H3" s="42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11</v>
      </c>
      <c r="F5" s="22"/>
      <c r="G5" s="24" t="s">
        <v>31</v>
      </c>
      <c r="H5" s="25"/>
    </row>
    <row r="6" spans="1:8" ht="12.75">
      <c r="A6" s="26" t="s">
        <v>6</v>
      </c>
      <c r="B6" s="23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27" t="s">
        <v>16</v>
      </c>
      <c r="H6" s="28"/>
    </row>
    <row r="7" spans="1:8" ht="12.75">
      <c r="A7" s="14"/>
      <c r="B7" s="23" t="s">
        <v>17</v>
      </c>
      <c r="C7" s="23" t="s">
        <v>18</v>
      </c>
      <c r="D7" s="29" t="s">
        <v>19</v>
      </c>
      <c r="E7" s="23" t="s">
        <v>20</v>
      </c>
      <c r="F7" s="23" t="s">
        <v>9</v>
      </c>
      <c r="G7" s="23" t="s">
        <v>21</v>
      </c>
      <c r="H7" s="23" t="s">
        <v>22</v>
      </c>
    </row>
    <row r="8" spans="1:8" ht="13.5" thickBot="1">
      <c r="A8" s="30"/>
      <c r="B8" s="22"/>
      <c r="C8" s="22"/>
      <c r="D8" s="22"/>
      <c r="E8" s="23" t="s">
        <v>38</v>
      </c>
      <c r="F8" s="22"/>
      <c r="G8" s="22"/>
      <c r="H8" s="22"/>
    </row>
    <row r="9" spans="1:8" ht="12.75">
      <c r="A9" s="31">
        <v>1985</v>
      </c>
      <c r="B9" s="32">
        <v>211.3</v>
      </c>
      <c r="C9" s="32">
        <v>12.9</v>
      </c>
      <c r="D9" s="32">
        <v>272.8</v>
      </c>
      <c r="E9" s="33">
        <v>14.0156022742298</v>
      </c>
      <c r="F9" s="34">
        <v>38801.341459016985</v>
      </c>
      <c r="G9" s="104">
        <v>18</v>
      </c>
      <c r="H9" s="104">
        <v>7</v>
      </c>
    </row>
    <row r="10" spans="1:8" ht="12.75">
      <c r="A10" s="35">
        <v>1986</v>
      </c>
      <c r="B10" s="36">
        <v>221.1</v>
      </c>
      <c r="C10" s="36">
        <v>9.9</v>
      </c>
      <c r="D10" s="36">
        <v>219.9</v>
      </c>
      <c r="E10" s="37">
        <v>15.15752527255899</v>
      </c>
      <c r="F10" s="38">
        <v>33476.37421417667</v>
      </c>
      <c r="G10" s="39">
        <v>26</v>
      </c>
      <c r="H10" s="39">
        <v>75</v>
      </c>
    </row>
    <row r="11" spans="1:8" ht="12.75">
      <c r="A11" s="35">
        <v>1987</v>
      </c>
      <c r="B11" s="36">
        <v>221.9</v>
      </c>
      <c r="C11" s="36">
        <v>14.3</v>
      </c>
      <c r="D11" s="36">
        <v>318.8</v>
      </c>
      <c r="E11" s="37">
        <v>14.718786436358828</v>
      </c>
      <c r="F11" s="38">
        <v>47906.67484043128</v>
      </c>
      <c r="G11" s="39">
        <v>29</v>
      </c>
      <c r="H11" s="39">
        <v>54729</v>
      </c>
    </row>
    <row r="12" spans="1:8" ht="12.75">
      <c r="A12" s="35">
        <v>1988</v>
      </c>
      <c r="B12" s="36">
        <v>221</v>
      </c>
      <c r="C12" s="36">
        <v>16.2</v>
      </c>
      <c r="D12" s="36">
        <v>357</v>
      </c>
      <c r="E12" s="37">
        <v>14.286057721202505</v>
      </c>
      <c r="F12" s="38">
        <v>50917.745483394036</v>
      </c>
      <c r="G12" s="39">
        <v>37</v>
      </c>
      <c r="H12" s="39">
        <v>32006</v>
      </c>
    </row>
    <row r="13" spans="1:8" ht="12.75">
      <c r="A13" s="35">
        <v>1989</v>
      </c>
      <c r="B13" s="36">
        <v>223</v>
      </c>
      <c r="C13" s="36">
        <v>14.9</v>
      </c>
      <c r="D13" s="36">
        <v>331.7</v>
      </c>
      <c r="E13" s="37">
        <v>14.201916026588776</v>
      </c>
      <c r="F13" s="38">
        <v>47107.75546019496</v>
      </c>
      <c r="G13" s="39">
        <v>338</v>
      </c>
      <c r="H13" s="39">
        <v>4718</v>
      </c>
    </row>
    <row r="14" spans="1:8" ht="12.75">
      <c r="A14" s="35">
        <v>1990</v>
      </c>
      <c r="B14" s="36">
        <v>202.2</v>
      </c>
      <c r="C14" s="36">
        <v>13.2</v>
      </c>
      <c r="D14" s="36">
        <v>267.3</v>
      </c>
      <c r="E14" s="37">
        <v>13.546812832810453</v>
      </c>
      <c r="F14" s="38">
        <v>36210.63070210234</v>
      </c>
      <c r="G14" s="39">
        <v>2421</v>
      </c>
      <c r="H14" s="39">
        <v>31</v>
      </c>
    </row>
    <row r="15" spans="1:8" ht="12.75">
      <c r="A15" s="35">
        <v>1991</v>
      </c>
      <c r="B15" s="36">
        <v>186.7</v>
      </c>
      <c r="C15" s="36">
        <v>12.688805570433852</v>
      </c>
      <c r="D15" s="36">
        <v>236.9</v>
      </c>
      <c r="E15" s="37">
        <v>13.679035495774887</v>
      </c>
      <c r="F15" s="38">
        <v>32405.6350894907</v>
      </c>
      <c r="G15" s="39">
        <v>152</v>
      </c>
      <c r="H15" s="39">
        <v>6</v>
      </c>
    </row>
    <row r="16" spans="1:8" ht="12.75">
      <c r="A16" s="35">
        <v>1992</v>
      </c>
      <c r="B16" s="36">
        <v>179.5</v>
      </c>
      <c r="C16" s="36">
        <v>12.38440111420613</v>
      </c>
      <c r="D16" s="36">
        <v>222.3</v>
      </c>
      <c r="E16" s="37">
        <v>14.376209536860074</v>
      </c>
      <c r="F16" s="38">
        <v>31958.313800439948</v>
      </c>
      <c r="G16" s="39">
        <v>25</v>
      </c>
      <c r="H16" s="39">
        <v>300</v>
      </c>
    </row>
    <row r="17" spans="1:8" ht="12.75">
      <c r="A17" s="35">
        <v>1993</v>
      </c>
      <c r="B17" s="36">
        <v>174.9</v>
      </c>
      <c r="C17" s="36">
        <v>19.050886220697542</v>
      </c>
      <c r="D17" s="36">
        <v>333.2</v>
      </c>
      <c r="E17" s="37">
        <v>13.72110634308175</v>
      </c>
      <c r="F17" s="38">
        <v>45718.726335148385</v>
      </c>
      <c r="G17" s="39">
        <v>288</v>
      </c>
      <c r="H17" s="39">
        <v>12280</v>
      </c>
    </row>
    <row r="18" spans="1:8" ht="12.75">
      <c r="A18" s="35">
        <v>1994</v>
      </c>
      <c r="B18" s="36">
        <v>153.9</v>
      </c>
      <c r="C18" s="36">
        <v>13.430799220272904</v>
      </c>
      <c r="D18" s="36">
        <v>206.7</v>
      </c>
      <c r="E18" s="37">
        <v>12.95181084947051</v>
      </c>
      <c r="F18" s="38">
        <v>26771.39302585554</v>
      </c>
      <c r="G18" s="39">
        <v>1518</v>
      </c>
      <c r="H18" s="39">
        <v>12975</v>
      </c>
    </row>
    <row r="19" spans="1:9" ht="12.75">
      <c r="A19" s="35">
        <v>1995</v>
      </c>
      <c r="B19" s="36">
        <v>165.2</v>
      </c>
      <c r="C19" s="36">
        <v>10.478208232445521</v>
      </c>
      <c r="D19" s="36">
        <v>173.1</v>
      </c>
      <c r="E19" s="37">
        <v>14.52646256295602</v>
      </c>
      <c r="F19" s="38">
        <v>25145.306696476866</v>
      </c>
      <c r="G19" s="39">
        <v>297253</v>
      </c>
      <c r="H19" s="39">
        <v>8395</v>
      </c>
      <c r="I19" s="40"/>
    </row>
    <row r="20" spans="1:8" ht="12.75">
      <c r="A20" s="35">
        <v>1996</v>
      </c>
      <c r="B20" s="60">
        <v>167.6</v>
      </c>
      <c r="C20" s="36">
        <v>17.643198090692124</v>
      </c>
      <c r="D20" s="60">
        <v>295.7</v>
      </c>
      <c r="E20" s="105">
        <v>13.066003149303427</v>
      </c>
      <c r="F20" s="39">
        <v>38636.17131249022</v>
      </c>
      <c r="G20" s="39">
        <v>361088</v>
      </c>
      <c r="H20" s="39">
        <v>19971</v>
      </c>
    </row>
    <row r="21" spans="1:8" ht="12.75">
      <c r="A21" s="13">
        <v>1997</v>
      </c>
      <c r="B21" s="41">
        <v>142.8</v>
      </c>
      <c r="C21" s="41">
        <v>14.831932773109244</v>
      </c>
      <c r="D21" s="41">
        <v>211.8</v>
      </c>
      <c r="E21" s="43">
        <v>13.08403351243494</v>
      </c>
      <c r="F21" s="44">
        <v>27711.982979337205</v>
      </c>
      <c r="G21" s="44">
        <v>652</v>
      </c>
      <c r="H21" s="39">
        <v>9662</v>
      </c>
    </row>
    <row r="22" spans="1:8" ht="12.75">
      <c r="A22" s="13">
        <v>1998</v>
      </c>
      <c r="B22" s="41">
        <v>124.3</v>
      </c>
      <c r="C22" s="41">
        <v>17.200321802091715</v>
      </c>
      <c r="D22" s="41">
        <v>213.8</v>
      </c>
      <c r="E22" s="43">
        <v>11.906049787842727</v>
      </c>
      <c r="F22" s="44">
        <v>25455.13444640775</v>
      </c>
      <c r="G22" s="44">
        <v>267</v>
      </c>
      <c r="H22" s="39">
        <v>11836</v>
      </c>
    </row>
    <row r="23" spans="1:8" ht="12.75">
      <c r="A23" s="106">
        <v>1999</v>
      </c>
      <c r="B23" s="41">
        <v>121.3</v>
      </c>
      <c r="C23" s="41">
        <v>17.96</v>
      </c>
      <c r="D23" s="41">
        <v>217.8</v>
      </c>
      <c r="E23" s="43">
        <v>11.869989061579702</v>
      </c>
      <c r="F23" s="44">
        <f>D23*E23*10</f>
        <v>25852.83617612059</v>
      </c>
      <c r="G23" s="44">
        <v>1629</v>
      </c>
      <c r="H23" s="39">
        <v>35237</v>
      </c>
    </row>
    <row r="24" spans="1:8" ht="12.75">
      <c r="A24" s="106">
        <v>2000</v>
      </c>
      <c r="B24" s="41">
        <v>109.6</v>
      </c>
      <c r="C24" s="99">
        <v>20.17</v>
      </c>
      <c r="D24" s="41">
        <v>220</v>
      </c>
      <c r="E24" s="43">
        <v>11.299027562415109</v>
      </c>
      <c r="F24" s="44">
        <f>D24*E24*10</f>
        <v>24857.86063731324</v>
      </c>
      <c r="G24" s="73">
        <v>1015.625</v>
      </c>
      <c r="H24" s="96">
        <v>10026.489</v>
      </c>
    </row>
    <row r="25" spans="1:8" ht="12.75">
      <c r="A25" s="106">
        <v>2001</v>
      </c>
      <c r="B25" s="41">
        <v>102.058</v>
      </c>
      <c r="C25" s="99">
        <f>D25/B25*10</f>
        <v>9.940621999255324</v>
      </c>
      <c r="D25" s="41">
        <v>101.452</v>
      </c>
      <c r="E25" s="43">
        <v>12.34</v>
      </c>
      <c r="F25" s="44">
        <f>D25*E25*10</f>
        <v>12519.176800000001</v>
      </c>
      <c r="G25" s="73">
        <v>36475.092</v>
      </c>
      <c r="H25" s="96">
        <v>7819.482</v>
      </c>
    </row>
    <row r="26" spans="1:8" ht="12.75">
      <c r="A26" s="106">
        <v>2002</v>
      </c>
      <c r="B26" s="41">
        <v>102.103</v>
      </c>
      <c r="C26" s="99">
        <f>D26/B26*10</f>
        <v>17.29195028549602</v>
      </c>
      <c r="D26" s="41">
        <v>176.556</v>
      </c>
      <c r="E26" s="43">
        <v>12.22</v>
      </c>
      <c r="F26" s="44">
        <f>D26*E26*10</f>
        <v>21575.143200000002</v>
      </c>
      <c r="G26" s="73">
        <v>464439.451</v>
      </c>
      <c r="H26" s="96">
        <v>7638.455</v>
      </c>
    </row>
    <row r="27" spans="1:8" ht="13.5" thickBot="1">
      <c r="A27" s="107" t="s">
        <v>350</v>
      </c>
      <c r="B27" s="66">
        <v>110.3</v>
      </c>
      <c r="C27" s="74">
        <f>D27/B27*10</f>
        <v>16.71804170444243</v>
      </c>
      <c r="D27" s="66">
        <v>184.4</v>
      </c>
      <c r="E27" s="108">
        <v>14.29</v>
      </c>
      <c r="F27" s="68">
        <f>D27*E27*10</f>
        <v>26350.760000000002</v>
      </c>
      <c r="G27" s="68"/>
      <c r="H27" s="69"/>
    </row>
    <row r="28" spans="1:8" ht="12.75">
      <c r="A28" s="14" t="s">
        <v>24</v>
      </c>
      <c r="B28" s="14"/>
      <c r="C28" s="14"/>
      <c r="D28" s="14"/>
      <c r="E28" s="14"/>
      <c r="F28" s="14"/>
      <c r="G28" s="14"/>
      <c r="H28" s="14"/>
    </row>
    <row r="29" ht="12.75">
      <c r="A29" t="s">
        <v>26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J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85" customWidth="1"/>
    <col min="2" max="2" width="12.00390625" style="85" bestFit="1" customWidth="1"/>
    <col min="3" max="6" width="11.421875" style="85" customWidth="1"/>
    <col min="7" max="7" width="12.00390625" style="85" bestFit="1" customWidth="1"/>
    <col min="8" max="16384" width="11.421875" style="85" customWidth="1"/>
  </cols>
  <sheetData>
    <row r="1" spans="1:8" s="366" customFormat="1" ht="18">
      <c r="A1" s="447" t="s">
        <v>0</v>
      </c>
      <c r="B1" s="447"/>
      <c r="C1" s="447"/>
      <c r="D1" s="447"/>
      <c r="E1" s="447"/>
      <c r="F1" s="447"/>
      <c r="G1" s="447"/>
      <c r="H1" s="447"/>
    </row>
    <row r="2" s="254" customFormat="1" ht="14.25"/>
    <row r="3" spans="1:8" s="254" customFormat="1" ht="15">
      <c r="A3" s="448" t="s">
        <v>358</v>
      </c>
      <c r="B3" s="448"/>
      <c r="C3" s="448"/>
      <c r="D3" s="448"/>
      <c r="E3" s="448"/>
      <c r="F3" s="448"/>
      <c r="G3" s="448"/>
      <c r="H3" s="448"/>
    </row>
    <row r="4" spans="1:8" s="254" customFormat="1" ht="15">
      <c r="A4" s="378"/>
      <c r="B4" s="379"/>
      <c r="C4" s="379"/>
      <c r="D4" s="379"/>
      <c r="E4" s="379"/>
      <c r="F4" s="379"/>
      <c r="G4" s="379"/>
      <c r="H4" s="379"/>
    </row>
    <row r="5" spans="1:8" ht="12.75">
      <c r="A5" s="442" t="s">
        <v>227</v>
      </c>
      <c r="B5" s="437" t="s">
        <v>3</v>
      </c>
      <c r="C5" s="438"/>
      <c r="D5" s="438"/>
      <c r="E5" s="437" t="s">
        <v>13</v>
      </c>
      <c r="F5" s="438"/>
      <c r="G5" s="240" t="s">
        <v>4</v>
      </c>
      <c r="H5" s="443" t="s">
        <v>148</v>
      </c>
    </row>
    <row r="6" spans="1:8" ht="12.75">
      <c r="A6" s="227" t="s">
        <v>228</v>
      </c>
      <c r="B6" s="82" t="s">
        <v>146</v>
      </c>
      <c r="C6" s="83"/>
      <c r="D6" s="83"/>
      <c r="E6" s="82" t="s">
        <v>147</v>
      </c>
      <c r="F6" s="83"/>
      <c r="G6" s="64" t="s">
        <v>229</v>
      </c>
      <c r="H6" s="64" t="s">
        <v>153</v>
      </c>
    </row>
    <row r="7" spans="1:8" ht="13.5" thickBot="1">
      <c r="A7" s="255"/>
      <c r="B7" s="242" t="s">
        <v>149</v>
      </c>
      <c r="C7" s="248" t="s">
        <v>150</v>
      </c>
      <c r="D7" s="253" t="s">
        <v>151</v>
      </c>
      <c r="E7" s="242" t="s">
        <v>149</v>
      </c>
      <c r="F7" s="248" t="s">
        <v>150</v>
      </c>
      <c r="G7" s="242" t="s">
        <v>16</v>
      </c>
      <c r="H7" s="242" t="s">
        <v>16</v>
      </c>
    </row>
    <row r="8" spans="1:10" ht="12.75">
      <c r="A8" s="243" t="s">
        <v>230</v>
      </c>
      <c r="B8" s="368">
        <v>295</v>
      </c>
      <c r="C8" s="380" t="s">
        <v>40</v>
      </c>
      <c r="D8" s="368">
        <v>295</v>
      </c>
      <c r="E8" s="381">
        <v>1900</v>
      </c>
      <c r="F8" s="369" t="s">
        <v>40</v>
      </c>
      <c r="G8" s="368">
        <v>560</v>
      </c>
      <c r="H8" s="368">
        <v>437</v>
      </c>
      <c r="I8" s="306"/>
      <c r="J8" s="306"/>
    </row>
    <row r="9" spans="1:10" ht="12.75">
      <c r="A9" s="85" t="s">
        <v>231</v>
      </c>
      <c r="B9" s="369">
        <v>1427</v>
      </c>
      <c r="C9" s="369" t="s">
        <v>40</v>
      </c>
      <c r="D9" s="369">
        <v>1427</v>
      </c>
      <c r="E9" s="370">
        <v>2850</v>
      </c>
      <c r="F9" s="369" t="s">
        <v>40</v>
      </c>
      <c r="G9" s="369">
        <v>4067</v>
      </c>
      <c r="H9" s="369">
        <v>3568</v>
      </c>
      <c r="I9" s="306"/>
      <c r="J9" s="306"/>
    </row>
    <row r="10" spans="1:10" ht="12.75">
      <c r="A10" s="85" t="s">
        <v>232</v>
      </c>
      <c r="B10" s="369">
        <v>3432</v>
      </c>
      <c r="C10" s="369" t="s">
        <v>40</v>
      </c>
      <c r="D10" s="369">
        <v>3432</v>
      </c>
      <c r="E10" s="370">
        <v>1800</v>
      </c>
      <c r="F10" s="369" t="s">
        <v>40</v>
      </c>
      <c r="G10" s="369">
        <v>6178</v>
      </c>
      <c r="H10" s="369">
        <v>8150</v>
      </c>
      <c r="I10" s="306"/>
      <c r="J10" s="306"/>
    </row>
    <row r="11" spans="1:10" ht="12.75">
      <c r="A11" s="85" t="s">
        <v>233</v>
      </c>
      <c r="B11" s="369">
        <v>132</v>
      </c>
      <c r="C11" s="369" t="s">
        <v>40</v>
      </c>
      <c r="D11" s="369">
        <v>132</v>
      </c>
      <c r="E11" s="370">
        <v>2200</v>
      </c>
      <c r="F11" s="369" t="s">
        <v>40</v>
      </c>
      <c r="G11" s="369">
        <v>290</v>
      </c>
      <c r="H11" s="369">
        <v>330</v>
      </c>
      <c r="I11" s="306"/>
      <c r="J11" s="306"/>
    </row>
    <row r="12" spans="1:10" ht="12.75">
      <c r="A12" s="231" t="s">
        <v>234</v>
      </c>
      <c r="B12" s="382">
        <v>5286</v>
      </c>
      <c r="C12" s="382" t="s">
        <v>40</v>
      </c>
      <c r="D12" s="382">
        <v>5286</v>
      </c>
      <c r="E12" s="382">
        <v>2099</v>
      </c>
      <c r="F12" s="382" t="s">
        <v>40</v>
      </c>
      <c r="G12" s="382">
        <v>11095</v>
      </c>
      <c r="H12" s="382">
        <v>12485</v>
      </c>
      <c r="I12" s="306"/>
      <c r="J12" s="306"/>
    </row>
    <row r="13" spans="1:10" ht="12.75">
      <c r="A13" s="231"/>
      <c r="B13" s="382"/>
      <c r="C13" s="382"/>
      <c r="D13" s="382"/>
      <c r="E13" s="383"/>
      <c r="F13" s="383"/>
      <c r="G13" s="382"/>
      <c r="H13" s="382"/>
      <c r="I13" s="306"/>
      <c r="J13" s="306"/>
    </row>
    <row r="14" spans="1:10" ht="12.75">
      <c r="A14" s="231" t="s">
        <v>235</v>
      </c>
      <c r="B14" s="382">
        <v>35</v>
      </c>
      <c r="C14" s="382" t="s">
        <v>40</v>
      </c>
      <c r="D14" s="382">
        <v>35</v>
      </c>
      <c r="E14" s="383">
        <v>1800</v>
      </c>
      <c r="F14" s="382" t="s">
        <v>40</v>
      </c>
      <c r="G14" s="382">
        <v>63</v>
      </c>
      <c r="H14" s="382">
        <v>63</v>
      </c>
      <c r="I14" s="306"/>
      <c r="J14" s="306"/>
    </row>
    <row r="15" spans="1:10" ht="12.75">
      <c r="A15" s="231"/>
      <c r="B15" s="382"/>
      <c r="C15" s="382"/>
      <c r="D15" s="382"/>
      <c r="E15" s="383"/>
      <c r="F15" s="383"/>
      <c r="G15" s="382"/>
      <c r="H15" s="382"/>
      <c r="I15" s="306"/>
      <c r="J15" s="306"/>
    </row>
    <row r="16" spans="1:10" ht="12.75">
      <c r="A16" s="231" t="s">
        <v>236</v>
      </c>
      <c r="B16" s="382">
        <v>105</v>
      </c>
      <c r="C16" s="382" t="s">
        <v>40</v>
      </c>
      <c r="D16" s="382">
        <v>105</v>
      </c>
      <c r="E16" s="383">
        <v>1600</v>
      </c>
      <c r="F16" s="382" t="s">
        <v>40</v>
      </c>
      <c r="G16" s="382">
        <v>168</v>
      </c>
      <c r="H16" s="382">
        <v>296</v>
      </c>
      <c r="I16" s="306"/>
      <c r="J16" s="306"/>
    </row>
    <row r="17" spans="2:10" ht="12.75">
      <c r="B17" s="369"/>
      <c r="C17" s="369"/>
      <c r="D17" s="369"/>
      <c r="E17" s="370"/>
      <c r="F17" s="370"/>
      <c r="G17" s="369"/>
      <c r="H17" s="369"/>
      <c r="I17" s="306"/>
      <c r="J17" s="306"/>
    </row>
    <row r="18" spans="1:10" ht="12.75">
      <c r="A18" s="85" t="s">
        <v>237</v>
      </c>
      <c r="B18" s="369">
        <v>118</v>
      </c>
      <c r="C18" s="369" t="s">
        <v>40</v>
      </c>
      <c r="D18" s="369">
        <v>118</v>
      </c>
      <c r="E18" s="370">
        <v>4500</v>
      </c>
      <c r="F18" s="369" t="s">
        <v>40</v>
      </c>
      <c r="G18" s="369">
        <v>531</v>
      </c>
      <c r="H18" s="369">
        <v>500</v>
      </c>
      <c r="I18" s="306"/>
      <c r="J18" s="306"/>
    </row>
    <row r="19" spans="1:10" ht="12.75">
      <c r="A19" s="85" t="s">
        <v>238</v>
      </c>
      <c r="B19" s="369" t="s">
        <v>40</v>
      </c>
      <c r="C19" s="369" t="s">
        <v>40</v>
      </c>
      <c r="D19" s="369" t="s">
        <v>40</v>
      </c>
      <c r="E19" s="369" t="s">
        <v>40</v>
      </c>
      <c r="F19" s="369" t="s">
        <v>40</v>
      </c>
      <c r="G19" s="369" t="s">
        <v>40</v>
      </c>
      <c r="H19" s="369" t="s">
        <v>40</v>
      </c>
      <c r="I19" s="306"/>
      <c r="J19" s="306"/>
    </row>
    <row r="20" spans="1:10" ht="12.75">
      <c r="A20" s="85" t="s">
        <v>239</v>
      </c>
      <c r="B20" s="369" t="s">
        <v>40</v>
      </c>
      <c r="C20" s="369" t="s">
        <v>40</v>
      </c>
      <c r="D20" s="369" t="s">
        <v>40</v>
      </c>
      <c r="E20" s="369" t="s">
        <v>40</v>
      </c>
      <c r="F20" s="369" t="s">
        <v>40</v>
      </c>
      <c r="G20" s="369" t="s">
        <v>40</v>
      </c>
      <c r="H20" s="369" t="s">
        <v>40</v>
      </c>
      <c r="I20" s="306"/>
      <c r="J20" s="306"/>
    </row>
    <row r="21" spans="1:10" ht="12.75">
      <c r="A21" s="231" t="s">
        <v>374</v>
      </c>
      <c r="B21" s="382">
        <v>118</v>
      </c>
      <c r="C21" s="382" t="s">
        <v>40</v>
      </c>
      <c r="D21" s="382">
        <v>118</v>
      </c>
      <c r="E21" s="382">
        <v>4500</v>
      </c>
      <c r="F21" s="382" t="s">
        <v>40</v>
      </c>
      <c r="G21" s="382">
        <v>531</v>
      </c>
      <c r="H21" s="382">
        <v>500</v>
      </c>
      <c r="I21" s="306"/>
      <c r="J21" s="306"/>
    </row>
    <row r="22" spans="2:10" ht="12.75">
      <c r="B22" s="382"/>
      <c r="C22" s="382"/>
      <c r="D22" s="382"/>
      <c r="E22" s="383"/>
      <c r="F22" s="383"/>
      <c r="G22" s="382"/>
      <c r="H22" s="382"/>
      <c r="I22" s="306"/>
      <c r="J22" s="306"/>
    </row>
    <row r="23" spans="1:10" ht="12.75">
      <c r="A23" s="231" t="s">
        <v>240</v>
      </c>
      <c r="B23" s="382">
        <v>26</v>
      </c>
      <c r="C23" s="382">
        <v>4</v>
      </c>
      <c r="D23" s="382">
        <v>30</v>
      </c>
      <c r="E23" s="383">
        <v>1738</v>
      </c>
      <c r="F23" s="383">
        <v>3500</v>
      </c>
      <c r="G23" s="382">
        <v>59</v>
      </c>
      <c r="H23" s="382">
        <v>29</v>
      </c>
      <c r="I23" s="306"/>
      <c r="J23" s="306"/>
    </row>
    <row r="24" spans="1:10" ht="12.75">
      <c r="A24" s="231"/>
      <c r="B24" s="382"/>
      <c r="C24" s="382"/>
      <c r="D24" s="382"/>
      <c r="E24" s="383"/>
      <c r="F24" s="383"/>
      <c r="G24" s="382"/>
      <c r="H24" s="382"/>
      <c r="I24" s="306"/>
      <c r="J24" s="306"/>
    </row>
    <row r="25" spans="1:10" ht="12.75">
      <c r="A25" s="231" t="s">
        <v>241</v>
      </c>
      <c r="B25" s="382">
        <v>290</v>
      </c>
      <c r="C25" s="382">
        <v>21</v>
      </c>
      <c r="D25" s="382">
        <v>311</v>
      </c>
      <c r="E25" s="383">
        <v>2854</v>
      </c>
      <c r="F25" s="383">
        <v>4500</v>
      </c>
      <c r="G25" s="382">
        <v>922</v>
      </c>
      <c r="H25" s="382">
        <v>910</v>
      </c>
      <c r="I25" s="306"/>
      <c r="J25" s="306"/>
    </row>
    <row r="26" spans="2:10" ht="12.75">
      <c r="B26" s="369"/>
      <c r="C26" s="369"/>
      <c r="D26" s="369"/>
      <c r="E26" s="370"/>
      <c r="F26" s="370"/>
      <c r="G26" s="369"/>
      <c r="H26" s="369"/>
      <c r="I26" s="306"/>
      <c r="J26" s="306"/>
    </row>
    <row r="27" spans="1:10" ht="12.75">
      <c r="A27" s="85" t="s">
        <v>242</v>
      </c>
      <c r="B27" s="369">
        <v>616</v>
      </c>
      <c r="C27" s="369">
        <v>4</v>
      </c>
      <c r="D27" s="369">
        <v>620</v>
      </c>
      <c r="E27" s="370">
        <v>2695</v>
      </c>
      <c r="F27" s="370">
        <v>4000</v>
      </c>
      <c r="G27" s="369">
        <v>1676</v>
      </c>
      <c r="H27" s="369">
        <v>14</v>
      </c>
      <c r="I27" s="306"/>
      <c r="J27" s="306"/>
    </row>
    <row r="28" spans="1:10" ht="12.75">
      <c r="A28" s="85" t="s">
        <v>243</v>
      </c>
      <c r="B28" s="369">
        <v>4629</v>
      </c>
      <c r="C28" s="369">
        <v>106</v>
      </c>
      <c r="D28" s="369">
        <v>4735</v>
      </c>
      <c r="E28" s="370">
        <v>1690</v>
      </c>
      <c r="F28" s="370">
        <v>2410</v>
      </c>
      <c r="G28" s="369">
        <v>8078</v>
      </c>
      <c r="H28" s="369">
        <v>1616</v>
      </c>
      <c r="I28" s="306"/>
      <c r="J28" s="306"/>
    </row>
    <row r="29" spans="1:10" ht="12.75">
      <c r="A29" s="85" t="s">
        <v>244</v>
      </c>
      <c r="B29" s="369">
        <v>1324</v>
      </c>
      <c r="C29" s="369">
        <v>22</v>
      </c>
      <c r="D29" s="369">
        <v>1346</v>
      </c>
      <c r="E29" s="370">
        <v>755</v>
      </c>
      <c r="F29" s="370">
        <v>2000</v>
      </c>
      <c r="G29" s="369">
        <v>1044</v>
      </c>
      <c r="H29" s="369">
        <v>417</v>
      </c>
      <c r="I29" s="306"/>
      <c r="J29" s="306"/>
    </row>
    <row r="30" spans="1:10" ht="12.75">
      <c r="A30" s="231" t="s">
        <v>375</v>
      </c>
      <c r="B30" s="382">
        <v>6569</v>
      </c>
      <c r="C30" s="382">
        <v>132</v>
      </c>
      <c r="D30" s="382">
        <v>6701</v>
      </c>
      <c r="E30" s="382">
        <v>1596</v>
      </c>
      <c r="F30" s="382">
        <v>2390</v>
      </c>
      <c r="G30" s="382">
        <v>10798</v>
      </c>
      <c r="H30" s="382">
        <v>2047</v>
      </c>
      <c r="I30" s="306"/>
      <c r="J30" s="306"/>
    </row>
    <row r="31" spans="2:10" ht="12.75">
      <c r="B31" s="369"/>
      <c r="C31" s="369"/>
      <c r="D31" s="369"/>
      <c r="E31" s="370"/>
      <c r="F31" s="370"/>
      <c r="G31" s="369"/>
      <c r="H31" s="369"/>
      <c r="I31" s="306"/>
      <c r="J31" s="306"/>
    </row>
    <row r="32" spans="1:10" ht="12.75">
      <c r="A32" s="85" t="s">
        <v>245</v>
      </c>
      <c r="B32" s="385">
        <v>55</v>
      </c>
      <c r="C32" s="385">
        <v>15</v>
      </c>
      <c r="D32" s="369">
        <v>70</v>
      </c>
      <c r="E32" s="385">
        <v>4088</v>
      </c>
      <c r="F32" s="385">
        <v>4560</v>
      </c>
      <c r="G32" s="370">
        <v>293</v>
      </c>
      <c r="H32" s="385">
        <v>391</v>
      </c>
      <c r="I32" s="306"/>
      <c r="J32" s="306"/>
    </row>
    <row r="33" spans="1:10" ht="12.75">
      <c r="A33" s="85" t="s">
        <v>246</v>
      </c>
      <c r="B33" s="385">
        <v>213</v>
      </c>
      <c r="C33" s="385">
        <v>81</v>
      </c>
      <c r="D33" s="369">
        <v>294</v>
      </c>
      <c r="E33" s="385">
        <v>1600</v>
      </c>
      <c r="F33" s="385">
        <v>2200</v>
      </c>
      <c r="G33" s="370">
        <v>519</v>
      </c>
      <c r="H33" s="385">
        <v>620</v>
      </c>
      <c r="I33" s="306"/>
      <c r="J33" s="306"/>
    </row>
    <row r="34" spans="1:10" ht="12.75">
      <c r="A34" s="85" t="s">
        <v>247</v>
      </c>
      <c r="B34" s="385">
        <v>221</v>
      </c>
      <c r="C34" s="385">
        <v>71</v>
      </c>
      <c r="D34" s="369">
        <v>292</v>
      </c>
      <c r="E34" s="385">
        <v>2385</v>
      </c>
      <c r="F34" s="385">
        <v>4099</v>
      </c>
      <c r="G34" s="370">
        <v>818</v>
      </c>
      <c r="H34" s="385">
        <v>328</v>
      </c>
      <c r="I34" s="306"/>
      <c r="J34" s="306"/>
    </row>
    <row r="35" spans="1:10" ht="12.75">
      <c r="A35" s="85" t="s">
        <v>248</v>
      </c>
      <c r="B35" s="385">
        <v>4</v>
      </c>
      <c r="C35" s="385" t="s">
        <v>40</v>
      </c>
      <c r="D35" s="369">
        <v>4</v>
      </c>
      <c r="E35" s="385">
        <v>3250</v>
      </c>
      <c r="F35" s="385" t="s">
        <v>40</v>
      </c>
      <c r="G35" s="370">
        <v>13</v>
      </c>
      <c r="H35" s="385">
        <v>5</v>
      </c>
      <c r="I35" s="306"/>
      <c r="J35" s="306"/>
    </row>
    <row r="36" spans="1:10" ht="12.75">
      <c r="A36" s="231" t="s">
        <v>249</v>
      </c>
      <c r="B36" s="382">
        <v>493</v>
      </c>
      <c r="C36" s="382">
        <v>167</v>
      </c>
      <c r="D36" s="382">
        <v>660</v>
      </c>
      <c r="E36" s="382">
        <v>2243</v>
      </c>
      <c r="F36" s="382">
        <v>3219</v>
      </c>
      <c r="G36" s="382">
        <v>1643</v>
      </c>
      <c r="H36" s="382">
        <v>1344</v>
      </c>
      <c r="I36" s="306"/>
      <c r="J36" s="306"/>
    </row>
    <row r="37" spans="1:10" ht="12.75">
      <c r="A37" s="231"/>
      <c r="B37" s="382"/>
      <c r="C37" s="382"/>
      <c r="D37" s="382"/>
      <c r="E37" s="383"/>
      <c r="F37" s="383"/>
      <c r="G37" s="382"/>
      <c r="H37" s="382"/>
      <c r="I37" s="306"/>
      <c r="J37" s="306"/>
    </row>
    <row r="38" spans="1:10" ht="12.75">
      <c r="A38" s="231" t="s">
        <v>250</v>
      </c>
      <c r="B38" s="383" t="s">
        <v>40</v>
      </c>
      <c r="C38" s="383" t="s">
        <v>40</v>
      </c>
      <c r="D38" s="382" t="s">
        <v>40</v>
      </c>
      <c r="E38" s="383" t="s">
        <v>40</v>
      </c>
      <c r="F38" s="383" t="s">
        <v>40</v>
      </c>
      <c r="G38" s="383" t="s">
        <v>40</v>
      </c>
      <c r="H38" s="383" t="s">
        <v>40</v>
      </c>
      <c r="I38" s="306"/>
      <c r="J38" s="306"/>
    </row>
    <row r="39" spans="2:10" ht="12.75">
      <c r="B39" s="369"/>
      <c r="C39" s="369"/>
      <c r="D39" s="369"/>
      <c r="E39" s="370"/>
      <c r="F39" s="370"/>
      <c r="G39" s="369"/>
      <c r="H39" s="369"/>
      <c r="I39" s="306"/>
      <c r="J39" s="306"/>
    </row>
    <row r="40" spans="1:10" ht="12.75">
      <c r="A40" s="85" t="s">
        <v>251</v>
      </c>
      <c r="B40" s="370">
        <v>7705</v>
      </c>
      <c r="C40" s="370">
        <v>222</v>
      </c>
      <c r="D40" s="369">
        <v>7927</v>
      </c>
      <c r="E40" s="370">
        <v>1315</v>
      </c>
      <c r="F40" s="370">
        <v>1500</v>
      </c>
      <c r="G40" s="370">
        <v>10465</v>
      </c>
      <c r="H40" s="370">
        <v>6279</v>
      </c>
      <c r="I40" s="306"/>
      <c r="J40" s="306"/>
    </row>
    <row r="41" spans="1:10" ht="12.75">
      <c r="A41" s="85" t="s">
        <v>252</v>
      </c>
      <c r="B41" s="369">
        <v>2918</v>
      </c>
      <c r="C41" s="369">
        <v>283</v>
      </c>
      <c r="D41" s="369">
        <v>3201</v>
      </c>
      <c r="E41" s="370">
        <v>2440</v>
      </c>
      <c r="F41" s="370">
        <v>3350</v>
      </c>
      <c r="G41" s="369">
        <v>8068</v>
      </c>
      <c r="H41" s="369" t="s">
        <v>40</v>
      </c>
      <c r="I41" s="306"/>
      <c r="J41" s="306"/>
    </row>
    <row r="42" spans="1:10" ht="12.75">
      <c r="A42" s="85" t="s">
        <v>253</v>
      </c>
      <c r="B42" s="370">
        <v>10702</v>
      </c>
      <c r="C42" s="370">
        <v>546</v>
      </c>
      <c r="D42" s="369">
        <v>11248</v>
      </c>
      <c r="E42" s="370">
        <v>1500</v>
      </c>
      <c r="F42" s="370">
        <v>2600</v>
      </c>
      <c r="G42" s="370">
        <v>17473</v>
      </c>
      <c r="H42" s="384">
        <v>14620</v>
      </c>
      <c r="I42" s="306"/>
      <c r="J42" s="306"/>
    </row>
    <row r="43" spans="1:10" ht="12.75">
      <c r="A43" s="85" t="s">
        <v>254</v>
      </c>
      <c r="B43" s="370">
        <v>13581</v>
      </c>
      <c r="C43" s="370">
        <v>257</v>
      </c>
      <c r="D43" s="369">
        <v>13838</v>
      </c>
      <c r="E43" s="370">
        <v>2600</v>
      </c>
      <c r="F43" s="370">
        <v>3000</v>
      </c>
      <c r="G43" s="370">
        <v>36082</v>
      </c>
      <c r="H43" s="370">
        <v>12600</v>
      </c>
      <c r="I43" s="306"/>
      <c r="J43" s="306"/>
    </row>
    <row r="44" spans="1:10" ht="12.75">
      <c r="A44" s="85" t="s">
        <v>255</v>
      </c>
      <c r="B44" s="370">
        <v>8296</v>
      </c>
      <c r="C44" s="370">
        <v>65</v>
      </c>
      <c r="D44" s="369">
        <v>8361</v>
      </c>
      <c r="E44" s="370">
        <v>1600</v>
      </c>
      <c r="F44" s="370">
        <v>2500</v>
      </c>
      <c r="G44" s="370">
        <v>13436</v>
      </c>
      <c r="H44" s="370">
        <v>11413</v>
      </c>
      <c r="I44" s="306"/>
      <c r="J44" s="306"/>
    </row>
    <row r="45" spans="1:10" ht="12.75">
      <c r="A45" s="85" t="s">
        <v>256</v>
      </c>
      <c r="B45" s="370">
        <v>5424</v>
      </c>
      <c r="C45" s="370">
        <v>100</v>
      </c>
      <c r="D45" s="369">
        <v>5524</v>
      </c>
      <c r="E45" s="370">
        <v>1700</v>
      </c>
      <c r="F45" s="370">
        <v>3000</v>
      </c>
      <c r="G45" s="370">
        <v>9521</v>
      </c>
      <c r="H45" s="370">
        <v>10473</v>
      </c>
      <c r="I45" s="306"/>
      <c r="J45" s="306"/>
    </row>
    <row r="46" spans="1:10" ht="12.75">
      <c r="A46" s="85" t="s">
        <v>257</v>
      </c>
      <c r="B46" s="370">
        <v>8063</v>
      </c>
      <c r="C46" s="370">
        <v>81</v>
      </c>
      <c r="D46" s="369">
        <v>8144</v>
      </c>
      <c r="E46" s="370">
        <v>1750</v>
      </c>
      <c r="F46" s="370">
        <v>1900</v>
      </c>
      <c r="G46" s="370">
        <v>14264</v>
      </c>
      <c r="H46" s="370">
        <v>18543</v>
      </c>
      <c r="I46" s="306"/>
      <c r="J46" s="306"/>
    </row>
    <row r="47" spans="1:10" ht="12.75">
      <c r="A47" s="85" t="s">
        <v>258</v>
      </c>
      <c r="B47" s="370">
        <v>3087</v>
      </c>
      <c r="C47" s="370">
        <v>245</v>
      </c>
      <c r="D47" s="369">
        <v>3332</v>
      </c>
      <c r="E47" s="370">
        <v>900</v>
      </c>
      <c r="F47" s="370">
        <v>3400</v>
      </c>
      <c r="G47" s="370">
        <v>3611</v>
      </c>
      <c r="H47" s="370">
        <v>2680</v>
      </c>
      <c r="I47" s="306"/>
      <c r="J47" s="306"/>
    </row>
    <row r="48" spans="1:10" ht="12.75">
      <c r="A48" s="85" t="s">
        <v>259</v>
      </c>
      <c r="B48" s="370">
        <v>7997</v>
      </c>
      <c r="C48" s="370">
        <v>131</v>
      </c>
      <c r="D48" s="369">
        <v>8128</v>
      </c>
      <c r="E48" s="370">
        <v>1100</v>
      </c>
      <c r="F48" s="370">
        <v>3000</v>
      </c>
      <c r="G48" s="370">
        <v>9190</v>
      </c>
      <c r="H48" s="370">
        <v>5700</v>
      </c>
      <c r="I48" s="306"/>
      <c r="J48" s="306"/>
    </row>
    <row r="49" spans="1:10" ht="12.75">
      <c r="A49" s="231" t="s">
        <v>376</v>
      </c>
      <c r="B49" s="382">
        <v>67773</v>
      </c>
      <c r="C49" s="382">
        <v>1930</v>
      </c>
      <c r="D49" s="382">
        <v>69703</v>
      </c>
      <c r="E49" s="382">
        <v>1723</v>
      </c>
      <c r="F49" s="382">
        <v>2753</v>
      </c>
      <c r="G49" s="382">
        <v>122110</v>
      </c>
      <c r="H49" s="382">
        <v>82308</v>
      </c>
      <c r="I49" s="306"/>
      <c r="J49" s="306"/>
    </row>
    <row r="50" spans="1:10" ht="12.75">
      <c r="A50" s="231"/>
      <c r="B50" s="382"/>
      <c r="C50" s="382"/>
      <c r="D50" s="382"/>
      <c r="E50" s="383"/>
      <c r="F50" s="383"/>
      <c r="G50" s="382"/>
      <c r="H50" s="382"/>
      <c r="I50" s="306"/>
      <c r="J50" s="306"/>
    </row>
    <row r="51" spans="1:10" ht="12.75">
      <c r="A51" s="231" t="s">
        <v>260</v>
      </c>
      <c r="B51" s="383">
        <v>859</v>
      </c>
      <c r="C51" s="383">
        <v>20</v>
      </c>
      <c r="D51" s="382">
        <v>879</v>
      </c>
      <c r="E51" s="383">
        <v>1000</v>
      </c>
      <c r="F51" s="383">
        <v>2100</v>
      </c>
      <c r="G51" s="383">
        <v>901</v>
      </c>
      <c r="H51" s="383">
        <v>1081</v>
      </c>
      <c r="I51" s="306"/>
      <c r="J51" s="306"/>
    </row>
    <row r="52" spans="2:10" ht="12.75">
      <c r="B52" s="369"/>
      <c r="C52" s="369"/>
      <c r="D52" s="369"/>
      <c r="E52" s="370"/>
      <c r="F52" s="370"/>
      <c r="G52" s="369"/>
      <c r="H52" s="369"/>
      <c r="I52" s="306"/>
      <c r="J52" s="306"/>
    </row>
    <row r="53" spans="1:10" ht="12.75">
      <c r="A53" s="85" t="s">
        <v>261</v>
      </c>
      <c r="B53" s="369">
        <v>4869</v>
      </c>
      <c r="C53" s="369">
        <v>182</v>
      </c>
      <c r="D53" s="369">
        <v>5051</v>
      </c>
      <c r="E53" s="370">
        <v>1491</v>
      </c>
      <c r="F53" s="370">
        <v>2800</v>
      </c>
      <c r="G53" s="369">
        <v>7769</v>
      </c>
      <c r="H53" s="369">
        <v>3885</v>
      </c>
      <c r="I53" s="306"/>
      <c r="J53" s="306"/>
    </row>
    <row r="54" spans="1:10" ht="12.75">
      <c r="A54" s="85" t="s">
        <v>262</v>
      </c>
      <c r="B54" s="369">
        <v>2019</v>
      </c>
      <c r="C54" s="369">
        <v>44</v>
      </c>
      <c r="D54" s="369">
        <v>2063</v>
      </c>
      <c r="E54" s="370">
        <v>800</v>
      </c>
      <c r="F54" s="370">
        <v>1500</v>
      </c>
      <c r="G54" s="369">
        <v>1681</v>
      </c>
      <c r="H54" s="369">
        <v>1108</v>
      </c>
      <c r="I54" s="306"/>
      <c r="J54" s="306"/>
    </row>
    <row r="55" spans="1:10" ht="12.75">
      <c r="A55" s="85" t="s">
        <v>263</v>
      </c>
      <c r="B55" s="369">
        <v>457</v>
      </c>
      <c r="C55" s="369">
        <v>67</v>
      </c>
      <c r="D55" s="369">
        <v>524</v>
      </c>
      <c r="E55" s="370">
        <v>1500</v>
      </c>
      <c r="F55" s="370">
        <v>2500</v>
      </c>
      <c r="G55" s="369">
        <v>853</v>
      </c>
      <c r="H55" s="369">
        <v>512</v>
      </c>
      <c r="I55" s="306"/>
      <c r="J55" s="306"/>
    </row>
    <row r="56" spans="1:10" ht="12.75">
      <c r="A56" s="85" t="s">
        <v>264</v>
      </c>
      <c r="B56" s="369">
        <v>4630</v>
      </c>
      <c r="C56" s="369" t="s">
        <v>40</v>
      </c>
      <c r="D56" s="369">
        <v>4630</v>
      </c>
      <c r="E56" s="370">
        <v>2000</v>
      </c>
      <c r="F56" s="370" t="s">
        <v>40</v>
      </c>
      <c r="G56" s="369">
        <v>9260</v>
      </c>
      <c r="H56" s="369">
        <v>5556</v>
      </c>
      <c r="I56" s="306"/>
      <c r="J56" s="306"/>
    </row>
    <row r="57" spans="1:10" ht="12.75">
      <c r="A57" s="85" t="s">
        <v>265</v>
      </c>
      <c r="B57" s="369">
        <v>4136</v>
      </c>
      <c r="C57" s="369">
        <v>262</v>
      </c>
      <c r="D57" s="369">
        <v>4398</v>
      </c>
      <c r="E57" s="370">
        <v>1300</v>
      </c>
      <c r="F57" s="370">
        <v>2149</v>
      </c>
      <c r="G57" s="369">
        <v>5940</v>
      </c>
      <c r="H57" s="369">
        <v>1782</v>
      </c>
      <c r="I57" s="306"/>
      <c r="J57" s="306"/>
    </row>
    <row r="58" spans="1:10" ht="12.75">
      <c r="A58" s="231" t="s">
        <v>266</v>
      </c>
      <c r="B58" s="382">
        <v>16111</v>
      </c>
      <c r="C58" s="382">
        <v>555</v>
      </c>
      <c r="D58" s="382">
        <v>16666</v>
      </c>
      <c r="E58" s="382">
        <v>1502</v>
      </c>
      <c r="F58" s="382">
        <v>2353</v>
      </c>
      <c r="G58" s="382">
        <v>25503</v>
      </c>
      <c r="H58" s="382">
        <v>12843</v>
      </c>
      <c r="I58" s="306"/>
      <c r="J58" s="306"/>
    </row>
    <row r="59" spans="2:10" ht="12.75">
      <c r="B59" s="369"/>
      <c r="C59" s="369"/>
      <c r="D59" s="369"/>
      <c r="E59" s="370"/>
      <c r="F59" s="370"/>
      <c r="G59" s="369"/>
      <c r="H59" s="369"/>
      <c r="I59" s="306"/>
      <c r="J59" s="306"/>
    </row>
    <row r="60" spans="1:10" ht="12.75">
      <c r="A60" s="85" t="s">
        <v>267</v>
      </c>
      <c r="B60" s="370">
        <v>7</v>
      </c>
      <c r="C60" s="370">
        <v>15</v>
      </c>
      <c r="D60" s="369">
        <v>22</v>
      </c>
      <c r="E60" s="370">
        <v>500</v>
      </c>
      <c r="F60" s="370">
        <v>1000</v>
      </c>
      <c r="G60" s="370">
        <v>19</v>
      </c>
      <c r="H60" s="370">
        <v>15</v>
      </c>
      <c r="I60" s="306"/>
      <c r="J60" s="306"/>
    </row>
    <row r="61" spans="1:10" ht="12.75">
      <c r="A61" s="85" t="s">
        <v>268</v>
      </c>
      <c r="B61" s="370">
        <v>65</v>
      </c>
      <c r="C61" s="370" t="s">
        <v>40</v>
      </c>
      <c r="D61" s="369">
        <v>65</v>
      </c>
      <c r="E61" s="370">
        <v>1210</v>
      </c>
      <c r="F61" s="370" t="s">
        <v>40</v>
      </c>
      <c r="G61" s="370">
        <v>79</v>
      </c>
      <c r="H61" s="370">
        <v>70</v>
      </c>
      <c r="I61" s="306"/>
      <c r="J61" s="306"/>
    </row>
    <row r="62" spans="1:10" ht="12.75">
      <c r="A62" s="85" t="s">
        <v>269</v>
      </c>
      <c r="B62" s="370">
        <v>30</v>
      </c>
      <c r="C62" s="370" t="s">
        <v>40</v>
      </c>
      <c r="D62" s="369">
        <v>30</v>
      </c>
      <c r="E62" s="370">
        <v>900</v>
      </c>
      <c r="F62" s="370" t="s">
        <v>40</v>
      </c>
      <c r="G62" s="370">
        <v>27</v>
      </c>
      <c r="H62" s="370">
        <v>28</v>
      </c>
      <c r="I62" s="306"/>
      <c r="J62" s="306"/>
    </row>
    <row r="63" spans="1:10" ht="12.75">
      <c r="A63" s="231" t="s">
        <v>270</v>
      </c>
      <c r="B63" s="382">
        <v>102</v>
      </c>
      <c r="C63" s="382">
        <v>15</v>
      </c>
      <c r="D63" s="382">
        <v>117</v>
      </c>
      <c r="E63" s="382">
        <v>1070</v>
      </c>
      <c r="F63" s="382">
        <v>1000</v>
      </c>
      <c r="G63" s="382">
        <v>125</v>
      </c>
      <c r="H63" s="382">
        <v>113</v>
      </c>
      <c r="I63" s="306"/>
      <c r="J63" s="306"/>
    </row>
    <row r="64" spans="1:10" ht="12.75">
      <c r="A64" s="231"/>
      <c r="B64" s="382"/>
      <c r="C64" s="382"/>
      <c r="D64" s="382"/>
      <c r="E64" s="383"/>
      <c r="F64" s="383"/>
      <c r="G64" s="382"/>
      <c r="H64" s="382"/>
      <c r="I64" s="306"/>
      <c r="J64" s="306"/>
    </row>
    <row r="65" spans="1:10" ht="12.75">
      <c r="A65" s="231" t="s">
        <v>271</v>
      </c>
      <c r="B65" s="382">
        <v>22</v>
      </c>
      <c r="C65" s="382">
        <v>10</v>
      </c>
      <c r="D65" s="382">
        <v>32</v>
      </c>
      <c r="E65" s="382">
        <v>615</v>
      </c>
      <c r="F65" s="382">
        <v>1280</v>
      </c>
      <c r="G65" s="382">
        <v>26</v>
      </c>
      <c r="H65" s="382" t="s">
        <v>40</v>
      </c>
      <c r="I65" s="306"/>
      <c r="J65" s="306"/>
    </row>
    <row r="66" spans="2:10" ht="12.75">
      <c r="B66" s="369"/>
      <c r="C66" s="369"/>
      <c r="D66" s="369"/>
      <c r="E66" s="370"/>
      <c r="F66" s="370"/>
      <c r="G66" s="369"/>
      <c r="H66" s="369"/>
      <c r="I66" s="306"/>
      <c r="J66" s="306"/>
    </row>
    <row r="67" spans="1:10" ht="12.75">
      <c r="A67" s="85" t="s">
        <v>272</v>
      </c>
      <c r="B67" s="370">
        <v>230</v>
      </c>
      <c r="C67" s="370" t="s">
        <v>40</v>
      </c>
      <c r="D67" s="369">
        <v>230</v>
      </c>
      <c r="E67" s="370">
        <v>2000</v>
      </c>
      <c r="F67" s="370" t="s">
        <v>40</v>
      </c>
      <c r="G67" s="370">
        <v>460</v>
      </c>
      <c r="H67" s="370" t="s">
        <v>40</v>
      </c>
      <c r="I67" s="306"/>
      <c r="J67" s="306"/>
    </row>
    <row r="68" spans="1:10" ht="12.75">
      <c r="A68" s="85" t="s">
        <v>273</v>
      </c>
      <c r="B68" s="370">
        <v>960</v>
      </c>
      <c r="C68" s="370" t="s">
        <v>40</v>
      </c>
      <c r="D68" s="369">
        <v>960</v>
      </c>
      <c r="E68" s="370">
        <v>2000</v>
      </c>
      <c r="F68" s="370" t="s">
        <v>40</v>
      </c>
      <c r="G68" s="370">
        <v>1920</v>
      </c>
      <c r="H68" s="370" t="s">
        <v>40</v>
      </c>
      <c r="I68" s="306"/>
      <c r="J68" s="306"/>
    </row>
    <row r="69" spans="1:10" ht="12.75">
      <c r="A69" s="231" t="s">
        <v>274</v>
      </c>
      <c r="B69" s="382">
        <v>1190</v>
      </c>
      <c r="C69" s="382" t="s">
        <v>40</v>
      </c>
      <c r="D69" s="382">
        <v>1190</v>
      </c>
      <c r="E69" s="382">
        <v>2000</v>
      </c>
      <c r="F69" s="382" t="s">
        <v>40</v>
      </c>
      <c r="G69" s="382">
        <v>2380</v>
      </c>
      <c r="H69" s="382" t="s">
        <v>40</v>
      </c>
      <c r="I69" s="306"/>
      <c r="J69" s="306"/>
    </row>
    <row r="70" spans="2:10" ht="12.75">
      <c r="B70" s="369"/>
      <c r="C70" s="369"/>
      <c r="D70" s="369"/>
      <c r="E70" s="370"/>
      <c r="F70" s="370"/>
      <c r="G70" s="369"/>
      <c r="H70" s="369"/>
      <c r="I70" s="306"/>
      <c r="J70" s="306"/>
    </row>
    <row r="71" spans="1:10" ht="12.75">
      <c r="A71" s="85" t="s">
        <v>275</v>
      </c>
      <c r="B71" s="369">
        <v>50</v>
      </c>
      <c r="C71" s="369" t="s">
        <v>40</v>
      </c>
      <c r="D71" s="369">
        <v>50</v>
      </c>
      <c r="E71" s="370">
        <v>1300</v>
      </c>
      <c r="F71" s="370" t="s">
        <v>40</v>
      </c>
      <c r="G71" s="369">
        <v>65</v>
      </c>
      <c r="H71" s="369">
        <v>46</v>
      </c>
      <c r="I71" s="306"/>
      <c r="J71" s="306"/>
    </row>
    <row r="72" spans="1:10" ht="12.75">
      <c r="A72" s="85" t="s">
        <v>276</v>
      </c>
      <c r="B72" s="369" t="s">
        <v>40</v>
      </c>
      <c r="C72" s="369" t="s">
        <v>40</v>
      </c>
      <c r="D72" s="369" t="s">
        <v>40</v>
      </c>
      <c r="E72" s="370" t="s">
        <v>40</v>
      </c>
      <c r="F72" s="370" t="s">
        <v>40</v>
      </c>
      <c r="G72" s="369" t="s">
        <v>40</v>
      </c>
      <c r="H72" s="369" t="s">
        <v>40</v>
      </c>
      <c r="I72" s="306"/>
      <c r="J72" s="306"/>
    </row>
    <row r="73" spans="1:10" ht="12.75">
      <c r="A73" s="85" t="s">
        <v>277</v>
      </c>
      <c r="B73" s="370">
        <v>65</v>
      </c>
      <c r="C73" s="370">
        <v>1</v>
      </c>
      <c r="D73" s="369">
        <v>66</v>
      </c>
      <c r="E73" s="370">
        <v>1200</v>
      </c>
      <c r="F73" s="370">
        <v>2500</v>
      </c>
      <c r="G73" s="370">
        <v>81</v>
      </c>
      <c r="H73" s="370">
        <v>63</v>
      </c>
      <c r="I73" s="306"/>
      <c r="J73" s="306"/>
    </row>
    <row r="74" spans="1:10" ht="12.75">
      <c r="A74" s="85" t="s">
        <v>278</v>
      </c>
      <c r="B74" s="369">
        <v>115</v>
      </c>
      <c r="C74" s="369">
        <v>3</v>
      </c>
      <c r="D74" s="369">
        <v>118</v>
      </c>
      <c r="E74" s="370">
        <v>480</v>
      </c>
      <c r="F74" s="370">
        <v>1500</v>
      </c>
      <c r="G74" s="369">
        <v>60</v>
      </c>
      <c r="H74" s="369">
        <v>30</v>
      </c>
      <c r="I74" s="306"/>
      <c r="J74" s="306"/>
    </row>
    <row r="75" spans="1:10" ht="12.75">
      <c r="A75" s="85" t="s">
        <v>279</v>
      </c>
      <c r="B75" s="369" t="s">
        <v>40</v>
      </c>
      <c r="C75" s="369" t="s">
        <v>40</v>
      </c>
      <c r="D75" s="369" t="s">
        <v>40</v>
      </c>
      <c r="E75" s="370" t="s">
        <v>40</v>
      </c>
      <c r="F75" s="370" t="s">
        <v>40</v>
      </c>
      <c r="G75" s="369" t="s">
        <v>40</v>
      </c>
      <c r="H75" s="369" t="s">
        <v>40</v>
      </c>
      <c r="I75" s="306"/>
      <c r="J75" s="306"/>
    </row>
    <row r="76" spans="1:10" ht="12.75">
      <c r="A76" s="85" t="s">
        <v>280</v>
      </c>
      <c r="B76" s="369">
        <v>3</v>
      </c>
      <c r="C76" s="369" t="s">
        <v>40</v>
      </c>
      <c r="D76" s="369">
        <v>3</v>
      </c>
      <c r="E76" s="370">
        <v>940</v>
      </c>
      <c r="F76" s="370" t="s">
        <v>40</v>
      </c>
      <c r="G76" s="369">
        <v>3</v>
      </c>
      <c r="H76" s="369">
        <v>2</v>
      </c>
      <c r="I76" s="306"/>
      <c r="J76" s="306"/>
    </row>
    <row r="77" spans="1:10" ht="12.75">
      <c r="A77" s="85" t="s">
        <v>281</v>
      </c>
      <c r="B77" s="369" t="s">
        <v>40</v>
      </c>
      <c r="C77" s="369" t="s">
        <v>40</v>
      </c>
      <c r="D77" s="369" t="s">
        <v>40</v>
      </c>
      <c r="E77" s="370" t="s">
        <v>40</v>
      </c>
      <c r="F77" s="370" t="s">
        <v>40</v>
      </c>
      <c r="G77" s="369" t="s">
        <v>40</v>
      </c>
      <c r="H77" s="369" t="s">
        <v>40</v>
      </c>
      <c r="I77" s="306"/>
      <c r="J77" s="306"/>
    </row>
    <row r="78" spans="1:10" ht="12.75">
      <c r="A78" s="85" t="s">
        <v>282</v>
      </c>
      <c r="B78" s="370" t="s">
        <v>40</v>
      </c>
      <c r="C78" s="370" t="s">
        <v>40</v>
      </c>
      <c r="D78" s="369" t="s">
        <v>40</v>
      </c>
      <c r="E78" s="370" t="s">
        <v>40</v>
      </c>
      <c r="F78" s="370" t="s">
        <v>40</v>
      </c>
      <c r="G78" s="370" t="s">
        <v>40</v>
      </c>
      <c r="H78" s="370" t="s">
        <v>40</v>
      </c>
      <c r="I78" s="306"/>
      <c r="J78" s="306"/>
    </row>
    <row r="79" spans="1:10" ht="12.75">
      <c r="A79" s="231" t="s">
        <v>377</v>
      </c>
      <c r="B79" s="382">
        <v>233</v>
      </c>
      <c r="C79" s="382">
        <v>4</v>
      </c>
      <c r="D79" s="382">
        <v>237</v>
      </c>
      <c r="E79" s="382">
        <v>863</v>
      </c>
      <c r="F79" s="382">
        <v>1750</v>
      </c>
      <c r="G79" s="382">
        <v>209</v>
      </c>
      <c r="H79" s="382">
        <v>141</v>
      </c>
      <c r="I79" s="306"/>
      <c r="J79" s="306"/>
    </row>
    <row r="80" spans="2:10" ht="12.75">
      <c r="B80" s="369"/>
      <c r="C80" s="369"/>
      <c r="D80" s="369"/>
      <c r="E80" s="370"/>
      <c r="F80" s="370"/>
      <c r="G80" s="369"/>
      <c r="H80" s="369"/>
      <c r="I80" s="306"/>
      <c r="J80" s="306"/>
    </row>
    <row r="81" spans="1:10" ht="12.75">
      <c r="A81" s="85" t="s">
        <v>283</v>
      </c>
      <c r="B81" s="369" t="s">
        <v>40</v>
      </c>
      <c r="C81" s="369" t="s">
        <v>40</v>
      </c>
      <c r="D81" s="369" t="s">
        <v>40</v>
      </c>
      <c r="E81" s="369" t="s">
        <v>40</v>
      </c>
      <c r="F81" s="369" t="s">
        <v>40</v>
      </c>
      <c r="G81" s="369" t="s">
        <v>40</v>
      </c>
      <c r="H81" s="369" t="s">
        <v>40</v>
      </c>
      <c r="I81" s="306"/>
      <c r="J81" s="306"/>
    </row>
    <row r="82" spans="1:10" ht="12.75">
      <c r="A82" s="85" t="s">
        <v>284</v>
      </c>
      <c r="B82" s="369">
        <v>33</v>
      </c>
      <c r="C82" s="369" t="s">
        <v>40</v>
      </c>
      <c r="D82" s="369">
        <v>33</v>
      </c>
      <c r="E82" s="370">
        <v>700</v>
      </c>
      <c r="F82" s="369" t="s">
        <v>40</v>
      </c>
      <c r="G82" s="369">
        <v>23</v>
      </c>
      <c r="H82" s="369">
        <v>25</v>
      </c>
      <c r="I82" s="306"/>
      <c r="J82" s="306"/>
    </row>
    <row r="83" spans="1:10" ht="12.75">
      <c r="A83" s="231" t="s">
        <v>285</v>
      </c>
      <c r="B83" s="382">
        <v>33</v>
      </c>
      <c r="C83" s="382" t="s">
        <v>40</v>
      </c>
      <c r="D83" s="382">
        <v>33</v>
      </c>
      <c r="E83" s="382">
        <v>700</v>
      </c>
      <c r="F83" s="369" t="s">
        <v>40</v>
      </c>
      <c r="G83" s="382">
        <v>23</v>
      </c>
      <c r="H83" s="382">
        <v>25</v>
      </c>
      <c r="I83" s="306"/>
      <c r="J83" s="306"/>
    </row>
    <row r="84" spans="2:10" ht="12.75">
      <c r="B84" s="369"/>
      <c r="C84" s="369"/>
      <c r="D84" s="369"/>
      <c r="E84" s="370"/>
      <c r="F84" s="380"/>
      <c r="G84" s="369"/>
      <c r="H84" s="369"/>
      <c r="I84" s="306"/>
      <c r="J84" s="306"/>
    </row>
    <row r="85" spans="1:10" ht="13.5" thickBot="1">
      <c r="A85" s="232" t="s">
        <v>286</v>
      </c>
      <c r="B85" s="373">
        <f>SUM(B12:B16,B21:B25,B30,B36:B38,B49:B51,B58,B63:B65,B69,B79,B83)</f>
        <v>99245</v>
      </c>
      <c r="C85" s="373">
        <f>SUM(C12:C16,C21:C25,C30,C36:C38,C49:C51,C58,C63:C65,C69,C79,C83)</f>
        <v>2858</v>
      </c>
      <c r="D85" s="373">
        <f>SUM(D12:D16,D21:D25,D30,D36:D38,D49:D51,D58,D63:D65,D69,D79,D83)</f>
        <v>102103</v>
      </c>
      <c r="E85" s="373">
        <f>((E12*B12)+(E14*B14)+(E16*B16)+(E21*B21)+(E23*B23)+(E25*B25)+(E30*B30)+(E36*B36)+(E49*B49)+(E51*B51)+(E58*B58)+(E63*B63)+(E65*B65)+(E69*B69)+(E79*B79)+(E83*B83))/B85</f>
        <v>1701.6226006347927</v>
      </c>
      <c r="F85" s="373">
        <f>((F23*C23)+(F25*C25)+(F30*C30)+(F36*C36)+(F49*C49)+(F51*C51)+(F58*C58)+(F63*C63)+(F65*C65)+(F79*C79))/C85</f>
        <v>2679.341497550735</v>
      </c>
      <c r="G85" s="373">
        <f>SUM(G12:G16,G21:G25,G30,G36:G38,G49:G51,G58,G63:G65,G69,G79,G83)</f>
        <v>176556</v>
      </c>
      <c r="H85" s="373">
        <f>SUM(H12:H16,H21:H25,H30,H36:H38,H49:H51,H58,H63:H65,H69,H79,H83)</f>
        <v>114185</v>
      </c>
      <c r="I85" s="306"/>
      <c r="J85" s="30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1:R11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445"/>
      <c r="H1" s="445"/>
    </row>
    <row r="2" s="2" customFormat="1" ht="14.25"/>
    <row r="3" spans="1:8" s="2" customFormat="1" ht="15">
      <c r="A3" s="428" t="s">
        <v>39</v>
      </c>
      <c r="B3" s="428"/>
      <c r="C3" s="428"/>
      <c r="D3" s="428"/>
      <c r="E3" s="428"/>
      <c r="F3" s="428"/>
      <c r="G3" s="428"/>
      <c r="H3" s="42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11</v>
      </c>
      <c r="F5" s="22"/>
      <c r="G5" s="24" t="s">
        <v>31</v>
      </c>
      <c r="H5" s="25"/>
    </row>
    <row r="6" spans="1:8" ht="12.75">
      <c r="A6" s="26" t="s">
        <v>6</v>
      </c>
      <c r="B6" s="23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27" t="s">
        <v>16</v>
      </c>
      <c r="H6" s="28"/>
    </row>
    <row r="7" spans="1:8" ht="12.75">
      <c r="A7" s="14"/>
      <c r="B7" s="23" t="s">
        <v>17</v>
      </c>
      <c r="C7" s="23" t="s">
        <v>18</v>
      </c>
      <c r="D7" s="29" t="s">
        <v>19</v>
      </c>
      <c r="E7" s="23" t="s">
        <v>20</v>
      </c>
      <c r="F7" s="23" t="s">
        <v>9</v>
      </c>
      <c r="G7" s="23" t="s">
        <v>21</v>
      </c>
      <c r="H7" s="23" t="s">
        <v>22</v>
      </c>
    </row>
    <row r="8" spans="1:8" ht="13.5" thickBot="1">
      <c r="A8" s="30"/>
      <c r="B8" s="22"/>
      <c r="C8" s="22"/>
      <c r="D8" s="22"/>
      <c r="E8" s="23" t="s">
        <v>23</v>
      </c>
      <c r="F8" s="22"/>
      <c r="G8" s="22"/>
      <c r="H8" s="22"/>
    </row>
    <row r="9" spans="1:8" ht="12.75">
      <c r="A9" s="31">
        <v>1989</v>
      </c>
      <c r="B9" s="109">
        <v>75.5</v>
      </c>
      <c r="C9" s="109">
        <v>25.033112582781456</v>
      </c>
      <c r="D9" s="109">
        <v>189</v>
      </c>
      <c r="E9" s="110" t="s">
        <v>40</v>
      </c>
      <c r="F9" s="111" t="s">
        <v>40</v>
      </c>
      <c r="G9" s="111">
        <v>154</v>
      </c>
      <c r="H9" s="111">
        <v>344</v>
      </c>
    </row>
    <row r="10" spans="1:8" ht="12.75">
      <c r="A10" s="35">
        <v>1990</v>
      </c>
      <c r="B10" s="112">
        <v>41</v>
      </c>
      <c r="C10" s="112">
        <v>25.853658536585368</v>
      </c>
      <c r="D10" s="112">
        <v>106</v>
      </c>
      <c r="E10" s="113" t="s">
        <v>40</v>
      </c>
      <c r="F10" s="114" t="s">
        <v>40</v>
      </c>
      <c r="G10" s="114">
        <v>131</v>
      </c>
      <c r="H10" s="114">
        <v>345</v>
      </c>
    </row>
    <row r="11" spans="1:8" ht="12.75">
      <c r="A11" s="35">
        <v>1991</v>
      </c>
      <c r="B11" s="112">
        <v>51.2</v>
      </c>
      <c r="C11" s="112">
        <v>29.6484375</v>
      </c>
      <c r="D11" s="112">
        <v>151.8</v>
      </c>
      <c r="E11" s="113" t="s">
        <v>40</v>
      </c>
      <c r="F11" s="114" t="s">
        <v>40</v>
      </c>
      <c r="G11" s="114">
        <v>134</v>
      </c>
      <c r="H11" s="114">
        <v>282</v>
      </c>
    </row>
    <row r="12" spans="1:8" ht="12.75">
      <c r="A12" s="35">
        <v>1992</v>
      </c>
      <c r="B12" s="112">
        <v>50.6</v>
      </c>
      <c r="C12" s="112">
        <v>24.525691699604742</v>
      </c>
      <c r="D12" s="112">
        <v>124.1</v>
      </c>
      <c r="E12" s="113" t="s">
        <v>40</v>
      </c>
      <c r="F12" s="114" t="s">
        <v>40</v>
      </c>
      <c r="G12" s="114">
        <v>2566</v>
      </c>
      <c r="H12" s="114">
        <v>337</v>
      </c>
    </row>
    <row r="13" spans="1:8" ht="12.75">
      <c r="A13" s="35">
        <v>1993</v>
      </c>
      <c r="B13" s="112">
        <v>35.216</v>
      </c>
      <c r="C13" s="112">
        <v>13.400442980463424</v>
      </c>
      <c r="D13" s="112">
        <v>47.191</v>
      </c>
      <c r="E13" s="115">
        <v>14.664695346964288</v>
      </c>
      <c r="F13" s="116">
        <v>6920.416381185916</v>
      </c>
      <c r="G13" s="114">
        <v>8623</v>
      </c>
      <c r="H13" s="114">
        <v>203</v>
      </c>
    </row>
    <row r="14" spans="1:8" ht="12.75">
      <c r="A14" s="35">
        <v>1994</v>
      </c>
      <c r="B14" s="112">
        <v>32.6</v>
      </c>
      <c r="C14" s="112">
        <v>15.552147239263805</v>
      </c>
      <c r="D14" s="112">
        <v>50.7</v>
      </c>
      <c r="E14" s="115">
        <v>14.568533410262882</v>
      </c>
      <c r="F14" s="116">
        <v>7386.246439003282</v>
      </c>
      <c r="G14" s="114">
        <v>369</v>
      </c>
      <c r="H14" s="114">
        <v>154</v>
      </c>
    </row>
    <row r="15" spans="1:8" ht="12.75">
      <c r="A15" s="13">
        <v>1995</v>
      </c>
      <c r="B15" s="117">
        <v>35.3</v>
      </c>
      <c r="C15" s="117">
        <v>7.337110481586403</v>
      </c>
      <c r="D15" s="117">
        <v>25.9</v>
      </c>
      <c r="E15" s="118">
        <v>15.536162898320773</v>
      </c>
      <c r="F15" s="119">
        <v>4023.8661906650796</v>
      </c>
      <c r="G15" s="120">
        <v>1083</v>
      </c>
      <c r="H15" s="114">
        <v>182</v>
      </c>
    </row>
    <row r="16" spans="1:8" ht="12.75">
      <c r="A16" s="13">
        <v>1996</v>
      </c>
      <c r="B16" s="121">
        <v>33.3</v>
      </c>
      <c r="C16" s="117">
        <v>25.225225225225227</v>
      </c>
      <c r="D16" s="121">
        <v>84</v>
      </c>
      <c r="E16" s="122">
        <v>14.310098205377857</v>
      </c>
      <c r="F16" s="120">
        <v>12020.482492517398</v>
      </c>
      <c r="G16" s="120">
        <v>226</v>
      </c>
      <c r="H16" s="114">
        <v>320</v>
      </c>
    </row>
    <row r="17" spans="1:8" ht="12.75">
      <c r="A17" s="13">
        <v>1997</v>
      </c>
      <c r="B17" s="121">
        <v>33.2</v>
      </c>
      <c r="C17" s="117">
        <v>18.55421686746988</v>
      </c>
      <c r="D17" s="121">
        <v>61.6</v>
      </c>
      <c r="E17" s="122">
        <v>14.58055365235056</v>
      </c>
      <c r="F17" s="120">
        <v>8981.621049847945</v>
      </c>
      <c r="G17" s="120">
        <v>1630</v>
      </c>
      <c r="H17" s="114">
        <v>365</v>
      </c>
    </row>
    <row r="18" spans="1:8" ht="12.75">
      <c r="A18" s="13">
        <v>1998</v>
      </c>
      <c r="B18" s="121">
        <v>24.7</v>
      </c>
      <c r="C18" s="117">
        <v>20.08097165991903</v>
      </c>
      <c r="D18" s="121">
        <v>49.6</v>
      </c>
      <c r="E18" s="122">
        <v>13.594893801161156</v>
      </c>
      <c r="F18" s="120">
        <v>6743.067325375933</v>
      </c>
      <c r="G18" s="120">
        <v>2503</v>
      </c>
      <c r="H18" s="114">
        <v>249</v>
      </c>
    </row>
    <row r="19" spans="1:8" ht="12.75">
      <c r="A19" s="13">
        <v>1999</v>
      </c>
      <c r="B19" s="117">
        <v>28.1</v>
      </c>
      <c r="C19" s="117">
        <v>10.94</v>
      </c>
      <c r="D19" s="117">
        <v>30.8</v>
      </c>
      <c r="E19" s="118">
        <v>13.52878246967894</v>
      </c>
      <c r="F19" s="119">
        <v>3395.724399889414</v>
      </c>
      <c r="G19" s="120">
        <v>7206</v>
      </c>
      <c r="H19" s="114">
        <v>256</v>
      </c>
    </row>
    <row r="20" spans="1:8" ht="12.75">
      <c r="A20" s="13">
        <v>2000</v>
      </c>
      <c r="B20" s="117">
        <v>37.2</v>
      </c>
      <c r="C20" s="256">
        <v>25.54</v>
      </c>
      <c r="D20" s="117">
        <v>95</v>
      </c>
      <c r="E20" s="118">
        <v>12.957820970514346</v>
      </c>
      <c r="F20" s="119">
        <f>D20*E20*10</f>
        <v>12309.929921988627</v>
      </c>
      <c r="G20" s="259">
        <v>1207.14</v>
      </c>
      <c r="H20" s="229">
        <v>297.32</v>
      </c>
    </row>
    <row r="21" spans="1:8" ht="12.75">
      <c r="A21" s="13">
        <v>2001</v>
      </c>
      <c r="B21" s="117">
        <v>37.548</v>
      </c>
      <c r="C21" s="256">
        <f>D21/B21*10</f>
        <v>23.635879407691487</v>
      </c>
      <c r="D21" s="117">
        <v>88.748</v>
      </c>
      <c r="E21" s="118">
        <v>14.003582032142129</v>
      </c>
      <c r="F21" s="120">
        <f>D21*E21*10</f>
        <v>12427.898981885497</v>
      </c>
      <c r="G21" s="259">
        <v>1267.333</v>
      </c>
      <c r="H21" s="229">
        <v>468.24</v>
      </c>
    </row>
    <row r="22" spans="1:8" ht="12.75">
      <c r="A22" s="13">
        <v>2002</v>
      </c>
      <c r="B22" s="117">
        <v>35.75</v>
      </c>
      <c r="C22" s="256">
        <f>D22/B22*10</f>
        <v>27.02013986013986</v>
      </c>
      <c r="D22" s="117">
        <v>96.597</v>
      </c>
      <c r="E22" s="118">
        <v>12.98</v>
      </c>
      <c r="F22" s="120">
        <f>D22*E22*10</f>
        <v>12538.2906</v>
      </c>
      <c r="G22" s="259">
        <v>1376.95</v>
      </c>
      <c r="H22" s="229">
        <v>327.606</v>
      </c>
    </row>
    <row r="23" spans="1:8" ht="13.5" thickBot="1">
      <c r="A23" s="48" t="s">
        <v>350</v>
      </c>
      <c r="B23" s="123">
        <v>32.8</v>
      </c>
      <c r="C23" s="304">
        <f>D23/B23*10</f>
        <v>26.707317073170735</v>
      </c>
      <c r="D23" s="123">
        <v>87.6</v>
      </c>
      <c r="E23" s="124">
        <v>13.46</v>
      </c>
      <c r="F23" s="125">
        <f>D23*E23*10</f>
        <v>11790.96</v>
      </c>
      <c r="G23" s="125"/>
      <c r="H23" s="126"/>
    </row>
    <row r="24" spans="1:8" ht="12.75">
      <c r="A24" s="14" t="s">
        <v>24</v>
      </c>
      <c r="B24" s="14"/>
      <c r="C24" s="14"/>
      <c r="D24" s="14"/>
      <c r="E24" s="14"/>
      <c r="F24" s="14"/>
      <c r="G24" s="14"/>
      <c r="H24" s="14"/>
    </row>
    <row r="25" spans="1:8" ht="12.75">
      <c r="A25" s="14" t="s">
        <v>41</v>
      </c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2" spans="14:18" ht="12.75">
      <c r="N32" s="127"/>
      <c r="O32" s="127"/>
      <c r="R32" s="127"/>
    </row>
    <row r="33" spans="14:18" ht="12.75">
      <c r="N33" s="127"/>
      <c r="O33" s="127"/>
      <c r="R33" s="127"/>
    </row>
    <row r="34" spans="14:18" ht="12.75">
      <c r="N34" s="127"/>
      <c r="O34" s="127"/>
      <c r="R34" s="127"/>
    </row>
    <row r="35" spans="14:18" ht="12.75">
      <c r="N35" s="127"/>
      <c r="O35" s="127"/>
      <c r="R35" s="127"/>
    </row>
    <row r="36" spans="14:15" ht="12.75">
      <c r="N36" s="127"/>
      <c r="O36" s="127"/>
    </row>
    <row r="37" spans="14:15" ht="12.75">
      <c r="N37" s="127"/>
      <c r="O37" s="127"/>
    </row>
    <row r="38" spans="14:15" ht="12.75">
      <c r="N38" s="127"/>
      <c r="O38" s="127"/>
    </row>
    <row r="39" spans="14:15" ht="12.75">
      <c r="N39" s="127"/>
      <c r="O39" s="127"/>
    </row>
    <row r="40" spans="14:15" ht="12.75">
      <c r="N40" s="127"/>
      <c r="O40" s="127"/>
    </row>
    <row r="41" spans="14:15" ht="12.75">
      <c r="N41" s="127"/>
      <c r="O41" s="127"/>
    </row>
    <row r="42" spans="14:15" ht="12.75">
      <c r="N42" s="127"/>
      <c r="O42" s="127"/>
    </row>
    <row r="43" spans="14:15" ht="12.75">
      <c r="N43" s="127"/>
      <c r="O43" s="127"/>
    </row>
    <row r="44" spans="14:15" ht="12.75">
      <c r="N44" s="127"/>
      <c r="O44" s="127"/>
    </row>
    <row r="45" spans="14:15" ht="12.75">
      <c r="N45" s="127"/>
      <c r="O45" s="127"/>
    </row>
    <row r="46" spans="14:15" ht="12.75">
      <c r="N46" s="127"/>
      <c r="O46" s="127"/>
    </row>
    <row r="47" spans="14:15" ht="12.75">
      <c r="N47" s="127"/>
      <c r="O47" s="127"/>
    </row>
    <row r="48" spans="14:15" ht="12.75">
      <c r="N48" s="127"/>
      <c r="O48" s="127"/>
    </row>
    <row r="49" spans="14:15" ht="12.75">
      <c r="N49" s="127"/>
      <c r="O49" s="127"/>
    </row>
    <row r="50" spans="14:15" ht="12.75">
      <c r="N50" s="127"/>
      <c r="O50" s="127"/>
    </row>
    <row r="51" spans="14:15" ht="12.75">
      <c r="N51" s="127"/>
      <c r="O51" s="127"/>
    </row>
    <row r="52" spans="14:15" ht="12.75">
      <c r="N52" s="127"/>
      <c r="O52" s="127"/>
    </row>
    <row r="53" spans="14:15" ht="12.75">
      <c r="N53" s="127"/>
      <c r="O53" s="127"/>
    </row>
    <row r="54" spans="14:15" ht="12.75">
      <c r="N54" s="127"/>
      <c r="O54" s="127"/>
    </row>
    <row r="55" spans="14:15" ht="12.75">
      <c r="N55" s="127"/>
      <c r="O55" s="127"/>
    </row>
    <row r="56" spans="14:15" ht="12.75">
      <c r="N56" s="127"/>
      <c r="O56" s="127"/>
    </row>
    <row r="57" spans="14:15" ht="12.75">
      <c r="N57" s="127"/>
      <c r="O57" s="127"/>
    </row>
    <row r="58" spans="14:15" ht="12.75">
      <c r="N58" s="127"/>
      <c r="O58" s="127"/>
    </row>
    <row r="59" spans="14:15" ht="12.75">
      <c r="N59" s="127"/>
      <c r="O59" s="127"/>
    </row>
    <row r="60" spans="14:15" ht="12.75">
      <c r="N60" s="127"/>
      <c r="O60" s="127"/>
    </row>
    <row r="61" spans="14:15" ht="12.75">
      <c r="N61" s="127"/>
      <c r="O61" s="127"/>
    </row>
    <row r="62" spans="14:15" ht="12.75">
      <c r="N62" s="127"/>
      <c r="O62" s="127"/>
    </row>
    <row r="63" spans="14:15" ht="12.75">
      <c r="N63" s="127"/>
      <c r="O63" s="127"/>
    </row>
    <row r="64" spans="14:15" ht="12.75">
      <c r="N64" s="127"/>
      <c r="O64" s="127"/>
    </row>
    <row r="65" spans="14:15" ht="12.75">
      <c r="N65" s="127"/>
      <c r="O65" s="127"/>
    </row>
    <row r="66" spans="14:15" ht="12.75">
      <c r="N66" s="127"/>
      <c r="O66" s="127"/>
    </row>
    <row r="67" spans="14:15" ht="12.75">
      <c r="N67" s="127"/>
      <c r="O67" s="127"/>
    </row>
    <row r="68" spans="14:15" ht="12.75">
      <c r="N68" s="127"/>
      <c r="O68" s="127"/>
    </row>
    <row r="69" spans="14:15" ht="12.75">
      <c r="N69" s="127"/>
      <c r="O69" s="127"/>
    </row>
    <row r="70" spans="14:15" ht="12.75">
      <c r="N70" s="127"/>
      <c r="O70" s="127"/>
    </row>
    <row r="71" spans="14:15" ht="12.75">
      <c r="N71" s="127"/>
      <c r="O71" s="127"/>
    </row>
    <row r="72" spans="14:15" ht="12.75">
      <c r="N72" s="127"/>
      <c r="O72" s="127"/>
    </row>
    <row r="73" spans="14:15" ht="12.75">
      <c r="N73" s="127"/>
      <c r="O73" s="127"/>
    </row>
    <row r="74" spans="14:15" ht="12.75">
      <c r="N74" s="127"/>
      <c r="O74" s="127"/>
    </row>
    <row r="75" spans="14:15" ht="12.75">
      <c r="N75" s="127"/>
      <c r="O75" s="127"/>
    </row>
    <row r="76" spans="14:15" ht="12.75">
      <c r="N76" s="127"/>
      <c r="O76" s="127"/>
    </row>
    <row r="77" spans="14:15" ht="12.75">
      <c r="N77" s="127"/>
      <c r="O77" s="127"/>
    </row>
    <row r="78" spans="14:15" ht="12.75">
      <c r="N78" s="127"/>
      <c r="O78" s="127"/>
    </row>
    <row r="79" spans="14:15" ht="12.75">
      <c r="N79" s="127"/>
      <c r="O79" s="127"/>
    </row>
    <row r="80" spans="14:15" ht="12.75">
      <c r="N80" s="127"/>
      <c r="O80" s="127"/>
    </row>
    <row r="81" spans="14:15" ht="12.75">
      <c r="N81" s="127"/>
      <c r="O81" s="127"/>
    </row>
    <row r="82" spans="14:15" ht="12.75">
      <c r="N82" s="127"/>
      <c r="O82" s="127"/>
    </row>
    <row r="83" spans="14:15" ht="12.75">
      <c r="N83" s="127"/>
      <c r="O83" s="127"/>
    </row>
    <row r="84" spans="14:15" ht="12.75">
      <c r="N84" s="127"/>
      <c r="O84" s="127"/>
    </row>
    <row r="85" spans="14:15" ht="12.75">
      <c r="N85" s="127"/>
      <c r="O85" s="127"/>
    </row>
    <row r="86" spans="14:15" ht="12.75">
      <c r="N86" s="127"/>
      <c r="O86" s="127"/>
    </row>
    <row r="87" spans="14:15" ht="12.75">
      <c r="N87" s="127"/>
      <c r="O87" s="127"/>
    </row>
    <row r="88" spans="14:15" ht="12.75">
      <c r="N88" s="127"/>
      <c r="O88" s="127"/>
    </row>
    <row r="89" spans="14:15" ht="12.75">
      <c r="N89" s="127"/>
      <c r="O89" s="127"/>
    </row>
    <row r="90" spans="14:15" ht="12.75">
      <c r="N90" s="127"/>
      <c r="O90" s="127"/>
    </row>
    <row r="91" spans="10:18" ht="12.75">
      <c r="J91" s="127"/>
      <c r="L91" s="127"/>
      <c r="M91" s="127"/>
      <c r="N91" s="127"/>
      <c r="O91" s="127"/>
      <c r="Q91" s="127"/>
      <c r="R91" s="127"/>
    </row>
    <row r="92" spans="10:18" ht="12.75">
      <c r="J92" s="127"/>
      <c r="L92" s="127"/>
      <c r="M92" s="127"/>
      <c r="N92" s="127"/>
      <c r="O92" s="127"/>
      <c r="Q92" s="127"/>
      <c r="R92" s="127"/>
    </row>
    <row r="93" spans="14:15" ht="12.75">
      <c r="N93" s="127"/>
      <c r="O93" s="127"/>
    </row>
    <row r="94" spans="14:15" ht="12.75">
      <c r="N94" s="127"/>
      <c r="O94" s="127"/>
    </row>
    <row r="95" spans="14:15" ht="12.75">
      <c r="N95" s="127"/>
      <c r="O95" s="127"/>
    </row>
    <row r="96" spans="14:15" ht="12.75">
      <c r="N96" s="127"/>
      <c r="O96" s="127"/>
    </row>
    <row r="97" spans="14:15" ht="12.75">
      <c r="N97" s="127"/>
      <c r="O97" s="127"/>
    </row>
    <row r="98" spans="14:15" ht="12.75">
      <c r="N98" s="127"/>
      <c r="O98" s="127"/>
    </row>
    <row r="99" spans="14:15" ht="12.75">
      <c r="N99" s="127"/>
      <c r="O99" s="127"/>
    </row>
    <row r="100" spans="14:15" ht="12.75">
      <c r="N100" s="127"/>
      <c r="O100" s="127"/>
    </row>
    <row r="101" spans="14:15" ht="12.75">
      <c r="N101" s="127"/>
      <c r="O101" s="127"/>
    </row>
    <row r="102" spans="14:15" ht="12.75">
      <c r="N102" s="127"/>
      <c r="O102" s="127"/>
    </row>
    <row r="103" spans="14:15" ht="12.75">
      <c r="N103" s="127"/>
      <c r="O103" s="127"/>
    </row>
    <row r="104" spans="14:15" ht="12.75">
      <c r="N104" s="127"/>
      <c r="O104" s="127"/>
    </row>
    <row r="105" spans="14:15" ht="12.75">
      <c r="N105" s="127"/>
      <c r="O105" s="127"/>
    </row>
    <row r="106" spans="14:15" ht="12.75">
      <c r="N106" s="127"/>
      <c r="O106" s="127"/>
    </row>
    <row r="107" spans="14:15" ht="12.75">
      <c r="N107" s="127"/>
      <c r="O107" s="127"/>
    </row>
    <row r="108" spans="14:15" ht="12.75">
      <c r="N108" s="127"/>
      <c r="O108" s="127"/>
    </row>
    <row r="112" spans="14:15" ht="12.75">
      <c r="N112" s="127"/>
      <c r="O112" s="12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J6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85" customWidth="1"/>
    <col min="2" max="2" width="12.00390625" style="85" bestFit="1" customWidth="1"/>
    <col min="3" max="6" width="11.421875" style="85" customWidth="1"/>
    <col min="7" max="7" width="12.00390625" style="85" bestFit="1" customWidth="1"/>
    <col min="8" max="16384" width="11.421875" style="85" customWidth="1"/>
  </cols>
  <sheetData>
    <row r="1" spans="1:8" s="366" customFormat="1" ht="18">
      <c r="A1" s="447" t="s">
        <v>0</v>
      </c>
      <c r="B1" s="447"/>
      <c r="C1" s="447"/>
      <c r="D1" s="447"/>
      <c r="E1" s="447"/>
      <c r="F1" s="447"/>
      <c r="G1" s="447"/>
      <c r="H1" s="447"/>
    </row>
    <row r="2" s="254" customFormat="1" ht="14.25"/>
    <row r="3" spans="1:8" s="254" customFormat="1" ht="15">
      <c r="A3" s="448" t="s">
        <v>359</v>
      </c>
      <c r="B3" s="448"/>
      <c r="C3" s="448"/>
      <c r="D3" s="448"/>
      <c r="E3" s="448"/>
      <c r="F3" s="448"/>
      <c r="G3" s="448"/>
      <c r="H3" s="448"/>
    </row>
    <row r="4" spans="1:8" s="254" customFormat="1" ht="15">
      <c r="A4" s="378"/>
      <c r="B4" s="379"/>
      <c r="C4" s="379"/>
      <c r="D4" s="379"/>
      <c r="E4" s="379"/>
      <c r="F4" s="379"/>
      <c r="G4" s="379"/>
      <c r="H4" s="379"/>
    </row>
    <row r="5" spans="1:8" ht="12.75">
      <c r="A5" s="442" t="s">
        <v>227</v>
      </c>
      <c r="B5" s="437" t="s">
        <v>3</v>
      </c>
      <c r="C5" s="438"/>
      <c r="D5" s="438"/>
      <c r="E5" s="437" t="s">
        <v>13</v>
      </c>
      <c r="F5" s="438"/>
      <c r="G5" s="240" t="s">
        <v>4</v>
      </c>
      <c r="H5" s="443" t="s">
        <v>148</v>
      </c>
    </row>
    <row r="6" spans="1:8" ht="12.75">
      <c r="A6" s="227" t="s">
        <v>228</v>
      </c>
      <c r="B6" s="82" t="s">
        <v>146</v>
      </c>
      <c r="C6" s="83"/>
      <c r="D6" s="83"/>
      <c r="E6" s="82" t="s">
        <v>147</v>
      </c>
      <c r="F6" s="83"/>
      <c r="G6" s="64" t="s">
        <v>229</v>
      </c>
      <c r="H6" s="64" t="s">
        <v>153</v>
      </c>
    </row>
    <row r="7" spans="1:8" ht="13.5" thickBot="1">
      <c r="A7" s="255"/>
      <c r="B7" s="242" t="s">
        <v>149</v>
      </c>
      <c r="C7" s="248" t="s">
        <v>150</v>
      </c>
      <c r="D7" s="253" t="s">
        <v>151</v>
      </c>
      <c r="E7" s="242" t="s">
        <v>149</v>
      </c>
      <c r="F7" s="248" t="s">
        <v>150</v>
      </c>
      <c r="G7" s="242" t="s">
        <v>16</v>
      </c>
      <c r="H7" s="242" t="s">
        <v>16</v>
      </c>
    </row>
    <row r="8" spans="1:10" ht="12.75">
      <c r="A8" s="243" t="s">
        <v>230</v>
      </c>
      <c r="B8" s="368">
        <v>40</v>
      </c>
      <c r="C8" s="380" t="s">
        <v>40</v>
      </c>
      <c r="D8" s="368">
        <v>40</v>
      </c>
      <c r="E8" s="381">
        <v>2300</v>
      </c>
      <c r="F8" s="369" t="s">
        <v>40</v>
      </c>
      <c r="G8" s="368">
        <v>92</v>
      </c>
      <c r="H8" s="368">
        <v>80</v>
      </c>
      <c r="I8" s="306"/>
      <c r="J8" s="306"/>
    </row>
    <row r="9" spans="1:10" ht="12.75">
      <c r="A9" s="85" t="s">
        <v>232</v>
      </c>
      <c r="B9" s="369">
        <v>10</v>
      </c>
      <c r="C9" s="369" t="s">
        <v>40</v>
      </c>
      <c r="D9" s="369">
        <v>10</v>
      </c>
      <c r="E9" s="370">
        <v>1700</v>
      </c>
      <c r="F9" s="369" t="s">
        <v>40</v>
      </c>
      <c r="G9" s="369">
        <v>17</v>
      </c>
      <c r="H9" s="369">
        <v>13</v>
      </c>
      <c r="I9" s="306"/>
      <c r="J9" s="306"/>
    </row>
    <row r="10" spans="1:10" ht="12.75">
      <c r="A10" s="231" t="s">
        <v>234</v>
      </c>
      <c r="B10" s="382">
        <v>50</v>
      </c>
      <c r="C10" s="382" t="s">
        <v>40</v>
      </c>
      <c r="D10" s="382">
        <v>50</v>
      </c>
      <c r="E10" s="382">
        <v>2180</v>
      </c>
      <c r="F10" s="382" t="s">
        <v>40</v>
      </c>
      <c r="G10" s="382">
        <v>109</v>
      </c>
      <c r="H10" s="382">
        <v>93</v>
      </c>
      <c r="I10" s="306"/>
      <c r="J10" s="306"/>
    </row>
    <row r="11" spans="1:10" ht="12.75">
      <c r="A11" s="231"/>
      <c r="B11" s="382"/>
      <c r="C11" s="382"/>
      <c r="D11" s="382"/>
      <c r="E11" s="383"/>
      <c r="F11" s="383"/>
      <c r="G11" s="382"/>
      <c r="H11" s="382"/>
      <c r="I11" s="306"/>
      <c r="J11" s="306"/>
    </row>
    <row r="12" spans="1:10" ht="12.75">
      <c r="A12" s="231" t="s">
        <v>240</v>
      </c>
      <c r="B12" s="382">
        <v>29</v>
      </c>
      <c r="C12" s="382">
        <v>8</v>
      </c>
      <c r="D12" s="382">
        <v>37</v>
      </c>
      <c r="E12" s="383">
        <v>3112</v>
      </c>
      <c r="F12" s="383">
        <v>4530</v>
      </c>
      <c r="G12" s="382">
        <v>127</v>
      </c>
      <c r="H12" s="382">
        <v>71</v>
      </c>
      <c r="I12" s="306"/>
      <c r="J12" s="306"/>
    </row>
    <row r="13" spans="1:10" ht="12.75">
      <c r="A13" s="231"/>
      <c r="B13" s="382"/>
      <c r="C13" s="382"/>
      <c r="D13" s="382"/>
      <c r="E13" s="383"/>
      <c r="F13" s="383"/>
      <c r="G13" s="382"/>
      <c r="H13" s="382"/>
      <c r="I13" s="306"/>
      <c r="J13" s="306"/>
    </row>
    <row r="14" spans="1:10" ht="12.75">
      <c r="A14" s="85" t="s">
        <v>242</v>
      </c>
      <c r="B14" s="369">
        <v>180</v>
      </c>
      <c r="C14" s="369">
        <v>114</v>
      </c>
      <c r="D14" s="369">
        <v>294</v>
      </c>
      <c r="E14" s="370">
        <v>2000</v>
      </c>
      <c r="F14" s="370">
        <v>2699</v>
      </c>
      <c r="G14" s="369">
        <v>668</v>
      </c>
      <c r="H14" s="369">
        <v>107</v>
      </c>
      <c r="I14" s="306"/>
      <c r="J14" s="306"/>
    </row>
    <row r="15" spans="1:10" ht="12.75">
      <c r="A15" s="85" t="s">
        <v>243</v>
      </c>
      <c r="B15" s="369">
        <v>14</v>
      </c>
      <c r="C15" s="369">
        <v>16</v>
      </c>
      <c r="D15" s="369">
        <v>30</v>
      </c>
      <c r="E15" s="370">
        <v>1500</v>
      </c>
      <c r="F15" s="370">
        <v>3000</v>
      </c>
      <c r="G15" s="369">
        <v>69</v>
      </c>
      <c r="H15" s="369">
        <v>14</v>
      </c>
      <c r="I15" s="306"/>
      <c r="J15" s="306"/>
    </row>
    <row r="16" spans="1:10" ht="12.75">
      <c r="A16" s="85" t="s">
        <v>244</v>
      </c>
      <c r="B16" s="369">
        <v>14</v>
      </c>
      <c r="C16" s="369">
        <v>108</v>
      </c>
      <c r="D16" s="369">
        <v>122</v>
      </c>
      <c r="E16" s="370">
        <v>900</v>
      </c>
      <c r="F16" s="370">
        <v>3000</v>
      </c>
      <c r="G16" s="369">
        <v>337</v>
      </c>
      <c r="H16" s="369">
        <v>105</v>
      </c>
      <c r="I16" s="306"/>
      <c r="J16" s="306"/>
    </row>
    <row r="17" spans="1:10" ht="12.75">
      <c r="A17" s="231" t="s">
        <v>375</v>
      </c>
      <c r="B17" s="382">
        <v>208</v>
      </c>
      <c r="C17" s="382">
        <v>238</v>
      </c>
      <c r="D17" s="382">
        <v>446</v>
      </c>
      <c r="E17" s="382">
        <v>1892</v>
      </c>
      <c r="F17" s="382">
        <v>2856</v>
      </c>
      <c r="G17" s="382">
        <v>1074</v>
      </c>
      <c r="H17" s="382">
        <v>226</v>
      </c>
      <c r="I17" s="306"/>
      <c r="J17" s="306"/>
    </row>
    <row r="18" spans="2:10" ht="12.75">
      <c r="B18" s="369"/>
      <c r="C18" s="369"/>
      <c r="D18" s="369"/>
      <c r="E18" s="370"/>
      <c r="F18" s="370"/>
      <c r="G18" s="369"/>
      <c r="H18" s="369"/>
      <c r="I18" s="306"/>
      <c r="J18" s="306"/>
    </row>
    <row r="19" spans="1:10" ht="12.75">
      <c r="A19" s="85" t="s">
        <v>245</v>
      </c>
      <c r="B19" s="385">
        <v>1291</v>
      </c>
      <c r="C19" s="385">
        <v>40</v>
      </c>
      <c r="D19" s="369">
        <v>1331</v>
      </c>
      <c r="E19" s="385">
        <v>4840</v>
      </c>
      <c r="F19" s="385">
        <v>5370</v>
      </c>
      <c r="G19" s="370">
        <v>6463</v>
      </c>
      <c r="H19" s="385">
        <v>6980</v>
      </c>
      <c r="I19" s="306"/>
      <c r="J19" s="306"/>
    </row>
    <row r="20" spans="1:10" ht="12.75">
      <c r="A20" s="85" t="s">
        <v>247</v>
      </c>
      <c r="B20" s="385">
        <v>710</v>
      </c>
      <c r="C20" s="385">
        <v>204</v>
      </c>
      <c r="D20" s="369">
        <v>914</v>
      </c>
      <c r="E20" s="385">
        <v>3051</v>
      </c>
      <c r="F20" s="385">
        <v>5083</v>
      </c>
      <c r="G20" s="370">
        <v>3203</v>
      </c>
      <c r="H20" s="385">
        <v>1368</v>
      </c>
      <c r="I20" s="306"/>
      <c r="J20" s="306"/>
    </row>
    <row r="21" spans="1:10" ht="12.75">
      <c r="A21" s="231" t="s">
        <v>249</v>
      </c>
      <c r="B21" s="382">
        <v>2001</v>
      </c>
      <c r="C21" s="382">
        <v>244</v>
      </c>
      <c r="D21" s="382">
        <v>2245</v>
      </c>
      <c r="E21" s="382">
        <v>4205</v>
      </c>
      <c r="F21" s="382">
        <v>5130</v>
      </c>
      <c r="G21" s="382">
        <v>9666</v>
      </c>
      <c r="H21" s="382">
        <v>8348</v>
      </c>
      <c r="I21" s="306"/>
      <c r="J21" s="306"/>
    </row>
    <row r="22" spans="1:10" ht="12.75">
      <c r="A22" s="231"/>
      <c r="B22" s="382"/>
      <c r="C22" s="382"/>
      <c r="D22" s="382"/>
      <c r="E22" s="383"/>
      <c r="F22" s="383"/>
      <c r="G22" s="382"/>
      <c r="H22" s="382"/>
      <c r="I22" s="306"/>
      <c r="J22" s="306"/>
    </row>
    <row r="23" spans="1:10" ht="12.75">
      <c r="A23" s="231" t="s">
        <v>250</v>
      </c>
      <c r="B23" s="383">
        <v>2180</v>
      </c>
      <c r="C23" s="383" t="s">
        <v>40</v>
      </c>
      <c r="D23" s="382">
        <v>2180</v>
      </c>
      <c r="E23" s="383">
        <v>1800</v>
      </c>
      <c r="F23" s="382" t="s">
        <v>40</v>
      </c>
      <c r="G23" s="383">
        <v>3924</v>
      </c>
      <c r="H23" s="383">
        <v>1962</v>
      </c>
      <c r="I23" s="306"/>
      <c r="J23" s="306"/>
    </row>
    <row r="24" spans="2:10" ht="12.75">
      <c r="B24" s="369"/>
      <c r="C24" s="369"/>
      <c r="D24" s="369"/>
      <c r="E24" s="370"/>
      <c r="F24" s="370"/>
      <c r="G24" s="369"/>
      <c r="H24" s="369"/>
      <c r="I24" s="306"/>
      <c r="J24" s="306"/>
    </row>
    <row r="25" spans="1:10" ht="12.75">
      <c r="A25" s="85" t="s">
        <v>251</v>
      </c>
      <c r="B25" s="370">
        <v>280</v>
      </c>
      <c r="C25" s="370">
        <v>8</v>
      </c>
      <c r="D25" s="369">
        <v>288</v>
      </c>
      <c r="E25" s="370">
        <v>1200</v>
      </c>
      <c r="F25" s="370">
        <v>2100</v>
      </c>
      <c r="G25" s="370">
        <v>353</v>
      </c>
      <c r="H25" s="370">
        <v>185</v>
      </c>
      <c r="I25" s="306"/>
      <c r="J25" s="306"/>
    </row>
    <row r="26" spans="1:10" ht="12.75">
      <c r="A26" s="85" t="s">
        <v>252</v>
      </c>
      <c r="B26" s="369">
        <v>100</v>
      </c>
      <c r="C26" s="369" t="s">
        <v>40</v>
      </c>
      <c r="D26" s="369">
        <v>100</v>
      </c>
      <c r="E26" s="370">
        <v>3680</v>
      </c>
      <c r="F26" s="370" t="s">
        <v>40</v>
      </c>
      <c r="G26" s="369">
        <v>368</v>
      </c>
      <c r="H26" s="369" t="s">
        <v>40</v>
      </c>
      <c r="I26" s="306"/>
      <c r="J26" s="306"/>
    </row>
    <row r="27" spans="1:10" ht="12.75">
      <c r="A27" s="85" t="s">
        <v>253</v>
      </c>
      <c r="B27" s="370">
        <v>18</v>
      </c>
      <c r="C27" s="370" t="s">
        <v>40</v>
      </c>
      <c r="D27" s="369">
        <v>18</v>
      </c>
      <c r="E27" s="370">
        <v>2000</v>
      </c>
      <c r="F27" s="370" t="s">
        <v>40</v>
      </c>
      <c r="G27" s="370">
        <v>36</v>
      </c>
      <c r="H27" s="384">
        <v>29</v>
      </c>
      <c r="I27" s="306"/>
      <c r="J27" s="306"/>
    </row>
    <row r="28" spans="1:10" ht="12.75">
      <c r="A28" s="85" t="s">
        <v>254</v>
      </c>
      <c r="B28" s="370">
        <v>17</v>
      </c>
      <c r="C28" s="370">
        <v>2</v>
      </c>
      <c r="D28" s="369">
        <v>19</v>
      </c>
      <c r="E28" s="370">
        <v>2100</v>
      </c>
      <c r="F28" s="370">
        <v>3500</v>
      </c>
      <c r="G28" s="370">
        <v>43</v>
      </c>
      <c r="H28" s="370" t="s">
        <v>40</v>
      </c>
      <c r="I28" s="306"/>
      <c r="J28" s="306"/>
    </row>
    <row r="29" spans="1:10" ht="12.75">
      <c r="A29" s="85" t="s">
        <v>255</v>
      </c>
      <c r="B29" s="370">
        <v>90</v>
      </c>
      <c r="C29" s="370" t="s">
        <v>40</v>
      </c>
      <c r="D29" s="369">
        <v>90</v>
      </c>
      <c r="E29" s="370">
        <v>2800</v>
      </c>
      <c r="F29" s="370" t="s">
        <v>40</v>
      </c>
      <c r="G29" s="370">
        <v>252</v>
      </c>
      <c r="H29" s="370">
        <v>164</v>
      </c>
      <c r="I29" s="306"/>
      <c r="J29" s="306"/>
    </row>
    <row r="30" spans="1:10" ht="12.75">
      <c r="A30" s="85" t="s">
        <v>256</v>
      </c>
      <c r="B30" s="370">
        <v>65</v>
      </c>
      <c r="C30" s="370">
        <v>61</v>
      </c>
      <c r="D30" s="369">
        <v>126</v>
      </c>
      <c r="E30" s="370">
        <v>1600</v>
      </c>
      <c r="F30" s="370">
        <v>3000</v>
      </c>
      <c r="G30" s="370">
        <v>287</v>
      </c>
      <c r="H30" s="370" t="s">
        <v>40</v>
      </c>
      <c r="I30" s="306"/>
      <c r="J30" s="306"/>
    </row>
    <row r="31" spans="1:10" ht="12.75">
      <c r="A31" s="85" t="s">
        <v>257</v>
      </c>
      <c r="B31" s="370">
        <v>266</v>
      </c>
      <c r="C31" s="370">
        <v>5</v>
      </c>
      <c r="D31" s="369">
        <v>271</v>
      </c>
      <c r="E31" s="370">
        <v>1800</v>
      </c>
      <c r="F31" s="370">
        <v>1900</v>
      </c>
      <c r="G31" s="370">
        <v>488</v>
      </c>
      <c r="H31" s="370">
        <v>586</v>
      </c>
      <c r="I31" s="306"/>
      <c r="J31" s="306"/>
    </row>
    <row r="32" spans="1:10" ht="12.75">
      <c r="A32" s="85" t="s">
        <v>258</v>
      </c>
      <c r="B32" s="370">
        <v>7</v>
      </c>
      <c r="C32" s="370">
        <v>6</v>
      </c>
      <c r="D32" s="369">
        <v>13</v>
      </c>
      <c r="E32" s="370">
        <v>1400</v>
      </c>
      <c r="F32" s="370">
        <v>4800</v>
      </c>
      <c r="G32" s="370">
        <v>39</v>
      </c>
      <c r="H32" s="370">
        <v>31</v>
      </c>
      <c r="I32" s="306"/>
      <c r="J32" s="306"/>
    </row>
    <row r="33" spans="1:10" ht="12.75">
      <c r="A33" s="85" t="s">
        <v>259</v>
      </c>
      <c r="B33" s="370">
        <v>32</v>
      </c>
      <c r="C33" s="370" t="s">
        <v>40</v>
      </c>
      <c r="D33" s="369">
        <v>32</v>
      </c>
      <c r="E33" s="370">
        <v>1310</v>
      </c>
      <c r="F33" s="370" t="s">
        <v>40</v>
      </c>
      <c r="G33" s="370">
        <v>42</v>
      </c>
      <c r="H33" s="370">
        <v>37</v>
      </c>
      <c r="I33" s="306"/>
      <c r="J33" s="306"/>
    </row>
    <row r="34" spans="1:10" ht="12.75">
      <c r="A34" s="231" t="s">
        <v>376</v>
      </c>
      <c r="B34" s="382">
        <v>875</v>
      </c>
      <c r="C34" s="382">
        <v>82</v>
      </c>
      <c r="D34" s="382">
        <v>957</v>
      </c>
      <c r="E34" s="382">
        <v>1900</v>
      </c>
      <c r="F34" s="382">
        <v>2989</v>
      </c>
      <c r="G34" s="382">
        <v>1908</v>
      </c>
      <c r="H34" s="382">
        <v>1032</v>
      </c>
      <c r="I34" s="306"/>
      <c r="J34" s="306"/>
    </row>
    <row r="35" spans="1:10" ht="12.75">
      <c r="A35" s="231"/>
      <c r="B35" s="382"/>
      <c r="C35" s="382"/>
      <c r="D35" s="382"/>
      <c r="E35" s="383"/>
      <c r="F35" s="383"/>
      <c r="G35" s="382"/>
      <c r="H35" s="382"/>
      <c r="I35" s="306"/>
      <c r="J35" s="306"/>
    </row>
    <row r="36" spans="1:10" ht="12.75">
      <c r="A36" s="231" t="s">
        <v>260</v>
      </c>
      <c r="B36" s="383">
        <v>977</v>
      </c>
      <c r="C36" s="383">
        <v>15</v>
      </c>
      <c r="D36" s="382">
        <v>992</v>
      </c>
      <c r="E36" s="383">
        <v>2200</v>
      </c>
      <c r="F36" s="383">
        <v>4000</v>
      </c>
      <c r="G36" s="383">
        <v>2209</v>
      </c>
      <c r="H36" s="383">
        <v>2651</v>
      </c>
      <c r="I36" s="306"/>
      <c r="J36" s="306"/>
    </row>
    <row r="37" spans="2:10" ht="12.75">
      <c r="B37" s="369"/>
      <c r="C37" s="369"/>
      <c r="D37" s="369"/>
      <c r="E37" s="370"/>
      <c r="F37" s="370"/>
      <c r="G37" s="369"/>
      <c r="H37" s="369"/>
      <c r="I37" s="306"/>
      <c r="J37" s="306"/>
    </row>
    <row r="38" spans="1:10" ht="12.75">
      <c r="A38" s="85" t="s">
        <v>261</v>
      </c>
      <c r="B38" s="369">
        <v>802</v>
      </c>
      <c r="C38" s="369">
        <v>49</v>
      </c>
      <c r="D38" s="369">
        <v>851</v>
      </c>
      <c r="E38" s="370">
        <v>1802</v>
      </c>
      <c r="F38" s="370">
        <v>4400</v>
      </c>
      <c r="G38" s="369">
        <v>1661</v>
      </c>
      <c r="H38" s="369">
        <v>913</v>
      </c>
      <c r="I38" s="306"/>
      <c r="J38" s="306"/>
    </row>
    <row r="39" spans="1:10" ht="12.75">
      <c r="A39" s="85" t="s">
        <v>262</v>
      </c>
      <c r="B39" s="369">
        <v>451</v>
      </c>
      <c r="C39" s="369">
        <v>70</v>
      </c>
      <c r="D39" s="369">
        <v>521</v>
      </c>
      <c r="E39" s="370">
        <v>1600</v>
      </c>
      <c r="F39" s="370">
        <v>3850</v>
      </c>
      <c r="G39" s="369">
        <v>991</v>
      </c>
      <c r="H39" s="369">
        <v>653</v>
      </c>
      <c r="I39" s="306"/>
      <c r="J39" s="306"/>
    </row>
    <row r="40" spans="1:10" ht="12.75">
      <c r="A40" s="85" t="s">
        <v>263</v>
      </c>
      <c r="B40" s="369">
        <v>681</v>
      </c>
      <c r="C40" s="369">
        <v>15</v>
      </c>
      <c r="D40" s="369">
        <v>696</v>
      </c>
      <c r="E40" s="370">
        <v>1600</v>
      </c>
      <c r="F40" s="370">
        <v>2850</v>
      </c>
      <c r="G40" s="369">
        <v>1132</v>
      </c>
      <c r="H40" s="369">
        <v>566</v>
      </c>
      <c r="I40" s="306"/>
      <c r="J40" s="306"/>
    </row>
    <row r="41" spans="1:10" ht="12.75">
      <c r="A41" s="85" t="s">
        <v>264</v>
      </c>
      <c r="B41" s="369">
        <v>21</v>
      </c>
      <c r="C41" s="369" t="s">
        <v>40</v>
      </c>
      <c r="D41" s="369">
        <v>21</v>
      </c>
      <c r="E41" s="370">
        <v>2400</v>
      </c>
      <c r="F41" s="370" t="s">
        <v>40</v>
      </c>
      <c r="G41" s="369">
        <v>50</v>
      </c>
      <c r="H41" s="369">
        <v>25</v>
      </c>
      <c r="I41" s="306"/>
      <c r="J41" s="306"/>
    </row>
    <row r="42" spans="1:10" ht="12.75">
      <c r="A42" s="85" t="s">
        <v>265</v>
      </c>
      <c r="B42" s="369">
        <v>3841</v>
      </c>
      <c r="C42" s="369">
        <v>382</v>
      </c>
      <c r="D42" s="369">
        <v>4223</v>
      </c>
      <c r="E42" s="370">
        <v>1600</v>
      </c>
      <c r="F42" s="370">
        <v>3000</v>
      </c>
      <c r="G42" s="369">
        <v>7292</v>
      </c>
      <c r="H42" s="369">
        <v>4375</v>
      </c>
      <c r="I42" s="306"/>
      <c r="J42" s="306"/>
    </row>
    <row r="43" spans="1:10" ht="12.75">
      <c r="A43" s="231" t="s">
        <v>266</v>
      </c>
      <c r="B43" s="382">
        <v>5796</v>
      </c>
      <c r="C43" s="382">
        <v>516</v>
      </c>
      <c r="D43" s="382">
        <v>6312</v>
      </c>
      <c r="E43" s="382">
        <v>1631</v>
      </c>
      <c r="F43" s="382">
        <v>3244</v>
      </c>
      <c r="G43" s="382">
        <v>11126</v>
      </c>
      <c r="H43" s="382">
        <v>6532</v>
      </c>
      <c r="I43" s="306"/>
      <c r="J43" s="306"/>
    </row>
    <row r="44" spans="2:10" ht="12.75">
      <c r="B44" s="369"/>
      <c r="C44" s="369"/>
      <c r="D44" s="369"/>
      <c r="E44" s="370"/>
      <c r="F44" s="370"/>
      <c r="G44" s="369"/>
      <c r="H44" s="369"/>
      <c r="I44" s="306"/>
      <c r="J44" s="306"/>
    </row>
    <row r="45" spans="1:10" ht="12.75">
      <c r="A45" s="85" t="s">
        <v>267</v>
      </c>
      <c r="B45" s="370">
        <v>12</v>
      </c>
      <c r="C45" s="370" t="s">
        <v>40</v>
      </c>
      <c r="D45" s="369">
        <v>12</v>
      </c>
      <c r="E45" s="370">
        <v>800</v>
      </c>
      <c r="F45" s="370" t="s">
        <v>40</v>
      </c>
      <c r="G45" s="370">
        <v>10</v>
      </c>
      <c r="H45" s="370" t="s">
        <v>40</v>
      </c>
      <c r="I45" s="306"/>
      <c r="J45" s="306"/>
    </row>
    <row r="46" spans="1:10" ht="12.75">
      <c r="A46" s="231" t="s">
        <v>270</v>
      </c>
      <c r="B46" s="382">
        <v>12</v>
      </c>
      <c r="C46" s="382" t="s">
        <v>40</v>
      </c>
      <c r="D46" s="382">
        <v>12</v>
      </c>
      <c r="E46" s="382">
        <v>800</v>
      </c>
      <c r="F46" s="382" t="s">
        <v>40</v>
      </c>
      <c r="G46" s="382">
        <v>10</v>
      </c>
      <c r="H46" s="382" t="s">
        <v>40</v>
      </c>
      <c r="I46" s="306"/>
      <c r="J46" s="306"/>
    </row>
    <row r="47" spans="1:10" ht="12.75">
      <c r="A47" s="231"/>
      <c r="B47" s="382"/>
      <c r="C47" s="382"/>
      <c r="D47" s="382"/>
      <c r="E47" s="383"/>
      <c r="F47" s="383"/>
      <c r="G47" s="382"/>
      <c r="H47" s="382"/>
      <c r="I47" s="306"/>
      <c r="J47" s="306"/>
    </row>
    <row r="48" spans="1:10" ht="12.75">
      <c r="A48" s="231" t="s">
        <v>271</v>
      </c>
      <c r="B48" s="382">
        <v>140</v>
      </c>
      <c r="C48" s="382" t="s">
        <v>40</v>
      </c>
      <c r="D48" s="382">
        <v>140</v>
      </c>
      <c r="E48" s="382">
        <v>850</v>
      </c>
      <c r="F48" s="382" t="s">
        <v>40</v>
      </c>
      <c r="G48" s="382">
        <v>119</v>
      </c>
      <c r="H48" s="382">
        <v>52</v>
      </c>
      <c r="I48" s="306"/>
      <c r="J48" s="306"/>
    </row>
    <row r="49" spans="2:10" ht="12.75">
      <c r="B49" s="369"/>
      <c r="C49" s="369"/>
      <c r="D49" s="369"/>
      <c r="E49" s="370"/>
      <c r="F49" s="370"/>
      <c r="G49" s="369"/>
      <c r="H49" s="369"/>
      <c r="I49" s="306"/>
      <c r="J49" s="306"/>
    </row>
    <row r="50" spans="1:10" ht="12.75">
      <c r="A50" s="85" t="s">
        <v>272</v>
      </c>
      <c r="B50" s="370">
        <v>5450</v>
      </c>
      <c r="C50" s="370" t="s">
        <v>40</v>
      </c>
      <c r="D50" s="369">
        <v>5450</v>
      </c>
      <c r="E50" s="370">
        <v>4000</v>
      </c>
      <c r="F50" s="370" t="s">
        <v>40</v>
      </c>
      <c r="G50" s="370">
        <v>21800</v>
      </c>
      <c r="H50" s="370">
        <v>13080</v>
      </c>
      <c r="I50" s="306"/>
      <c r="J50" s="306"/>
    </row>
    <row r="51" spans="1:10" ht="12.75">
      <c r="A51" s="85" t="s">
        <v>273</v>
      </c>
      <c r="B51" s="370">
        <v>1400</v>
      </c>
      <c r="C51" s="370" t="s">
        <v>40</v>
      </c>
      <c r="D51" s="369">
        <v>1400</v>
      </c>
      <c r="E51" s="370">
        <v>3100</v>
      </c>
      <c r="F51" s="370" t="s">
        <v>40</v>
      </c>
      <c r="G51" s="370">
        <v>4340</v>
      </c>
      <c r="H51" s="370">
        <v>2604</v>
      </c>
      <c r="I51" s="306"/>
      <c r="J51" s="306"/>
    </row>
    <row r="52" spans="1:10" ht="12.75">
      <c r="A52" s="231" t="s">
        <v>274</v>
      </c>
      <c r="B52" s="382">
        <v>6850</v>
      </c>
      <c r="C52" s="382" t="s">
        <v>40</v>
      </c>
      <c r="D52" s="382">
        <v>6850</v>
      </c>
      <c r="E52" s="382">
        <v>3816</v>
      </c>
      <c r="F52" s="382" t="s">
        <v>40</v>
      </c>
      <c r="G52" s="382">
        <v>26140</v>
      </c>
      <c r="H52" s="382">
        <v>15684</v>
      </c>
      <c r="I52" s="306"/>
      <c r="J52" s="306"/>
    </row>
    <row r="53" spans="1:10" ht="12.75">
      <c r="A53" s="231"/>
      <c r="B53" s="382"/>
      <c r="C53" s="382"/>
      <c r="D53" s="382"/>
      <c r="E53" s="382"/>
      <c r="F53" s="382"/>
      <c r="G53" s="382"/>
      <c r="H53" s="382"/>
      <c r="I53" s="306"/>
      <c r="J53" s="306"/>
    </row>
    <row r="54" spans="1:10" ht="12.75">
      <c r="A54" s="85" t="s">
        <v>276</v>
      </c>
      <c r="B54" s="369">
        <v>2658</v>
      </c>
      <c r="C54" s="369">
        <v>528</v>
      </c>
      <c r="D54" s="369">
        <v>3186</v>
      </c>
      <c r="E54" s="370">
        <v>2900</v>
      </c>
      <c r="F54" s="370">
        <v>3600</v>
      </c>
      <c r="G54" s="369">
        <v>9609</v>
      </c>
      <c r="H54" s="369">
        <v>8600</v>
      </c>
      <c r="I54" s="306"/>
      <c r="J54" s="306"/>
    </row>
    <row r="55" spans="1:10" ht="12.75">
      <c r="A55" s="85" t="s">
        <v>277</v>
      </c>
      <c r="B55" s="370">
        <v>335</v>
      </c>
      <c r="C55" s="370">
        <v>72</v>
      </c>
      <c r="D55" s="369">
        <v>407</v>
      </c>
      <c r="E55" s="370">
        <v>2000</v>
      </c>
      <c r="F55" s="370">
        <v>3000</v>
      </c>
      <c r="G55" s="370">
        <v>886</v>
      </c>
      <c r="H55" s="370">
        <v>387</v>
      </c>
      <c r="I55" s="306"/>
      <c r="J55" s="306"/>
    </row>
    <row r="56" spans="1:10" ht="12.75">
      <c r="A56" s="85" t="s">
        <v>278</v>
      </c>
      <c r="B56" s="369">
        <v>106</v>
      </c>
      <c r="C56" s="369">
        <v>30</v>
      </c>
      <c r="D56" s="369">
        <v>136</v>
      </c>
      <c r="E56" s="370">
        <v>370</v>
      </c>
      <c r="F56" s="370">
        <v>3200</v>
      </c>
      <c r="G56" s="369">
        <v>135</v>
      </c>
      <c r="H56" s="369">
        <v>54</v>
      </c>
      <c r="I56" s="306"/>
      <c r="J56" s="306"/>
    </row>
    <row r="57" spans="1:10" ht="12.75">
      <c r="A57" s="85" t="s">
        <v>279</v>
      </c>
      <c r="B57" s="369">
        <v>8026</v>
      </c>
      <c r="C57" s="369">
        <v>371</v>
      </c>
      <c r="D57" s="369">
        <v>8397</v>
      </c>
      <c r="E57" s="370">
        <v>2300</v>
      </c>
      <c r="F57" s="370">
        <v>3300</v>
      </c>
      <c r="G57" s="369">
        <v>19684</v>
      </c>
      <c r="H57" s="369">
        <v>7874</v>
      </c>
      <c r="I57" s="306"/>
      <c r="J57" s="306"/>
    </row>
    <row r="58" spans="1:10" ht="12.75">
      <c r="A58" s="85" t="s">
        <v>281</v>
      </c>
      <c r="B58" s="369">
        <v>309</v>
      </c>
      <c r="C58" s="369">
        <v>231</v>
      </c>
      <c r="D58" s="369">
        <v>540</v>
      </c>
      <c r="E58" s="370">
        <v>2500</v>
      </c>
      <c r="F58" s="370">
        <v>3950</v>
      </c>
      <c r="G58" s="369">
        <v>1685</v>
      </c>
      <c r="H58" s="384">
        <v>674</v>
      </c>
      <c r="I58" s="306"/>
      <c r="J58" s="306"/>
    </row>
    <row r="59" spans="1:10" ht="12.75">
      <c r="A59" s="85" t="s">
        <v>282</v>
      </c>
      <c r="B59" s="370">
        <v>2442</v>
      </c>
      <c r="C59" s="370">
        <v>420</v>
      </c>
      <c r="D59" s="369">
        <v>2862</v>
      </c>
      <c r="E59" s="370">
        <v>2750</v>
      </c>
      <c r="F59" s="370">
        <v>3500</v>
      </c>
      <c r="G59" s="370">
        <v>8186</v>
      </c>
      <c r="H59" s="370">
        <v>2456</v>
      </c>
      <c r="I59" s="306"/>
      <c r="J59" s="306"/>
    </row>
    <row r="60" spans="1:10" ht="12.75">
      <c r="A60" s="231" t="s">
        <v>377</v>
      </c>
      <c r="B60" s="382">
        <v>13876</v>
      </c>
      <c r="C60" s="382">
        <v>1652</v>
      </c>
      <c r="D60" s="382">
        <v>15528</v>
      </c>
      <c r="E60" s="382">
        <v>2477</v>
      </c>
      <c r="F60" s="382">
        <v>3523</v>
      </c>
      <c r="G60" s="382">
        <v>40185</v>
      </c>
      <c r="H60" s="382">
        <v>20045</v>
      </c>
      <c r="I60" s="306"/>
      <c r="J60" s="306"/>
    </row>
    <row r="61" spans="2:10" ht="12.75">
      <c r="B61" s="369"/>
      <c r="C61" s="369"/>
      <c r="D61" s="369"/>
      <c r="E61" s="370"/>
      <c r="F61" s="370"/>
      <c r="G61" s="369"/>
      <c r="H61" s="369"/>
      <c r="I61" s="306"/>
      <c r="J61" s="306"/>
    </row>
    <row r="62" spans="1:10" ht="12.75">
      <c r="A62" s="85" t="s">
        <v>284</v>
      </c>
      <c r="B62" s="369">
        <v>1</v>
      </c>
      <c r="C62" s="369" t="s">
        <v>40</v>
      </c>
      <c r="D62" s="369">
        <v>1</v>
      </c>
      <c r="E62" s="370" t="s">
        <v>40</v>
      </c>
      <c r="F62" s="369" t="s">
        <v>40</v>
      </c>
      <c r="G62" s="369" t="s">
        <v>40</v>
      </c>
      <c r="H62" s="369" t="s">
        <v>40</v>
      </c>
      <c r="I62" s="306"/>
      <c r="J62" s="306"/>
    </row>
    <row r="63" spans="1:10" ht="12.75">
      <c r="A63" s="231" t="s">
        <v>285</v>
      </c>
      <c r="B63" s="382">
        <v>1</v>
      </c>
      <c r="C63" s="382" t="s">
        <v>40</v>
      </c>
      <c r="D63" s="382">
        <v>1</v>
      </c>
      <c r="E63" s="382" t="s">
        <v>40</v>
      </c>
      <c r="F63" s="369" t="s">
        <v>40</v>
      </c>
      <c r="G63" s="382" t="s">
        <v>40</v>
      </c>
      <c r="H63" s="382" t="s">
        <v>40</v>
      </c>
      <c r="I63" s="306"/>
      <c r="J63" s="306"/>
    </row>
    <row r="64" spans="2:10" ht="12.75">
      <c r="B64" s="369"/>
      <c r="C64" s="369"/>
      <c r="D64" s="369"/>
      <c r="E64" s="370"/>
      <c r="F64" s="380"/>
      <c r="G64" s="369"/>
      <c r="H64" s="369"/>
      <c r="I64" s="306"/>
      <c r="J64" s="306"/>
    </row>
    <row r="65" spans="1:10" ht="13.5" thickBot="1">
      <c r="A65" s="232" t="s">
        <v>286</v>
      </c>
      <c r="B65" s="373">
        <f>SUM(B10:B12,B17,B21:B23,B34:B36,B43,B46:B48,B52,B60,B63)</f>
        <v>32995</v>
      </c>
      <c r="C65" s="373">
        <f>SUM(C10:C12,C17,C21:C23,C34:C36,C43,C46:C48,C52,C60,C63)</f>
        <v>2755</v>
      </c>
      <c r="D65" s="373">
        <f>SUM(D10:D12,D17,D21:D23,D34:D36,D43,D46:D48,D52,D60,D63)</f>
        <v>35750</v>
      </c>
      <c r="E65" s="373">
        <f>((E10*B10)+(E12*B12)+(E17*B17)+(E21*B21)+(E23*B23)+(E34*B34)+(E36*B36)+(E43*B43)+(E46*B46)+(E48*B48)+(E52*B52)+(E60*B60))/B65</f>
        <v>2631.768964994696</v>
      </c>
      <c r="F65" s="373">
        <f>((F12*C12)+(F17*C17)+(F21*C21)+(F34*C34)+(F36*C36)+(F43*C43)+(F60*C60))/C65</f>
        <v>3545.0765880217787</v>
      </c>
      <c r="G65" s="373">
        <f>SUM(G10:G12,G17,G21:G23,G34:G36,G43,G46:G48,G52,G60,G63)</f>
        <v>96597</v>
      </c>
      <c r="H65" s="373">
        <f>SUM(H10:H12,H17,H21:H23,H34:H36,H43,H46:H48,H52,H60,H63)</f>
        <v>56696</v>
      </c>
      <c r="I65" s="306"/>
      <c r="J65" s="30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J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445"/>
      <c r="H1" s="445"/>
    </row>
    <row r="2" s="2" customFormat="1" ht="14.25"/>
    <row r="3" spans="1:8" s="2" customFormat="1" ht="15">
      <c r="A3" s="428" t="s">
        <v>42</v>
      </c>
      <c r="B3" s="428"/>
      <c r="C3" s="428"/>
      <c r="D3" s="428"/>
      <c r="E3" s="428"/>
      <c r="F3" s="428"/>
      <c r="G3" s="428"/>
      <c r="H3" s="42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11</v>
      </c>
      <c r="F5" s="22"/>
      <c r="G5" s="24" t="s">
        <v>12</v>
      </c>
      <c r="H5" s="25"/>
    </row>
    <row r="6" spans="1:8" ht="12.75">
      <c r="A6" s="26" t="s">
        <v>6</v>
      </c>
      <c r="B6" s="23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27" t="s">
        <v>16</v>
      </c>
      <c r="H6" s="28"/>
    </row>
    <row r="7" spans="1:8" ht="12.75">
      <c r="A7" s="14"/>
      <c r="B7" s="23" t="s">
        <v>17</v>
      </c>
      <c r="C7" s="23" t="s">
        <v>18</v>
      </c>
      <c r="D7" s="29" t="s">
        <v>19</v>
      </c>
      <c r="E7" s="23" t="s">
        <v>20</v>
      </c>
      <c r="F7" s="23" t="s">
        <v>9</v>
      </c>
      <c r="G7" s="23" t="s">
        <v>21</v>
      </c>
      <c r="H7" s="23" t="s">
        <v>22</v>
      </c>
    </row>
    <row r="8" spans="1:8" ht="13.5" thickBot="1">
      <c r="A8" s="30"/>
      <c r="B8" s="22"/>
      <c r="C8" s="22"/>
      <c r="D8" s="22"/>
      <c r="E8" s="23" t="s">
        <v>23</v>
      </c>
      <c r="F8" s="22"/>
      <c r="G8" s="22"/>
      <c r="H8" s="22"/>
    </row>
    <row r="9" spans="1:10" ht="12.75">
      <c r="A9" s="31">
        <v>1985</v>
      </c>
      <c r="B9" s="32">
        <v>74.6</v>
      </c>
      <c r="C9" s="32">
        <v>62</v>
      </c>
      <c r="D9" s="32">
        <v>462.3</v>
      </c>
      <c r="E9" s="33">
        <v>22.568004519611026</v>
      </c>
      <c r="F9" s="34">
        <v>105561.76601396751</v>
      </c>
      <c r="G9" s="34">
        <v>23327</v>
      </c>
      <c r="H9" s="34">
        <v>105361</v>
      </c>
      <c r="J9" s="128"/>
    </row>
    <row r="10" spans="1:10" ht="12.75">
      <c r="A10" s="35">
        <v>1986</v>
      </c>
      <c r="B10" s="36">
        <v>79.7</v>
      </c>
      <c r="C10" s="36">
        <v>63.21204516938519</v>
      </c>
      <c r="D10" s="36">
        <v>503.8</v>
      </c>
      <c r="E10" s="37">
        <v>21.588354789465463</v>
      </c>
      <c r="F10" s="38">
        <v>108218.23951534384</v>
      </c>
      <c r="G10" s="38">
        <v>25362</v>
      </c>
      <c r="H10" s="38">
        <v>69539</v>
      </c>
      <c r="J10" s="128"/>
    </row>
    <row r="11" spans="1:10" ht="12.75">
      <c r="A11" s="35">
        <v>1987</v>
      </c>
      <c r="B11" s="36">
        <v>78.2</v>
      </c>
      <c r="C11" s="36">
        <v>63.08184143222506</v>
      </c>
      <c r="D11" s="36">
        <v>493.3</v>
      </c>
      <c r="E11" s="37">
        <v>24.659526642866588</v>
      </c>
      <c r="F11" s="38">
        <v>115244.07101559025</v>
      </c>
      <c r="G11" s="38">
        <v>80119</v>
      </c>
      <c r="H11" s="38">
        <v>157393</v>
      </c>
      <c r="J11" s="128"/>
    </row>
    <row r="12" spans="1:10" ht="12.75">
      <c r="A12" s="35">
        <v>1988</v>
      </c>
      <c r="B12" s="36">
        <v>81.4</v>
      </c>
      <c r="C12" s="36">
        <v>63.2063882063882</v>
      </c>
      <c r="D12" s="36">
        <v>514.5</v>
      </c>
      <c r="E12" s="37">
        <v>27.063575060401718</v>
      </c>
      <c r="F12" s="38">
        <v>135185.65263904416</v>
      </c>
      <c r="G12" s="38">
        <v>66261</v>
      </c>
      <c r="H12" s="38">
        <v>126331</v>
      </c>
      <c r="J12" s="128"/>
    </row>
    <row r="13" spans="1:10" ht="12.75">
      <c r="A13" s="35">
        <v>1989</v>
      </c>
      <c r="B13" s="36">
        <v>59.9</v>
      </c>
      <c r="C13" s="36">
        <v>58.36393989983306</v>
      </c>
      <c r="D13" s="36">
        <v>349.6</v>
      </c>
      <c r="E13" s="37">
        <v>27.23185844962918</v>
      </c>
      <c r="F13" s="38">
        <v>95202.5771399036</v>
      </c>
      <c r="G13" s="38">
        <v>119366</v>
      </c>
      <c r="H13" s="38">
        <v>186310</v>
      </c>
      <c r="J13" s="128"/>
    </row>
    <row r="14" spans="1:10" ht="12.75">
      <c r="A14" s="35">
        <v>1990</v>
      </c>
      <c r="B14" s="60">
        <v>90.3</v>
      </c>
      <c r="C14" s="36">
        <v>63.11184939091915</v>
      </c>
      <c r="D14" s="60">
        <v>569.9</v>
      </c>
      <c r="E14" s="105">
        <v>25.59710552570529</v>
      </c>
      <c r="F14" s="39">
        <v>145877.90439099443</v>
      </c>
      <c r="G14" s="38">
        <v>181539</v>
      </c>
      <c r="H14" s="38">
        <v>184742</v>
      </c>
      <c r="J14" s="128"/>
    </row>
    <row r="15" spans="1:10" ht="12.75">
      <c r="A15" s="35">
        <v>1991</v>
      </c>
      <c r="B15" s="60">
        <v>93.7</v>
      </c>
      <c r="C15" s="36">
        <v>62.09178228388473</v>
      </c>
      <c r="D15" s="60">
        <v>581.8</v>
      </c>
      <c r="E15" s="105">
        <v>25.416801894390154</v>
      </c>
      <c r="F15" s="39">
        <v>147874.9534215619</v>
      </c>
      <c r="G15" s="38">
        <v>78201.16666666666</v>
      </c>
      <c r="H15" s="38">
        <v>210767.5</v>
      </c>
      <c r="J15" s="128"/>
    </row>
    <row r="16" spans="1:10" ht="12.75">
      <c r="A16" s="35">
        <v>1992</v>
      </c>
      <c r="B16" s="36">
        <v>85.7</v>
      </c>
      <c r="C16" s="36">
        <v>64.48074679113185</v>
      </c>
      <c r="D16" s="36">
        <v>552.6</v>
      </c>
      <c r="E16" s="37">
        <v>26.420492108711073</v>
      </c>
      <c r="F16" s="38">
        <v>145999.6393927374</v>
      </c>
      <c r="G16" s="38">
        <v>66855</v>
      </c>
      <c r="H16" s="38">
        <v>196437</v>
      </c>
      <c r="J16" s="128"/>
    </row>
    <row r="17" spans="1:10" ht="12.75">
      <c r="A17" s="35">
        <v>1993</v>
      </c>
      <c r="B17" s="36">
        <v>47.9</v>
      </c>
      <c r="C17" s="36">
        <v>66.34655532359082</v>
      </c>
      <c r="D17" s="36">
        <v>317.8</v>
      </c>
      <c r="E17" s="37">
        <v>32.045965405743274</v>
      </c>
      <c r="F17" s="38">
        <v>101842.07805945212</v>
      </c>
      <c r="G17" s="38">
        <v>140508.33333333334</v>
      </c>
      <c r="H17" s="38">
        <v>161973.66666666666</v>
      </c>
      <c r="J17" s="128"/>
    </row>
    <row r="18" spans="1:10" ht="12.75">
      <c r="A18" s="13">
        <v>1994</v>
      </c>
      <c r="B18" s="42">
        <v>66.3</v>
      </c>
      <c r="C18" s="42">
        <v>61.47812971342383</v>
      </c>
      <c r="D18" s="42">
        <v>407.6</v>
      </c>
      <c r="E18" s="129">
        <v>38.18229899150169</v>
      </c>
      <c r="F18" s="65">
        <v>155631.05068936088</v>
      </c>
      <c r="G18" s="65">
        <v>176695</v>
      </c>
      <c r="H18" s="38">
        <v>102663</v>
      </c>
      <c r="J18" s="128"/>
    </row>
    <row r="19" spans="1:10" ht="12.75">
      <c r="A19" s="13">
        <v>1995</v>
      </c>
      <c r="B19" s="41">
        <v>54.5</v>
      </c>
      <c r="C19" s="42">
        <v>69.9</v>
      </c>
      <c r="D19" s="41">
        <v>329.5</v>
      </c>
      <c r="E19" s="43">
        <v>35.91648335797483</v>
      </c>
      <c r="F19" s="44">
        <v>118344.81266452705</v>
      </c>
      <c r="G19" s="65">
        <v>193473</v>
      </c>
      <c r="H19" s="38">
        <v>175429</v>
      </c>
      <c r="I19" s="40"/>
      <c r="J19" s="128"/>
    </row>
    <row r="20" spans="1:8" ht="12.75">
      <c r="A20" s="13">
        <v>1996</v>
      </c>
      <c r="B20" s="41">
        <v>105.1</v>
      </c>
      <c r="C20" s="42">
        <v>69.8</v>
      </c>
      <c r="D20" s="41">
        <v>734</v>
      </c>
      <c r="E20" s="43">
        <v>33.56051590879041</v>
      </c>
      <c r="F20" s="44">
        <v>246334.18677052154</v>
      </c>
      <c r="G20" s="73">
        <v>158231</v>
      </c>
      <c r="H20" s="39">
        <v>163489</v>
      </c>
    </row>
    <row r="21" spans="1:8" ht="12.75">
      <c r="A21" s="13">
        <v>1997</v>
      </c>
      <c r="B21" s="41">
        <v>113.6</v>
      </c>
      <c r="C21" s="42">
        <v>68.27464788732395</v>
      </c>
      <c r="D21" s="41">
        <v>775.6</v>
      </c>
      <c r="E21" s="43">
        <v>31.37283184883344</v>
      </c>
      <c r="F21" s="44">
        <v>243327.68381955213</v>
      </c>
      <c r="G21" s="73">
        <v>90859</v>
      </c>
      <c r="H21" s="39">
        <v>260549</v>
      </c>
    </row>
    <row r="22" spans="1:8" ht="12.75">
      <c r="A22" s="13">
        <v>1998</v>
      </c>
      <c r="B22" s="41">
        <v>112.7</v>
      </c>
      <c r="C22" s="42">
        <v>70.7</v>
      </c>
      <c r="D22" s="41">
        <v>796.3</v>
      </c>
      <c r="E22" s="43">
        <v>29.010854278605176</v>
      </c>
      <c r="F22" s="44">
        <v>233334.3009628214</v>
      </c>
      <c r="G22" s="73">
        <v>94455</v>
      </c>
      <c r="H22" s="39">
        <v>310669</v>
      </c>
    </row>
    <row r="23" spans="1:8" ht="12.75">
      <c r="A23" s="13">
        <v>1999</v>
      </c>
      <c r="B23" s="41">
        <v>110.5</v>
      </c>
      <c r="C23" s="42">
        <v>73.96380090497738</v>
      </c>
      <c r="D23" s="41">
        <v>817.3</v>
      </c>
      <c r="E23" s="43">
        <v>27.70064789104853</v>
      </c>
      <c r="F23" s="44">
        <v>226397.3952135396</v>
      </c>
      <c r="G23" s="73">
        <v>97720.5</v>
      </c>
      <c r="H23" s="96">
        <v>309630.6666666667</v>
      </c>
    </row>
    <row r="24" spans="1:8" ht="12.75">
      <c r="A24" s="13">
        <v>2000</v>
      </c>
      <c r="B24" s="41">
        <v>117.045</v>
      </c>
      <c r="C24" s="100">
        <f>D24/B24*10</f>
        <v>70.66094237259173</v>
      </c>
      <c r="D24" s="41">
        <v>827.051</v>
      </c>
      <c r="E24" s="43">
        <v>27.4422126861635</v>
      </c>
      <c r="F24" s="44">
        <f>D24*E24*10</f>
        <v>226961.0944430421</v>
      </c>
      <c r="G24" s="73">
        <v>98209.91383333332</v>
      </c>
      <c r="H24" s="96">
        <v>268890.77766666666</v>
      </c>
    </row>
    <row r="25" spans="1:8" ht="12.75">
      <c r="A25" s="98">
        <v>2001</v>
      </c>
      <c r="B25" s="99">
        <v>115.6</v>
      </c>
      <c r="C25" s="100">
        <f>D25/B25*10</f>
        <v>75.78719723183391</v>
      </c>
      <c r="D25" s="99">
        <v>876.1</v>
      </c>
      <c r="E25" s="101">
        <v>27.9</v>
      </c>
      <c r="F25" s="44">
        <f>D25*E25*10</f>
        <v>244431.9</v>
      </c>
      <c r="G25" s="73">
        <v>91385.053</v>
      </c>
      <c r="H25" s="96">
        <v>259585.8241666667</v>
      </c>
    </row>
    <row r="26" spans="1:8" ht="12.75">
      <c r="A26" s="98">
        <v>2002</v>
      </c>
      <c r="B26" s="99">
        <v>113.468</v>
      </c>
      <c r="C26" s="100">
        <f>D26/B26*10</f>
        <v>72.17187286283357</v>
      </c>
      <c r="D26" s="99">
        <v>818.919807</v>
      </c>
      <c r="E26" s="101">
        <v>27.51</v>
      </c>
      <c r="F26" s="44">
        <f>D26*E26*10</f>
        <v>225284.83890570002</v>
      </c>
      <c r="G26" s="73">
        <v>81600.53266666667</v>
      </c>
      <c r="H26" s="96">
        <v>317715.52516666666</v>
      </c>
    </row>
    <row r="27" spans="1:8" ht="13.5" thickBot="1">
      <c r="A27" s="102" t="s">
        <v>350</v>
      </c>
      <c r="B27" s="74">
        <v>117.5</v>
      </c>
      <c r="C27" s="305">
        <f>D27/B27*10</f>
        <v>72.7659574468085</v>
      </c>
      <c r="D27" s="74">
        <v>855</v>
      </c>
      <c r="E27" s="49">
        <v>27.48</v>
      </c>
      <c r="F27" s="68">
        <f>D27*E27*10</f>
        <v>234954</v>
      </c>
      <c r="G27" s="50"/>
      <c r="H27" s="278"/>
    </row>
    <row r="28" spans="1:8" ht="12.75">
      <c r="A28" s="14" t="s">
        <v>43</v>
      </c>
      <c r="B28" s="14"/>
      <c r="C28" s="14"/>
      <c r="D28" s="14"/>
      <c r="E28" s="14"/>
      <c r="F28" s="14"/>
      <c r="G28" s="14"/>
      <c r="H28" s="14"/>
    </row>
    <row r="29" spans="1:8" ht="12.75">
      <c r="A29" s="53" t="s">
        <v>44</v>
      </c>
      <c r="B29" s="14"/>
      <c r="C29" s="14"/>
      <c r="D29" s="14"/>
      <c r="E29" s="14"/>
      <c r="F29" s="14"/>
      <c r="G29" s="14"/>
      <c r="H29" s="14"/>
    </row>
    <row r="30" ht="12.75">
      <c r="A30" t="s">
        <v>41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1"/>
  <dimension ref="A1:J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33" customWidth="1"/>
    <col min="2" max="8" width="11.421875" style="133" customWidth="1"/>
    <col min="9" max="9" width="18.8515625" style="133" customWidth="1"/>
    <col min="10" max="18" width="9.421875" style="133" customWidth="1"/>
    <col min="19" max="16384" width="11.421875" style="133" customWidth="1"/>
  </cols>
  <sheetData>
    <row r="1" spans="1:7" s="130" customFormat="1" ht="18">
      <c r="A1" s="469" t="s">
        <v>0</v>
      </c>
      <c r="B1" s="469"/>
      <c r="C1" s="469"/>
      <c r="D1" s="469"/>
      <c r="E1" s="469"/>
      <c r="F1" s="469"/>
      <c r="G1" s="469"/>
    </row>
    <row r="2" s="132" customFormat="1" ht="14.25"/>
    <row r="3" spans="1:10" s="132" customFormat="1" ht="15">
      <c r="A3" s="448" t="s">
        <v>360</v>
      </c>
      <c r="B3" s="448"/>
      <c r="C3" s="448"/>
      <c r="D3" s="448"/>
      <c r="E3" s="448"/>
      <c r="F3" s="448"/>
      <c r="G3" s="448"/>
      <c r="H3" s="365"/>
      <c r="I3" s="365"/>
      <c r="J3" s="365"/>
    </row>
    <row r="4" spans="1:7" s="132" customFormat="1" ht="15">
      <c r="A4" s="3"/>
      <c r="B4" s="4"/>
      <c r="C4" s="4"/>
      <c r="D4" s="4"/>
      <c r="E4" s="4"/>
      <c r="F4" s="4"/>
      <c r="G4" s="4"/>
    </row>
    <row r="5" spans="1:7" ht="12.75">
      <c r="A5" s="260" t="s">
        <v>227</v>
      </c>
      <c r="B5" s="64" t="s">
        <v>297</v>
      </c>
      <c r="C5" s="82" t="s">
        <v>298</v>
      </c>
      <c r="D5" s="83"/>
      <c r="E5" s="83"/>
      <c r="F5" s="83"/>
      <c r="G5" s="83"/>
    </row>
    <row r="6" spans="1:7" ht="13.5" thickBot="1">
      <c r="A6" s="268" t="s">
        <v>228</v>
      </c>
      <c r="B6" s="253" t="s">
        <v>299</v>
      </c>
      <c r="C6" s="253" t="s">
        <v>300</v>
      </c>
      <c r="D6" s="253" t="s">
        <v>301</v>
      </c>
      <c r="E6" s="248" t="s">
        <v>302</v>
      </c>
      <c r="F6" s="242" t="s">
        <v>303</v>
      </c>
      <c r="G6" s="242" t="s">
        <v>151</v>
      </c>
    </row>
    <row r="7" spans="1:8" s="171" customFormat="1" ht="12.75">
      <c r="A7" s="262" t="s">
        <v>240</v>
      </c>
      <c r="B7" s="400">
        <v>1252</v>
      </c>
      <c r="C7" s="257" t="s">
        <v>40</v>
      </c>
      <c r="D7" s="401">
        <v>1252</v>
      </c>
      <c r="E7" s="257" t="s">
        <v>40</v>
      </c>
      <c r="F7" s="257" t="s">
        <v>40</v>
      </c>
      <c r="G7" s="401">
        <f>SUM(C7:F7)</f>
        <v>1252</v>
      </c>
      <c r="H7" s="402"/>
    </row>
    <row r="8" spans="1:8" ht="12.75">
      <c r="A8" s="30"/>
      <c r="B8" s="403"/>
      <c r="C8" s="403"/>
      <c r="D8" s="403"/>
      <c r="E8" s="403"/>
      <c r="F8" s="403"/>
      <c r="G8" s="403"/>
      <c r="H8" s="402"/>
    </row>
    <row r="9" spans="1:8" ht="12.75">
      <c r="A9" s="15" t="s">
        <v>307</v>
      </c>
      <c r="B9" s="403">
        <v>7862</v>
      </c>
      <c r="C9" s="403">
        <v>1287</v>
      </c>
      <c r="D9" s="403">
        <v>6561</v>
      </c>
      <c r="E9" s="403">
        <v>14</v>
      </c>
      <c r="F9" s="204" t="s">
        <v>40</v>
      </c>
      <c r="G9" s="403">
        <f>SUM(C9:F9)</f>
        <v>7862</v>
      </c>
      <c r="H9" s="402"/>
    </row>
    <row r="10" spans="1:8" ht="12.75">
      <c r="A10" s="35" t="s">
        <v>243</v>
      </c>
      <c r="B10" s="404">
        <v>31</v>
      </c>
      <c r="C10" s="204" t="s">
        <v>40</v>
      </c>
      <c r="D10" s="404">
        <v>31</v>
      </c>
      <c r="E10" s="204" t="s">
        <v>40</v>
      </c>
      <c r="F10" s="204" t="s">
        <v>40</v>
      </c>
      <c r="G10" s="403">
        <f>SUM(C10:F10)</f>
        <v>31</v>
      </c>
      <c r="H10" s="402"/>
    </row>
    <row r="11" spans="1:8" ht="12.75">
      <c r="A11" s="35" t="s">
        <v>308</v>
      </c>
      <c r="B11" s="403">
        <v>2543</v>
      </c>
      <c r="C11" s="403">
        <v>206</v>
      </c>
      <c r="D11" s="403">
        <v>2337</v>
      </c>
      <c r="E11" s="204" t="s">
        <v>40</v>
      </c>
      <c r="F11" s="204" t="s">
        <v>40</v>
      </c>
      <c r="G11" s="403">
        <f>SUM(C11:F11)</f>
        <v>2543</v>
      </c>
      <c r="H11" s="402"/>
    </row>
    <row r="12" spans="1:8" s="171" customFormat="1" ht="12.75">
      <c r="A12" s="262" t="s">
        <v>293</v>
      </c>
      <c r="B12" s="405">
        <f>SUM(B9:B11)</f>
        <v>10436</v>
      </c>
      <c r="C12" s="405">
        <f>SUM(C9:C11)</f>
        <v>1493</v>
      </c>
      <c r="D12" s="405">
        <f>SUM(D9:D11)</f>
        <v>8929</v>
      </c>
      <c r="E12" s="405">
        <f>SUM(E9:E11)</f>
        <v>14</v>
      </c>
      <c r="F12" s="257" t="s">
        <v>40</v>
      </c>
      <c r="G12" s="405">
        <f>SUM(G9:G11)</f>
        <v>10436</v>
      </c>
      <c r="H12" s="402"/>
    </row>
    <row r="13" spans="1:8" s="171" customFormat="1" ht="12.75">
      <c r="A13" s="30"/>
      <c r="B13" s="403"/>
      <c r="C13" s="403"/>
      <c r="D13" s="403"/>
      <c r="E13" s="403"/>
      <c r="F13" s="403"/>
      <c r="G13" s="403"/>
      <c r="H13" s="402"/>
    </row>
    <row r="14" spans="1:8" ht="12.75">
      <c r="A14" s="35" t="s">
        <v>309</v>
      </c>
      <c r="B14" s="403">
        <v>741</v>
      </c>
      <c r="C14" s="204" t="s">
        <v>40</v>
      </c>
      <c r="D14" s="403">
        <v>741</v>
      </c>
      <c r="E14" s="204" t="s">
        <v>40</v>
      </c>
      <c r="F14" s="204" t="s">
        <v>40</v>
      </c>
      <c r="G14" s="403">
        <f>SUM(C14:F14)</f>
        <v>741</v>
      </c>
      <c r="H14" s="402"/>
    </row>
    <row r="15" spans="1:8" ht="12.75">
      <c r="A15" s="35" t="s">
        <v>310</v>
      </c>
      <c r="B15" s="403">
        <v>137</v>
      </c>
      <c r="C15" s="204" t="s">
        <v>40</v>
      </c>
      <c r="D15" s="403">
        <v>137</v>
      </c>
      <c r="E15" s="204" t="s">
        <v>40</v>
      </c>
      <c r="F15" s="204" t="s">
        <v>40</v>
      </c>
      <c r="G15" s="403">
        <f>SUM(C15:F15)</f>
        <v>137</v>
      </c>
      <c r="H15" s="402"/>
    </row>
    <row r="16" spans="1:8" ht="12.75">
      <c r="A16" s="35" t="s">
        <v>311</v>
      </c>
      <c r="B16" s="403">
        <v>20458</v>
      </c>
      <c r="C16" s="204" t="s">
        <v>40</v>
      </c>
      <c r="D16" s="403">
        <v>19881</v>
      </c>
      <c r="E16" s="204" t="s">
        <v>40</v>
      </c>
      <c r="F16" s="403">
        <v>577</v>
      </c>
      <c r="G16" s="403">
        <f>SUM(C16:F16)</f>
        <v>20458</v>
      </c>
      <c r="H16" s="402"/>
    </row>
    <row r="17" spans="1:8" s="171" customFormat="1" ht="12.75">
      <c r="A17" s="262" t="s">
        <v>249</v>
      </c>
      <c r="B17" s="405">
        <f>SUM(B14:B16)</f>
        <v>21336</v>
      </c>
      <c r="C17" s="257" t="s">
        <v>40</v>
      </c>
      <c r="D17" s="405">
        <f>SUM(D14:D16)</f>
        <v>20759</v>
      </c>
      <c r="E17" s="257" t="s">
        <v>40</v>
      </c>
      <c r="F17" s="405">
        <f>SUM(F14:F16)</f>
        <v>577</v>
      </c>
      <c r="G17" s="405">
        <f>SUM(G14:G16)</f>
        <v>21336</v>
      </c>
      <c r="H17" s="402"/>
    </row>
    <row r="18" spans="1:8" s="171" customFormat="1" ht="12.75">
      <c r="A18" s="30"/>
      <c r="B18" s="403"/>
      <c r="C18" s="403"/>
      <c r="D18" s="403"/>
      <c r="E18" s="403"/>
      <c r="F18" s="403"/>
      <c r="G18" s="403"/>
      <c r="H18" s="402"/>
    </row>
    <row r="19" spans="1:8" ht="12.75">
      <c r="A19" s="35" t="s">
        <v>312</v>
      </c>
      <c r="B19" s="339">
        <v>202</v>
      </c>
      <c r="C19" s="339">
        <v>180</v>
      </c>
      <c r="D19" s="204" t="s">
        <v>40</v>
      </c>
      <c r="E19" s="339">
        <v>22</v>
      </c>
      <c r="F19" s="204" t="s">
        <v>40</v>
      </c>
      <c r="G19" s="403">
        <f>SUM(C19:F19)</f>
        <v>202</v>
      </c>
      <c r="H19" s="402"/>
    </row>
    <row r="20" spans="1:8" s="171" customFormat="1" ht="12.75">
      <c r="A20" s="262" t="s">
        <v>296</v>
      </c>
      <c r="B20" s="405">
        <f>B19</f>
        <v>202</v>
      </c>
      <c r="C20" s="405">
        <f>C19</f>
        <v>180</v>
      </c>
      <c r="D20" s="257" t="s">
        <v>40</v>
      </c>
      <c r="E20" s="405">
        <f>E19</f>
        <v>22</v>
      </c>
      <c r="F20" s="257" t="s">
        <v>40</v>
      </c>
      <c r="G20" s="405">
        <f>G19</f>
        <v>202</v>
      </c>
      <c r="H20" s="402"/>
    </row>
    <row r="21" spans="1:8" ht="12.75">
      <c r="A21" s="30"/>
      <c r="B21" s="403"/>
      <c r="C21" s="403"/>
      <c r="D21" s="403"/>
      <c r="E21" s="403"/>
      <c r="F21" s="403"/>
      <c r="G21" s="403"/>
      <c r="H21" s="402"/>
    </row>
    <row r="22" spans="1:8" ht="12.75">
      <c r="A22" s="30" t="s">
        <v>313</v>
      </c>
      <c r="B22" s="403">
        <v>244</v>
      </c>
      <c r="C22" s="403">
        <v>244</v>
      </c>
      <c r="D22" s="204" t="s">
        <v>40</v>
      </c>
      <c r="E22" s="204" t="s">
        <v>40</v>
      </c>
      <c r="F22" s="204" t="s">
        <v>40</v>
      </c>
      <c r="G22" s="403">
        <f>SUM(C22:F22)</f>
        <v>244</v>
      </c>
      <c r="H22" s="402"/>
    </row>
    <row r="23" spans="1:8" s="171" customFormat="1" ht="12.75">
      <c r="A23" s="35" t="s">
        <v>314</v>
      </c>
      <c r="B23" s="403">
        <v>136</v>
      </c>
      <c r="C23" s="204" t="s">
        <v>40</v>
      </c>
      <c r="D23" s="403">
        <v>136</v>
      </c>
      <c r="E23" s="204" t="s">
        <v>40</v>
      </c>
      <c r="F23" s="204" t="s">
        <v>40</v>
      </c>
      <c r="G23" s="403">
        <f>SUM(C23:F23)</f>
        <v>136</v>
      </c>
      <c r="H23" s="402"/>
    </row>
    <row r="24" spans="1:8" ht="12.75">
      <c r="A24" s="35" t="s">
        <v>315</v>
      </c>
      <c r="B24" s="403">
        <v>14400</v>
      </c>
      <c r="C24" s="403">
        <v>503</v>
      </c>
      <c r="D24" s="403">
        <v>13834</v>
      </c>
      <c r="E24" s="204" t="s">
        <v>40</v>
      </c>
      <c r="F24" s="403">
        <v>63</v>
      </c>
      <c r="G24" s="403">
        <f>SUM(C24:F24)</f>
        <v>14400</v>
      </c>
      <c r="H24" s="402"/>
    </row>
    <row r="25" spans="1:8" s="171" customFormat="1" ht="12.75">
      <c r="A25" s="262" t="s">
        <v>270</v>
      </c>
      <c r="B25" s="405">
        <f>SUM(B22:B24)</f>
        <v>14780</v>
      </c>
      <c r="C25" s="405">
        <f>SUM(C22:C24)</f>
        <v>747</v>
      </c>
      <c r="D25" s="405">
        <f>SUM(D22:D24)</f>
        <v>13970</v>
      </c>
      <c r="E25" s="257" t="s">
        <v>40</v>
      </c>
      <c r="F25" s="405">
        <f>SUM(F22:F24)</f>
        <v>63</v>
      </c>
      <c r="G25" s="405">
        <f>SUM(G22:G24)</f>
        <v>14780</v>
      </c>
      <c r="H25" s="402"/>
    </row>
    <row r="26" spans="1:8" ht="12.75">
      <c r="A26" s="30"/>
      <c r="B26" s="403"/>
      <c r="C26" s="403"/>
      <c r="D26" s="403"/>
      <c r="E26" s="403"/>
      <c r="F26" s="403"/>
      <c r="G26" s="403"/>
      <c r="H26" s="402"/>
    </row>
    <row r="27" spans="1:8" s="171" customFormat="1" ht="12.75">
      <c r="A27" s="262" t="s">
        <v>271</v>
      </c>
      <c r="B27" s="405">
        <v>456</v>
      </c>
      <c r="C27" s="405">
        <v>456</v>
      </c>
      <c r="D27" s="257" t="s">
        <v>40</v>
      </c>
      <c r="E27" s="257" t="s">
        <v>40</v>
      </c>
      <c r="F27" s="257" t="s">
        <v>40</v>
      </c>
      <c r="G27" s="405">
        <f>SUM(C27:F27)</f>
        <v>456</v>
      </c>
      <c r="H27" s="402"/>
    </row>
    <row r="28" spans="1:8" s="171" customFormat="1" ht="12.75">
      <c r="A28" s="30"/>
      <c r="B28" s="403"/>
      <c r="C28" s="403"/>
      <c r="D28" s="403"/>
      <c r="E28" s="403"/>
      <c r="F28" s="403"/>
      <c r="G28" s="403"/>
      <c r="H28" s="402"/>
    </row>
    <row r="29" spans="1:8" ht="12.75">
      <c r="A29" s="35" t="s">
        <v>316</v>
      </c>
      <c r="B29" s="403">
        <v>20530</v>
      </c>
      <c r="C29" s="403">
        <v>4619</v>
      </c>
      <c r="D29" s="403">
        <v>883</v>
      </c>
      <c r="E29" s="204" t="s">
        <v>40</v>
      </c>
      <c r="F29" s="403">
        <v>15028</v>
      </c>
      <c r="G29" s="403">
        <f>SUM(C29:F29)</f>
        <v>20530</v>
      </c>
      <c r="H29" s="402"/>
    </row>
    <row r="30" spans="1:8" s="171" customFormat="1" ht="12.75">
      <c r="A30" s="35" t="s">
        <v>317</v>
      </c>
      <c r="B30" s="403">
        <v>5270</v>
      </c>
      <c r="C30" s="403">
        <v>1186</v>
      </c>
      <c r="D30" s="403">
        <v>226</v>
      </c>
      <c r="E30" s="204" t="s">
        <v>40</v>
      </c>
      <c r="F30" s="403">
        <v>3858</v>
      </c>
      <c r="G30" s="403">
        <f>SUM(C30:F30)</f>
        <v>5270</v>
      </c>
      <c r="H30" s="402"/>
    </row>
    <row r="31" spans="1:8" s="171" customFormat="1" ht="12.75">
      <c r="A31" s="262" t="s">
        <v>274</v>
      </c>
      <c r="B31" s="405">
        <f>SUM(B29:B30)</f>
        <v>25800</v>
      </c>
      <c r="C31" s="405">
        <f>SUM(C29:C30)</f>
        <v>5805</v>
      </c>
      <c r="D31" s="405">
        <f>SUM(D29:D30)</f>
        <v>1109</v>
      </c>
      <c r="E31" s="257" t="s">
        <v>40</v>
      </c>
      <c r="F31" s="405">
        <f>SUM(F29:F30)</f>
        <v>18886</v>
      </c>
      <c r="G31" s="405">
        <f>SUM(G29:G30)</f>
        <v>25800</v>
      </c>
      <c r="H31" s="402"/>
    </row>
    <row r="32" spans="1:8" ht="12.75">
      <c r="A32" s="30"/>
      <c r="B32" s="403"/>
      <c r="C32" s="403"/>
      <c r="D32" s="403"/>
      <c r="E32" s="403"/>
      <c r="F32" s="403"/>
      <c r="G32" s="403"/>
      <c r="H32" s="402"/>
    </row>
    <row r="33" spans="1:8" ht="12.75">
      <c r="A33" s="35" t="s">
        <v>318</v>
      </c>
      <c r="B33" s="403">
        <v>2533</v>
      </c>
      <c r="C33" s="403">
        <v>1301</v>
      </c>
      <c r="D33" s="403">
        <v>206</v>
      </c>
      <c r="E33" s="204" t="s">
        <v>40</v>
      </c>
      <c r="F33" s="403">
        <v>1026</v>
      </c>
      <c r="G33" s="403">
        <f>SUM(C33:F33)</f>
        <v>2533</v>
      </c>
      <c r="H33" s="402"/>
    </row>
    <row r="34" spans="1:8" s="171" customFormat="1" ht="12.75">
      <c r="A34" s="35" t="s">
        <v>319</v>
      </c>
      <c r="B34" s="339">
        <v>36673</v>
      </c>
      <c r="C34" s="339">
        <v>1101</v>
      </c>
      <c r="D34" s="339">
        <v>4034</v>
      </c>
      <c r="E34" s="204" t="s">
        <v>40</v>
      </c>
      <c r="F34" s="339">
        <v>31538</v>
      </c>
      <c r="G34" s="403">
        <f>SUM(C34:F34)</f>
        <v>36673</v>
      </c>
      <c r="H34" s="402"/>
    </row>
    <row r="35" spans="1:8" s="171" customFormat="1" ht="12.75">
      <c r="A35" s="262" t="s">
        <v>295</v>
      </c>
      <c r="B35" s="405">
        <f>SUM(B33:B34)</f>
        <v>39206</v>
      </c>
      <c r="C35" s="405">
        <f>SUM(C33:C34)</f>
        <v>2402</v>
      </c>
      <c r="D35" s="405">
        <f>SUM(D33:D34)</f>
        <v>4240</v>
      </c>
      <c r="E35" s="257" t="s">
        <v>40</v>
      </c>
      <c r="F35" s="405">
        <f>SUM(F33:F34)</f>
        <v>32564</v>
      </c>
      <c r="G35" s="405">
        <f>SUM(G33:G34)</f>
        <v>39206</v>
      </c>
      <c r="H35" s="402"/>
    </row>
    <row r="36" spans="1:8" ht="12.75">
      <c r="A36" s="30"/>
      <c r="B36" s="403"/>
      <c r="C36" s="403"/>
      <c r="D36" s="403"/>
      <c r="E36" s="403"/>
      <c r="F36" s="403"/>
      <c r="G36" s="403"/>
      <c r="H36" s="402"/>
    </row>
    <row r="37" spans="1:8" s="171" customFormat="1" ht="13.5" thickBot="1">
      <c r="A37" s="269" t="s">
        <v>320</v>
      </c>
      <c r="B37" s="406">
        <f aca="true" t="shared" si="0" ref="B37:G37">SUM(B7,B12,B17,B20,B25,B27,B31,B35)</f>
        <v>113468</v>
      </c>
      <c r="C37" s="406">
        <f t="shared" si="0"/>
        <v>11083</v>
      </c>
      <c r="D37" s="406">
        <f t="shared" si="0"/>
        <v>50259</v>
      </c>
      <c r="E37" s="406">
        <f t="shared" si="0"/>
        <v>36</v>
      </c>
      <c r="F37" s="406">
        <f t="shared" si="0"/>
        <v>52090</v>
      </c>
      <c r="G37" s="406">
        <f t="shared" si="0"/>
        <v>113468</v>
      </c>
      <c r="H37" s="402"/>
    </row>
    <row r="38" s="171" customFormat="1" ht="12.75">
      <c r="A38" s="261" t="s">
        <v>340</v>
      </c>
    </row>
    <row r="39" ht="12.75">
      <c r="A39" s="261"/>
    </row>
    <row r="40" s="171" customFormat="1" ht="12.75"/>
    <row r="41" ht="12.75">
      <c r="H41" s="263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K4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133" customWidth="1"/>
    <col min="2" max="10" width="11.421875" style="133" customWidth="1"/>
    <col min="11" max="19" width="9.421875" style="133" customWidth="1"/>
    <col min="20" max="16384" width="11.421875" style="133" customWidth="1"/>
  </cols>
  <sheetData>
    <row r="1" spans="1:10" s="130" customFormat="1" ht="18">
      <c r="A1" s="469" t="s">
        <v>0</v>
      </c>
      <c r="B1" s="469"/>
      <c r="C1" s="469"/>
      <c r="D1" s="469"/>
      <c r="E1" s="469"/>
      <c r="F1" s="469"/>
      <c r="G1" s="469"/>
      <c r="H1" s="469"/>
      <c r="I1" s="469"/>
      <c r="J1" s="469"/>
    </row>
    <row r="2" s="132" customFormat="1" ht="14.25"/>
    <row r="3" spans="1:10" s="132" customFormat="1" ht="15">
      <c r="A3" s="448" t="s">
        <v>361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12.75">
      <c r="A4" s="264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2.75">
      <c r="A5" s="260" t="s">
        <v>227</v>
      </c>
      <c r="B5" s="82" t="s">
        <v>304</v>
      </c>
      <c r="C5" s="83"/>
      <c r="D5" s="83"/>
      <c r="E5" s="83"/>
      <c r="F5" s="82" t="s">
        <v>144</v>
      </c>
      <c r="G5" s="83"/>
      <c r="H5" s="83"/>
      <c r="I5" s="83"/>
      <c r="J5" s="83"/>
    </row>
    <row r="6" spans="1:10" ht="12.75">
      <c r="A6" s="260" t="s">
        <v>305</v>
      </c>
      <c r="B6" s="82" t="s">
        <v>298</v>
      </c>
      <c r="C6" s="83"/>
      <c r="D6" s="83"/>
      <c r="E6" s="83"/>
      <c r="F6" s="82" t="s">
        <v>298</v>
      </c>
      <c r="G6" s="83"/>
      <c r="H6" s="83"/>
      <c r="I6" s="83"/>
      <c r="J6" s="63"/>
    </row>
    <row r="7" spans="1:10" ht="13.5" thickBot="1">
      <c r="A7" s="275" t="s">
        <v>306</v>
      </c>
      <c r="B7" s="274" t="s">
        <v>300</v>
      </c>
      <c r="C7" s="274" t="s">
        <v>301</v>
      </c>
      <c r="D7" s="274" t="s">
        <v>302</v>
      </c>
      <c r="E7" s="274" t="s">
        <v>303</v>
      </c>
      <c r="F7" s="274" t="s">
        <v>300</v>
      </c>
      <c r="G7" s="274" t="s">
        <v>301</v>
      </c>
      <c r="H7" s="248" t="s">
        <v>302</v>
      </c>
      <c r="I7" s="248" t="s">
        <v>303</v>
      </c>
      <c r="J7" s="253" t="s">
        <v>151</v>
      </c>
    </row>
    <row r="8" spans="1:11" s="171" customFormat="1" ht="12.75">
      <c r="A8" s="262" t="s">
        <v>240</v>
      </c>
      <c r="B8" s="257" t="s">
        <v>40</v>
      </c>
      <c r="C8" s="407">
        <v>3117</v>
      </c>
      <c r="D8" s="257" t="s">
        <v>40</v>
      </c>
      <c r="E8" s="257" t="s">
        <v>40</v>
      </c>
      <c r="F8" s="257" t="s">
        <v>40</v>
      </c>
      <c r="G8" s="257">
        <v>3902.484</v>
      </c>
      <c r="H8" s="257" t="s">
        <v>40</v>
      </c>
      <c r="I8" s="257" t="s">
        <v>40</v>
      </c>
      <c r="J8" s="273">
        <f>SUM(F8:I8)</f>
        <v>3902.484</v>
      </c>
      <c r="K8" s="408"/>
    </row>
    <row r="9" spans="1:11" ht="12.75">
      <c r="A9" s="30"/>
      <c r="B9" s="409"/>
      <c r="C9" s="409"/>
      <c r="D9" s="409"/>
      <c r="E9" s="409"/>
      <c r="F9" s="266"/>
      <c r="G9" s="266"/>
      <c r="H9" s="266"/>
      <c r="I9" s="266"/>
      <c r="J9" s="267"/>
      <c r="K9" s="408"/>
    </row>
    <row r="10" spans="1:11" ht="12.75">
      <c r="A10" s="15" t="s">
        <v>307</v>
      </c>
      <c r="B10" s="410">
        <v>4494</v>
      </c>
      <c r="C10" s="410">
        <v>5315</v>
      </c>
      <c r="D10" s="410">
        <v>4600</v>
      </c>
      <c r="E10" s="204" t="s">
        <v>40</v>
      </c>
      <c r="F10" s="204">
        <v>5783.778</v>
      </c>
      <c r="G10" s="204">
        <v>34871.715</v>
      </c>
      <c r="H10" s="204">
        <v>64.4</v>
      </c>
      <c r="I10" s="204" t="s">
        <v>40</v>
      </c>
      <c r="J10" s="267">
        <f>SUM(F10:I10)</f>
        <v>40719.893</v>
      </c>
      <c r="K10" s="408"/>
    </row>
    <row r="11" spans="1:11" ht="12.75">
      <c r="A11" s="35" t="s">
        <v>243</v>
      </c>
      <c r="B11" s="204" t="s">
        <v>40</v>
      </c>
      <c r="C11" s="411">
        <v>8100</v>
      </c>
      <c r="D11" s="204" t="s">
        <v>40</v>
      </c>
      <c r="E11" s="204" t="s">
        <v>40</v>
      </c>
      <c r="F11" s="204" t="s">
        <v>40</v>
      </c>
      <c r="G11" s="204">
        <v>251.1</v>
      </c>
      <c r="H11" s="204" t="s">
        <v>40</v>
      </c>
      <c r="I11" s="204" t="s">
        <v>40</v>
      </c>
      <c r="J11" s="267">
        <f>SUM(F11:I11)</f>
        <v>251.1</v>
      </c>
      <c r="K11" s="408"/>
    </row>
    <row r="12" spans="1:11" ht="12.75">
      <c r="A12" s="35" t="s">
        <v>308</v>
      </c>
      <c r="B12" s="410">
        <v>2500</v>
      </c>
      <c r="C12" s="410">
        <v>2500</v>
      </c>
      <c r="D12" s="204" t="s">
        <v>40</v>
      </c>
      <c r="E12" s="204" t="s">
        <v>40</v>
      </c>
      <c r="F12" s="204">
        <v>515</v>
      </c>
      <c r="G12" s="204">
        <v>5842.5</v>
      </c>
      <c r="H12" s="204" t="s">
        <v>40</v>
      </c>
      <c r="I12" s="204" t="s">
        <v>40</v>
      </c>
      <c r="J12" s="267">
        <f>SUM(F12:I12)</f>
        <v>6357.5</v>
      </c>
      <c r="K12" s="408"/>
    </row>
    <row r="13" spans="1:11" s="171" customFormat="1" ht="12.75">
      <c r="A13" s="262" t="s">
        <v>293</v>
      </c>
      <c r="B13" s="412">
        <v>4218.873409243135</v>
      </c>
      <c r="C13" s="412">
        <v>4587.89506103707</v>
      </c>
      <c r="D13" s="412">
        <f>D10</f>
        <v>4600</v>
      </c>
      <c r="E13" s="257" t="s">
        <v>40</v>
      </c>
      <c r="F13" s="272">
        <f>SUM(F10:F12)</f>
        <v>6298.778</v>
      </c>
      <c r="G13" s="272">
        <f>SUM(G10:G12)</f>
        <v>40965.314999999995</v>
      </c>
      <c r="H13" s="272">
        <f>SUM(H10:H12)</f>
        <v>64.4</v>
      </c>
      <c r="I13" s="257" t="s">
        <v>40</v>
      </c>
      <c r="J13" s="273">
        <f>SUM(J10:J12)</f>
        <v>47328.492999999995</v>
      </c>
      <c r="K13" s="408"/>
    </row>
    <row r="14" spans="1:11" s="171" customFormat="1" ht="12.75">
      <c r="A14" s="30"/>
      <c r="B14" s="410"/>
      <c r="C14" s="410"/>
      <c r="D14" s="410"/>
      <c r="E14" s="410"/>
      <c r="F14" s="266"/>
      <c r="G14" s="266"/>
      <c r="H14" s="266"/>
      <c r="I14" s="266"/>
      <c r="J14" s="267"/>
      <c r="K14" s="408"/>
    </row>
    <row r="15" spans="1:11" ht="12.75">
      <c r="A15" s="35" t="s">
        <v>309</v>
      </c>
      <c r="B15" s="204" t="s">
        <v>40</v>
      </c>
      <c r="C15" s="410">
        <v>6550</v>
      </c>
      <c r="D15" s="204" t="s">
        <v>40</v>
      </c>
      <c r="E15" s="204" t="s">
        <v>40</v>
      </c>
      <c r="F15" s="204" t="s">
        <v>40</v>
      </c>
      <c r="G15" s="204">
        <v>4853.55</v>
      </c>
      <c r="H15" s="204" t="s">
        <v>40</v>
      </c>
      <c r="I15" s="204" t="s">
        <v>40</v>
      </c>
      <c r="J15" s="267">
        <f>SUM(F15:I15)</f>
        <v>4853.55</v>
      </c>
      <c r="K15" s="408"/>
    </row>
    <row r="16" spans="1:11" ht="12.75">
      <c r="A16" s="35" t="s">
        <v>310</v>
      </c>
      <c r="B16" s="204" t="s">
        <v>40</v>
      </c>
      <c r="C16" s="410">
        <v>6584</v>
      </c>
      <c r="D16" s="204" t="s">
        <v>40</v>
      </c>
      <c r="E16" s="204" t="s">
        <v>40</v>
      </c>
      <c r="F16" s="204" t="s">
        <v>40</v>
      </c>
      <c r="G16" s="204">
        <v>902.008</v>
      </c>
      <c r="H16" s="204" t="s">
        <v>40</v>
      </c>
      <c r="I16" s="204" t="s">
        <v>40</v>
      </c>
      <c r="J16" s="267">
        <f>SUM(F16:I16)</f>
        <v>902.008</v>
      </c>
      <c r="K16" s="408"/>
    </row>
    <row r="17" spans="1:11" ht="12.75">
      <c r="A17" s="35" t="s">
        <v>311</v>
      </c>
      <c r="B17" s="204" t="s">
        <v>40</v>
      </c>
      <c r="C17" s="410">
        <v>6074</v>
      </c>
      <c r="D17" s="204" t="s">
        <v>40</v>
      </c>
      <c r="E17" s="410">
        <v>6003</v>
      </c>
      <c r="F17" s="204" t="s">
        <v>40</v>
      </c>
      <c r="G17" s="204">
        <v>120757.194</v>
      </c>
      <c r="H17" s="204" t="s">
        <v>40</v>
      </c>
      <c r="I17" s="204">
        <v>3463.731</v>
      </c>
      <c r="J17" s="267">
        <f>SUM(F17:I17)</f>
        <v>124220.925</v>
      </c>
      <c r="K17" s="408"/>
    </row>
    <row r="18" spans="1:11" s="171" customFormat="1" ht="12.75">
      <c r="A18" s="262" t="s">
        <v>249</v>
      </c>
      <c r="B18" s="257" t="s">
        <v>40</v>
      </c>
      <c r="C18" s="412">
        <v>6094.356760922973</v>
      </c>
      <c r="D18" s="257" t="s">
        <v>40</v>
      </c>
      <c r="E18" s="412">
        <f>E17</f>
        <v>6003</v>
      </c>
      <c r="F18" s="257" t="s">
        <v>40</v>
      </c>
      <c r="G18" s="272">
        <f>SUM(G15:G17)</f>
        <v>126512.75200000001</v>
      </c>
      <c r="H18" s="257" t="s">
        <v>40</v>
      </c>
      <c r="I18" s="272">
        <f>SUM(I15:I17)</f>
        <v>3463.731</v>
      </c>
      <c r="J18" s="273">
        <f>SUM(J15:J17)</f>
        <v>129976.48300000001</v>
      </c>
      <c r="K18" s="408"/>
    </row>
    <row r="19" spans="1:11" s="171" customFormat="1" ht="12.75">
      <c r="A19" s="30"/>
      <c r="B19" s="410"/>
      <c r="C19" s="410"/>
      <c r="D19" s="410"/>
      <c r="E19" s="410"/>
      <c r="F19" s="266"/>
      <c r="G19" s="266"/>
      <c r="H19" s="266"/>
      <c r="I19" s="266"/>
      <c r="J19" s="267"/>
      <c r="K19" s="408"/>
    </row>
    <row r="20" spans="1:11" ht="12.75">
      <c r="A20" s="35" t="s">
        <v>312</v>
      </c>
      <c r="B20" s="413">
        <v>6510</v>
      </c>
      <c r="C20" s="204" t="s">
        <v>40</v>
      </c>
      <c r="D20" s="413">
        <v>6100</v>
      </c>
      <c r="E20" s="204" t="s">
        <v>40</v>
      </c>
      <c r="F20" s="204">
        <v>1171.8</v>
      </c>
      <c r="G20" s="204" t="s">
        <v>40</v>
      </c>
      <c r="H20" s="204">
        <v>134.2</v>
      </c>
      <c r="I20" s="204" t="s">
        <v>40</v>
      </c>
      <c r="J20" s="267">
        <f>SUM(F20:I20)</f>
        <v>1306</v>
      </c>
      <c r="K20" s="408"/>
    </row>
    <row r="21" spans="1:11" s="171" customFormat="1" ht="12.75">
      <c r="A21" s="262" t="s">
        <v>296</v>
      </c>
      <c r="B21" s="412">
        <f>B20</f>
        <v>6510</v>
      </c>
      <c r="C21" s="257" t="s">
        <v>40</v>
      </c>
      <c r="D21" s="412">
        <f>D20</f>
        <v>6100</v>
      </c>
      <c r="E21" s="257" t="s">
        <v>40</v>
      </c>
      <c r="F21" s="272">
        <f>F20</f>
        <v>1171.8</v>
      </c>
      <c r="G21" s="257" t="s">
        <v>40</v>
      </c>
      <c r="H21" s="272">
        <f>H20</f>
        <v>134.2</v>
      </c>
      <c r="I21" s="257" t="s">
        <v>40</v>
      </c>
      <c r="J21" s="273">
        <f>J20</f>
        <v>1306</v>
      </c>
      <c r="K21" s="408"/>
    </row>
    <row r="22" spans="1:11" ht="12.75">
      <c r="A22" s="30"/>
      <c r="B22" s="410"/>
      <c r="C22" s="410"/>
      <c r="D22" s="410"/>
      <c r="E22" s="410"/>
      <c r="F22" s="266"/>
      <c r="G22" s="266"/>
      <c r="H22" s="266"/>
      <c r="I22" s="266"/>
      <c r="J22" s="267"/>
      <c r="K22" s="408"/>
    </row>
    <row r="23" spans="1:11" ht="12.75">
      <c r="A23" s="30" t="s">
        <v>313</v>
      </c>
      <c r="B23" s="410">
        <v>4900</v>
      </c>
      <c r="C23" s="204" t="s">
        <v>40</v>
      </c>
      <c r="D23" s="204" t="s">
        <v>40</v>
      </c>
      <c r="E23" s="204" t="s">
        <v>40</v>
      </c>
      <c r="F23" s="204">
        <v>1195.6</v>
      </c>
      <c r="G23" s="204" t="s">
        <v>40</v>
      </c>
      <c r="H23" s="204" t="s">
        <v>40</v>
      </c>
      <c r="I23" s="204" t="s">
        <v>40</v>
      </c>
      <c r="J23" s="267">
        <f>SUM(F23:I23)</f>
        <v>1195.6</v>
      </c>
      <c r="K23" s="408"/>
    </row>
    <row r="24" spans="1:11" s="171" customFormat="1" ht="12.75">
      <c r="A24" s="35" t="s">
        <v>314</v>
      </c>
      <c r="B24" s="204" t="s">
        <v>40</v>
      </c>
      <c r="C24" s="410">
        <v>7200</v>
      </c>
      <c r="D24" s="204" t="s">
        <v>40</v>
      </c>
      <c r="E24" s="204" t="s">
        <v>40</v>
      </c>
      <c r="F24" s="204" t="s">
        <v>40</v>
      </c>
      <c r="G24" s="204">
        <v>979.2</v>
      </c>
      <c r="H24" s="204" t="s">
        <v>40</v>
      </c>
      <c r="I24" s="204" t="s">
        <v>40</v>
      </c>
      <c r="J24" s="267">
        <f>SUM(F24:I24)</f>
        <v>979.2</v>
      </c>
      <c r="K24" s="408"/>
    </row>
    <row r="25" spans="1:11" ht="12.75">
      <c r="A25" s="35" t="s">
        <v>315</v>
      </c>
      <c r="B25" s="410">
        <v>5487</v>
      </c>
      <c r="C25" s="410">
        <v>7015</v>
      </c>
      <c r="D25" s="204" t="s">
        <v>40</v>
      </c>
      <c r="E25" s="410">
        <v>7350</v>
      </c>
      <c r="F25" s="204">
        <v>2759.961</v>
      </c>
      <c r="G25" s="204">
        <v>97045.51</v>
      </c>
      <c r="H25" s="204" t="s">
        <v>40</v>
      </c>
      <c r="I25" s="204">
        <v>463.05</v>
      </c>
      <c r="J25" s="267">
        <f>SUM(F25:I25)</f>
        <v>100268.521</v>
      </c>
      <c r="K25" s="408"/>
    </row>
    <row r="26" spans="1:11" s="171" customFormat="1" ht="12.75">
      <c r="A26" s="262" t="s">
        <v>270</v>
      </c>
      <c r="B26" s="412">
        <v>5295.262382864793</v>
      </c>
      <c r="C26" s="412">
        <v>7016.801002147459</v>
      </c>
      <c r="D26" s="257" t="s">
        <v>40</v>
      </c>
      <c r="E26" s="412">
        <f>E25</f>
        <v>7350</v>
      </c>
      <c r="F26" s="272">
        <f>SUM(F23:F25)</f>
        <v>3955.5609999999997</v>
      </c>
      <c r="G26" s="272">
        <f>SUM(G23:G25)</f>
        <v>98024.70999999999</v>
      </c>
      <c r="H26" s="257" t="s">
        <v>40</v>
      </c>
      <c r="I26" s="272">
        <f>SUM(I23:I25)</f>
        <v>463.05</v>
      </c>
      <c r="J26" s="273">
        <f>SUM(J23:J25)</f>
        <v>102443.321</v>
      </c>
      <c r="K26" s="408"/>
    </row>
    <row r="27" spans="1:11" ht="12.75">
      <c r="A27" s="30"/>
      <c r="B27" s="410"/>
      <c r="C27" s="410"/>
      <c r="D27" s="410"/>
      <c r="E27" s="410"/>
      <c r="F27" s="266"/>
      <c r="G27" s="266"/>
      <c r="H27" s="266"/>
      <c r="I27" s="266"/>
      <c r="J27" s="267"/>
      <c r="K27" s="408"/>
    </row>
    <row r="28" spans="1:11" s="171" customFormat="1" ht="12.75">
      <c r="A28" s="262" t="s">
        <v>271</v>
      </c>
      <c r="B28" s="412">
        <v>6760</v>
      </c>
      <c r="C28" s="257" t="s">
        <v>40</v>
      </c>
      <c r="D28" s="257" t="s">
        <v>40</v>
      </c>
      <c r="E28" s="257" t="s">
        <v>40</v>
      </c>
      <c r="F28" s="257">
        <v>3082.56</v>
      </c>
      <c r="G28" s="257" t="s">
        <v>40</v>
      </c>
      <c r="H28" s="257" t="s">
        <v>40</v>
      </c>
      <c r="I28" s="257" t="s">
        <v>40</v>
      </c>
      <c r="J28" s="273">
        <f>SUM(F28:I28)</f>
        <v>3082.56</v>
      </c>
      <c r="K28" s="408"/>
    </row>
    <row r="29" spans="1:11" s="171" customFormat="1" ht="12.75">
      <c r="A29" s="30"/>
      <c r="B29" s="410"/>
      <c r="C29" s="410"/>
      <c r="D29" s="410"/>
      <c r="E29" s="410"/>
      <c r="F29" s="266"/>
      <c r="G29" s="266"/>
      <c r="H29" s="266"/>
      <c r="I29" s="266"/>
      <c r="J29" s="267"/>
      <c r="K29" s="408"/>
    </row>
    <row r="30" spans="1:11" ht="12.75">
      <c r="A30" s="35" t="s">
        <v>316</v>
      </c>
      <c r="B30" s="410">
        <v>7700</v>
      </c>
      <c r="C30" s="410">
        <v>7077</v>
      </c>
      <c r="D30" s="204" t="s">
        <v>40</v>
      </c>
      <c r="E30" s="410">
        <v>7600</v>
      </c>
      <c r="F30" s="204">
        <v>35566.3</v>
      </c>
      <c r="G30" s="204">
        <v>6248.991</v>
      </c>
      <c r="H30" s="204" t="s">
        <v>40</v>
      </c>
      <c r="I30" s="204">
        <v>114212.8</v>
      </c>
      <c r="J30" s="267">
        <f>SUM(F30:I30)</f>
        <v>156028.09100000001</v>
      </c>
      <c r="K30" s="408"/>
    </row>
    <row r="31" spans="1:11" ht="12.75">
      <c r="A31" s="35" t="s">
        <v>317</v>
      </c>
      <c r="B31" s="410">
        <v>7400</v>
      </c>
      <c r="C31" s="410">
        <v>6775</v>
      </c>
      <c r="D31" s="204" t="s">
        <v>40</v>
      </c>
      <c r="E31" s="410">
        <v>7300</v>
      </c>
      <c r="F31" s="204">
        <v>8776.4</v>
      </c>
      <c r="G31" s="204">
        <v>1531.15</v>
      </c>
      <c r="H31" s="204" t="s">
        <v>40</v>
      </c>
      <c r="I31" s="204">
        <v>28163.4</v>
      </c>
      <c r="J31" s="267">
        <f>SUM(F31:I31)</f>
        <v>38470.95</v>
      </c>
      <c r="K31" s="408"/>
    </row>
    <row r="32" spans="1:11" s="171" customFormat="1" ht="12.75">
      <c r="A32" s="262" t="s">
        <v>274</v>
      </c>
      <c r="B32" s="412">
        <v>7638.708010335918</v>
      </c>
      <c r="C32" s="412">
        <v>7015.456266907124</v>
      </c>
      <c r="D32" s="257" t="s">
        <v>40</v>
      </c>
      <c r="E32" s="412">
        <v>7538.716509583819</v>
      </c>
      <c r="F32" s="272">
        <f>SUM(F30:F31)</f>
        <v>44342.700000000004</v>
      </c>
      <c r="G32" s="272">
        <f>SUM(G30:G31)</f>
        <v>7780.141</v>
      </c>
      <c r="H32" s="257" t="s">
        <v>40</v>
      </c>
      <c r="I32" s="272">
        <f>SUM(I30:I31)</f>
        <v>142376.2</v>
      </c>
      <c r="J32" s="273">
        <f>SUM(J30:J31)</f>
        <v>194499.04100000003</v>
      </c>
      <c r="K32" s="408"/>
    </row>
    <row r="33" spans="1:11" ht="12.75">
      <c r="A33" s="30"/>
      <c r="B33" s="414"/>
      <c r="C33" s="414"/>
      <c r="D33" s="414"/>
      <c r="E33" s="414"/>
      <c r="F33" s="266"/>
      <c r="G33" s="266"/>
      <c r="H33" s="266"/>
      <c r="I33" s="266"/>
      <c r="J33" s="267"/>
      <c r="K33" s="408"/>
    </row>
    <row r="34" spans="1:11" ht="12.75">
      <c r="A34" s="35" t="s">
        <v>318</v>
      </c>
      <c r="B34" s="410">
        <v>8650</v>
      </c>
      <c r="C34" s="410">
        <v>8650</v>
      </c>
      <c r="D34" s="204" t="s">
        <v>40</v>
      </c>
      <c r="E34" s="410">
        <v>8650</v>
      </c>
      <c r="F34" s="204">
        <v>11253.65</v>
      </c>
      <c r="G34" s="204">
        <v>1781.9</v>
      </c>
      <c r="H34" s="204" t="s">
        <v>40</v>
      </c>
      <c r="I34" s="204">
        <v>8874.9</v>
      </c>
      <c r="J34" s="267">
        <f>SUM(F34:I34)</f>
        <v>21910.449999999997</v>
      </c>
      <c r="K34" s="408"/>
    </row>
    <row r="35" spans="1:11" s="171" customFormat="1" ht="12.75">
      <c r="A35" s="35" t="s">
        <v>319</v>
      </c>
      <c r="B35" s="413">
        <v>8575</v>
      </c>
      <c r="C35" s="413">
        <v>8575</v>
      </c>
      <c r="D35" s="204" t="s">
        <v>40</v>
      </c>
      <c r="E35" s="413">
        <v>8575</v>
      </c>
      <c r="F35" s="204">
        <v>9441.075</v>
      </c>
      <c r="G35" s="204">
        <v>34591.55</v>
      </c>
      <c r="H35" s="204" t="s">
        <v>40</v>
      </c>
      <c r="I35" s="204">
        <v>270438.35</v>
      </c>
      <c r="J35" s="267">
        <f>SUM(F35:I35)</f>
        <v>314470.975</v>
      </c>
      <c r="K35" s="408"/>
    </row>
    <row r="36" spans="1:11" s="171" customFormat="1" ht="12.75">
      <c r="A36" s="262" t="s">
        <v>295</v>
      </c>
      <c r="B36" s="412">
        <v>8615.622398001666</v>
      </c>
      <c r="C36" s="412">
        <v>8578.643867924528</v>
      </c>
      <c r="D36" s="257" t="s">
        <v>40</v>
      </c>
      <c r="E36" s="412">
        <v>8577.363038938705</v>
      </c>
      <c r="F36" s="272">
        <f>SUM(F34:F35)</f>
        <v>20694.725</v>
      </c>
      <c r="G36" s="272">
        <f>SUM(G34:G35)</f>
        <v>36373.450000000004</v>
      </c>
      <c r="H36" s="257" t="s">
        <v>40</v>
      </c>
      <c r="I36" s="272">
        <f>SUM(I34:I35)</f>
        <v>279313.25</v>
      </c>
      <c r="J36" s="273">
        <f>SUM(J34:J35)</f>
        <v>336381.425</v>
      </c>
      <c r="K36" s="408"/>
    </row>
    <row r="37" spans="1:11" ht="12.75">
      <c r="A37" s="30"/>
      <c r="B37" s="410"/>
      <c r="C37" s="410"/>
      <c r="D37" s="410"/>
      <c r="E37" s="410"/>
      <c r="F37" s="266"/>
      <c r="G37" s="266"/>
      <c r="H37" s="266"/>
      <c r="I37" s="266"/>
      <c r="J37" s="267"/>
      <c r="K37" s="408"/>
    </row>
    <row r="38" spans="1:11" s="171" customFormat="1" ht="13.5" thickBot="1">
      <c r="A38" s="269" t="s">
        <v>320</v>
      </c>
      <c r="B38" s="415">
        <v>7177.309753676803</v>
      </c>
      <c r="C38" s="415">
        <v>6238.859746513062</v>
      </c>
      <c r="D38" s="415">
        <v>5516.666666666667</v>
      </c>
      <c r="E38" s="415">
        <v>8170.785774620848</v>
      </c>
      <c r="F38" s="270">
        <f>SUM(F36,F8,F13,F18,F21,F26,F28,F32)</f>
        <v>79546.124</v>
      </c>
      <c r="G38" s="270">
        <f>SUM(G36,G8,G13,G18,G21,G26,G28,G32)</f>
        <v>313558.852</v>
      </c>
      <c r="H38" s="270">
        <f>SUM(H36,H8,H13,H18,H21,H26,H28,H32)</f>
        <v>198.6</v>
      </c>
      <c r="I38" s="270">
        <f>SUM(I36,I8,I13,I18,I21,I26,I28,I32)</f>
        <v>425616.231</v>
      </c>
      <c r="J38" s="271">
        <f>SUM(J36,J8,J13,J18,J21,J26,J28,J32)</f>
        <v>818919.807</v>
      </c>
      <c r="K38" s="408"/>
    </row>
    <row r="39" s="171" customFormat="1" ht="12.75">
      <c r="A39" s="261" t="s">
        <v>340</v>
      </c>
    </row>
    <row r="40" ht="12.75">
      <c r="J40" s="249"/>
    </row>
    <row r="41" s="171" customFormat="1" ht="12.75"/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1"/>
  <dimension ref="A1:J28"/>
  <sheetViews>
    <sheetView showGridLines="0" showZeros="0" zoomScale="75" zoomScaleNormal="75" workbookViewId="0" topLeftCell="A1">
      <selection activeCell="A1" sqref="A1:I1"/>
    </sheetView>
  </sheetViews>
  <sheetFormatPr defaultColWidth="11.421875" defaultRowHeight="12.75"/>
  <cols>
    <col min="1" max="1" width="27.7109375" style="85" customWidth="1"/>
    <col min="2" max="3" width="10.7109375" style="85" customWidth="1"/>
    <col min="4" max="9" width="12.7109375" style="85" customWidth="1"/>
    <col min="10" max="11" width="10.7109375" style="85" customWidth="1"/>
    <col min="12" max="16384" width="11.421875" style="85" customWidth="1"/>
  </cols>
  <sheetData>
    <row r="1" spans="1:9" s="366" customFormat="1" ht="18">
      <c r="A1" s="447" t="s">
        <v>0</v>
      </c>
      <c r="B1" s="447"/>
      <c r="C1" s="447"/>
      <c r="D1" s="447"/>
      <c r="E1" s="447"/>
      <c r="F1" s="447"/>
      <c r="G1" s="447"/>
      <c r="H1" s="447"/>
      <c r="I1" s="447"/>
    </row>
    <row r="2" s="254" customFormat="1" ht="14.25"/>
    <row r="3" spans="1:9" s="254" customFormat="1" ht="15">
      <c r="A3" s="448" t="s">
        <v>372</v>
      </c>
      <c r="B3" s="448"/>
      <c r="C3" s="448"/>
      <c r="D3" s="448"/>
      <c r="E3" s="448"/>
      <c r="F3" s="448"/>
      <c r="G3" s="448"/>
      <c r="H3" s="448"/>
      <c r="I3" s="448"/>
    </row>
    <row r="4" spans="1:9" s="254" customFormat="1" ht="15">
      <c r="A4" s="367"/>
      <c r="B4" s="367"/>
      <c r="C4" s="367"/>
      <c r="D4" s="367"/>
      <c r="E4" s="367"/>
      <c r="F4" s="367"/>
      <c r="G4" s="367"/>
      <c r="H4" s="367"/>
      <c r="I4" s="367"/>
    </row>
    <row r="5" spans="1:9" ht="12.75">
      <c r="A5" s="436"/>
      <c r="B5" s="436"/>
      <c r="C5" s="436"/>
      <c r="D5" s="439" t="s">
        <v>170</v>
      </c>
      <c r="E5" s="440"/>
      <c r="F5" s="440"/>
      <c r="G5" s="440"/>
      <c r="H5" s="440"/>
      <c r="I5" s="441"/>
    </row>
    <row r="6" spans="1:9" ht="12.75">
      <c r="A6" s="449" t="s">
        <v>145</v>
      </c>
      <c r="B6" s="449"/>
      <c r="C6" s="450"/>
      <c r="D6" s="82" t="s">
        <v>171</v>
      </c>
      <c r="E6" s="83"/>
      <c r="F6" s="83"/>
      <c r="G6" s="84" t="s">
        <v>172</v>
      </c>
      <c r="H6" s="63"/>
      <c r="I6" s="84" t="s">
        <v>151</v>
      </c>
    </row>
    <row r="7" spans="4:9" ht="12.75">
      <c r="D7" s="233"/>
      <c r="E7" s="63"/>
      <c r="F7" s="84" t="s">
        <v>173</v>
      </c>
      <c r="G7" s="84" t="s">
        <v>174</v>
      </c>
      <c r="H7" s="84" t="s">
        <v>151</v>
      </c>
      <c r="I7" s="84" t="s">
        <v>175</v>
      </c>
    </row>
    <row r="8" spans="1:9" ht="13.5" thickBot="1">
      <c r="A8" s="246"/>
      <c r="B8" s="246"/>
      <c r="C8" s="241"/>
      <c r="D8" s="242" t="s">
        <v>176</v>
      </c>
      <c r="E8" s="242" t="s">
        <v>177</v>
      </c>
      <c r="F8" s="242" t="s">
        <v>178</v>
      </c>
      <c r="G8" s="242" t="s">
        <v>179</v>
      </c>
      <c r="H8" s="374"/>
      <c r="I8" s="242" t="s">
        <v>180</v>
      </c>
    </row>
    <row r="9" spans="1:9" ht="12.75">
      <c r="A9" s="228" t="s">
        <v>154</v>
      </c>
      <c r="B9" s="228"/>
      <c r="C9" s="228"/>
      <c r="D9" s="368"/>
      <c r="E9" s="368"/>
      <c r="F9" s="368"/>
      <c r="G9" s="368"/>
      <c r="H9" s="368"/>
      <c r="I9" s="368"/>
    </row>
    <row r="10" spans="1:10" ht="12.75">
      <c r="A10" s="85" t="s">
        <v>181</v>
      </c>
      <c r="D10" s="369">
        <v>238221</v>
      </c>
      <c r="E10" s="369">
        <v>188180</v>
      </c>
      <c r="F10" s="375">
        <v>23105</v>
      </c>
      <c r="G10" s="369">
        <v>6372654</v>
      </c>
      <c r="H10" s="369">
        <f>SUM(D10:G10)</f>
        <v>6822160</v>
      </c>
      <c r="I10" s="369">
        <v>414808</v>
      </c>
      <c r="J10" s="371"/>
    </row>
    <row r="11" spans="1:10" ht="12.75">
      <c r="A11" s="230" t="s">
        <v>182</v>
      </c>
      <c r="D11" s="369">
        <v>362736</v>
      </c>
      <c r="E11" s="369">
        <v>974764</v>
      </c>
      <c r="F11" s="369" t="s">
        <v>40</v>
      </c>
      <c r="G11" s="369">
        <v>7024828</v>
      </c>
      <c r="H11" s="369">
        <f>SUM(D11:G11)</f>
        <v>8362328</v>
      </c>
      <c r="I11" s="369">
        <v>534069</v>
      </c>
      <c r="J11" s="371"/>
    </row>
    <row r="12" spans="1:10" ht="12.75">
      <c r="A12" s="85" t="s">
        <v>183</v>
      </c>
      <c r="D12" s="369">
        <v>42479</v>
      </c>
      <c r="E12" s="369">
        <v>220807</v>
      </c>
      <c r="F12" s="369" t="s">
        <v>40</v>
      </c>
      <c r="G12" s="369">
        <v>617419</v>
      </c>
      <c r="H12" s="369">
        <f>SUM(D12:G12)</f>
        <v>880705</v>
      </c>
      <c r="I12" s="369">
        <v>63361</v>
      </c>
      <c r="J12" s="371"/>
    </row>
    <row r="13" spans="1:10" ht="12.75">
      <c r="A13" s="85" t="s">
        <v>184</v>
      </c>
      <c r="D13" s="369">
        <v>12076</v>
      </c>
      <c r="E13" s="369">
        <v>46690</v>
      </c>
      <c r="F13" s="369">
        <v>2000</v>
      </c>
      <c r="G13" s="369">
        <v>115790</v>
      </c>
      <c r="H13" s="369">
        <f>SUM(D13:G13)</f>
        <v>176556</v>
      </c>
      <c r="I13" s="369">
        <v>16212</v>
      </c>
      <c r="J13" s="371"/>
    </row>
    <row r="14" spans="1:10" ht="12.75">
      <c r="A14" s="85" t="s">
        <v>185</v>
      </c>
      <c r="D14" s="369">
        <v>161</v>
      </c>
      <c r="E14" s="369">
        <v>2100</v>
      </c>
      <c r="F14" s="369">
        <v>5</v>
      </c>
      <c r="G14" s="369">
        <v>1186</v>
      </c>
      <c r="H14" s="369">
        <v>3452</v>
      </c>
      <c r="I14" s="369">
        <v>331</v>
      </c>
      <c r="J14" s="371"/>
    </row>
    <row r="15" spans="1:10" ht="12.75">
      <c r="A15" s="230" t="s">
        <v>186</v>
      </c>
      <c r="D15" s="369">
        <v>3068</v>
      </c>
      <c r="E15" s="369">
        <v>24878</v>
      </c>
      <c r="F15" s="369" t="s">
        <v>40</v>
      </c>
      <c r="G15" s="369">
        <v>68651</v>
      </c>
      <c r="H15" s="369">
        <f>SUM(D15:G15)</f>
        <v>96597</v>
      </c>
      <c r="I15" s="369">
        <v>6390</v>
      </c>
      <c r="J15" s="371"/>
    </row>
    <row r="16" spans="1:10" ht="12.75">
      <c r="A16" s="230" t="s">
        <v>187</v>
      </c>
      <c r="D16" s="369">
        <v>2186</v>
      </c>
      <c r="E16" s="369">
        <v>6689</v>
      </c>
      <c r="F16" s="369" t="s">
        <v>40</v>
      </c>
      <c r="G16" s="369">
        <v>23199</v>
      </c>
      <c r="H16" s="369">
        <f>SUM(D16:G16)</f>
        <v>32074</v>
      </c>
      <c r="I16" s="369">
        <v>2444</v>
      </c>
      <c r="J16" s="371"/>
    </row>
    <row r="17" spans="1:10" ht="12.75">
      <c r="A17" s="85" t="s">
        <v>373</v>
      </c>
      <c r="D17" s="369">
        <v>145</v>
      </c>
      <c r="E17" s="369">
        <v>28196</v>
      </c>
      <c r="F17" s="369" t="s">
        <v>40</v>
      </c>
      <c r="G17" s="369" t="s">
        <v>40</v>
      </c>
      <c r="H17" s="369">
        <f>SUM(D17:G17)</f>
        <v>28341</v>
      </c>
      <c r="I17" s="369">
        <v>235</v>
      </c>
      <c r="J17" s="371"/>
    </row>
    <row r="18" spans="4:9" ht="12.75">
      <c r="D18" s="369"/>
      <c r="E18" s="369"/>
      <c r="F18" s="369"/>
      <c r="G18" s="369"/>
      <c r="H18" s="369"/>
      <c r="I18" s="369"/>
    </row>
    <row r="19" spans="1:9" ht="12.75">
      <c r="A19" s="376" t="s">
        <v>156</v>
      </c>
      <c r="D19" s="369"/>
      <c r="E19" s="369"/>
      <c r="F19" s="369"/>
      <c r="G19" s="369"/>
      <c r="H19" s="369"/>
      <c r="I19" s="369"/>
    </row>
    <row r="20" spans="1:10" ht="12.75">
      <c r="A20" s="85" t="s">
        <v>188</v>
      </c>
      <c r="D20" s="369">
        <v>4801</v>
      </c>
      <c r="E20" s="369">
        <v>1751</v>
      </c>
      <c r="F20" s="369">
        <v>1008</v>
      </c>
      <c r="G20" s="369">
        <v>811355</v>
      </c>
      <c r="H20" s="369">
        <f>SUM(D20:G20)</f>
        <v>818915</v>
      </c>
      <c r="I20" s="369">
        <v>10068</v>
      </c>
      <c r="J20" s="371"/>
    </row>
    <row r="21" spans="1:10" ht="12.75">
      <c r="A21" s="85" t="s">
        <v>189</v>
      </c>
      <c r="D21" s="369">
        <v>51560</v>
      </c>
      <c r="E21" s="369">
        <v>415143</v>
      </c>
      <c r="F21" s="369">
        <v>694</v>
      </c>
      <c r="G21" s="369">
        <v>3957976</v>
      </c>
      <c r="H21" s="369">
        <f>SUM(D21:G21)</f>
        <v>4425373</v>
      </c>
      <c r="I21" s="369">
        <v>14188</v>
      </c>
      <c r="J21" s="371"/>
    </row>
    <row r="22" spans="1:10" ht="12.75">
      <c r="A22" s="85" t="s">
        <v>190</v>
      </c>
      <c r="D22" s="369">
        <v>427</v>
      </c>
      <c r="E22" s="369">
        <v>7802</v>
      </c>
      <c r="F22" s="375" t="s">
        <v>40</v>
      </c>
      <c r="G22" s="369">
        <v>20617</v>
      </c>
      <c r="H22" s="369">
        <f>SUM(D22:G22)</f>
        <v>28846</v>
      </c>
      <c r="I22" s="369">
        <v>111</v>
      </c>
      <c r="J22" s="371"/>
    </row>
    <row r="23" spans="1:10" ht="12.75">
      <c r="A23" s="85" t="s">
        <v>191</v>
      </c>
      <c r="D23" s="369">
        <v>1</v>
      </c>
      <c r="E23" s="369">
        <v>52</v>
      </c>
      <c r="F23" s="375" t="s">
        <v>40</v>
      </c>
      <c r="G23" s="369">
        <v>2958</v>
      </c>
      <c r="H23" s="369">
        <f>SUM(D23:G23)</f>
        <v>3011</v>
      </c>
      <c r="I23" s="369">
        <v>8</v>
      </c>
      <c r="J23" s="371"/>
    </row>
    <row r="24" spans="1:9" ht="12.75">
      <c r="A24" s="85" t="s">
        <v>192</v>
      </c>
      <c r="D24" s="369">
        <v>38</v>
      </c>
      <c r="E24" s="369">
        <v>44</v>
      </c>
      <c r="F24" s="375" t="s">
        <v>40</v>
      </c>
      <c r="G24" s="369">
        <v>335</v>
      </c>
      <c r="H24" s="369">
        <v>417</v>
      </c>
      <c r="I24" s="369">
        <v>34</v>
      </c>
    </row>
    <row r="25" spans="4:9" ht="12.75">
      <c r="D25" s="369"/>
      <c r="E25" s="369"/>
      <c r="F25" s="375"/>
      <c r="G25" s="369"/>
      <c r="H25" s="369"/>
      <c r="I25" s="369"/>
    </row>
    <row r="26" spans="1:9" ht="12.75">
      <c r="A26" s="231" t="s">
        <v>157</v>
      </c>
      <c r="B26" s="231"/>
      <c r="C26" s="231"/>
      <c r="D26" s="369">
        <v>251</v>
      </c>
      <c r="E26" s="369">
        <v>1815</v>
      </c>
      <c r="F26" s="375" t="s">
        <v>40</v>
      </c>
      <c r="G26" s="369">
        <v>1869</v>
      </c>
      <c r="H26" s="369">
        <v>3935</v>
      </c>
      <c r="I26" s="369">
        <v>395</v>
      </c>
    </row>
    <row r="27" spans="1:9" ht="12.75">
      <c r="A27" s="231"/>
      <c r="B27" s="231"/>
      <c r="C27" s="231"/>
      <c r="D27" s="369"/>
      <c r="E27" s="369"/>
      <c r="F27" s="369"/>
      <c r="G27" s="369"/>
      <c r="H27" s="369"/>
      <c r="I27" s="369"/>
    </row>
    <row r="28" spans="1:9" ht="13.5" thickBot="1">
      <c r="A28" s="232" t="s">
        <v>158</v>
      </c>
      <c r="B28" s="232"/>
      <c r="C28" s="235"/>
      <c r="D28" s="373">
        <f>SUM(D10:D26)</f>
        <v>718150</v>
      </c>
      <c r="E28" s="373">
        <f>SUM(E10:E26)</f>
        <v>1918911</v>
      </c>
      <c r="F28" s="373">
        <f>SUM(F10:F26)</f>
        <v>26812</v>
      </c>
      <c r="G28" s="373">
        <f>SUM(G10:G26)</f>
        <v>19018837</v>
      </c>
      <c r="H28" s="377">
        <f>SUM(D28:G28)</f>
        <v>21682710</v>
      </c>
      <c r="I28" s="373">
        <f>SUM(I10:I26)</f>
        <v>1062654</v>
      </c>
    </row>
  </sheetData>
  <mergeCells count="3">
    <mergeCell ref="A1:I1"/>
    <mergeCell ref="A3:I3"/>
    <mergeCell ref="A6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showZeros="0"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1" width="36.00390625" style="133" customWidth="1"/>
    <col min="2" max="2" width="11.421875" style="133" customWidth="1"/>
    <col min="3" max="4" width="11.421875" style="148" customWidth="1"/>
    <col min="5" max="5" width="11.421875" style="133" customWidth="1"/>
    <col min="6" max="7" width="11.421875" style="148" customWidth="1"/>
    <col min="8" max="8" width="11.421875" style="133" customWidth="1"/>
    <col min="9" max="9" width="11.421875" style="154" customWidth="1"/>
    <col min="10" max="10" width="11.421875" style="142" customWidth="1"/>
    <col min="11" max="16384" width="11.421875" style="133" customWidth="1"/>
  </cols>
  <sheetData>
    <row r="1" spans="1:10" s="130" customFormat="1" ht="18">
      <c r="A1" s="458" t="s">
        <v>0</v>
      </c>
      <c r="B1" s="458"/>
      <c r="C1" s="458"/>
      <c r="D1" s="458"/>
      <c r="E1" s="458"/>
      <c r="F1" s="458"/>
      <c r="G1" s="458"/>
      <c r="I1" s="187"/>
      <c r="J1" s="179"/>
    </row>
    <row r="2" spans="3:10" s="132" customFormat="1" ht="14.25">
      <c r="C2" s="147"/>
      <c r="D2" s="147"/>
      <c r="F2" s="147"/>
      <c r="G2" s="147"/>
      <c r="I2" s="186"/>
      <c r="J2" s="181"/>
    </row>
    <row r="3" spans="1:10" s="132" customFormat="1" ht="15">
      <c r="A3" s="448" t="s">
        <v>337</v>
      </c>
      <c r="B3" s="448"/>
      <c r="C3" s="448"/>
      <c r="D3" s="448"/>
      <c r="E3" s="448"/>
      <c r="F3" s="448"/>
      <c r="G3" s="448"/>
      <c r="I3" s="186"/>
      <c r="J3" s="181"/>
    </row>
    <row r="4" spans="3:10" s="132" customFormat="1" ht="14.25">
      <c r="C4" s="147"/>
      <c r="D4" s="147"/>
      <c r="F4" s="147"/>
      <c r="G4" s="147"/>
      <c r="I4" s="186"/>
      <c r="J4" s="181"/>
    </row>
    <row r="5" spans="1:7" ht="12.75">
      <c r="A5" s="459" t="s">
        <v>48</v>
      </c>
      <c r="B5" s="461" t="s">
        <v>21</v>
      </c>
      <c r="C5" s="461"/>
      <c r="D5" s="461"/>
      <c r="E5" s="461" t="s">
        <v>22</v>
      </c>
      <c r="F5" s="461"/>
      <c r="G5" s="462"/>
    </row>
    <row r="6" spans="1:7" ht="13.5" thickBot="1">
      <c r="A6" s="460"/>
      <c r="B6" s="316">
        <v>2000</v>
      </c>
      <c r="C6" s="317">
        <v>2001</v>
      </c>
      <c r="D6" s="317">
        <v>2002</v>
      </c>
      <c r="E6" s="316">
        <v>2000</v>
      </c>
      <c r="F6" s="317">
        <v>2001</v>
      </c>
      <c r="G6" s="320">
        <v>2002</v>
      </c>
    </row>
    <row r="7" spans="1:9" ht="12.75">
      <c r="A7" s="176" t="s">
        <v>49</v>
      </c>
      <c r="B7" s="173">
        <v>35627.483</v>
      </c>
      <c r="C7" s="173">
        <v>20846.302</v>
      </c>
      <c r="D7" s="173">
        <v>60843.605</v>
      </c>
      <c r="E7" s="173">
        <v>12070.857</v>
      </c>
      <c r="F7" s="173">
        <v>21071.685</v>
      </c>
      <c r="G7" s="276">
        <v>15147.464</v>
      </c>
      <c r="H7"/>
      <c r="I7" s="167"/>
    </row>
    <row r="8" spans="1:9" ht="12.75">
      <c r="A8" s="138"/>
      <c r="B8" s="140"/>
      <c r="C8" s="152"/>
      <c r="D8" s="152"/>
      <c r="E8" s="140"/>
      <c r="F8" s="152"/>
      <c r="G8" s="277"/>
      <c r="H8"/>
      <c r="I8" s="167"/>
    </row>
    <row r="9" spans="1:9" ht="12.75">
      <c r="A9" s="136" t="s">
        <v>332</v>
      </c>
      <c r="B9" s="140"/>
      <c r="C9" s="152"/>
      <c r="D9" s="152"/>
      <c r="E9" s="140"/>
      <c r="F9" s="152"/>
      <c r="G9" s="277"/>
      <c r="H9"/>
      <c r="I9" s="167"/>
    </row>
    <row r="10" spans="1:9" ht="12.75">
      <c r="A10" s="324" t="s">
        <v>50</v>
      </c>
      <c r="B10" s="330">
        <f aca="true" t="shared" si="0" ref="B10:G10">SUM(B11:B20)</f>
        <v>836.5490000000001</v>
      </c>
      <c r="C10" s="330">
        <f t="shared" si="0"/>
        <v>3382.2370000000005</v>
      </c>
      <c r="D10" s="330">
        <f t="shared" si="0"/>
        <v>2619.617</v>
      </c>
      <c r="E10" s="330">
        <f t="shared" si="0"/>
        <v>11973.007000000001</v>
      </c>
      <c r="F10" s="330">
        <f t="shared" si="0"/>
        <v>20944.496</v>
      </c>
      <c r="G10" s="331">
        <f t="shared" si="0"/>
        <v>14932.363</v>
      </c>
      <c r="H10"/>
      <c r="I10" s="167"/>
    </row>
    <row r="11" spans="1:9" ht="12.75">
      <c r="A11" s="144" t="s">
        <v>51</v>
      </c>
      <c r="B11" s="140" t="s">
        <v>40</v>
      </c>
      <c r="C11" s="140">
        <v>1138.454</v>
      </c>
      <c r="D11" s="167">
        <v>1585.953</v>
      </c>
      <c r="E11" s="140">
        <v>33.217</v>
      </c>
      <c r="F11" s="332">
        <v>47.1</v>
      </c>
      <c r="G11" s="142">
        <v>9.64</v>
      </c>
      <c r="H11"/>
      <c r="I11" s="167"/>
    </row>
    <row r="12" spans="1:9" ht="12.75">
      <c r="A12" s="144" t="s">
        <v>52</v>
      </c>
      <c r="B12" s="140" t="s">
        <v>40</v>
      </c>
      <c r="C12" s="140" t="s">
        <v>40</v>
      </c>
      <c r="D12" s="167">
        <v>0.828</v>
      </c>
      <c r="E12" s="140" t="s">
        <v>40</v>
      </c>
      <c r="F12" s="140" t="s">
        <v>40</v>
      </c>
      <c r="G12" s="141" t="s">
        <v>40</v>
      </c>
      <c r="H12"/>
      <c r="I12" s="167"/>
    </row>
    <row r="13" spans="1:9" ht="12.75">
      <c r="A13" s="144" t="s">
        <v>53</v>
      </c>
      <c r="B13" s="140">
        <v>1.011</v>
      </c>
      <c r="C13" s="332" t="s">
        <v>40</v>
      </c>
      <c r="D13" s="167">
        <v>5.036</v>
      </c>
      <c r="E13" s="140" t="s">
        <v>40</v>
      </c>
      <c r="F13" s="140">
        <v>10.65</v>
      </c>
      <c r="G13" s="141" t="s">
        <v>40</v>
      </c>
      <c r="H13"/>
      <c r="I13" s="167"/>
    </row>
    <row r="14" spans="1:9" ht="12.75">
      <c r="A14" s="144" t="s">
        <v>54</v>
      </c>
      <c r="B14" s="140" t="s">
        <v>40</v>
      </c>
      <c r="C14" s="140">
        <v>2.891</v>
      </c>
      <c r="D14" s="167">
        <v>28.286</v>
      </c>
      <c r="E14" s="140" t="s">
        <v>40</v>
      </c>
      <c r="F14" s="140" t="s">
        <v>40</v>
      </c>
      <c r="G14" s="141" t="s">
        <v>40</v>
      </c>
      <c r="H14"/>
      <c r="I14" s="167"/>
    </row>
    <row r="15" spans="1:9" ht="12.75">
      <c r="A15" s="144" t="s">
        <v>55</v>
      </c>
      <c r="B15" s="140">
        <v>302.071</v>
      </c>
      <c r="C15" s="332">
        <v>1869.063</v>
      </c>
      <c r="D15" s="167">
        <v>102.069</v>
      </c>
      <c r="E15" s="140">
        <v>418.906</v>
      </c>
      <c r="F15" s="332">
        <v>1261.102</v>
      </c>
      <c r="G15" s="142">
        <v>369.453</v>
      </c>
      <c r="H15"/>
      <c r="I15" s="167"/>
    </row>
    <row r="16" spans="1:9" ht="12.75">
      <c r="A16" s="144" t="s">
        <v>56</v>
      </c>
      <c r="B16" s="140" t="s">
        <v>40</v>
      </c>
      <c r="C16" s="140" t="s">
        <v>40</v>
      </c>
      <c r="D16" s="140" t="s">
        <v>40</v>
      </c>
      <c r="E16" s="140">
        <v>115.05</v>
      </c>
      <c r="F16" s="332">
        <v>127.55</v>
      </c>
      <c r="G16" s="142">
        <v>230.1</v>
      </c>
      <c r="H16"/>
      <c r="I16" s="167"/>
    </row>
    <row r="17" spans="1:9" ht="12.75">
      <c r="A17" s="144" t="s">
        <v>58</v>
      </c>
      <c r="B17" s="140">
        <v>515.827</v>
      </c>
      <c r="C17" s="332">
        <v>353.646</v>
      </c>
      <c r="D17" s="167">
        <v>813.459</v>
      </c>
      <c r="E17" s="140" t="s">
        <v>40</v>
      </c>
      <c r="F17" s="140">
        <v>3.25</v>
      </c>
      <c r="G17" s="142">
        <v>80.76</v>
      </c>
      <c r="H17"/>
      <c r="I17" s="167"/>
    </row>
    <row r="18" spans="1:9" ht="12.75">
      <c r="A18" s="144" t="s">
        <v>59</v>
      </c>
      <c r="B18" s="140" t="s">
        <v>40</v>
      </c>
      <c r="C18" s="140" t="s">
        <v>40</v>
      </c>
      <c r="D18" s="167">
        <v>1.025</v>
      </c>
      <c r="E18" s="140" t="s">
        <v>40</v>
      </c>
      <c r="F18" s="140" t="s">
        <v>40</v>
      </c>
      <c r="G18" s="142">
        <v>10.02</v>
      </c>
      <c r="H18"/>
      <c r="I18" s="167"/>
    </row>
    <row r="19" spans="1:9" ht="12.75">
      <c r="A19" s="144" t="s">
        <v>60</v>
      </c>
      <c r="B19" s="140" t="s">
        <v>40</v>
      </c>
      <c r="C19" s="140" t="s">
        <v>40</v>
      </c>
      <c r="D19" s="167">
        <v>69.228</v>
      </c>
      <c r="E19" s="140">
        <v>11405.834</v>
      </c>
      <c r="F19" s="332">
        <v>19494.844</v>
      </c>
      <c r="G19" s="142">
        <v>14229.567</v>
      </c>
      <c r="H19"/>
      <c r="I19" s="167"/>
    </row>
    <row r="20" spans="1:9" ht="12.75">
      <c r="A20" s="144" t="s">
        <v>61</v>
      </c>
      <c r="B20" s="140">
        <v>17.64</v>
      </c>
      <c r="C20" s="332">
        <v>18.183</v>
      </c>
      <c r="D20" s="154">
        <v>13.733</v>
      </c>
      <c r="E20" s="140" t="s">
        <v>40</v>
      </c>
      <c r="F20" s="140" t="s">
        <v>40</v>
      </c>
      <c r="G20" s="142">
        <v>2.823</v>
      </c>
      <c r="H20"/>
      <c r="I20" s="167"/>
    </row>
    <row r="21" spans="1:9" ht="12.75">
      <c r="A21" s="144"/>
      <c r="B21" s="140"/>
      <c r="C21" s="332"/>
      <c r="D21" s="154"/>
      <c r="E21" s="140"/>
      <c r="F21" s="140"/>
      <c r="G21" s="142"/>
      <c r="H21"/>
      <c r="I21" s="167"/>
    </row>
    <row r="22" spans="1:9" ht="12.75">
      <c r="A22" s="329" t="s">
        <v>84</v>
      </c>
      <c r="B22" s="140"/>
      <c r="C22" s="332"/>
      <c r="D22" s="154"/>
      <c r="E22" s="140"/>
      <c r="F22" s="140"/>
      <c r="G22" s="142"/>
      <c r="H22"/>
      <c r="I22" s="167"/>
    </row>
    <row r="23" spans="1:9" ht="12.75">
      <c r="A23" s="139" t="s">
        <v>85</v>
      </c>
      <c r="B23" s="140"/>
      <c r="C23" s="332"/>
      <c r="D23" s="154"/>
      <c r="E23" s="140"/>
      <c r="F23" s="140"/>
      <c r="G23" s="142">
        <v>21.996</v>
      </c>
      <c r="H23"/>
      <c r="I23" s="167"/>
    </row>
    <row r="24" spans="1:9" ht="12.75">
      <c r="A24" s="138" t="s">
        <v>63</v>
      </c>
      <c r="B24" s="140"/>
      <c r="C24" s="152"/>
      <c r="D24" s="152"/>
      <c r="E24" s="140"/>
      <c r="F24" s="152"/>
      <c r="G24" s="277"/>
      <c r="H24"/>
      <c r="I24" s="167"/>
    </row>
    <row r="25" spans="1:7" ht="12.75">
      <c r="A25" s="136" t="s">
        <v>333</v>
      </c>
      <c r="B25" s="140"/>
      <c r="C25" s="152"/>
      <c r="D25" s="152"/>
      <c r="E25" s="140"/>
      <c r="F25" s="152"/>
      <c r="G25" s="277"/>
    </row>
    <row r="26" spans="1:7" ht="12.75">
      <c r="A26" s="144" t="s">
        <v>69</v>
      </c>
      <c r="B26" s="140">
        <v>196.8</v>
      </c>
      <c r="C26" s="157">
        <v>112</v>
      </c>
      <c r="D26" s="154">
        <v>144.597</v>
      </c>
      <c r="E26" s="140" t="s">
        <v>40</v>
      </c>
      <c r="F26" s="140" t="s">
        <v>40</v>
      </c>
      <c r="G26" s="141" t="s">
        <v>40</v>
      </c>
    </row>
    <row r="27" spans="1:7" ht="12.75">
      <c r="A27" s="144" t="s">
        <v>71</v>
      </c>
      <c r="B27" s="140">
        <v>33488.71</v>
      </c>
      <c r="C27" s="157">
        <v>16217.228</v>
      </c>
      <c r="D27" s="154">
        <v>56461.939</v>
      </c>
      <c r="E27" s="140">
        <v>4.48</v>
      </c>
      <c r="F27" s="364" t="s">
        <v>40</v>
      </c>
      <c r="G27" s="142">
        <v>6.42</v>
      </c>
    </row>
    <row r="28" spans="1:7" ht="12.75">
      <c r="A28" s="144" t="s">
        <v>72</v>
      </c>
      <c r="B28" s="140" t="s">
        <v>40</v>
      </c>
      <c r="C28" s="140" t="s">
        <v>40</v>
      </c>
      <c r="D28" s="140" t="s">
        <v>40</v>
      </c>
      <c r="E28" s="140">
        <v>1.65</v>
      </c>
      <c r="F28" s="364" t="s">
        <v>40</v>
      </c>
      <c r="G28" s="141" t="s">
        <v>40</v>
      </c>
    </row>
    <row r="29" spans="1:7" ht="13.5" thickBot="1">
      <c r="A29" s="391" t="s">
        <v>73</v>
      </c>
      <c r="B29" s="145" t="s">
        <v>40</v>
      </c>
      <c r="C29" s="145" t="s">
        <v>40</v>
      </c>
      <c r="D29" s="145" t="s">
        <v>40</v>
      </c>
      <c r="E29" s="145">
        <v>1</v>
      </c>
      <c r="F29" s="416" t="s">
        <v>40</v>
      </c>
      <c r="G29" s="308" t="s">
        <v>40</v>
      </c>
    </row>
    <row r="30" spans="1:7" ht="12.75">
      <c r="A30" s="146" t="s">
        <v>74</v>
      </c>
      <c r="C30" s="154"/>
      <c r="D30" s="154"/>
      <c r="F30" s="154"/>
      <c r="G30" s="154"/>
    </row>
    <row r="31" spans="1:7" ht="12.75">
      <c r="A31" s="133" t="s">
        <v>63</v>
      </c>
      <c r="C31" s="154"/>
      <c r="D31" s="154"/>
      <c r="F31" s="154"/>
      <c r="G31" s="154"/>
    </row>
    <row r="32" spans="1:7" ht="12.75">
      <c r="A32" s="133" t="s">
        <v>63</v>
      </c>
      <c r="C32" s="154"/>
      <c r="D32" s="154"/>
      <c r="F32" s="154"/>
      <c r="G32" s="154"/>
    </row>
    <row r="33" spans="3:7" ht="12.75">
      <c r="C33" s="154"/>
      <c r="D33" s="154"/>
      <c r="F33" s="154"/>
      <c r="G33" s="154"/>
    </row>
    <row r="34" spans="1:7" ht="12.75">
      <c r="A34" s="133" t="s">
        <v>63</v>
      </c>
      <c r="C34" s="154"/>
      <c r="D34" s="154"/>
      <c r="F34" s="154"/>
      <c r="G34" s="154"/>
    </row>
    <row r="35" spans="1:7" ht="12.75">
      <c r="A35" s="133" t="s">
        <v>63</v>
      </c>
      <c r="C35" s="154"/>
      <c r="D35" s="154"/>
      <c r="F35" s="154"/>
      <c r="G35" s="154"/>
    </row>
    <row r="36" spans="1:7" ht="12.75">
      <c r="A36" s="133" t="s">
        <v>63</v>
      </c>
      <c r="C36" s="154"/>
      <c r="D36" s="154"/>
      <c r="F36" s="154"/>
      <c r="G36" s="154"/>
    </row>
    <row r="37" spans="1:7" ht="12.75">
      <c r="A37" s="133" t="s">
        <v>63</v>
      </c>
      <c r="C37" s="154"/>
      <c r="D37" s="154"/>
      <c r="F37" s="154"/>
      <c r="G37" s="154"/>
    </row>
    <row r="38" spans="1:7" ht="12.75">
      <c r="A38" s="133" t="s">
        <v>63</v>
      </c>
      <c r="C38" s="154"/>
      <c r="D38" s="154"/>
      <c r="F38" s="154"/>
      <c r="G38" s="154"/>
    </row>
    <row r="39" spans="1:7" ht="12.75">
      <c r="A39" s="133" t="s">
        <v>63</v>
      </c>
      <c r="C39" s="154"/>
      <c r="D39" s="154"/>
      <c r="F39" s="154"/>
      <c r="G39" s="154"/>
    </row>
    <row r="40" spans="1:7" ht="12.75">
      <c r="A40" s="133" t="s">
        <v>63</v>
      </c>
      <c r="C40" s="154"/>
      <c r="D40" s="154"/>
      <c r="F40" s="154"/>
      <c r="G40" s="154"/>
    </row>
    <row r="41" spans="1:7" ht="12.75">
      <c r="A41" s="133" t="s">
        <v>63</v>
      </c>
      <c r="C41" s="154"/>
      <c r="D41" s="154"/>
      <c r="F41" s="154"/>
      <c r="G41" s="154"/>
    </row>
    <row r="42" spans="1:7" ht="12.75">
      <c r="A42" s="133" t="s">
        <v>63</v>
      </c>
      <c r="C42" s="154"/>
      <c r="D42" s="154"/>
      <c r="F42" s="154"/>
      <c r="G42" s="154"/>
    </row>
    <row r="43" spans="1:7" ht="12.75">
      <c r="A43" s="133" t="s">
        <v>63</v>
      </c>
      <c r="C43" s="154"/>
      <c r="D43" s="154"/>
      <c r="F43" s="154"/>
      <c r="G43" s="154"/>
    </row>
    <row r="44" spans="1:7" ht="12.75">
      <c r="A44" s="133" t="s">
        <v>63</v>
      </c>
      <c r="C44" s="154"/>
      <c r="D44" s="154"/>
      <c r="F44" s="154"/>
      <c r="G44" s="154"/>
    </row>
    <row r="45" spans="1:7" ht="12.75">
      <c r="A45" s="133" t="s">
        <v>63</v>
      </c>
      <c r="C45" s="154"/>
      <c r="D45" s="154"/>
      <c r="F45" s="154"/>
      <c r="G45" s="154"/>
    </row>
    <row r="46" spans="1:7" ht="12.75">
      <c r="A46" s="133" t="s">
        <v>63</v>
      </c>
      <c r="C46" s="154"/>
      <c r="D46" s="154"/>
      <c r="F46" s="154"/>
      <c r="G46" s="154"/>
    </row>
    <row r="47" spans="1:7" ht="12.75">
      <c r="A47" s="133" t="s">
        <v>63</v>
      </c>
      <c r="C47" s="154"/>
      <c r="D47" s="154"/>
      <c r="F47" s="154"/>
      <c r="G47" s="154"/>
    </row>
    <row r="48" spans="1:7" ht="12.75">
      <c r="A48" s="133" t="s">
        <v>63</v>
      </c>
      <c r="C48" s="154"/>
      <c r="D48" s="154"/>
      <c r="F48" s="154"/>
      <c r="G48" s="154"/>
    </row>
    <row r="49" spans="1:7" ht="12.75">
      <c r="A49" s="133" t="s">
        <v>63</v>
      </c>
      <c r="C49" s="154"/>
      <c r="D49" s="154"/>
      <c r="F49" s="154"/>
      <c r="G49" s="154"/>
    </row>
    <row r="50" spans="1:7" ht="12.75">
      <c r="A50" s="133" t="s">
        <v>63</v>
      </c>
      <c r="C50" s="154"/>
      <c r="D50" s="154"/>
      <c r="F50" s="154"/>
      <c r="G50" s="154"/>
    </row>
    <row r="51" spans="1:7" ht="12.75">
      <c r="A51" s="133" t="s">
        <v>63</v>
      </c>
      <c r="C51" s="154"/>
      <c r="D51" s="154"/>
      <c r="F51" s="154"/>
      <c r="G51" s="154"/>
    </row>
    <row r="52" spans="1:7" ht="12.75">
      <c r="A52" s="133" t="s">
        <v>63</v>
      </c>
      <c r="C52" s="154"/>
      <c r="D52" s="154"/>
      <c r="F52" s="154"/>
      <c r="G52" s="154"/>
    </row>
    <row r="53" spans="1:7" ht="12.75">
      <c r="A53" s="133" t="s">
        <v>63</v>
      </c>
      <c r="C53" s="154"/>
      <c r="D53" s="154"/>
      <c r="F53" s="154"/>
      <c r="G53" s="154"/>
    </row>
    <row r="54" spans="1:7" ht="12.75">
      <c r="A54" s="133" t="s">
        <v>63</v>
      </c>
      <c r="C54" s="154"/>
      <c r="D54" s="154"/>
      <c r="F54" s="154"/>
      <c r="G54" s="154"/>
    </row>
    <row r="55" spans="1:7" ht="12.75">
      <c r="A55" s="133" t="s">
        <v>63</v>
      </c>
      <c r="C55" s="154"/>
      <c r="D55" s="154"/>
      <c r="F55" s="154"/>
      <c r="G55" s="154"/>
    </row>
    <row r="56" spans="1:7" ht="12.75">
      <c r="A56" s="133" t="s">
        <v>63</v>
      </c>
      <c r="C56" s="154"/>
      <c r="D56" s="154"/>
      <c r="F56" s="154"/>
      <c r="G56" s="154"/>
    </row>
    <row r="57" spans="1:7" ht="12.75">
      <c r="A57" s="133" t="s">
        <v>63</v>
      </c>
      <c r="C57" s="154"/>
      <c r="D57" s="154"/>
      <c r="F57" s="154"/>
      <c r="G57" s="154"/>
    </row>
    <row r="58" ht="12.75">
      <c r="A58" s="133" t="s">
        <v>63</v>
      </c>
    </row>
    <row r="59" ht="12.75">
      <c r="A59" s="133" t="s">
        <v>63</v>
      </c>
    </row>
    <row r="60" ht="12.75">
      <c r="A60" s="133" t="s">
        <v>63</v>
      </c>
    </row>
    <row r="61" ht="12.75">
      <c r="A61" s="133" t="s">
        <v>63</v>
      </c>
    </row>
    <row r="62" ht="12.75">
      <c r="A62" s="133" t="s">
        <v>63</v>
      </c>
    </row>
    <row r="63" ht="12.75">
      <c r="A63" s="133" t="s">
        <v>63</v>
      </c>
    </row>
    <row r="64" ht="12.75">
      <c r="A64" s="133" t="s">
        <v>63</v>
      </c>
    </row>
    <row r="65" ht="12.75">
      <c r="A65" s="133" t="s">
        <v>63</v>
      </c>
    </row>
    <row r="66" ht="12.75">
      <c r="A66" s="133" t="s">
        <v>63</v>
      </c>
    </row>
    <row r="67" ht="12.75">
      <c r="A67" s="133" t="s">
        <v>63</v>
      </c>
    </row>
    <row r="68" ht="12.75">
      <c r="A68" s="133" t="s">
        <v>63</v>
      </c>
    </row>
    <row r="69" ht="12.75">
      <c r="A69" s="133" t="s">
        <v>63</v>
      </c>
    </row>
    <row r="70" ht="12.75">
      <c r="A70" s="133" t="s">
        <v>63</v>
      </c>
    </row>
    <row r="71" ht="12.75">
      <c r="A71" s="133" t="s">
        <v>63</v>
      </c>
    </row>
    <row r="72" ht="12.75">
      <c r="A72" s="133" t="s">
        <v>63</v>
      </c>
    </row>
    <row r="73" ht="12.75">
      <c r="A73" s="133" t="s">
        <v>63</v>
      </c>
    </row>
    <row r="74" ht="12.75">
      <c r="A74" s="133" t="s">
        <v>63</v>
      </c>
    </row>
    <row r="75" ht="12.75">
      <c r="A75" s="133" t="s">
        <v>63</v>
      </c>
    </row>
    <row r="76" ht="12.75">
      <c r="A76" s="133" t="s">
        <v>63</v>
      </c>
    </row>
    <row r="77" ht="12.75">
      <c r="A77" s="133" t="s">
        <v>63</v>
      </c>
    </row>
    <row r="78" ht="12.75">
      <c r="A78" s="133" t="s">
        <v>63</v>
      </c>
    </row>
    <row r="79" ht="12.75">
      <c r="A79" s="133" t="s">
        <v>63</v>
      </c>
    </row>
    <row r="80" ht="12.75">
      <c r="A80" s="133" t="s">
        <v>63</v>
      </c>
    </row>
    <row r="81" ht="12.75">
      <c r="A81" s="133" t="s">
        <v>63</v>
      </c>
    </row>
    <row r="82" ht="12.75">
      <c r="A82" s="133" t="s">
        <v>63</v>
      </c>
    </row>
    <row r="83" ht="12.75">
      <c r="A83" s="133" t="s">
        <v>63</v>
      </c>
    </row>
    <row r="84" ht="12.75">
      <c r="A84" s="133" t="s">
        <v>63</v>
      </c>
    </row>
    <row r="85" ht="12.75">
      <c r="A85" s="133" t="s">
        <v>63</v>
      </c>
    </row>
    <row r="86" ht="12.75">
      <c r="A86" s="133" t="s">
        <v>63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"/>
  <dimension ref="A1:J75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133" customWidth="1"/>
    <col min="2" max="2" width="11.421875" style="133" customWidth="1"/>
    <col min="3" max="7" width="11.421875" style="148" customWidth="1"/>
    <col min="8" max="8" width="11.421875" style="133" customWidth="1"/>
    <col min="9" max="9" width="11.421875" style="154" customWidth="1"/>
    <col min="10" max="10" width="11.421875" style="142" customWidth="1"/>
    <col min="11" max="16384" width="11.421875" style="133" customWidth="1"/>
  </cols>
  <sheetData>
    <row r="1" spans="1:10" s="130" customFormat="1" ht="18">
      <c r="A1" s="458" t="s">
        <v>0</v>
      </c>
      <c r="B1" s="458"/>
      <c r="C1" s="458"/>
      <c r="D1" s="458"/>
      <c r="E1" s="458"/>
      <c r="F1" s="458"/>
      <c r="G1" s="458"/>
      <c r="H1" s="169"/>
      <c r="I1" s="187"/>
      <c r="J1" s="179"/>
    </row>
    <row r="2" spans="1:10" s="132" customFormat="1" ht="14.25">
      <c r="A2" s="131"/>
      <c r="B2" s="131"/>
      <c r="C2" s="150"/>
      <c r="D2" s="150"/>
      <c r="E2" s="150"/>
      <c r="F2" s="150"/>
      <c r="G2" s="150"/>
      <c r="H2" s="131"/>
      <c r="I2" s="186"/>
      <c r="J2" s="181"/>
    </row>
    <row r="3" spans="1:10" s="132" customFormat="1" ht="15">
      <c r="A3" s="448" t="s">
        <v>338</v>
      </c>
      <c r="B3" s="448"/>
      <c r="C3" s="448"/>
      <c r="D3" s="448"/>
      <c r="E3" s="448"/>
      <c r="F3" s="448"/>
      <c r="G3" s="448"/>
      <c r="I3" s="186"/>
      <c r="J3" s="181"/>
    </row>
    <row r="4" spans="3:10" s="132" customFormat="1" ht="14.25">
      <c r="C4" s="147"/>
      <c r="D4" s="147"/>
      <c r="E4" s="147"/>
      <c r="F4" s="147"/>
      <c r="G4" s="147"/>
      <c r="I4" s="186"/>
      <c r="J4" s="181"/>
    </row>
    <row r="5" spans="1:10" ht="12.75">
      <c r="A5" s="459" t="s">
        <v>48</v>
      </c>
      <c r="B5" s="461" t="s">
        <v>21</v>
      </c>
      <c r="C5" s="461"/>
      <c r="D5" s="461"/>
      <c r="E5" s="461" t="s">
        <v>22</v>
      </c>
      <c r="F5" s="461"/>
      <c r="G5" s="462"/>
      <c r="I5" s="133"/>
      <c r="J5" s="133"/>
    </row>
    <row r="6" spans="1:10" ht="13.5" thickBot="1">
      <c r="A6" s="460"/>
      <c r="B6" s="316">
        <v>2000</v>
      </c>
      <c r="C6" s="317">
        <v>2001</v>
      </c>
      <c r="D6" s="317">
        <v>2002</v>
      </c>
      <c r="E6" s="317">
        <v>2000</v>
      </c>
      <c r="F6" s="317">
        <v>2001</v>
      </c>
      <c r="G6" s="320">
        <v>2002</v>
      </c>
      <c r="I6" s="133"/>
      <c r="J6" s="133"/>
    </row>
    <row r="7" spans="1:10" ht="12.75">
      <c r="A7" s="176" t="s">
        <v>49</v>
      </c>
      <c r="B7" s="173">
        <v>23339.307</v>
      </c>
      <c r="C7" s="173">
        <v>25234.75</v>
      </c>
      <c r="D7" s="173">
        <v>31794.055</v>
      </c>
      <c r="E7" s="173">
        <v>165201.722</v>
      </c>
      <c r="F7" s="173">
        <v>168275.999</v>
      </c>
      <c r="G7" s="276">
        <v>175294.957</v>
      </c>
      <c r="H7"/>
      <c r="I7" s="133"/>
      <c r="J7" s="133"/>
    </row>
    <row r="8" spans="1:10" ht="12.75">
      <c r="A8" s="138"/>
      <c r="B8" s="140"/>
      <c r="C8" s="152"/>
      <c r="D8" s="152"/>
      <c r="E8" s="152"/>
      <c r="F8" s="152"/>
      <c r="G8" s="277"/>
      <c r="H8"/>
      <c r="I8" s="133"/>
      <c r="J8" s="133"/>
    </row>
    <row r="9" spans="1:10" ht="12.75">
      <c r="A9" s="136" t="s">
        <v>332</v>
      </c>
      <c r="B9" s="140"/>
      <c r="C9" s="152"/>
      <c r="D9" s="152"/>
      <c r="E9" s="152"/>
      <c r="F9" s="152"/>
      <c r="G9" s="277"/>
      <c r="H9"/>
      <c r="I9" s="133"/>
      <c r="J9" s="133"/>
    </row>
    <row r="10" spans="1:10" ht="12.75">
      <c r="A10" s="324" t="s">
        <v>50</v>
      </c>
      <c r="B10" s="330">
        <v>4195.127</v>
      </c>
      <c r="C10" s="330">
        <v>4685.612</v>
      </c>
      <c r="D10" s="330">
        <f>SUM(D11:D21)</f>
        <v>4866.6410000000005</v>
      </c>
      <c r="E10" s="330">
        <v>165163.988</v>
      </c>
      <c r="F10" s="330">
        <v>168112.75699999998</v>
      </c>
      <c r="G10" s="331">
        <f>SUM(G11:G21)</f>
        <v>175186.63400000005</v>
      </c>
      <c r="H10"/>
      <c r="I10" s="133"/>
      <c r="J10" s="133"/>
    </row>
    <row r="11" spans="1:10" ht="12.75">
      <c r="A11" s="144" t="s">
        <v>51</v>
      </c>
      <c r="B11" s="140">
        <v>10.826</v>
      </c>
      <c r="C11" s="332">
        <v>10.789</v>
      </c>
      <c r="D11" s="167">
        <v>8.489</v>
      </c>
      <c r="E11" s="152">
        <v>14431.555</v>
      </c>
      <c r="F11" s="332">
        <v>18442.75</v>
      </c>
      <c r="G11" s="142">
        <v>19850.039</v>
      </c>
      <c r="H11"/>
      <c r="I11" s="133"/>
      <c r="J11" s="133"/>
    </row>
    <row r="12" spans="1:10" ht="12.75">
      <c r="A12" s="144" t="s">
        <v>53</v>
      </c>
      <c r="B12" s="140">
        <v>198.552</v>
      </c>
      <c r="C12" s="332">
        <v>25.895</v>
      </c>
      <c r="D12" s="167">
        <v>34.536</v>
      </c>
      <c r="E12" s="152">
        <v>87255.997</v>
      </c>
      <c r="F12" s="332">
        <v>91086.627</v>
      </c>
      <c r="G12" s="142">
        <v>98037.706</v>
      </c>
      <c r="H12"/>
      <c r="I12" s="133"/>
      <c r="J12" s="133"/>
    </row>
    <row r="13" spans="1:9" ht="12.75">
      <c r="A13" s="144" t="s">
        <v>54</v>
      </c>
      <c r="B13" s="140">
        <v>3.351</v>
      </c>
      <c r="C13" s="332">
        <v>0.804</v>
      </c>
      <c r="D13" s="167">
        <v>5.042</v>
      </c>
      <c r="E13" s="152" t="s">
        <v>40</v>
      </c>
      <c r="F13" s="163" t="s">
        <v>40</v>
      </c>
      <c r="G13" s="164" t="s">
        <v>40</v>
      </c>
      <c r="H13"/>
      <c r="I13" s="167"/>
    </row>
    <row r="14" spans="1:9" ht="12.75">
      <c r="A14" s="144" t="s">
        <v>78</v>
      </c>
      <c r="B14" s="163" t="s">
        <v>40</v>
      </c>
      <c r="C14" s="163" t="s">
        <v>40</v>
      </c>
      <c r="D14" s="163" t="s">
        <v>40</v>
      </c>
      <c r="E14" s="152">
        <v>10750.32</v>
      </c>
      <c r="F14" s="332">
        <v>6206.01</v>
      </c>
      <c r="G14" s="142">
        <v>11057.53</v>
      </c>
      <c r="H14"/>
      <c r="I14" s="167"/>
    </row>
    <row r="15" spans="1:9" ht="12.75">
      <c r="A15" s="144" t="s">
        <v>55</v>
      </c>
      <c r="B15" s="140">
        <v>13.792</v>
      </c>
      <c r="C15" s="332">
        <v>831.254</v>
      </c>
      <c r="D15" s="167">
        <v>1962.133</v>
      </c>
      <c r="E15" s="152">
        <v>33.004</v>
      </c>
      <c r="F15" s="332">
        <v>5088.227</v>
      </c>
      <c r="G15" s="142">
        <v>110.229</v>
      </c>
      <c r="H15"/>
      <c r="I15" s="167"/>
    </row>
    <row r="16" spans="1:9" ht="12.75">
      <c r="A16" s="144" t="s">
        <v>56</v>
      </c>
      <c r="B16" s="140">
        <v>3422.494</v>
      </c>
      <c r="C16" s="332">
        <v>2559.3</v>
      </c>
      <c r="D16" s="167">
        <v>1175.344</v>
      </c>
      <c r="E16" s="152" t="s">
        <v>40</v>
      </c>
      <c r="F16" s="163" t="s">
        <v>40</v>
      </c>
      <c r="G16" s="164" t="s">
        <v>40</v>
      </c>
      <c r="H16"/>
      <c r="I16" s="167"/>
    </row>
    <row r="17" spans="1:9" ht="12.75">
      <c r="A17" s="144" t="s">
        <v>57</v>
      </c>
      <c r="B17" s="163" t="s">
        <v>40</v>
      </c>
      <c r="C17" s="163">
        <v>12.72</v>
      </c>
      <c r="D17" s="163" t="s">
        <v>40</v>
      </c>
      <c r="E17" s="163" t="s">
        <v>40</v>
      </c>
      <c r="F17" s="163">
        <v>0.5</v>
      </c>
      <c r="G17" s="142">
        <v>1.5</v>
      </c>
      <c r="H17"/>
      <c r="I17" s="167"/>
    </row>
    <row r="18" spans="1:9" ht="12.75">
      <c r="A18" s="144" t="s">
        <v>58</v>
      </c>
      <c r="B18" s="140">
        <v>215.798</v>
      </c>
      <c r="C18" s="332">
        <v>198.003</v>
      </c>
      <c r="D18" s="167">
        <v>309.146</v>
      </c>
      <c r="E18" s="152">
        <v>1648.211</v>
      </c>
      <c r="F18" s="332">
        <v>4437.001</v>
      </c>
      <c r="G18" s="142">
        <v>6279.344</v>
      </c>
      <c r="H18"/>
      <c r="I18" s="167"/>
    </row>
    <row r="19" spans="1:9" ht="12.75">
      <c r="A19" s="144" t="s">
        <v>59</v>
      </c>
      <c r="B19" s="140">
        <v>234.652</v>
      </c>
      <c r="C19" s="332">
        <v>889.646</v>
      </c>
      <c r="D19" s="167">
        <v>1155.089</v>
      </c>
      <c r="E19" s="152">
        <v>26832.912</v>
      </c>
      <c r="F19" s="332">
        <v>16361.405</v>
      </c>
      <c r="G19" s="142">
        <v>10049.347</v>
      </c>
      <c r="H19"/>
      <c r="I19" s="167"/>
    </row>
    <row r="20" spans="1:9" ht="12.75">
      <c r="A20" s="144" t="s">
        <v>60</v>
      </c>
      <c r="B20" s="140">
        <v>31.68</v>
      </c>
      <c r="C20" s="332">
        <v>23.16</v>
      </c>
      <c r="D20" s="167">
        <v>152.892</v>
      </c>
      <c r="E20" s="152">
        <v>16267.542</v>
      </c>
      <c r="F20" s="332">
        <v>3086.326</v>
      </c>
      <c r="G20" s="142">
        <v>5629.102</v>
      </c>
      <c r="H20"/>
      <c r="I20" s="167"/>
    </row>
    <row r="21" spans="1:9" ht="12.75">
      <c r="A21" s="144" t="s">
        <v>61</v>
      </c>
      <c r="B21" s="140">
        <v>63.982</v>
      </c>
      <c r="C21" s="332">
        <v>134.041</v>
      </c>
      <c r="D21" s="167">
        <v>63.97</v>
      </c>
      <c r="E21" s="152">
        <v>7944.447</v>
      </c>
      <c r="F21" s="332">
        <v>23403.911</v>
      </c>
      <c r="G21" s="142">
        <v>24171.837</v>
      </c>
      <c r="H21"/>
      <c r="I21" s="167"/>
    </row>
    <row r="22" spans="1:9" ht="12.75">
      <c r="A22" s="138" t="s">
        <v>63</v>
      </c>
      <c r="B22" s="140"/>
      <c r="C22" s="152"/>
      <c r="D22" s="152"/>
      <c r="E22" s="152"/>
      <c r="F22" s="152"/>
      <c r="G22" s="277"/>
      <c r="H22"/>
      <c r="I22" s="167"/>
    </row>
    <row r="23" spans="1:9" ht="12.75">
      <c r="A23" s="329" t="s">
        <v>84</v>
      </c>
      <c r="B23" s="140"/>
      <c r="C23" s="152"/>
      <c r="D23" s="152"/>
      <c r="E23" s="152"/>
      <c r="F23" s="152"/>
      <c r="G23" s="277"/>
      <c r="H23"/>
      <c r="I23" s="167"/>
    </row>
    <row r="24" spans="1:7" ht="12.75">
      <c r="A24" s="144" t="s">
        <v>87</v>
      </c>
      <c r="B24" s="140" t="s">
        <v>40</v>
      </c>
      <c r="C24" s="163" t="s">
        <v>40</v>
      </c>
      <c r="D24" s="163" t="s">
        <v>40</v>
      </c>
      <c r="E24" s="152" t="s">
        <v>40</v>
      </c>
      <c r="F24" s="163" t="s">
        <v>40</v>
      </c>
      <c r="G24" s="142">
        <v>42.66</v>
      </c>
    </row>
    <row r="25" spans="1:7" ht="12.75">
      <c r="A25" s="177"/>
      <c r="B25" s="140"/>
      <c r="C25" s="152"/>
      <c r="D25" s="152"/>
      <c r="E25" s="152"/>
      <c r="F25" s="152"/>
      <c r="G25" s="277"/>
    </row>
    <row r="26" spans="1:7" ht="12.75">
      <c r="A26" s="340" t="s">
        <v>333</v>
      </c>
      <c r="B26" s="140"/>
      <c r="C26" s="152"/>
      <c r="D26" s="152"/>
      <c r="E26" s="152"/>
      <c r="F26" s="152"/>
      <c r="G26" s="277"/>
    </row>
    <row r="27" spans="1:7" ht="12.75">
      <c r="A27" s="144" t="s">
        <v>69</v>
      </c>
      <c r="B27" s="140">
        <v>10000</v>
      </c>
      <c r="C27" s="332">
        <v>9801.86</v>
      </c>
      <c r="D27" s="154">
        <v>19953.36</v>
      </c>
      <c r="E27" s="152" t="s">
        <v>40</v>
      </c>
      <c r="F27" s="163" t="s">
        <v>40</v>
      </c>
      <c r="G27" s="142">
        <v>3.36</v>
      </c>
    </row>
    <row r="28" spans="1:7" ht="12.75">
      <c r="A28" s="144" t="s">
        <v>83</v>
      </c>
      <c r="B28" s="140" t="s">
        <v>40</v>
      </c>
      <c r="C28" s="163" t="s">
        <v>40</v>
      </c>
      <c r="D28" s="163" t="s">
        <v>40</v>
      </c>
      <c r="E28" s="152" t="s">
        <v>40</v>
      </c>
      <c r="F28" s="163" t="s">
        <v>40</v>
      </c>
      <c r="G28" s="142">
        <v>0.596</v>
      </c>
    </row>
    <row r="29" spans="1:7" ht="12.75">
      <c r="A29" s="144" t="s">
        <v>70</v>
      </c>
      <c r="B29" s="163">
        <v>1.68</v>
      </c>
      <c r="C29" s="157">
        <v>6.028</v>
      </c>
      <c r="D29" s="154">
        <v>5.184</v>
      </c>
      <c r="E29" s="152" t="s">
        <v>40</v>
      </c>
      <c r="F29" s="163" t="s">
        <v>40</v>
      </c>
      <c r="G29" s="164" t="s">
        <v>40</v>
      </c>
    </row>
    <row r="30" spans="1:7" ht="12.75">
      <c r="A30" s="144" t="s">
        <v>71</v>
      </c>
      <c r="B30" s="140">
        <v>1994.718</v>
      </c>
      <c r="C30" s="157">
        <v>5555.287</v>
      </c>
      <c r="D30" s="154">
        <v>3003.616</v>
      </c>
      <c r="E30" s="152">
        <v>15.12</v>
      </c>
      <c r="F30" s="157">
        <v>7.646</v>
      </c>
      <c r="G30" s="142">
        <v>41.207</v>
      </c>
    </row>
    <row r="31" spans="1:7" ht="12.75">
      <c r="A31" s="144" t="s">
        <v>88</v>
      </c>
      <c r="B31" s="140">
        <v>9.365</v>
      </c>
      <c r="C31" s="157">
        <v>3.415</v>
      </c>
      <c r="D31" s="163" t="s">
        <v>40</v>
      </c>
      <c r="E31" s="163" t="s">
        <v>40</v>
      </c>
      <c r="F31" s="163" t="s">
        <v>40</v>
      </c>
      <c r="G31" s="164" t="s">
        <v>40</v>
      </c>
    </row>
    <row r="32" spans="1:7" ht="13.5" thickBot="1">
      <c r="A32" s="391" t="s">
        <v>73</v>
      </c>
      <c r="B32" s="145" t="s">
        <v>40</v>
      </c>
      <c r="C32" s="392" t="s">
        <v>40</v>
      </c>
      <c r="D32" s="392" t="s">
        <v>40</v>
      </c>
      <c r="E32" s="153">
        <v>3.8</v>
      </c>
      <c r="F32" s="388">
        <v>2.8</v>
      </c>
      <c r="G32" s="396">
        <v>1.588</v>
      </c>
    </row>
    <row r="33" spans="1:7" ht="12.75">
      <c r="A33" s="146" t="s">
        <v>74</v>
      </c>
      <c r="C33" s="154"/>
      <c r="D33" s="154"/>
      <c r="F33" s="154"/>
      <c r="G33" s="154"/>
    </row>
    <row r="34" spans="1:7" ht="12.75">
      <c r="A34" s="133" t="s">
        <v>63</v>
      </c>
      <c r="C34" s="154"/>
      <c r="D34" s="154"/>
      <c r="F34" s="154"/>
      <c r="G34" s="154"/>
    </row>
    <row r="35" spans="1:7" ht="12.75">
      <c r="A35" s="133" t="s">
        <v>63</v>
      </c>
      <c r="C35" s="154"/>
      <c r="D35" s="154"/>
      <c r="F35" s="154"/>
      <c r="G35" s="154"/>
    </row>
    <row r="36" spans="1:7" ht="12.75">
      <c r="A36" s="133" t="s">
        <v>63</v>
      </c>
      <c r="C36" s="154"/>
      <c r="D36" s="154"/>
      <c r="F36" s="154"/>
      <c r="G36" s="154"/>
    </row>
    <row r="37" spans="1:7" ht="12.75">
      <c r="A37" s="133" t="s">
        <v>63</v>
      </c>
      <c r="C37" s="154"/>
      <c r="D37" s="154"/>
      <c r="F37" s="154"/>
      <c r="G37" s="154"/>
    </row>
    <row r="38" spans="1:7" ht="12.75">
      <c r="A38" s="133" t="s">
        <v>63</v>
      </c>
      <c r="C38" s="154"/>
      <c r="D38" s="154"/>
      <c r="F38" s="154"/>
      <c r="G38" s="154"/>
    </row>
    <row r="39" spans="1:7" ht="12.75">
      <c r="A39" s="133" t="s">
        <v>63</v>
      </c>
      <c r="C39" s="154"/>
      <c r="D39" s="154"/>
      <c r="F39" s="154"/>
      <c r="G39" s="154"/>
    </row>
    <row r="40" spans="1:7" ht="12.75">
      <c r="A40" s="133" t="s">
        <v>63</v>
      </c>
      <c r="C40" s="154"/>
      <c r="D40" s="154"/>
      <c r="F40" s="154"/>
      <c r="G40" s="154"/>
    </row>
    <row r="41" spans="1:7" ht="12.75">
      <c r="A41" s="133" t="s">
        <v>63</v>
      </c>
      <c r="C41" s="154"/>
      <c r="D41" s="154"/>
      <c r="F41" s="154"/>
      <c r="G41" s="154"/>
    </row>
    <row r="42" spans="1:7" ht="12.75">
      <c r="A42" s="133" t="s">
        <v>63</v>
      </c>
      <c r="C42" s="154"/>
      <c r="D42" s="154"/>
      <c r="F42" s="154"/>
      <c r="G42" s="154"/>
    </row>
    <row r="43" spans="1:7" ht="12.75">
      <c r="A43" s="133" t="s">
        <v>63</v>
      </c>
      <c r="C43" s="154"/>
      <c r="D43" s="154"/>
      <c r="F43" s="154"/>
      <c r="G43" s="154"/>
    </row>
    <row r="44" spans="1:7" ht="12.75">
      <c r="A44" s="133" t="s">
        <v>63</v>
      </c>
      <c r="C44" s="154"/>
      <c r="D44" s="154"/>
      <c r="F44" s="154"/>
      <c r="G44" s="154"/>
    </row>
    <row r="45" ht="12.75">
      <c r="A45" s="133" t="s">
        <v>63</v>
      </c>
    </row>
    <row r="46" ht="12.75">
      <c r="A46" s="133" t="s">
        <v>63</v>
      </c>
    </row>
    <row r="47" ht="12.75">
      <c r="A47" s="133" t="s">
        <v>63</v>
      </c>
    </row>
    <row r="48" ht="12.75">
      <c r="A48" s="133" t="s">
        <v>63</v>
      </c>
    </row>
    <row r="49" ht="12.75">
      <c r="A49" s="133" t="s">
        <v>63</v>
      </c>
    </row>
    <row r="50" ht="12.75">
      <c r="A50" s="133" t="s">
        <v>63</v>
      </c>
    </row>
    <row r="51" ht="12.75">
      <c r="A51" s="133" t="s">
        <v>63</v>
      </c>
    </row>
    <row r="52" ht="12.75">
      <c r="A52" s="133" t="s">
        <v>63</v>
      </c>
    </row>
    <row r="53" ht="12.75">
      <c r="A53" s="133" t="s">
        <v>63</v>
      </c>
    </row>
    <row r="54" ht="12.75">
      <c r="A54" s="133" t="s">
        <v>63</v>
      </c>
    </row>
    <row r="55" ht="12.75">
      <c r="A55" s="133" t="s">
        <v>63</v>
      </c>
    </row>
    <row r="56" ht="12.75">
      <c r="A56" s="133" t="s">
        <v>63</v>
      </c>
    </row>
    <row r="57" ht="12.75">
      <c r="A57" s="133" t="s">
        <v>63</v>
      </c>
    </row>
    <row r="58" ht="12.75">
      <c r="A58" s="133" t="s">
        <v>63</v>
      </c>
    </row>
    <row r="59" ht="12.75">
      <c r="A59" s="133" t="s">
        <v>63</v>
      </c>
    </row>
    <row r="60" ht="12.75">
      <c r="A60" s="133" t="s">
        <v>63</v>
      </c>
    </row>
    <row r="61" ht="12.75">
      <c r="A61" s="133" t="s">
        <v>63</v>
      </c>
    </row>
    <row r="62" ht="12.75">
      <c r="A62" s="133" t="s">
        <v>63</v>
      </c>
    </row>
    <row r="63" ht="12.75">
      <c r="A63" s="133" t="s">
        <v>63</v>
      </c>
    </row>
    <row r="64" ht="12.75">
      <c r="A64" s="133" t="s">
        <v>63</v>
      </c>
    </row>
    <row r="65" ht="12.75">
      <c r="A65" s="133" t="s">
        <v>63</v>
      </c>
    </row>
    <row r="66" ht="12.75">
      <c r="A66" s="133" t="s">
        <v>63</v>
      </c>
    </row>
    <row r="67" ht="12.75">
      <c r="A67" s="133" t="s">
        <v>63</v>
      </c>
    </row>
    <row r="68" ht="12.75">
      <c r="A68" s="133" t="s">
        <v>63</v>
      </c>
    </row>
    <row r="69" ht="12.75">
      <c r="A69" s="133" t="s">
        <v>63</v>
      </c>
    </row>
    <row r="70" ht="12.75">
      <c r="A70" s="133" t="s">
        <v>63</v>
      </c>
    </row>
    <row r="71" ht="12.75">
      <c r="A71" s="133" t="s">
        <v>63</v>
      </c>
    </row>
    <row r="72" ht="12.75">
      <c r="A72" s="133" t="s">
        <v>63</v>
      </c>
    </row>
    <row r="73" ht="12.75">
      <c r="A73" s="133" t="s">
        <v>63</v>
      </c>
    </row>
    <row r="74" ht="12.75">
      <c r="A74" s="133" t="s">
        <v>63</v>
      </c>
    </row>
    <row r="75" ht="12.75">
      <c r="A75" s="133" t="s">
        <v>63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/>
  <dimension ref="A1:K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133" customWidth="1"/>
    <col min="2" max="2" width="11.421875" style="133" customWidth="1"/>
    <col min="3" max="4" width="11.421875" style="148" customWidth="1"/>
    <col min="5" max="5" width="11.421875" style="133" customWidth="1"/>
    <col min="6" max="7" width="11.421875" style="148" customWidth="1"/>
    <col min="8" max="8" width="11.421875" style="133" customWidth="1"/>
    <col min="9" max="9" width="11.421875" style="154" customWidth="1"/>
    <col min="10" max="10" width="11.421875" style="142" customWidth="1"/>
    <col min="11" max="16384" width="11.421875" style="133" customWidth="1"/>
  </cols>
  <sheetData>
    <row r="1" spans="1:10" s="130" customFormat="1" ht="18">
      <c r="A1" s="458" t="s">
        <v>0</v>
      </c>
      <c r="B1" s="458"/>
      <c r="C1" s="458"/>
      <c r="D1" s="458"/>
      <c r="E1" s="458"/>
      <c r="F1" s="458"/>
      <c r="G1" s="458"/>
      <c r="I1" s="187"/>
      <c r="J1" s="179"/>
    </row>
    <row r="2" spans="1:10" s="132" customFormat="1" ht="14.25">
      <c r="A2" s="131"/>
      <c r="B2" s="131"/>
      <c r="C2" s="150"/>
      <c r="D2" s="150"/>
      <c r="E2" s="131"/>
      <c r="F2" s="150"/>
      <c r="G2" s="150"/>
      <c r="I2" s="186"/>
      <c r="J2" s="181"/>
    </row>
    <row r="3" spans="1:10" s="132" customFormat="1" ht="15">
      <c r="A3" s="448" t="s">
        <v>339</v>
      </c>
      <c r="B3" s="448"/>
      <c r="C3" s="448"/>
      <c r="D3" s="448"/>
      <c r="E3" s="448"/>
      <c r="F3" s="448"/>
      <c r="G3" s="448"/>
      <c r="I3" s="186"/>
      <c r="J3" s="181"/>
    </row>
    <row r="4" spans="3:10" s="132" customFormat="1" ht="14.25">
      <c r="C4" s="147"/>
      <c r="D4" s="147"/>
      <c r="F4" s="147"/>
      <c r="G4" s="147"/>
      <c r="I4" s="186"/>
      <c r="J4" s="181"/>
    </row>
    <row r="5" spans="1:7" ht="12.75">
      <c r="A5" s="459" t="s">
        <v>48</v>
      </c>
      <c r="B5" s="461" t="s">
        <v>21</v>
      </c>
      <c r="C5" s="461"/>
      <c r="D5" s="461"/>
      <c r="E5" s="461" t="s">
        <v>22</v>
      </c>
      <c r="F5" s="461"/>
      <c r="G5" s="462"/>
    </row>
    <row r="6" spans="1:7" ht="13.5" thickBot="1">
      <c r="A6" s="460"/>
      <c r="B6" s="316">
        <v>2000</v>
      </c>
      <c r="C6" s="317">
        <v>2001</v>
      </c>
      <c r="D6" s="317">
        <v>2002</v>
      </c>
      <c r="E6" s="317">
        <v>2000</v>
      </c>
      <c r="F6" s="320">
        <v>2001</v>
      </c>
      <c r="G6" s="320">
        <v>2002</v>
      </c>
    </row>
    <row r="7" spans="1:9" ht="12.75">
      <c r="A7" s="176" t="s">
        <v>49</v>
      </c>
      <c r="B7" s="173">
        <v>55008.836</v>
      </c>
      <c r="C7" s="173">
        <v>56458.56</v>
      </c>
      <c r="D7" s="173">
        <v>44964.886</v>
      </c>
      <c r="E7" s="173">
        <v>123175.438</v>
      </c>
      <c r="F7" s="173">
        <v>105308.035</v>
      </c>
      <c r="G7" s="276">
        <v>169111.817</v>
      </c>
      <c r="H7" s="149"/>
      <c r="I7" s="167"/>
    </row>
    <row r="8" spans="1:9" ht="12.75">
      <c r="A8" s="177"/>
      <c r="B8" s="163"/>
      <c r="C8" s="163"/>
      <c r="D8" s="163"/>
      <c r="E8" s="163"/>
      <c r="F8" s="163"/>
      <c r="G8" s="164"/>
      <c r="H8" s="149"/>
      <c r="I8" s="167"/>
    </row>
    <row r="9" spans="1:9" ht="12.75">
      <c r="A9" s="340" t="s">
        <v>332</v>
      </c>
      <c r="B9" s="163"/>
      <c r="C9" s="163"/>
      <c r="D9" s="163"/>
      <c r="E9" s="163"/>
      <c r="F9" s="163"/>
      <c r="G9" s="164"/>
      <c r="H9" s="149"/>
      <c r="I9" s="167"/>
    </row>
    <row r="10" spans="1:9" ht="12.75">
      <c r="A10" s="324" t="s">
        <v>50</v>
      </c>
      <c r="B10" s="330">
        <v>29579.53</v>
      </c>
      <c r="C10" s="330">
        <v>30788.566999999995</v>
      </c>
      <c r="D10" s="330">
        <f>SUM(D11:D23)</f>
        <v>22585.44</v>
      </c>
      <c r="E10" s="330">
        <f>SUM(E11:E23)</f>
        <v>78225.326</v>
      </c>
      <c r="F10" s="330">
        <f>SUM(F11:F23)</f>
        <v>68557.234</v>
      </c>
      <c r="G10" s="331">
        <f>SUM(G11:G23)</f>
        <v>74678.31400000001</v>
      </c>
      <c r="H10" s="149"/>
      <c r="I10" s="167"/>
    </row>
    <row r="11" spans="1:9" ht="12.75">
      <c r="A11" s="144" t="s">
        <v>51</v>
      </c>
      <c r="B11" s="140">
        <v>32.089</v>
      </c>
      <c r="C11" s="332">
        <v>6.656</v>
      </c>
      <c r="D11" s="157">
        <v>410.294</v>
      </c>
      <c r="E11" s="332">
        <v>2718.734</v>
      </c>
      <c r="F11" s="332">
        <v>3824.88</v>
      </c>
      <c r="G11" s="280">
        <v>2842.125</v>
      </c>
      <c r="H11" s="149"/>
      <c r="I11" s="167"/>
    </row>
    <row r="12" spans="1:11" ht="12.75">
      <c r="A12" s="144" t="s">
        <v>52</v>
      </c>
      <c r="B12" s="163" t="s">
        <v>40</v>
      </c>
      <c r="C12" s="163" t="s">
        <v>40</v>
      </c>
      <c r="D12" s="157">
        <v>1.1</v>
      </c>
      <c r="E12" s="163" t="s">
        <v>40</v>
      </c>
      <c r="F12" s="163" t="s">
        <v>40</v>
      </c>
      <c r="G12" s="164" t="s">
        <v>40</v>
      </c>
      <c r="H12" s="149"/>
      <c r="I12" s="167"/>
      <c r="K12" s="142"/>
    </row>
    <row r="13" spans="1:9" ht="12.75">
      <c r="A13" s="144" t="s">
        <v>53</v>
      </c>
      <c r="B13" s="140">
        <v>429.017</v>
      </c>
      <c r="C13" s="332">
        <v>551.123</v>
      </c>
      <c r="D13" s="157">
        <v>652.612</v>
      </c>
      <c r="E13" s="152">
        <v>3983.772</v>
      </c>
      <c r="F13" s="332">
        <v>3622.9350000000004</v>
      </c>
      <c r="G13" s="333">
        <v>2175.893</v>
      </c>
      <c r="H13" s="149"/>
      <c r="I13" s="167"/>
    </row>
    <row r="14" spans="1:9" ht="12.75">
      <c r="A14" s="144" t="s">
        <v>54</v>
      </c>
      <c r="B14" s="163" t="s">
        <v>40</v>
      </c>
      <c r="C14" s="163" t="s">
        <v>40</v>
      </c>
      <c r="D14" s="163" t="s">
        <v>40</v>
      </c>
      <c r="E14" s="332">
        <v>186</v>
      </c>
      <c r="F14" s="332">
        <v>120</v>
      </c>
      <c r="G14" s="280">
        <v>19.32</v>
      </c>
      <c r="H14" s="149"/>
      <c r="I14" s="167"/>
    </row>
    <row r="15" spans="1:9" ht="12.75">
      <c r="A15" s="144" t="s">
        <v>78</v>
      </c>
      <c r="B15" s="163" t="s">
        <v>40</v>
      </c>
      <c r="C15" s="163">
        <v>20.36</v>
      </c>
      <c r="D15" s="163" t="s">
        <v>40</v>
      </c>
      <c r="E15" s="332">
        <v>2039.66</v>
      </c>
      <c r="F15" s="332">
        <v>1563.188</v>
      </c>
      <c r="G15" s="280">
        <v>2746.196</v>
      </c>
      <c r="H15" s="149"/>
      <c r="I15" s="167"/>
    </row>
    <row r="16" spans="1:9" ht="12.75">
      <c r="A16" s="144" t="s">
        <v>55</v>
      </c>
      <c r="B16" s="140">
        <v>1175.236</v>
      </c>
      <c r="C16" s="332">
        <v>1377.725</v>
      </c>
      <c r="D16" s="157">
        <v>1728.128</v>
      </c>
      <c r="E16" s="332">
        <v>7503.756</v>
      </c>
      <c r="F16" s="332">
        <v>3933.933</v>
      </c>
      <c r="G16" s="280">
        <v>4550.379</v>
      </c>
      <c r="H16" s="149"/>
      <c r="I16" s="167"/>
    </row>
    <row r="17" spans="1:9" ht="12.75">
      <c r="A17" s="144" t="s">
        <v>56</v>
      </c>
      <c r="B17" s="140">
        <v>5830.112</v>
      </c>
      <c r="C17" s="332">
        <v>5744.57</v>
      </c>
      <c r="D17" s="157">
        <v>7444.984</v>
      </c>
      <c r="E17" s="332">
        <v>723.84</v>
      </c>
      <c r="F17" s="332">
        <v>1133.424</v>
      </c>
      <c r="G17" s="280">
        <v>1149.324</v>
      </c>
      <c r="H17" s="149"/>
      <c r="I17" s="167"/>
    </row>
    <row r="18" spans="1:9" ht="12.75">
      <c r="A18" s="144" t="s">
        <v>57</v>
      </c>
      <c r="B18" s="163" t="s">
        <v>40</v>
      </c>
      <c r="C18" s="163">
        <v>22.5</v>
      </c>
      <c r="D18" s="157">
        <v>328.08</v>
      </c>
      <c r="E18" s="332">
        <v>585.48</v>
      </c>
      <c r="F18" s="332">
        <v>4692.408</v>
      </c>
      <c r="G18" s="280">
        <v>5649.64</v>
      </c>
      <c r="H18" s="149"/>
      <c r="I18" s="167"/>
    </row>
    <row r="19" spans="1:9" ht="12.75">
      <c r="A19" s="144" t="s">
        <v>58</v>
      </c>
      <c r="B19" s="140">
        <v>20762.67</v>
      </c>
      <c r="C19" s="332">
        <v>21460.781</v>
      </c>
      <c r="D19" s="157">
        <v>9748.991</v>
      </c>
      <c r="E19" s="332">
        <v>3289.217</v>
      </c>
      <c r="F19" s="332">
        <v>2666.249</v>
      </c>
      <c r="G19" s="280">
        <v>330.857</v>
      </c>
      <c r="H19" s="149"/>
      <c r="I19" s="167"/>
    </row>
    <row r="20" spans="1:9" ht="12.75">
      <c r="A20" s="144" t="s">
        <v>59</v>
      </c>
      <c r="B20" s="163">
        <v>2.115</v>
      </c>
      <c r="C20" s="332">
        <v>11.573</v>
      </c>
      <c r="D20" s="157">
        <v>34.444</v>
      </c>
      <c r="E20" s="332">
        <v>7444.682</v>
      </c>
      <c r="F20" s="332">
        <v>6220.37</v>
      </c>
      <c r="G20" s="280">
        <v>8578.668</v>
      </c>
      <c r="H20" s="149"/>
      <c r="I20" s="167"/>
    </row>
    <row r="21" spans="1:9" ht="12.75">
      <c r="A21" s="144" t="s">
        <v>60</v>
      </c>
      <c r="B21" s="140">
        <v>1233.075</v>
      </c>
      <c r="C21" s="332">
        <v>1274.537</v>
      </c>
      <c r="D21" s="157">
        <v>2156.877</v>
      </c>
      <c r="E21" s="332">
        <v>10374.382</v>
      </c>
      <c r="F21" s="332">
        <v>10228.274</v>
      </c>
      <c r="G21" s="280">
        <v>7503.316</v>
      </c>
      <c r="H21" s="149"/>
      <c r="I21" s="167"/>
    </row>
    <row r="22" spans="1:9" ht="12.75">
      <c r="A22" s="144" t="s">
        <v>61</v>
      </c>
      <c r="B22" s="140">
        <v>115.216</v>
      </c>
      <c r="C22" s="332">
        <v>318.742</v>
      </c>
      <c r="D22" s="157">
        <v>79.93</v>
      </c>
      <c r="E22" s="332">
        <v>36033.557</v>
      </c>
      <c r="F22" s="332">
        <v>27909.502</v>
      </c>
      <c r="G22" s="280">
        <v>35683.504</v>
      </c>
      <c r="H22" s="149"/>
      <c r="I22" s="167"/>
    </row>
    <row r="23" spans="1:9" ht="12.75">
      <c r="A23" s="144" t="s">
        <v>62</v>
      </c>
      <c r="B23" s="163" t="s">
        <v>40</v>
      </c>
      <c r="C23" s="163" t="s">
        <v>40</v>
      </c>
      <c r="D23" s="163" t="s">
        <v>40</v>
      </c>
      <c r="E23" s="332">
        <v>3342.246</v>
      </c>
      <c r="F23" s="332">
        <v>2642.071</v>
      </c>
      <c r="G23" s="280">
        <v>3449.092</v>
      </c>
      <c r="H23" s="149"/>
      <c r="I23" s="167"/>
    </row>
    <row r="24" spans="1:9" ht="12.75">
      <c r="A24" s="138" t="s">
        <v>63</v>
      </c>
      <c r="B24" s="140"/>
      <c r="C24" s="152"/>
      <c r="D24" s="152"/>
      <c r="E24" s="152"/>
      <c r="F24" s="152"/>
      <c r="G24" s="277"/>
      <c r="H24" s="149"/>
      <c r="I24" s="167"/>
    </row>
    <row r="25" spans="1:9" ht="12.75">
      <c r="A25" s="329" t="s">
        <v>84</v>
      </c>
      <c r="B25" s="140"/>
      <c r="C25" s="152"/>
      <c r="D25" s="152"/>
      <c r="E25" s="152"/>
      <c r="F25" s="152"/>
      <c r="G25" s="277"/>
      <c r="H25" s="149"/>
      <c r="I25" s="167"/>
    </row>
    <row r="26" spans="1:9" ht="12.75">
      <c r="A26" s="144" t="s">
        <v>75</v>
      </c>
      <c r="B26" s="163" t="s">
        <v>40</v>
      </c>
      <c r="C26" s="163" t="s">
        <v>40</v>
      </c>
      <c r="D26" s="163" t="s">
        <v>40</v>
      </c>
      <c r="E26" s="332">
        <v>64.5</v>
      </c>
      <c r="F26" s="163" t="s">
        <v>40</v>
      </c>
      <c r="G26" s="280">
        <v>58.438</v>
      </c>
      <c r="H26" s="149"/>
      <c r="I26" s="167"/>
    </row>
    <row r="27" spans="1:9" ht="12.75">
      <c r="A27" s="144" t="s">
        <v>82</v>
      </c>
      <c r="B27" s="163" t="s">
        <v>40</v>
      </c>
      <c r="C27" s="163" t="s">
        <v>40</v>
      </c>
      <c r="D27" s="163" t="s">
        <v>40</v>
      </c>
      <c r="E27" s="163" t="s">
        <v>40</v>
      </c>
      <c r="F27" s="163" t="s">
        <v>40</v>
      </c>
      <c r="G27" s="164" t="s">
        <v>40</v>
      </c>
      <c r="H27" s="149"/>
      <c r="I27" s="167"/>
    </row>
    <row r="28" spans="1:9" ht="12.75">
      <c r="A28" s="144" t="s">
        <v>85</v>
      </c>
      <c r="B28" s="163" t="s">
        <v>40</v>
      </c>
      <c r="C28" s="163" t="s">
        <v>40</v>
      </c>
      <c r="D28" s="163" t="s">
        <v>40</v>
      </c>
      <c r="E28" s="332">
        <v>615.332</v>
      </c>
      <c r="F28" s="332">
        <v>675.612</v>
      </c>
      <c r="G28" s="280">
        <v>866.824</v>
      </c>
      <c r="H28" s="149"/>
      <c r="I28" s="167"/>
    </row>
    <row r="29" spans="1:9" ht="12.75">
      <c r="A29" s="144" t="s">
        <v>86</v>
      </c>
      <c r="B29" s="163" t="s">
        <v>40</v>
      </c>
      <c r="C29" s="163" t="s">
        <v>40</v>
      </c>
      <c r="D29" s="163" t="s">
        <v>40</v>
      </c>
      <c r="E29" s="332">
        <v>28.755</v>
      </c>
      <c r="F29" s="332">
        <v>22.68</v>
      </c>
      <c r="G29" s="280">
        <v>29.472</v>
      </c>
      <c r="H29" s="149"/>
      <c r="I29" s="167"/>
    </row>
    <row r="30" spans="1:9" ht="12.75">
      <c r="A30" s="178" t="s">
        <v>65</v>
      </c>
      <c r="B30" s="140" t="s">
        <v>40</v>
      </c>
      <c r="C30" s="163" t="s">
        <v>40</v>
      </c>
      <c r="D30" s="163" t="s">
        <v>40</v>
      </c>
      <c r="E30" s="332">
        <v>429.929</v>
      </c>
      <c r="F30" s="332">
        <v>714.08</v>
      </c>
      <c r="G30" s="280">
        <v>694.116</v>
      </c>
      <c r="H30" s="149"/>
      <c r="I30" s="167"/>
    </row>
    <row r="31" spans="1:9" ht="12.75">
      <c r="A31" s="178" t="s">
        <v>89</v>
      </c>
      <c r="B31" s="140" t="s">
        <v>40</v>
      </c>
      <c r="C31" s="163" t="s">
        <v>40</v>
      </c>
      <c r="D31" s="163" t="s">
        <v>40</v>
      </c>
      <c r="E31" s="163" t="s">
        <v>40</v>
      </c>
      <c r="F31" s="332">
        <v>2.46</v>
      </c>
      <c r="G31" s="280">
        <v>0.812</v>
      </c>
      <c r="H31" s="149"/>
      <c r="I31" s="167"/>
    </row>
    <row r="32" spans="1:9" ht="12.75">
      <c r="A32" s="144" t="s">
        <v>90</v>
      </c>
      <c r="B32" s="163" t="s">
        <v>40</v>
      </c>
      <c r="C32" s="163" t="s">
        <v>40</v>
      </c>
      <c r="D32" s="163" t="s">
        <v>40</v>
      </c>
      <c r="E32" s="332">
        <v>9.016</v>
      </c>
      <c r="F32" s="332">
        <v>711.008</v>
      </c>
      <c r="G32" s="280">
        <v>24</v>
      </c>
      <c r="H32" s="149"/>
      <c r="I32" s="167"/>
    </row>
    <row r="33" spans="1:9" ht="12.75">
      <c r="A33" s="144" t="s">
        <v>76</v>
      </c>
      <c r="B33" s="163" t="s">
        <v>40</v>
      </c>
      <c r="C33" s="163" t="s">
        <v>40</v>
      </c>
      <c r="D33" s="163" t="s">
        <v>40</v>
      </c>
      <c r="E33" s="163" t="s">
        <v>40</v>
      </c>
      <c r="F33" s="332">
        <v>19.952</v>
      </c>
      <c r="G33" s="280">
        <v>2.485</v>
      </c>
      <c r="H33" s="149"/>
      <c r="I33" s="167"/>
    </row>
    <row r="34" spans="1:9" ht="12.75">
      <c r="A34" s="144" t="s">
        <v>87</v>
      </c>
      <c r="B34" s="163" t="s">
        <v>40</v>
      </c>
      <c r="C34" s="163" t="s">
        <v>40</v>
      </c>
      <c r="D34" s="163" t="s">
        <v>40</v>
      </c>
      <c r="E34" s="332">
        <v>287.396</v>
      </c>
      <c r="F34" s="332">
        <v>367.676</v>
      </c>
      <c r="G34" s="280">
        <v>1660.408</v>
      </c>
      <c r="H34" s="149"/>
      <c r="I34" s="167"/>
    </row>
    <row r="35" spans="1:9" ht="12.75">
      <c r="A35" s="144" t="s">
        <v>66</v>
      </c>
      <c r="B35" s="163" t="s">
        <v>40</v>
      </c>
      <c r="C35" s="163" t="s">
        <v>40</v>
      </c>
      <c r="D35" s="163" t="s">
        <v>40</v>
      </c>
      <c r="E35" s="332">
        <v>188.927</v>
      </c>
      <c r="F35" s="332">
        <v>126.044</v>
      </c>
      <c r="G35" s="280">
        <v>157.944</v>
      </c>
      <c r="H35" s="149"/>
      <c r="I35" s="167"/>
    </row>
    <row r="36" spans="1:9" ht="12.75">
      <c r="A36" s="144" t="s">
        <v>67</v>
      </c>
      <c r="B36" s="163" t="s">
        <v>40</v>
      </c>
      <c r="C36" s="163" t="s">
        <v>40</v>
      </c>
      <c r="D36" s="163" t="s">
        <v>40</v>
      </c>
      <c r="E36" s="163" t="s">
        <v>40</v>
      </c>
      <c r="F36" s="332">
        <v>75</v>
      </c>
      <c r="G36" s="280">
        <v>946.875</v>
      </c>
      <c r="H36" s="149"/>
      <c r="I36" s="167"/>
    </row>
    <row r="37" spans="1:7" ht="12.75">
      <c r="A37" s="177"/>
      <c r="B37" s="140"/>
      <c r="C37" s="152"/>
      <c r="D37" s="152"/>
      <c r="E37" s="152"/>
      <c r="F37" s="152"/>
      <c r="G37" s="277"/>
    </row>
    <row r="38" spans="1:7" ht="12.75">
      <c r="A38" s="340" t="s">
        <v>333</v>
      </c>
      <c r="B38" s="140"/>
      <c r="C38" s="152"/>
      <c r="D38" s="152"/>
      <c r="E38" s="152"/>
      <c r="F38" s="152"/>
      <c r="G38" s="277"/>
    </row>
    <row r="39" spans="1:7" ht="12.75">
      <c r="A39" s="144" t="s">
        <v>68</v>
      </c>
      <c r="B39" s="163" t="s">
        <v>40</v>
      </c>
      <c r="C39" s="163" t="s">
        <v>40</v>
      </c>
      <c r="D39" s="163" t="s">
        <v>40</v>
      </c>
      <c r="E39" s="163" t="s">
        <v>40</v>
      </c>
      <c r="F39" s="163" t="s">
        <v>40</v>
      </c>
      <c r="G39" s="280">
        <v>240</v>
      </c>
    </row>
    <row r="40" spans="1:7" ht="12.75">
      <c r="A40" s="144" t="s">
        <v>69</v>
      </c>
      <c r="B40" s="140">
        <v>2209.5</v>
      </c>
      <c r="C40" s="157">
        <v>451.5</v>
      </c>
      <c r="D40" s="163" t="s">
        <v>40</v>
      </c>
      <c r="E40" s="157">
        <v>1.759</v>
      </c>
      <c r="F40" s="157">
        <v>1.72</v>
      </c>
      <c r="G40" s="280">
        <v>66.834</v>
      </c>
    </row>
    <row r="41" spans="1:7" ht="12.75">
      <c r="A41" s="144" t="s">
        <v>70</v>
      </c>
      <c r="B41" s="140" t="s">
        <v>40</v>
      </c>
      <c r="C41" s="163" t="s">
        <v>40</v>
      </c>
      <c r="D41" s="332">
        <v>3</v>
      </c>
      <c r="E41" s="157">
        <v>1.2</v>
      </c>
      <c r="F41" s="157">
        <v>1.551</v>
      </c>
      <c r="G41" s="280">
        <v>0.888</v>
      </c>
    </row>
    <row r="42" spans="1:7" ht="12.75">
      <c r="A42" s="144" t="s">
        <v>71</v>
      </c>
      <c r="B42" s="140">
        <v>1858.101</v>
      </c>
      <c r="C42" s="157">
        <v>269.28</v>
      </c>
      <c r="D42" s="332">
        <v>344.994</v>
      </c>
      <c r="E42" s="157">
        <v>95.046</v>
      </c>
      <c r="F42" s="157">
        <v>60.001</v>
      </c>
      <c r="G42" s="280">
        <v>1.2</v>
      </c>
    </row>
    <row r="43" spans="1:7" ht="12.75">
      <c r="A43" s="144" t="s">
        <v>88</v>
      </c>
      <c r="B43" s="163" t="s">
        <v>40</v>
      </c>
      <c r="C43" s="163">
        <v>10.715</v>
      </c>
      <c r="D43" s="332">
        <v>4.466</v>
      </c>
      <c r="E43" s="163" t="s">
        <v>40</v>
      </c>
      <c r="F43" s="163" t="s">
        <v>40</v>
      </c>
      <c r="G43" s="280">
        <v>113.989</v>
      </c>
    </row>
    <row r="44" spans="1:7" ht="12.75">
      <c r="A44" s="144" t="s">
        <v>77</v>
      </c>
      <c r="B44" s="163" t="s">
        <v>40</v>
      </c>
      <c r="C44" s="163" t="s">
        <v>40</v>
      </c>
      <c r="D44" s="163" t="s">
        <v>40</v>
      </c>
      <c r="E44" s="157">
        <v>7.32</v>
      </c>
      <c r="F44" s="157">
        <v>256.5</v>
      </c>
      <c r="G44" s="280">
        <v>1675.047</v>
      </c>
    </row>
    <row r="45" spans="1:7" ht="12.75">
      <c r="A45" s="144" t="s">
        <v>91</v>
      </c>
      <c r="B45" s="163" t="s">
        <v>40</v>
      </c>
      <c r="C45" s="163" t="s">
        <v>40</v>
      </c>
      <c r="D45" s="163" t="s">
        <v>40</v>
      </c>
      <c r="E45" s="157">
        <v>1.2</v>
      </c>
      <c r="F45" s="157">
        <v>0.8</v>
      </c>
      <c r="G45" s="280">
        <v>1.6</v>
      </c>
    </row>
    <row r="46" spans="1:7" ht="13.5" thickBot="1">
      <c r="A46" s="391" t="s">
        <v>73</v>
      </c>
      <c r="B46" s="392" t="s">
        <v>40</v>
      </c>
      <c r="C46" s="392" t="s">
        <v>40</v>
      </c>
      <c r="D46" s="392" t="s">
        <v>40</v>
      </c>
      <c r="E46" s="388">
        <v>13.696</v>
      </c>
      <c r="F46" s="388">
        <v>11.185</v>
      </c>
      <c r="G46" s="417">
        <v>7.351</v>
      </c>
    </row>
    <row r="47" spans="1:7" ht="12.75">
      <c r="A47" s="146" t="s">
        <v>74</v>
      </c>
      <c r="C47" s="154"/>
      <c r="D47" s="154"/>
      <c r="F47" s="154"/>
      <c r="G47" s="154"/>
    </row>
    <row r="48" spans="1:7" ht="12.75">
      <c r="A48" s="133" t="s">
        <v>63</v>
      </c>
      <c r="C48" s="154"/>
      <c r="D48" s="154"/>
      <c r="F48" s="154"/>
      <c r="G48" s="154"/>
    </row>
    <row r="49" spans="1:7" ht="12.75">
      <c r="A49" s="133" t="s">
        <v>63</v>
      </c>
      <c r="C49" s="154"/>
      <c r="D49" s="154"/>
      <c r="F49" s="154"/>
      <c r="G49" s="154"/>
    </row>
    <row r="50" spans="1:7" ht="12.75">
      <c r="A50" s="133" t="s">
        <v>63</v>
      </c>
      <c r="C50" s="154"/>
      <c r="D50" s="154"/>
      <c r="F50" s="154"/>
      <c r="G50" s="154"/>
    </row>
    <row r="51" spans="1:7" ht="12.75">
      <c r="A51" s="133" t="s">
        <v>63</v>
      </c>
      <c r="C51" s="154"/>
      <c r="D51" s="154"/>
      <c r="F51" s="154"/>
      <c r="G51" s="154"/>
    </row>
    <row r="52" ht="12.75">
      <c r="A52" s="133" t="s">
        <v>63</v>
      </c>
    </row>
    <row r="53" ht="12.75">
      <c r="A53" s="133" t="s">
        <v>63</v>
      </c>
    </row>
    <row r="54" ht="12.75">
      <c r="A54" s="133" t="s">
        <v>63</v>
      </c>
    </row>
    <row r="55" ht="12.75">
      <c r="A55" s="133" t="s">
        <v>63</v>
      </c>
    </row>
    <row r="56" ht="12.75">
      <c r="A56" s="133" t="s">
        <v>63</v>
      </c>
    </row>
    <row r="57" ht="12.75">
      <c r="A57" s="133" t="s">
        <v>63</v>
      </c>
    </row>
    <row r="58" ht="12.75">
      <c r="A58" s="133" t="s">
        <v>63</v>
      </c>
    </row>
    <row r="59" ht="12.75">
      <c r="A59" s="133" t="s">
        <v>63</v>
      </c>
    </row>
    <row r="60" ht="12.75">
      <c r="A60" s="133" t="s">
        <v>63</v>
      </c>
    </row>
    <row r="61" ht="12.75">
      <c r="A61" s="133" t="s">
        <v>63</v>
      </c>
    </row>
    <row r="62" ht="12.75">
      <c r="A62" s="133" t="s">
        <v>63</v>
      </c>
    </row>
    <row r="63" ht="12.75">
      <c r="A63" s="133" t="s">
        <v>63</v>
      </c>
    </row>
    <row r="64" ht="12.75">
      <c r="A64" s="133" t="s">
        <v>63</v>
      </c>
    </row>
    <row r="65" ht="12.75">
      <c r="A65" s="133" t="s">
        <v>63</v>
      </c>
    </row>
    <row r="66" ht="12.75">
      <c r="A66" s="133" t="s">
        <v>63</v>
      </c>
    </row>
    <row r="67" ht="12.75">
      <c r="A67" s="133" t="s">
        <v>63</v>
      </c>
    </row>
    <row r="68" ht="12.75">
      <c r="A68" s="133" t="s">
        <v>63</v>
      </c>
    </row>
    <row r="69" ht="12.75">
      <c r="A69" s="133" t="s">
        <v>63</v>
      </c>
    </row>
    <row r="70" ht="12.75">
      <c r="A70" s="133" t="s">
        <v>63</v>
      </c>
    </row>
    <row r="71" ht="12.75">
      <c r="A71" s="133" t="s">
        <v>63</v>
      </c>
    </row>
    <row r="72" ht="12.75">
      <c r="A72" s="133" t="s">
        <v>63</v>
      </c>
    </row>
    <row r="73" ht="12.75">
      <c r="A73" s="133" t="s">
        <v>63</v>
      </c>
    </row>
    <row r="74" ht="12.75">
      <c r="A74" s="133" t="s">
        <v>63</v>
      </c>
    </row>
    <row r="75" ht="12.75">
      <c r="A75" s="133" t="s">
        <v>63</v>
      </c>
    </row>
    <row r="76" ht="12.75">
      <c r="A76" s="133" t="s">
        <v>63</v>
      </c>
    </row>
    <row r="77" ht="12.75">
      <c r="A77" s="133" t="s">
        <v>63</v>
      </c>
    </row>
    <row r="78" ht="12.75">
      <c r="A78" s="133" t="s">
        <v>63</v>
      </c>
    </row>
    <row r="79" ht="12.75">
      <c r="A79" s="133" t="s">
        <v>63</v>
      </c>
    </row>
    <row r="80" ht="12.75">
      <c r="A80" s="133" t="s">
        <v>63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 transitionEvaluation="1"/>
  <dimension ref="A1:G39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184" customWidth="1"/>
    <col min="2" max="5" width="15.57421875" style="184" customWidth="1"/>
    <col min="6" max="7" width="16.7109375" style="184" customWidth="1"/>
    <col min="8" max="8" width="16.00390625" style="184" customWidth="1"/>
    <col min="9" max="16384" width="11.00390625" style="184" customWidth="1"/>
  </cols>
  <sheetData>
    <row r="1" spans="1:7" s="188" customFormat="1" ht="18">
      <c r="A1" s="463" t="s">
        <v>0</v>
      </c>
      <c r="B1" s="463"/>
      <c r="C1" s="463"/>
      <c r="D1" s="463"/>
      <c r="E1" s="463"/>
      <c r="F1" s="463"/>
      <c r="G1" s="463"/>
    </row>
    <row r="2" s="189" customFormat="1" ht="14.25"/>
    <row r="3" spans="1:7" s="189" customFormat="1" ht="15">
      <c r="A3" s="467" t="s">
        <v>344</v>
      </c>
      <c r="B3" s="467"/>
      <c r="C3" s="467"/>
      <c r="D3" s="467"/>
      <c r="E3" s="467"/>
      <c r="F3" s="467"/>
      <c r="G3" s="467"/>
    </row>
    <row r="4" s="189" customFormat="1" ht="14.25"/>
    <row r="5" spans="1:7" ht="12.75">
      <c r="A5" s="212"/>
      <c r="B5" s="464" t="s">
        <v>3</v>
      </c>
      <c r="C5" s="464"/>
      <c r="D5" s="464" t="s">
        <v>4</v>
      </c>
      <c r="E5" s="464"/>
      <c r="F5" s="464" t="s">
        <v>142</v>
      </c>
      <c r="G5" s="465"/>
    </row>
    <row r="6" spans="1:7" ht="12.75">
      <c r="A6" s="213" t="s">
        <v>94</v>
      </c>
      <c r="B6" s="192" t="s">
        <v>95</v>
      </c>
      <c r="C6" s="193"/>
      <c r="D6" s="192" t="s">
        <v>95</v>
      </c>
      <c r="E6" s="193"/>
      <c r="F6" s="192" t="s">
        <v>96</v>
      </c>
      <c r="G6" s="194" t="s">
        <v>97</v>
      </c>
    </row>
    <row r="7" spans="1:7" ht="12.75">
      <c r="A7" s="203"/>
      <c r="B7" s="197" t="s">
        <v>98</v>
      </c>
      <c r="C7" s="196">
        <v>2002</v>
      </c>
      <c r="D7" s="197" t="s">
        <v>98</v>
      </c>
      <c r="E7" s="196">
        <v>2002</v>
      </c>
      <c r="F7" s="196">
        <v>2002</v>
      </c>
      <c r="G7" s="198">
        <v>2002</v>
      </c>
    </row>
    <row r="8" spans="1:7" ht="13.5" thickBot="1">
      <c r="A8" s="203"/>
      <c r="B8" s="197" t="s">
        <v>99</v>
      </c>
      <c r="C8" s="197" t="s">
        <v>99</v>
      </c>
      <c r="D8" s="197" t="s">
        <v>100</v>
      </c>
      <c r="E8" s="197" t="s">
        <v>100</v>
      </c>
      <c r="F8" s="197" t="s">
        <v>100</v>
      </c>
      <c r="G8" s="199" t="s">
        <v>100</v>
      </c>
    </row>
    <row r="9" spans="1:7" ht="12.75">
      <c r="A9" s="200" t="s">
        <v>101</v>
      </c>
      <c r="B9" s="218">
        <v>147456</v>
      </c>
      <c r="C9" s="218">
        <v>147341.826</v>
      </c>
      <c r="D9" s="218">
        <v>518073</v>
      </c>
      <c r="E9" s="218">
        <v>574887.723</v>
      </c>
      <c r="F9" s="218">
        <v>2015.886</v>
      </c>
      <c r="G9" s="219">
        <v>2041.846</v>
      </c>
    </row>
    <row r="10" spans="1:7" ht="12.75">
      <c r="A10" s="203"/>
      <c r="B10" s="220"/>
      <c r="C10" s="220"/>
      <c r="D10" s="220"/>
      <c r="E10" s="220"/>
      <c r="F10" s="220"/>
      <c r="G10" s="221"/>
    </row>
    <row r="11" spans="1:7" ht="12.75">
      <c r="A11" s="336" t="s">
        <v>332</v>
      </c>
      <c r="B11" s="220"/>
      <c r="C11" s="220"/>
      <c r="D11" s="220"/>
      <c r="E11" s="220"/>
      <c r="F11" s="220"/>
      <c r="G11" s="221"/>
    </row>
    <row r="12" spans="1:7" ht="12.75">
      <c r="A12" s="337" t="s">
        <v>50</v>
      </c>
      <c r="B12" s="341">
        <v>359</v>
      </c>
      <c r="C12" s="342">
        <f>SUM(C13:C23)</f>
        <v>397.677</v>
      </c>
      <c r="D12" s="342">
        <v>2124</v>
      </c>
      <c r="E12" s="342">
        <f>SUM(E13:E23)</f>
        <v>2606.5099999999998</v>
      </c>
      <c r="F12" s="342">
        <f>SUM(F13:F23)</f>
        <v>169.428</v>
      </c>
      <c r="G12" s="343">
        <f>SUM(G13:G23)</f>
        <v>61.85</v>
      </c>
    </row>
    <row r="13" spans="1:7" ht="12.75">
      <c r="A13" s="214" t="s">
        <v>102</v>
      </c>
      <c r="B13" s="220" t="s">
        <v>40</v>
      </c>
      <c r="C13" s="220" t="s">
        <v>40</v>
      </c>
      <c r="D13" s="220" t="s">
        <v>40</v>
      </c>
      <c r="E13" s="220" t="s">
        <v>40</v>
      </c>
      <c r="F13" s="211">
        <v>4.849</v>
      </c>
      <c r="G13" s="221" t="s">
        <v>40</v>
      </c>
    </row>
    <row r="14" spans="1:7" ht="12.75">
      <c r="A14" s="214" t="s">
        <v>103</v>
      </c>
      <c r="B14" s="220" t="s">
        <v>40</v>
      </c>
      <c r="C14" s="220" t="s">
        <v>40</v>
      </c>
      <c r="D14" s="220" t="s">
        <v>40</v>
      </c>
      <c r="E14" s="220" t="s">
        <v>40</v>
      </c>
      <c r="F14" s="211">
        <v>2.381</v>
      </c>
      <c r="G14" s="221" t="s">
        <v>40</v>
      </c>
    </row>
    <row r="15" spans="1:7" ht="12.75">
      <c r="A15" s="214" t="s">
        <v>104</v>
      </c>
      <c r="B15" s="220" t="s">
        <v>40</v>
      </c>
      <c r="C15" s="220" t="s">
        <v>40</v>
      </c>
      <c r="D15" s="220" t="s">
        <v>40</v>
      </c>
      <c r="E15" s="220" t="s">
        <v>40</v>
      </c>
      <c r="F15" s="211">
        <v>3.037</v>
      </c>
      <c r="G15" s="221" t="s">
        <v>40</v>
      </c>
    </row>
    <row r="16" spans="1:7" ht="12.75">
      <c r="A16" s="214" t="s">
        <v>106</v>
      </c>
      <c r="B16" s="220">
        <v>81</v>
      </c>
      <c r="C16" s="211">
        <v>112.9</v>
      </c>
      <c r="D16" s="220">
        <v>498</v>
      </c>
      <c r="E16" s="211">
        <v>815.7</v>
      </c>
      <c r="F16" s="211">
        <v>59.191</v>
      </c>
      <c r="G16" s="224">
        <v>15.117</v>
      </c>
    </row>
    <row r="17" spans="1:7" ht="12.75">
      <c r="A17" s="214" t="s">
        <v>108</v>
      </c>
      <c r="B17" s="220">
        <v>20</v>
      </c>
      <c r="C17" s="211">
        <v>18.49</v>
      </c>
      <c r="D17" s="220">
        <v>114</v>
      </c>
      <c r="E17" s="211">
        <v>105.227</v>
      </c>
      <c r="F17" s="211">
        <v>5.832</v>
      </c>
      <c r="G17" s="224">
        <v>33.78</v>
      </c>
    </row>
    <row r="18" spans="1:7" ht="12.75">
      <c r="A18" s="214" t="s">
        <v>109</v>
      </c>
      <c r="B18" s="220">
        <v>16</v>
      </c>
      <c r="C18" s="211">
        <v>22.413</v>
      </c>
      <c r="D18" s="220">
        <v>98</v>
      </c>
      <c r="E18" s="211">
        <v>168.682</v>
      </c>
      <c r="F18" s="211">
        <v>2.855</v>
      </c>
      <c r="G18" s="221" t="s">
        <v>40</v>
      </c>
    </row>
    <row r="19" spans="1:7" ht="12.75">
      <c r="A19" s="214" t="s">
        <v>110</v>
      </c>
      <c r="B19" s="220" t="s">
        <v>40</v>
      </c>
      <c r="C19" s="220" t="s">
        <v>40</v>
      </c>
      <c r="D19" s="220" t="s">
        <v>40</v>
      </c>
      <c r="E19" s="220" t="s">
        <v>40</v>
      </c>
      <c r="F19" s="211">
        <v>2.501</v>
      </c>
      <c r="G19" s="224">
        <v>1.724</v>
      </c>
    </row>
    <row r="20" spans="1:7" ht="12.75">
      <c r="A20" s="214" t="s">
        <v>111</v>
      </c>
      <c r="B20" s="220" t="s">
        <v>40</v>
      </c>
      <c r="C20" s="220" t="s">
        <v>40</v>
      </c>
      <c r="D20" s="220" t="s">
        <v>40</v>
      </c>
      <c r="E20" s="220" t="s">
        <v>40</v>
      </c>
      <c r="F20" s="211">
        <v>6.861</v>
      </c>
      <c r="G20" s="221" t="s">
        <v>40</v>
      </c>
    </row>
    <row r="21" spans="1:7" ht="12.75">
      <c r="A21" s="214" t="s">
        <v>112</v>
      </c>
      <c r="B21" s="220">
        <v>208</v>
      </c>
      <c r="C21" s="211">
        <v>218.676</v>
      </c>
      <c r="D21" s="220">
        <v>1257</v>
      </c>
      <c r="E21" s="211">
        <v>1371.1</v>
      </c>
      <c r="F21" s="211">
        <v>47.891</v>
      </c>
      <c r="G21" s="224">
        <v>10.317</v>
      </c>
    </row>
    <row r="22" spans="1:7" ht="12.75">
      <c r="A22" s="214" t="s">
        <v>113</v>
      </c>
      <c r="B22" s="220">
        <v>34</v>
      </c>
      <c r="C22" s="211">
        <v>25.198</v>
      </c>
      <c r="D22" s="220">
        <v>157</v>
      </c>
      <c r="E22" s="211">
        <v>145.801</v>
      </c>
      <c r="F22" s="211">
        <v>23.798</v>
      </c>
      <c r="G22" s="221" t="s">
        <v>40</v>
      </c>
    </row>
    <row r="23" spans="1:7" ht="12.75">
      <c r="A23" s="214" t="s">
        <v>143</v>
      </c>
      <c r="B23" s="220" t="s">
        <v>40</v>
      </c>
      <c r="C23" s="220" t="s">
        <v>40</v>
      </c>
      <c r="D23" s="220" t="s">
        <v>40</v>
      </c>
      <c r="E23" s="220" t="s">
        <v>40</v>
      </c>
      <c r="F23" s="211">
        <v>10.232</v>
      </c>
      <c r="G23" s="224">
        <v>0.912</v>
      </c>
    </row>
    <row r="24" spans="1:7" ht="12.75">
      <c r="A24" s="203"/>
      <c r="B24" s="220"/>
      <c r="C24" s="220"/>
      <c r="D24" s="220"/>
      <c r="E24" s="220"/>
      <c r="F24" s="220"/>
      <c r="G24" s="221"/>
    </row>
    <row r="25" spans="1:7" ht="12.75">
      <c r="A25" s="337" t="s">
        <v>64</v>
      </c>
      <c r="B25" s="220"/>
      <c r="C25" s="220"/>
      <c r="D25" s="220"/>
      <c r="E25" s="220"/>
      <c r="F25" s="220"/>
      <c r="G25" s="221"/>
    </row>
    <row r="26" spans="1:7" ht="12.75">
      <c r="A26" s="214" t="s">
        <v>116</v>
      </c>
      <c r="B26" s="220">
        <v>11</v>
      </c>
      <c r="C26" s="211">
        <v>4.166</v>
      </c>
      <c r="D26" s="220">
        <v>30</v>
      </c>
      <c r="E26" s="211">
        <v>17.955</v>
      </c>
      <c r="F26" s="220" t="s">
        <v>40</v>
      </c>
      <c r="G26" s="221" t="s">
        <v>40</v>
      </c>
    </row>
    <row r="27" spans="1:7" ht="12.75">
      <c r="A27" s="214" t="s">
        <v>121</v>
      </c>
      <c r="B27" s="220">
        <v>11</v>
      </c>
      <c r="C27" s="211">
        <v>2.104</v>
      </c>
      <c r="D27" s="220">
        <v>29</v>
      </c>
      <c r="E27" s="211">
        <v>9.768</v>
      </c>
      <c r="F27" s="211">
        <v>9.807</v>
      </c>
      <c r="G27" s="221" t="s">
        <v>40</v>
      </c>
    </row>
    <row r="28" spans="1:7" ht="12.75">
      <c r="A28" s="214" t="s">
        <v>125</v>
      </c>
      <c r="B28" s="220" t="s">
        <v>40</v>
      </c>
      <c r="C28" s="220" t="s">
        <v>40</v>
      </c>
      <c r="D28" s="220" t="s">
        <v>40</v>
      </c>
      <c r="E28" s="220" t="s">
        <v>40</v>
      </c>
      <c r="F28" s="211">
        <v>2</v>
      </c>
      <c r="G28" s="221" t="s">
        <v>40</v>
      </c>
    </row>
    <row r="29" spans="1:7" ht="12.75">
      <c r="A29" s="214" t="s">
        <v>126</v>
      </c>
      <c r="B29" s="220">
        <v>37</v>
      </c>
      <c r="C29" s="211">
        <v>1.6</v>
      </c>
      <c r="D29" s="220">
        <v>56</v>
      </c>
      <c r="E29" s="211">
        <v>1.5</v>
      </c>
      <c r="F29" s="211">
        <v>0.698</v>
      </c>
      <c r="G29" s="221" t="s">
        <v>40</v>
      </c>
    </row>
    <row r="30" spans="1:7" ht="12.75">
      <c r="A30" s="214" t="s">
        <v>127</v>
      </c>
      <c r="B30" s="220">
        <v>51</v>
      </c>
      <c r="C30" s="211">
        <v>70</v>
      </c>
      <c r="D30" s="220">
        <v>253</v>
      </c>
      <c r="E30" s="211">
        <v>360</v>
      </c>
      <c r="F30" s="211">
        <v>292.024</v>
      </c>
      <c r="G30" s="221" t="s">
        <v>40</v>
      </c>
    </row>
    <row r="31" spans="1:7" ht="12.75">
      <c r="A31" s="203"/>
      <c r="B31" s="220"/>
      <c r="C31" s="220"/>
      <c r="D31" s="220"/>
      <c r="E31" s="220"/>
      <c r="F31" s="222"/>
      <c r="G31" s="221"/>
    </row>
    <row r="32" spans="1:7" ht="12.75">
      <c r="A32" s="336" t="s">
        <v>333</v>
      </c>
      <c r="B32" s="220"/>
      <c r="C32" s="220"/>
      <c r="D32" s="220"/>
      <c r="E32" s="220"/>
      <c r="F32" s="220"/>
      <c r="G32" s="221"/>
    </row>
    <row r="33" spans="1:7" ht="12.75">
      <c r="A33" s="214" t="s">
        <v>128</v>
      </c>
      <c r="B33" s="220">
        <v>103</v>
      </c>
      <c r="C33" s="211">
        <v>124.168</v>
      </c>
      <c r="D33" s="220">
        <v>422</v>
      </c>
      <c r="E33" s="211">
        <v>713.449</v>
      </c>
      <c r="F33" s="220" t="s">
        <v>40</v>
      </c>
      <c r="G33" s="224">
        <v>126.72</v>
      </c>
    </row>
    <row r="34" spans="1:7" ht="12.75">
      <c r="A34" s="214" t="s">
        <v>129</v>
      </c>
      <c r="B34" s="220">
        <v>97</v>
      </c>
      <c r="C34" s="211">
        <v>150</v>
      </c>
      <c r="D34" s="220">
        <v>839</v>
      </c>
      <c r="E34" s="211">
        <v>1291</v>
      </c>
      <c r="F34" s="220" t="s">
        <v>40</v>
      </c>
      <c r="G34" s="224">
        <v>133.899</v>
      </c>
    </row>
    <row r="35" spans="1:7" ht="12.75">
      <c r="A35" s="214" t="s">
        <v>130</v>
      </c>
      <c r="B35" s="220">
        <v>4442</v>
      </c>
      <c r="C35" s="211">
        <v>3148.25</v>
      </c>
      <c r="D35" s="220">
        <v>9315</v>
      </c>
      <c r="E35" s="211">
        <v>10472.1</v>
      </c>
      <c r="F35" s="211">
        <v>221.102</v>
      </c>
      <c r="G35" s="221" t="s">
        <v>40</v>
      </c>
    </row>
    <row r="36" spans="1:7" ht="12.75">
      <c r="A36" s="214" t="s">
        <v>79</v>
      </c>
      <c r="B36" s="220">
        <v>1118</v>
      </c>
      <c r="C36" s="211">
        <v>1297.84</v>
      </c>
      <c r="D36" s="220">
        <v>7106</v>
      </c>
      <c r="E36" s="211">
        <v>9568.996</v>
      </c>
      <c r="F36" s="220" t="s">
        <v>40</v>
      </c>
      <c r="G36" s="224">
        <v>1585.952</v>
      </c>
    </row>
    <row r="37" spans="1:7" ht="12.75">
      <c r="A37" s="214" t="s">
        <v>133</v>
      </c>
      <c r="B37" s="220">
        <v>2073</v>
      </c>
      <c r="C37" s="211">
        <v>1688</v>
      </c>
      <c r="D37" s="220">
        <v>12688</v>
      </c>
      <c r="E37" s="211">
        <v>11111</v>
      </c>
      <c r="F37" s="220" t="s">
        <v>40</v>
      </c>
      <c r="G37" s="221" t="s">
        <v>40</v>
      </c>
    </row>
    <row r="38" spans="1:7" ht="13.5" thickBot="1">
      <c r="A38" s="399" t="s">
        <v>134</v>
      </c>
      <c r="B38" s="225">
        <v>114</v>
      </c>
      <c r="C38" s="215">
        <v>50.457</v>
      </c>
      <c r="D38" s="225">
        <v>423</v>
      </c>
      <c r="E38" s="215">
        <v>227.194</v>
      </c>
      <c r="F38" s="215">
        <v>637.45</v>
      </c>
      <c r="G38" s="223" t="s">
        <v>40</v>
      </c>
    </row>
    <row r="39" ht="12.75">
      <c r="A39" s="184" t="s">
        <v>138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1"/>
  <dimension ref="A1:I3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445"/>
      <c r="H1" s="445"/>
    </row>
    <row r="2" s="2" customFormat="1" ht="14.25"/>
    <row r="3" spans="1:8" s="2" customFormat="1" ht="15">
      <c r="A3" s="428" t="s">
        <v>348</v>
      </c>
      <c r="B3" s="428"/>
      <c r="C3" s="428"/>
      <c r="D3" s="428"/>
      <c r="E3" s="428"/>
      <c r="F3" s="428"/>
      <c r="G3" s="428"/>
      <c r="H3" s="42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11</v>
      </c>
      <c r="F5" s="22"/>
      <c r="G5" s="24" t="s">
        <v>31</v>
      </c>
      <c r="H5" s="25"/>
    </row>
    <row r="6" spans="1:8" ht="12.75">
      <c r="A6" s="26" t="s">
        <v>6</v>
      </c>
      <c r="B6" s="23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27" t="s">
        <v>16</v>
      </c>
      <c r="H6" s="28"/>
    </row>
    <row r="7" spans="1:8" ht="12.75">
      <c r="A7" s="14"/>
      <c r="B7" s="23" t="s">
        <v>17</v>
      </c>
      <c r="C7" s="23" t="s">
        <v>18</v>
      </c>
      <c r="D7" s="29" t="s">
        <v>19</v>
      </c>
      <c r="E7" s="23" t="s">
        <v>20</v>
      </c>
      <c r="F7" s="23" t="s">
        <v>9</v>
      </c>
      <c r="G7" s="23" t="s">
        <v>21</v>
      </c>
      <c r="H7" s="23" t="s">
        <v>22</v>
      </c>
    </row>
    <row r="8" spans="1:8" ht="13.5" thickBot="1">
      <c r="A8" s="30"/>
      <c r="B8" s="22"/>
      <c r="C8" s="22"/>
      <c r="D8" s="22"/>
      <c r="E8" s="23" t="s">
        <v>23</v>
      </c>
      <c r="F8" s="22"/>
      <c r="G8" s="22"/>
      <c r="H8" s="22"/>
    </row>
    <row r="9" spans="1:8" ht="12.75">
      <c r="A9" s="31">
        <v>1985</v>
      </c>
      <c r="B9" s="32">
        <v>526.2</v>
      </c>
      <c r="C9" s="32">
        <v>64.9</v>
      </c>
      <c r="D9" s="32">
        <v>3413.8</v>
      </c>
      <c r="E9" s="33">
        <v>15.74050701381126</v>
      </c>
      <c r="F9" s="34">
        <v>539047.7564218143</v>
      </c>
      <c r="G9" s="34">
        <v>3857830</v>
      </c>
      <c r="H9" s="34">
        <v>1669</v>
      </c>
    </row>
    <row r="10" spans="1:8" ht="12.75">
      <c r="A10" s="35">
        <v>1986</v>
      </c>
      <c r="B10" s="36">
        <v>516.1</v>
      </c>
      <c r="C10" s="36">
        <v>66.6731253633017</v>
      </c>
      <c r="D10" s="36">
        <v>3441</v>
      </c>
      <c r="E10" s="37">
        <v>17.898140468549038</v>
      </c>
      <c r="F10" s="38">
        <v>606607.5270755952</v>
      </c>
      <c r="G10" s="38">
        <v>1564237</v>
      </c>
      <c r="H10" s="38">
        <v>60281</v>
      </c>
    </row>
    <row r="11" spans="1:8" ht="12.75">
      <c r="A11" s="35">
        <v>1987</v>
      </c>
      <c r="B11" s="36">
        <v>532.7</v>
      </c>
      <c r="C11" s="36">
        <v>66.81621926037168</v>
      </c>
      <c r="D11" s="36">
        <v>3559.3</v>
      </c>
      <c r="E11" s="37">
        <v>16.587934080992394</v>
      </c>
      <c r="F11" s="38">
        <v>593926.1716730975</v>
      </c>
      <c r="G11" s="38">
        <v>941807</v>
      </c>
      <c r="H11" s="38">
        <v>458205</v>
      </c>
    </row>
    <row r="12" spans="1:8" ht="12.75">
      <c r="A12" s="35">
        <v>1988</v>
      </c>
      <c r="B12" s="36">
        <v>549.4</v>
      </c>
      <c r="C12" s="36">
        <v>65.59337459046232</v>
      </c>
      <c r="D12" s="36">
        <v>3603.7</v>
      </c>
      <c r="E12" s="37">
        <v>15.950861250345582</v>
      </c>
      <c r="F12" s="38">
        <v>568677.6531679347</v>
      </c>
      <c r="G12" s="38">
        <v>2243670</v>
      </c>
      <c r="H12" s="38">
        <v>730643</v>
      </c>
    </row>
    <row r="13" spans="1:8" ht="12.75">
      <c r="A13" s="35">
        <v>1989</v>
      </c>
      <c r="B13" s="36">
        <v>490.3</v>
      </c>
      <c r="C13" s="36">
        <v>68.55394656332858</v>
      </c>
      <c r="D13" s="36">
        <v>3361.2</v>
      </c>
      <c r="E13" s="37">
        <v>15.536162898320773</v>
      </c>
      <c r="F13" s="38">
        <v>522201.5073383578</v>
      </c>
      <c r="G13" s="38">
        <v>1378278</v>
      </c>
      <c r="H13" s="38">
        <v>456770</v>
      </c>
    </row>
    <row r="14" spans="1:8" ht="12.75">
      <c r="A14" s="35">
        <v>1990</v>
      </c>
      <c r="B14" s="60">
        <v>466.3</v>
      </c>
      <c r="C14" s="36">
        <v>65.33990992923012</v>
      </c>
      <c r="D14" s="36">
        <v>3046.8</v>
      </c>
      <c r="E14" s="37">
        <v>16.437681054896448</v>
      </c>
      <c r="F14" s="38">
        <v>500823.26638058486</v>
      </c>
      <c r="G14" s="38">
        <v>1817789</v>
      </c>
      <c r="H14" s="38">
        <v>152846</v>
      </c>
    </row>
    <row r="15" spans="1:8" ht="12.75">
      <c r="A15" s="35">
        <v>1991</v>
      </c>
      <c r="B15" s="36">
        <v>484.8</v>
      </c>
      <c r="C15" s="36">
        <v>66.69348184818482</v>
      </c>
      <c r="D15" s="36">
        <v>3233.3</v>
      </c>
      <c r="E15" s="37">
        <v>16.47975190220331</v>
      </c>
      <c r="F15" s="38">
        <v>532839.8182539396</v>
      </c>
      <c r="G15" s="38">
        <v>1680772</v>
      </c>
      <c r="H15" s="38">
        <v>285424</v>
      </c>
    </row>
    <row r="16" spans="1:8" ht="12.75">
      <c r="A16" s="35">
        <v>1992</v>
      </c>
      <c r="B16" s="36">
        <v>393</v>
      </c>
      <c r="C16" s="36">
        <v>70.16539440203562</v>
      </c>
      <c r="D16" s="36">
        <v>2757.5</v>
      </c>
      <c r="E16" s="37">
        <v>15.409950356400179</v>
      </c>
      <c r="F16" s="38">
        <v>424929.3810777349</v>
      </c>
      <c r="G16" s="38">
        <v>1815040</v>
      </c>
      <c r="H16" s="38">
        <v>146293</v>
      </c>
    </row>
    <row r="17" spans="1:8" ht="12.75">
      <c r="A17" s="35">
        <v>1993</v>
      </c>
      <c r="B17" s="36">
        <v>264.5</v>
      </c>
      <c r="C17" s="36">
        <v>61.73534971644613</v>
      </c>
      <c r="D17" s="36">
        <v>1632.9</v>
      </c>
      <c r="E17" s="37">
        <v>17.11682473285012</v>
      </c>
      <c r="F17" s="38">
        <v>279500.6310627096</v>
      </c>
      <c r="G17" s="38">
        <v>2401345</v>
      </c>
      <c r="H17" s="38">
        <v>130164</v>
      </c>
    </row>
    <row r="18" spans="1:8" ht="12.75">
      <c r="A18" s="35">
        <v>1994</v>
      </c>
      <c r="B18" s="36">
        <v>341.8</v>
      </c>
      <c r="C18" s="36">
        <v>68.56641310708015</v>
      </c>
      <c r="D18" s="36">
        <v>2343.6</v>
      </c>
      <c r="E18" s="37">
        <v>15.926820766170232</v>
      </c>
      <c r="F18" s="38">
        <v>373260.9714759655</v>
      </c>
      <c r="G18" s="38">
        <v>2376585</v>
      </c>
      <c r="H18" s="38">
        <v>45708</v>
      </c>
    </row>
    <row r="19" spans="1:9" ht="12.75">
      <c r="A19" s="13">
        <v>1995</v>
      </c>
      <c r="B19" s="42">
        <v>357.5</v>
      </c>
      <c r="C19" s="42">
        <v>72.45874125874126</v>
      </c>
      <c r="D19" s="42">
        <v>2590.4</v>
      </c>
      <c r="E19" s="129">
        <v>16.64803529143077</v>
      </c>
      <c r="F19" s="65">
        <v>431250.70618922263</v>
      </c>
      <c r="G19" s="65">
        <v>3141440</v>
      </c>
      <c r="H19" s="38">
        <v>118320</v>
      </c>
      <c r="I19" s="40"/>
    </row>
    <row r="20" spans="1:8" ht="12.75">
      <c r="A20" s="13">
        <v>1996</v>
      </c>
      <c r="B20" s="41">
        <v>439.7</v>
      </c>
      <c r="C20" s="42">
        <v>85.31043893563793</v>
      </c>
      <c r="D20" s="41">
        <v>3751.1</v>
      </c>
      <c r="E20" s="43">
        <v>15.524142656233096</v>
      </c>
      <c r="F20" s="44">
        <v>582326.1151779596</v>
      </c>
      <c r="G20" s="44">
        <v>2139275</v>
      </c>
      <c r="H20" s="39">
        <v>126116</v>
      </c>
    </row>
    <row r="21" spans="1:8" ht="12.75">
      <c r="A21" s="13">
        <v>1997</v>
      </c>
      <c r="B21" s="41">
        <v>487.2</v>
      </c>
      <c r="C21" s="41">
        <v>91.41420361247947</v>
      </c>
      <c r="D21" s="41">
        <v>4453.7</v>
      </c>
      <c r="E21" s="43">
        <v>14.039642758405154</v>
      </c>
      <c r="F21" s="44">
        <v>625283.5695310902</v>
      </c>
      <c r="G21" s="44">
        <v>2547990</v>
      </c>
      <c r="H21" s="39">
        <v>179770</v>
      </c>
    </row>
    <row r="22" spans="1:8" ht="12.75">
      <c r="A22" s="13">
        <v>1998</v>
      </c>
      <c r="B22" s="41">
        <v>459.1</v>
      </c>
      <c r="C22" s="41">
        <v>94.73099542583314</v>
      </c>
      <c r="D22" s="41">
        <v>4349.1</v>
      </c>
      <c r="E22" s="43">
        <v>13.793227795607804</v>
      </c>
      <c r="F22" s="44">
        <v>599881.2700587789</v>
      </c>
      <c r="G22" s="44">
        <v>2733154</v>
      </c>
      <c r="H22" s="39">
        <v>176077</v>
      </c>
    </row>
    <row r="23" spans="1:8" ht="12.75">
      <c r="A23" s="13">
        <v>1999</v>
      </c>
      <c r="B23" s="41">
        <v>394.9</v>
      </c>
      <c r="C23" s="41">
        <f>D23/B23*10</f>
        <v>94.47961509242846</v>
      </c>
      <c r="D23" s="41">
        <v>3731</v>
      </c>
      <c r="E23" s="43">
        <v>14.08171360571202</v>
      </c>
      <c r="F23" s="44">
        <f>D23*E23*10</f>
        <v>525388.7346291154</v>
      </c>
      <c r="G23" s="44">
        <v>3045421</v>
      </c>
      <c r="H23" s="39">
        <v>98817</v>
      </c>
    </row>
    <row r="24" spans="1:8" ht="12.75">
      <c r="A24" s="13">
        <v>2000</v>
      </c>
      <c r="B24" s="41">
        <v>433.1</v>
      </c>
      <c r="C24" s="41">
        <f>D24/B24*10</f>
        <v>92.16809051027477</v>
      </c>
      <c r="D24" s="41">
        <v>3991.8</v>
      </c>
      <c r="E24" s="43">
        <v>14.334138689553209</v>
      </c>
      <c r="F24" s="44">
        <f>D24*E24*10</f>
        <v>572190.148209585</v>
      </c>
      <c r="G24" s="73">
        <v>3629845.329</v>
      </c>
      <c r="H24" s="96">
        <v>77546.018</v>
      </c>
    </row>
    <row r="25" spans="1:8" ht="12.75">
      <c r="A25" s="98">
        <v>2001</v>
      </c>
      <c r="B25" s="99">
        <v>512.5</v>
      </c>
      <c r="C25" s="41">
        <f>D25/B25*10</f>
        <v>97.20780487804876</v>
      </c>
      <c r="D25" s="99">
        <v>4981.9</v>
      </c>
      <c r="E25" s="101">
        <v>13.64</v>
      </c>
      <c r="F25" s="44">
        <f>D25*E25*10</f>
        <v>679531.1599999999</v>
      </c>
      <c r="G25" s="73">
        <v>2829647.795</v>
      </c>
      <c r="H25" s="96">
        <v>166243.885</v>
      </c>
    </row>
    <row r="26" spans="1:8" ht="12.75">
      <c r="A26" s="98">
        <v>2002</v>
      </c>
      <c r="B26" s="99">
        <v>465.134</v>
      </c>
      <c r="C26" s="41">
        <f>D26/B26*10</f>
        <v>95.14189459381596</v>
      </c>
      <c r="D26" s="99">
        <v>4425.373</v>
      </c>
      <c r="E26" s="101">
        <v>13.7</v>
      </c>
      <c r="F26" s="44">
        <f>D26*E26*10</f>
        <v>606276.1009999999</v>
      </c>
      <c r="G26" s="73">
        <v>3555710.654</v>
      </c>
      <c r="H26" s="96">
        <v>123833.559</v>
      </c>
    </row>
    <row r="27" spans="1:8" ht="13.5" thickBot="1">
      <c r="A27" s="102" t="s">
        <v>350</v>
      </c>
      <c r="B27" s="74">
        <v>476.2</v>
      </c>
      <c r="C27" s="66">
        <f>D27/B27*10</f>
        <v>91.11087778244436</v>
      </c>
      <c r="D27" s="74">
        <v>4338.7</v>
      </c>
      <c r="E27" s="49">
        <v>14.79</v>
      </c>
      <c r="F27" s="68">
        <f>D27*E27*10</f>
        <v>641693.73</v>
      </c>
      <c r="G27" s="50"/>
      <c r="H27" s="278"/>
    </row>
    <row r="28" spans="1:8" ht="12.75">
      <c r="A28" s="14" t="s">
        <v>24</v>
      </c>
      <c r="B28" s="14"/>
      <c r="C28" s="14"/>
      <c r="D28" s="14"/>
      <c r="E28" s="14"/>
      <c r="F28" s="14"/>
      <c r="G28" s="14"/>
      <c r="H28" s="14"/>
    </row>
    <row r="29" spans="1:8" ht="12.75">
      <c r="A29" s="70" t="s">
        <v>41</v>
      </c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7"/>
  <dimension ref="A1:H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19"/>
      <c r="H1" s="19"/>
    </row>
    <row r="2" s="2" customFormat="1" ht="14.25"/>
    <row r="3" spans="1:8" ht="15">
      <c r="A3" s="428" t="s">
        <v>347</v>
      </c>
      <c r="B3" s="428"/>
      <c r="C3" s="428"/>
      <c r="D3" s="428"/>
      <c r="E3" s="428"/>
      <c r="F3" s="428"/>
      <c r="G3" s="14"/>
      <c r="H3" s="14"/>
    </row>
    <row r="4" spans="1:8" ht="12.75">
      <c r="A4" s="54"/>
      <c r="B4" s="55"/>
      <c r="C4" s="55"/>
      <c r="D4" s="55"/>
      <c r="E4" s="55"/>
      <c r="G4" s="14"/>
      <c r="H4" s="14"/>
    </row>
    <row r="5" spans="1:8" ht="12.75">
      <c r="A5" s="56"/>
      <c r="B5" s="57"/>
      <c r="C5" s="58" t="s">
        <v>45</v>
      </c>
      <c r="D5" s="59"/>
      <c r="E5" s="58" t="s">
        <v>46</v>
      </c>
      <c r="F5" s="59"/>
      <c r="G5" s="14"/>
      <c r="H5" s="14"/>
    </row>
    <row r="6" spans="1:8" ht="12.75">
      <c r="A6" s="432" t="s">
        <v>6</v>
      </c>
      <c r="B6" s="433"/>
      <c r="C6" s="23" t="s">
        <v>3</v>
      </c>
      <c r="D6" s="23" t="s">
        <v>4</v>
      </c>
      <c r="E6" s="23" t="s">
        <v>3</v>
      </c>
      <c r="F6" s="23" t="s">
        <v>4</v>
      </c>
      <c r="G6" s="14"/>
      <c r="H6" s="14"/>
    </row>
    <row r="7" spans="1:8" ht="13.5" thickBot="1">
      <c r="A7" s="30"/>
      <c r="C7" s="23" t="s">
        <v>17</v>
      </c>
      <c r="D7" s="23" t="s">
        <v>19</v>
      </c>
      <c r="E7" s="23" t="s">
        <v>17</v>
      </c>
      <c r="F7" s="23" t="s">
        <v>19</v>
      </c>
      <c r="G7" s="14"/>
      <c r="H7" s="14"/>
    </row>
    <row r="8" spans="1:8" ht="12.75">
      <c r="A8" s="456">
        <v>1985</v>
      </c>
      <c r="B8" s="457"/>
      <c r="C8" s="32">
        <v>439.6</v>
      </c>
      <c r="D8" s="32">
        <v>3186.6</v>
      </c>
      <c r="E8" s="32">
        <v>86.6</v>
      </c>
      <c r="F8" s="32">
        <v>227.3</v>
      </c>
      <c r="G8" s="14"/>
      <c r="H8" s="14"/>
    </row>
    <row r="9" spans="1:8" ht="12.75">
      <c r="A9" s="429">
        <v>1986</v>
      </c>
      <c r="B9" s="430"/>
      <c r="C9" s="36">
        <v>439.4</v>
      </c>
      <c r="D9" s="36">
        <v>3187</v>
      </c>
      <c r="E9" s="36">
        <v>84.6</v>
      </c>
      <c r="F9" s="36">
        <v>236.7</v>
      </c>
      <c r="G9" s="14"/>
      <c r="H9" s="14"/>
    </row>
    <row r="10" spans="1:8" ht="12.75">
      <c r="A10" s="429">
        <v>1987</v>
      </c>
      <c r="B10" s="430"/>
      <c r="C10" s="36">
        <v>459.4</v>
      </c>
      <c r="D10" s="36">
        <v>3316</v>
      </c>
      <c r="E10" s="36">
        <v>82.7</v>
      </c>
      <c r="F10" s="36">
        <v>241.4</v>
      </c>
      <c r="G10" s="14"/>
      <c r="H10" s="14"/>
    </row>
    <row r="11" spans="1:8" ht="12.75">
      <c r="A11" s="429">
        <v>1988</v>
      </c>
      <c r="B11" s="430"/>
      <c r="C11" s="36">
        <v>476</v>
      </c>
      <c r="D11" s="36">
        <v>3357.7</v>
      </c>
      <c r="E11" s="36">
        <v>80</v>
      </c>
      <c r="F11" s="36">
        <v>219.3</v>
      </c>
      <c r="G11" s="14"/>
      <c r="H11" s="14"/>
    </row>
    <row r="12" spans="1:8" ht="12.75">
      <c r="A12" s="429">
        <v>1989</v>
      </c>
      <c r="B12" s="430"/>
      <c r="C12" s="36">
        <v>448.5</v>
      </c>
      <c r="D12" s="36">
        <v>3107.3</v>
      </c>
      <c r="E12" s="36">
        <v>79.4</v>
      </c>
      <c r="F12" s="36">
        <v>220.7</v>
      </c>
      <c r="G12" s="14"/>
      <c r="H12" s="14"/>
    </row>
    <row r="13" spans="1:8" ht="12.75">
      <c r="A13" s="429">
        <v>1990</v>
      </c>
      <c r="B13" s="430"/>
      <c r="C13" s="36">
        <v>398.2</v>
      </c>
      <c r="D13" s="36">
        <v>2851.2</v>
      </c>
      <c r="E13" s="36">
        <v>75.2</v>
      </c>
      <c r="F13" s="36">
        <v>190.7</v>
      </c>
      <c r="G13" s="14"/>
      <c r="H13" s="14"/>
    </row>
    <row r="14" spans="1:8" ht="12.75">
      <c r="A14" s="429">
        <v>1991</v>
      </c>
      <c r="B14" s="430"/>
      <c r="C14" s="36">
        <v>410.7</v>
      </c>
      <c r="D14" s="36">
        <v>3039.9</v>
      </c>
      <c r="E14" s="36">
        <v>74.1</v>
      </c>
      <c r="F14" s="36">
        <v>193.3</v>
      </c>
      <c r="G14" s="14"/>
      <c r="H14" s="14"/>
    </row>
    <row r="15" spans="1:8" ht="12.75">
      <c r="A15" s="429">
        <v>1992</v>
      </c>
      <c r="B15" s="430"/>
      <c r="C15" s="36">
        <v>333</v>
      </c>
      <c r="D15" s="36">
        <v>2616.5</v>
      </c>
      <c r="E15" s="36">
        <v>60</v>
      </c>
      <c r="F15" s="36">
        <v>141</v>
      </c>
      <c r="G15" s="14"/>
      <c r="H15" s="14"/>
    </row>
    <row r="16" spans="1:8" ht="12.75">
      <c r="A16" s="429">
        <v>1993</v>
      </c>
      <c r="B16" s="430"/>
      <c r="C16" s="36">
        <v>216.9</v>
      </c>
      <c r="D16" s="36">
        <v>1520.8</v>
      </c>
      <c r="E16" s="36">
        <v>47.6</v>
      </c>
      <c r="F16" s="36">
        <v>112.1</v>
      </c>
      <c r="G16" s="14"/>
      <c r="H16" s="14"/>
    </row>
    <row r="17" spans="1:8" ht="12.75">
      <c r="A17" s="429">
        <v>1994</v>
      </c>
      <c r="B17" s="430"/>
      <c r="C17" s="42">
        <v>300.2</v>
      </c>
      <c r="D17" s="42">
        <v>2213.9</v>
      </c>
      <c r="E17" s="42">
        <v>41.6</v>
      </c>
      <c r="F17" s="36">
        <v>129.7</v>
      </c>
      <c r="G17" s="14"/>
      <c r="H17" s="14"/>
    </row>
    <row r="18" spans="1:8" ht="12.75">
      <c r="A18" s="429">
        <v>1995</v>
      </c>
      <c r="B18" s="430"/>
      <c r="C18" s="42">
        <v>314.3</v>
      </c>
      <c r="D18" s="42">
        <v>2465.8</v>
      </c>
      <c r="E18" s="42">
        <v>43.2</v>
      </c>
      <c r="F18" s="36">
        <v>124.6</v>
      </c>
      <c r="G18" s="14"/>
      <c r="H18" s="14"/>
    </row>
    <row r="19" spans="1:8" ht="12.75">
      <c r="A19" s="429">
        <v>1996</v>
      </c>
      <c r="B19" s="430"/>
      <c r="C19" s="41">
        <v>409.2</v>
      </c>
      <c r="D19" s="41">
        <v>3662.8</v>
      </c>
      <c r="E19" s="41">
        <v>30.5</v>
      </c>
      <c r="F19" s="60">
        <v>88.3</v>
      </c>
      <c r="G19" s="14"/>
      <c r="H19" s="14"/>
    </row>
    <row r="20" spans="1:8" ht="12.75">
      <c r="A20" s="429">
        <v>1997</v>
      </c>
      <c r="B20" s="430"/>
      <c r="C20" s="41">
        <v>467.2</v>
      </c>
      <c r="D20" s="41">
        <v>4394.3</v>
      </c>
      <c r="E20" s="41">
        <v>19.9</v>
      </c>
      <c r="F20" s="60">
        <v>59.3</v>
      </c>
      <c r="G20" s="14"/>
      <c r="H20" s="14"/>
    </row>
    <row r="21" spans="1:6" ht="12.75">
      <c r="A21" s="429">
        <v>1998</v>
      </c>
      <c r="B21" s="430"/>
      <c r="C21" s="41">
        <v>450.8</v>
      </c>
      <c r="D21" s="41">
        <v>4320.8</v>
      </c>
      <c r="E21" s="41">
        <v>8.3</v>
      </c>
      <c r="F21" s="60">
        <v>28.2</v>
      </c>
    </row>
    <row r="22" spans="1:6" ht="12.75" customHeight="1">
      <c r="A22" s="429">
        <v>1999</v>
      </c>
      <c r="B22" s="430"/>
      <c r="C22" s="41">
        <v>386.7</v>
      </c>
      <c r="D22" s="41">
        <v>3699.7</v>
      </c>
      <c r="E22" s="41">
        <v>8.1</v>
      </c>
      <c r="F22" s="60">
        <v>31.3</v>
      </c>
    </row>
    <row r="23" spans="1:6" ht="12.75" customHeight="1">
      <c r="A23" s="35">
        <v>2000</v>
      </c>
      <c r="B23" s="13"/>
      <c r="C23" s="41">
        <v>429.084</v>
      </c>
      <c r="D23" s="41">
        <v>3976.908</v>
      </c>
      <c r="E23" s="41">
        <v>4.062</v>
      </c>
      <c r="F23" s="60">
        <v>14.844</v>
      </c>
    </row>
    <row r="24" spans="1:6" ht="12.75" customHeight="1">
      <c r="A24" s="35">
        <v>2001</v>
      </c>
      <c r="B24" s="13"/>
      <c r="C24" s="41">
        <v>506.6</v>
      </c>
      <c r="D24" s="41">
        <v>4955.6</v>
      </c>
      <c r="E24" s="41">
        <v>5.85</v>
      </c>
      <c r="F24" s="60">
        <v>26.278</v>
      </c>
    </row>
    <row r="25" spans="1:6" ht="12.75" customHeight="1" thickBot="1">
      <c r="A25" s="470">
        <v>2002</v>
      </c>
      <c r="B25" s="471"/>
      <c r="C25" s="74">
        <v>383.883</v>
      </c>
      <c r="D25" s="74">
        <v>3660.411</v>
      </c>
      <c r="E25" s="74">
        <v>81.251</v>
      </c>
      <c r="F25" s="344">
        <v>764.962</v>
      </c>
    </row>
  </sheetData>
  <mergeCells count="19">
    <mergeCell ref="A20:B20"/>
    <mergeCell ref="A13:B13"/>
    <mergeCell ref="A14:B14"/>
    <mergeCell ref="A6:B6"/>
    <mergeCell ref="A8:B8"/>
    <mergeCell ref="A10:B10"/>
    <mergeCell ref="A11:B11"/>
    <mergeCell ref="A12:B12"/>
    <mergeCell ref="A15:B15"/>
    <mergeCell ref="A1:F1"/>
    <mergeCell ref="A25:B25"/>
    <mergeCell ref="A22:B22"/>
    <mergeCell ref="A21:B21"/>
    <mergeCell ref="A3:F3"/>
    <mergeCell ref="A17:B17"/>
    <mergeCell ref="A18:B18"/>
    <mergeCell ref="A19:B19"/>
    <mergeCell ref="A16:B16"/>
    <mergeCell ref="A9:B9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8"/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5" customWidth="1"/>
    <col min="2" max="8" width="13.140625" style="85" customWidth="1"/>
    <col min="9" max="16384" width="11.421875" style="85" customWidth="1"/>
  </cols>
  <sheetData>
    <row r="1" spans="1:7" s="366" customFormat="1" ht="18">
      <c r="A1" s="447" t="s">
        <v>0</v>
      </c>
      <c r="B1" s="447"/>
      <c r="C1" s="447"/>
      <c r="D1" s="447"/>
      <c r="E1" s="447"/>
      <c r="F1" s="447"/>
      <c r="G1" s="447"/>
    </row>
    <row r="2" s="254" customFormat="1" ht="14.25"/>
    <row r="3" spans="1:7" s="254" customFormat="1" ht="15">
      <c r="A3" s="448" t="s">
        <v>378</v>
      </c>
      <c r="B3" s="448"/>
      <c r="C3" s="448"/>
      <c r="D3" s="448"/>
      <c r="E3" s="448"/>
      <c r="F3" s="448"/>
      <c r="G3" s="448"/>
    </row>
    <row r="4" spans="1:7" s="254" customFormat="1" ht="15">
      <c r="A4" s="378"/>
      <c r="B4" s="379"/>
      <c r="C4" s="379"/>
      <c r="D4" s="379"/>
      <c r="E4" s="379"/>
      <c r="F4" s="379"/>
      <c r="G4" s="379"/>
    </row>
    <row r="5" spans="1:7" ht="12.75">
      <c r="A5" s="442" t="s">
        <v>287</v>
      </c>
      <c r="B5" s="437" t="s">
        <v>3</v>
      </c>
      <c r="C5" s="438"/>
      <c r="D5" s="438"/>
      <c r="E5" s="437" t="s">
        <v>13</v>
      </c>
      <c r="F5" s="438"/>
      <c r="G5" s="240" t="s">
        <v>4</v>
      </c>
    </row>
    <row r="6" spans="1:7" ht="12.75">
      <c r="A6" s="227" t="s">
        <v>289</v>
      </c>
      <c r="B6" s="82" t="s">
        <v>146</v>
      </c>
      <c r="C6" s="83"/>
      <c r="D6" s="83"/>
      <c r="E6" s="82" t="s">
        <v>147</v>
      </c>
      <c r="F6" s="83"/>
      <c r="G6" s="64" t="s">
        <v>229</v>
      </c>
    </row>
    <row r="7" spans="1:7" ht="13.5" thickBot="1">
      <c r="A7" s="255" t="s">
        <v>228</v>
      </c>
      <c r="B7" s="242" t="s">
        <v>149</v>
      </c>
      <c r="C7" s="253" t="s">
        <v>150</v>
      </c>
      <c r="D7" s="253" t="s">
        <v>151</v>
      </c>
      <c r="E7" s="242" t="s">
        <v>149</v>
      </c>
      <c r="F7" s="253" t="s">
        <v>150</v>
      </c>
      <c r="G7" s="242" t="s">
        <v>16</v>
      </c>
    </row>
    <row r="8" spans="1:9" ht="12.75">
      <c r="A8" s="243" t="s">
        <v>230</v>
      </c>
      <c r="B8" s="368">
        <v>11154</v>
      </c>
      <c r="C8" s="368">
        <v>235</v>
      </c>
      <c r="D8" s="368">
        <v>11389</v>
      </c>
      <c r="E8" s="381">
        <v>3500</v>
      </c>
      <c r="F8" s="381">
        <v>5500</v>
      </c>
      <c r="G8" s="368">
        <v>40332</v>
      </c>
      <c r="H8" s="306"/>
      <c r="I8" s="306"/>
    </row>
    <row r="9" spans="1:9" ht="12.75">
      <c r="A9" s="85" t="s">
        <v>231</v>
      </c>
      <c r="B9" s="369">
        <v>2069</v>
      </c>
      <c r="C9" s="369" t="s">
        <v>40</v>
      </c>
      <c r="D9" s="369">
        <v>2069</v>
      </c>
      <c r="E9" s="370">
        <v>4630</v>
      </c>
      <c r="F9" s="370" t="s">
        <v>40</v>
      </c>
      <c r="G9" s="369">
        <v>9579</v>
      </c>
      <c r="H9" s="306"/>
      <c r="I9" s="306"/>
    </row>
    <row r="10" spans="1:9" ht="12.75">
      <c r="A10" s="85" t="s">
        <v>232</v>
      </c>
      <c r="B10" s="369">
        <v>3262</v>
      </c>
      <c r="C10" s="369" t="s">
        <v>40</v>
      </c>
      <c r="D10" s="369">
        <v>3262</v>
      </c>
      <c r="E10" s="370">
        <v>5600</v>
      </c>
      <c r="F10" s="370" t="s">
        <v>40</v>
      </c>
      <c r="G10" s="369">
        <v>18267</v>
      </c>
      <c r="H10" s="306"/>
      <c r="I10" s="306"/>
    </row>
    <row r="11" spans="1:9" ht="12.75">
      <c r="A11" s="85" t="s">
        <v>233</v>
      </c>
      <c r="B11" s="369">
        <v>8230</v>
      </c>
      <c r="C11" s="369" t="s">
        <v>40</v>
      </c>
      <c r="D11" s="369">
        <v>8230</v>
      </c>
      <c r="E11" s="370">
        <v>3400</v>
      </c>
      <c r="F11" s="370">
        <v>5500</v>
      </c>
      <c r="G11" s="369">
        <v>27982</v>
      </c>
      <c r="H11" s="306"/>
      <c r="I11" s="306"/>
    </row>
    <row r="12" spans="1:9" ht="12.75">
      <c r="A12" s="231" t="s">
        <v>234</v>
      </c>
      <c r="B12" s="382">
        <v>24715</v>
      </c>
      <c r="C12" s="382">
        <v>235</v>
      </c>
      <c r="D12" s="382">
        <v>24950</v>
      </c>
      <c r="E12" s="383">
        <v>3838</v>
      </c>
      <c r="F12" s="383">
        <v>5500</v>
      </c>
      <c r="G12" s="382">
        <v>96160</v>
      </c>
      <c r="H12" s="306"/>
      <c r="I12" s="306"/>
    </row>
    <row r="13" spans="1:9" ht="12.75">
      <c r="A13" s="231"/>
      <c r="B13" s="382"/>
      <c r="C13" s="382"/>
      <c r="D13" s="382"/>
      <c r="E13" s="383"/>
      <c r="F13" s="383"/>
      <c r="G13" s="382"/>
      <c r="H13" s="306"/>
      <c r="I13" s="306"/>
    </row>
    <row r="14" spans="1:9" ht="12.75">
      <c r="A14" s="231" t="s">
        <v>235</v>
      </c>
      <c r="B14" s="382">
        <v>1300</v>
      </c>
      <c r="C14" s="382" t="s">
        <v>40</v>
      </c>
      <c r="D14" s="382">
        <v>1300</v>
      </c>
      <c r="E14" s="383">
        <v>2461</v>
      </c>
      <c r="F14" s="382" t="s">
        <v>40</v>
      </c>
      <c r="G14" s="382">
        <v>3200</v>
      </c>
      <c r="H14" s="306"/>
      <c r="I14" s="306"/>
    </row>
    <row r="15" spans="1:9" ht="12.75">
      <c r="A15" s="231"/>
      <c r="B15" s="382"/>
      <c r="C15" s="382"/>
      <c r="D15" s="382"/>
      <c r="E15" s="383"/>
      <c r="F15" s="383"/>
      <c r="G15" s="382"/>
      <c r="H15" s="306"/>
      <c r="I15" s="306"/>
    </row>
    <row r="16" spans="1:9" ht="12.75">
      <c r="A16" s="231" t="s">
        <v>236</v>
      </c>
      <c r="B16" s="382">
        <v>33</v>
      </c>
      <c r="C16" s="382" t="s">
        <v>40</v>
      </c>
      <c r="D16" s="382">
        <v>33</v>
      </c>
      <c r="E16" s="383">
        <v>4455</v>
      </c>
      <c r="F16" s="382" t="s">
        <v>40</v>
      </c>
      <c r="G16" s="382">
        <v>147</v>
      </c>
      <c r="H16" s="306"/>
      <c r="I16" s="306"/>
    </row>
    <row r="17" spans="2:9" ht="12.75">
      <c r="B17" s="369"/>
      <c r="C17" s="369"/>
      <c r="D17" s="369"/>
      <c r="E17" s="370"/>
      <c r="F17" s="370"/>
      <c r="G17" s="369"/>
      <c r="H17" s="306"/>
      <c r="I17" s="306"/>
    </row>
    <row r="18" spans="1:9" ht="12.75">
      <c r="A18" s="85" t="s">
        <v>237</v>
      </c>
      <c r="B18" s="369">
        <v>20</v>
      </c>
      <c r="C18" s="384">
        <v>7</v>
      </c>
      <c r="D18" s="369">
        <v>27</v>
      </c>
      <c r="E18" s="370">
        <v>3150</v>
      </c>
      <c r="F18" s="384">
        <v>6000</v>
      </c>
      <c r="G18" s="369">
        <v>105</v>
      </c>
      <c r="H18" s="306"/>
      <c r="I18" s="306"/>
    </row>
    <row r="19" spans="1:9" ht="12.75">
      <c r="A19" s="85" t="s">
        <v>238</v>
      </c>
      <c r="B19" s="369">
        <v>347</v>
      </c>
      <c r="C19" s="384">
        <v>3</v>
      </c>
      <c r="D19" s="369">
        <v>350</v>
      </c>
      <c r="E19" s="370">
        <v>3560</v>
      </c>
      <c r="F19" s="384">
        <v>4800</v>
      </c>
      <c r="G19" s="369">
        <v>1250</v>
      </c>
      <c r="H19" s="306"/>
      <c r="I19" s="306"/>
    </row>
    <row r="20" spans="1:9" ht="12.75">
      <c r="A20" s="85" t="s">
        <v>239</v>
      </c>
      <c r="B20" s="369">
        <v>154</v>
      </c>
      <c r="C20" s="384">
        <v>2</v>
      </c>
      <c r="D20" s="369">
        <v>156</v>
      </c>
      <c r="E20" s="370">
        <v>3200</v>
      </c>
      <c r="F20" s="384">
        <v>4600</v>
      </c>
      <c r="G20" s="369">
        <v>502</v>
      </c>
      <c r="H20" s="306"/>
      <c r="I20" s="306"/>
    </row>
    <row r="21" spans="1:9" ht="12.75">
      <c r="A21" s="231" t="s">
        <v>292</v>
      </c>
      <c r="B21" s="382">
        <v>521</v>
      </c>
      <c r="C21" s="386">
        <v>12</v>
      </c>
      <c r="D21" s="382">
        <v>533</v>
      </c>
      <c r="E21" s="383">
        <v>3438</v>
      </c>
      <c r="F21" s="386">
        <v>5467</v>
      </c>
      <c r="G21" s="382">
        <v>1857</v>
      </c>
      <c r="H21" s="306"/>
      <c r="I21" s="306"/>
    </row>
    <row r="22" spans="1:9" ht="12.75">
      <c r="A22" s="231"/>
      <c r="B22" s="382"/>
      <c r="C22" s="382"/>
      <c r="D22" s="382"/>
      <c r="E22" s="383"/>
      <c r="F22" s="383"/>
      <c r="G22" s="382"/>
      <c r="H22" s="306"/>
      <c r="I22" s="306"/>
    </row>
    <row r="23" spans="1:9" ht="12.75">
      <c r="A23" s="231" t="s">
        <v>240</v>
      </c>
      <c r="B23" s="382">
        <v>249</v>
      </c>
      <c r="C23" s="382">
        <v>11676</v>
      </c>
      <c r="D23" s="382">
        <v>11925</v>
      </c>
      <c r="E23" s="383">
        <v>4425</v>
      </c>
      <c r="F23" s="383">
        <v>8361</v>
      </c>
      <c r="G23" s="382">
        <v>98725</v>
      </c>
      <c r="H23" s="306"/>
      <c r="I23" s="306"/>
    </row>
    <row r="24" spans="1:9" ht="12.75">
      <c r="A24" s="231"/>
      <c r="B24" s="382"/>
      <c r="C24" s="382"/>
      <c r="D24" s="382"/>
      <c r="E24" s="383"/>
      <c r="F24" s="383"/>
      <c r="G24" s="382"/>
      <c r="H24" s="306"/>
      <c r="I24" s="306"/>
    </row>
    <row r="25" spans="1:9" ht="12.75">
      <c r="A25" s="231" t="s">
        <v>241</v>
      </c>
      <c r="B25" s="386">
        <v>2</v>
      </c>
      <c r="C25" s="382">
        <v>1417</v>
      </c>
      <c r="D25" s="382">
        <v>1419</v>
      </c>
      <c r="E25" s="386">
        <v>4500</v>
      </c>
      <c r="F25" s="383">
        <v>8868</v>
      </c>
      <c r="G25" s="382">
        <v>12574</v>
      </c>
      <c r="H25" s="306"/>
      <c r="I25" s="306"/>
    </row>
    <row r="26" spans="2:9" ht="12.75">
      <c r="B26" s="369"/>
      <c r="C26" s="369"/>
      <c r="D26" s="369"/>
      <c r="E26" s="370"/>
      <c r="F26" s="370"/>
      <c r="G26" s="369"/>
      <c r="H26" s="306"/>
      <c r="I26" s="306"/>
    </row>
    <row r="27" spans="1:9" ht="12.75">
      <c r="A27" s="85" t="s">
        <v>242</v>
      </c>
      <c r="B27" s="369" t="s">
        <v>40</v>
      </c>
      <c r="C27" s="369">
        <v>46698</v>
      </c>
      <c r="D27" s="369">
        <v>46698</v>
      </c>
      <c r="E27" s="369" t="s">
        <v>40</v>
      </c>
      <c r="F27" s="370">
        <v>9534</v>
      </c>
      <c r="G27" s="369">
        <v>445219</v>
      </c>
      <c r="H27" s="306"/>
      <c r="I27" s="306"/>
    </row>
    <row r="28" spans="1:9" ht="12.75">
      <c r="A28" s="85" t="s">
        <v>243</v>
      </c>
      <c r="B28" s="369">
        <v>36</v>
      </c>
      <c r="C28" s="369">
        <v>4328</v>
      </c>
      <c r="D28" s="369">
        <v>4364</v>
      </c>
      <c r="E28" s="370">
        <v>4862</v>
      </c>
      <c r="F28" s="370">
        <v>9616</v>
      </c>
      <c r="G28" s="369">
        <v>41793</v>
      </c>
      <c r="H28" s="306"/>
      <c r="I28" s="306"/>
    </row>
    <row r="29" spans="1:9" ht="12.75">
      <c r="A29" s="85" t="s">
        <v>244</v>
      </c>
      <c r="B29" s="369">
        <v>15</v>
      </c>
      <c r="C29" s="369">
        <v>27681</v>
      </c>
      <c r="D29" s="369">
        <v>27696</v>
      </c>
      <c r="E29" s="370">
        <v>1200</v>
      </c>
      <c r="F29" s="370">
        <v>6500</v>
      </c>
      <c r="G29" s="369">
        <v>179945</v>
      </c>
      <c r="H29" s="306"/>
      <c r="I29" s="306"/>
    </row>
    <row r="30" spans="1:9" ht="12.75">
      <c r="A30" s="231" t="s">
        <v>293</v>
      </c>
      <c r="B30" s="382">
        <v>51</v>
      </c>
      <c r="C30" s="382">
        <v>78707</v>
      </c>
      <c r="D30" s="382">
        <v>78758</v>
      </c>
      <c r="E30" s="383">
        <v>3785</v>
      </c>
      <c r="F30" s="383">
        <v>8471</v>
      </c>
      <c r="G30" s="382">
        <v>666957</v>
      </c>
      <c r="H30" s="306"/>
      <c r="I30" s="306"/>
    </row>
    <row r="31" spans="2:9" ht="12.75">
      <c r="B31" s="369"/>
      <c r="C31" s="369"/>
      <c r="D31" s="369"/>
      <c r="E31" s="370"/>
      <c r="F31" s="370"/>
      <c r="G31" s="369"/>
      <c r="H31" s="306"/>
      <c r="I31" s="306"/>
    </row>
    <row r="32" spans="1:9" ht="12.75">
      <c r="A32" s="85" t="s">
        <v>245</v>
      </c>
      <c r="B32" s="385">
        <v>1927</v>
      </c>
      <c r="C32" s="385">
        <v>626</v>
      </c>
      <c r="D32" s="369">
        <v>2553</v>
      </c>
      <c r="E32" s="385">
        <v>3656</v>
      </c>
      <c r="F32" s="385">
        <v>10641</v>
      </c>
      <c r="G32" s="370">
        <v>13706</v>
      </c>
      <c r="H32" s="306"/>
      <c r="I32" s="306"/>
    </row>
    <row r="33" spans="1:9" ht="12.75">
      <c r="A33" s="85" t="s">
        <v>246</v>
      </c>
      <c r="B33" s="385">
        <v>2559</v>
      </c>
      <c r="C33" s="385">
        <v>7700</v>
      </c>
      <c r="D33" s="369">
        <v>10259</v>
      </c>
      <c r="E33" s="385">
        <v>8000</v>
      </c>
      <c r="F33" s="385">
        <v>9800</v>
      </c>
      <c r="G33" s="370">
        <v>95932</v>
      </c>
      <c r="H33" s="306"/>
      <c r="I33" s="306"/>
    </row>
    <row r="34" spans="1:9" ht="12.75">
      <c r="A34" s="85" t="s">
        <v>247</v>
      </c>
      <c r="B34" s="385">
        <v>124</v>
      </c>
      <c r="C34" s="385">
        <v>29165</v>
      </c>
      <c r="D34" s="369">
        <v>29289</v>
      </c>
      <c r="E34" s="385">
        <v>6000</v>
      </c>
      <c r="F34" s="385">
        <v>10519</v>
      </c>
      <c r="G34" s="370">
        <v>307531</v>
      </c>
      <c r="H34" s="306"/>
      <c r="I34" s="306"/>
    </row>
    <row r="35" spans="1:9" ht="12.75">
      <c r="A35" s="85" t="s">
        <v>248</v>
      </c>
      <c r="B35" s="385">
        <v>4</v>
      </c>
      <c r="C35" s="385">
        <v>117</v>
      </c>
      <c r="D35" s="369">
        <v>121</v>
      </c>
      <c r="E35" s="385">
        <v>4000</v>
      </c>
      <c r="F35" s="385">
        <v>8436</v>
      </c>
      <c r="G35" s="370">
        <v>1003</v>
      </c>
      <c r="H35" s="306"/>
      <c r="I35" s="306"/>
    </row>
    <row r="36" spans="1:9" ht="12.75">
      <c r="A36" s="231" t="s">
        <v>249</v>
      </c>
      <c r="B36" s="382">
        <v>4614</v>
      </c>
      <c r="C36" s="382">
        <v>37608</v>
      </c>
      <c r="D36" s="382">
        <v>42222</v>
      </c>
      <c r="E36" s="383">
        <v>6129</v>
      </c>
      <c r="F36" s="383">
        <v>10367</v>
      </c>
      <c r="G36" s="382">
        <v>418172</v>
      </c>
      <c r="H36" s="306"/>
      <c r="I36" s="306"/>
    </row>
    <row r="37" spans="1:9" ht="12.75">
      <c r="A37" s="231"/>
      <c r="B37" s="382"/>
      <c r="C37" s="382"/>
      <c r="D37" s="382"/>
      <c r="E37" s="383"/>
      <c r="F37" s="383"/>
      <c r="G37" s="382"/>
      <c r="H37" s="306"/>
      <c r="I37" s="306"/>
    </row>
    <row r="38" spans="1:9" ht="12.75">
      <c r="A38" s="231" t="s">
        <v>250</v>
      </c>
      <c r="B38" s="382" t="s">
        <v>40</v>
      </c>
      <c r="C38" s="383">
        <v>200</v>
      </c>
      <c r="D38" s="382">
        <v>200</v>
      </c>
      <c r="E38" s="382" t="s">
        <v>40</v>
      </c>
      <c r="F38" s="383">
        <v>8000</v>
      </c>
      <c r="G38" s="383">
        <v>1600</v>
      </c>
      <c r="H38" s="306"/>
      <c r="I38" s="306"/>
    </row>
    <row r="39" spans="2:9" ht="12.75">
      <c r="B39" s="369"/>
      <c r="C39" s="369"/>
      <c r="D39" s="369"/>
      <c r="E39" s="370"/>
      <c r="F39" s="370"/>
      <c r="G39" s="369"/>
      <c r="H39" s="306"/>
      <c r="I39" s="306"/>
    </row>
    <row r="40" spans="1:9" ht="12.75">
      <c r="A40" s="85" t="s">
        <v>251</v>
      </c>
      <c r="B40" s="370" t="s">
        <v>40</v>
      </c>
      <c r="C40" s="370">
        <v>1263</v>
      </c>
      <c r="D40" s="369">
        <v>1263</v>
      </c>
      <c r="E40" s="370" t="s">
        <v>40</v>
      </c>
      <c r="F40" s="370">
        <v>9000</v>
      </c>
      <c r="G40" s="370">
        <v>11367</v>
      </c>
      <c r="H40" s="306"/>
      <c r="I40" s="306"/>
    </row>
    <row r="41" spans="1:9" ht="12.75">
      <c r="A41" s="85" t="s">
        <v>252</v>
      </c>
      <c r="B41" s="384">
        <v>30</v>
      </c>
      <c r="C41" s="369">
        <v>720</v>
      </c>
      <c r="D41" s="369">
        <v>750</v>
      </c>
      <c r="E41" s="384">
        <v>5000</v>
      </c>
      <c r="F41" s="370">
        <v>9100</v>
      </c>
      <c r="G41" s="369">
        <v>6702</v>
      </c>
      <c r="H41" s="306"/>
      <c r="I41" s="306"/>
    </row>
    <row r="42" spans="1:9" ht="12.75">
      <c r="A42" s="85" t="s">
        <v>253</v>
      </c>
      <c r="B42" s="370">
        <v>324</v>
      </c>
      <c r="C42" s="370">
        <v>58148</v>
      </c>
      <c r="D42" s="369">
        <v>58472</v>
      </c>
      <c r="E42" s="370">
        <v>5000</v>
      </c>
      <c r="F42" s="370">
        <v>9525</v>
      </c>
      <c r="G42" s="370">
        <v>555480</v>
      </c>
      <c r="H42" s="306"/>
      <c r="I42" s="306"/>
    </row>
    <row r="43" spans="1:9" ht="12.75">
      <c r="A43" s="85" t="s">
        <v>254</v>
      </c>
      <c r="B43" s="384">
        <v>11</v>
      </c>
      <c r="C43" s="370">
        <v>10548</v>
      </c>
      <c r="D43" s="369">
        <v>10559</v>
      </c>
      <c r="E43" s="384">
        <v>4900</v>
      </c>
      <c r="F43" s="370">
        <v>4910</v>
      </c>
      <c r="G43" s="370">
        <v>51845</v>
      </c>
      <c r="H43" s="306"/>
      <c r="I43" s="306"/>
    </row>
    <row r="44" spans="1:9" ht="12.75">
      <c r="A44" s="85" t="s">
        <v>255</v>
      </c>
      <c r="B44" s="369" t="s">
        <v>40</v>
      </c>
      <c r="C44" s="370">
        <v>13944</v>
      </c>
      <c r="D44" s="369">
        <v>13944</v>
      </c>
      <c r="E44" s="369" t="s">
        <v>40</v>
      </c>
      <c r="F44" s="370">
        <v>10538</v>
      </c>
      <c r="G44" s="370">
        <v>146937</v>
      </c>
      <c r="H44" s="306"/>
      <c r="I44" s="306"/>
    </row>
    <row r="45" spans="1:9" ht="12.75">
      <c r="A45" s="85" t="s">
        <v>256</v>
      </c>
      <c r="B45" s="370" t="s">
        <v>40</v>
      </c>
      <c r="C45" s="370">
        <v>47</v>
      </c>
      <c r="D45" s="369">
        <v>47</v>
      </c>
      <c r="E45" s="370" t="s">
        <v>40</v>
      </c>
      <c r="F45" s="370">
        <v>9000</v>
      </c>
      <c r="G45" s="370">
        <v>423</v>
      </c>
      <c r="H45" s="306"/>
      <c r="I45" s="306"/>
    </row>
    <row r="46" spans="1:9" ht="12.75">
      <c r="A46" s="85" t="s">
        <v>257</v>
      </c>
      <c r="B46" s="370">
        <v>11</v>
      </c>
      <c r="C46" s="370">
        <v>544</v>
      </c>
      <c r="D46" s="369">
        <v>555</v>
      </c>
      <c r="E46" s="370">
        <v>9000</v>
      </c>
      <c r="F46" s="370">
        <v>10000</v>
      </c>
      <c r="G46" s="370">
        <v>5539</v>
      </c>
      <c r="H46" s="306"/>
      <c r="I46" s="306"/>
    </row>
    <row r="47" spans="1:9" ht="12.75">
      <c r="A47" s="85" t="s">
        <v>258</v>
      </c>
      <c r="B47" s="384">
        <v>4</v>
      </c>
      <c r="C47" s="370">
        <v>17739</v>
      </c>
      <c r="D47" s="369">
        <v>17743</v>
      </c>
      <c r="E47" s="384">
        <v>3000</v>
      </c>
      <c r="F47" s="370">
        <v>11000</v>
      </c>
      <c r="G47" s="370">
        <v>195141</v>
      </c>
      <c r="H47" s="306"/>
      <c r="I47" s="306"/>
    </row>
    <row r="48" spans="1:9" ht="12.75">
      <c r="A48" s="85" t="s">
        <v>259</v>
      </c>
      <c r="B48" s="370">
        <v>82</v>
      </c>
      <c r="C48" s="370">
        <v>23443</v>
      </c>
      <c r="D48" s="369">
        <v>23525</v>
      </c>
      <c r="E48" s="370">
        <v>4500</v>
      </c>
      <c r="F48" s="370">
        <v>8900</v>
      </c>
      <c r="G48" s="370">
        <v>209012</v>
      </c>
      <c r="H48" s="306"/>
      <c r="I48" s="306"/>
    </row>
    <row r="49" spans="1:9" ht="12.75">
      <c r="A49" s="231" t="s">
        <v>294</v>
      </c>
      <c r="B49" s="382">
        <v>462</v>
      </c>
      <c r="C49" s="382">
        <v>126396</v>
      </c>
      <c r="D49" s="382">
        <v>126858</v>
      </c>
      <c r="E49" s="383">
        <v>4987</v>
      </c>
      <c r="F49" s="383">
        <v>9337</v>
      </c>
      <c r="G49" s="382">
        <v>1182446</v>
      </c>
      <c r="H49" s="306"/>
      <c r="I49" s="306"/>
    </row>
    <row r="50" spans="1:9" ht="12.75">
      <c r="A50" s="231"/>
      <c r="B50" s="382"/>
      <c r="C50" s="382"/>
      <c r="D50" s="382"/>
      <c r="E50" s="383"/>
      <c r="F50" s="383"/>
      <c r="G50" s="382"/>
      <c r="H50" s="306"/>
      <c r="I50" s="306"/>
    </row>
    <row r="51" spans="1:9" ht="12.75">
      <c r="A51" s="231" t="s">
        <v>260</v>
      </c>
      <c r="B51" s="386">
        <v>13</v>
      </c>
      <c r="C51" s="383">
        <v>9414</v>
      </c>
      <c r="D51" s="382">
        <v>9427</v>
      </c>
      <c r="E51" s="386">
        <v>3500</v>
      </c>
      <c r="F51" s="383">
        <v>11500</v>
      </c>
      <c r="G51" s="383">
        <v>108307</v>
      </c>
      <c r="H51" s="306"/>
      <c r="I51" s="306"/>
    </row>
    <row r="52" spans="2:9" ht="12.75">
      <c r="B52" s="369"/>
      <c r="C52" s="369"/>
      <c r="D52" s="369"/>
      <c r="E52" s="370"/>
      <c r="F52" s="370"/>
      <c r="G52" s="369"/>
      <c r="H52" s="306"/>
      <c r="I52" s="306"/>
    </row>
    <row r="53" spans="1:9" ht="12.75">
      <c r="A53" s="85" t="s">
        <v>261</v>
      </c>
      <c r="B53" s="369">
        <v>15</v>
      </c>
      <c r="C53" s="369">
        <v>19905</v>
      </c>
      <c r="D53" s="369">
        <v>19920</v>
      </c>
      <c r="E53" s="370">
        <v>4000</v>
      </c>
      <c r="F53" s="370">
        <v>13000</v>
      </c>
      <c r="G53" s="369">
        <v>258825</v>
      </c>
      <c r="H53" s="306"/>
      <c r="I53" s="306"/>
    </row>
    <row r="54" spans="1:9" ht="12.75">
      <c r="A54" s="85" t="s">
        <v>262</v>
      </c>
      <c r="B54" s="369">
        <v>29</v>
      </c>
      <c r="C54" s="369">
        <v>5872</v>
      </c>
      <c r="D54" s="369">
        <v>5901</v>
      </c>
      <c r="E54" s="370">
        <v>7000</v>
      </c>
      <c r="F54" s="370">
        <v>11500</v>
      </c>
      <c r="G54" s="369">
        <v>67731</v>
      </c>
      <c r="H54" s="306"/>
      <c r="I54" s="306"/>
    </row>
    <row r="55" spans="1:9" ht="12.75">
      <c r="A55" s="85" t="s">
        <v>263</v>
      </c>
      <c r="B55" s="369">
        <v>5</v>
      </c>
      <c r="C55" s="369">
        <v>2183</v>
      </c>
      <c r="D55" s="369">
        <v>2188</v>
      </c>
      <c r="E55" s="370">
        <v>1250</v>
      </c>
      <c r="F55" s="370">
        <v>11400</v>
      </c>
      <c r="G55" s="369">
        <v>24893</v>
      </c>
      <c r="H55" s="306"/>
      <c r="I55" s="306"/>
    </row>
    <row r="56" spans="1:9" ht="12.75">
      <c r="A56" s="85" t="s">
        <v>264</v>
      </c>
      <c r="B56" s="384">
        <v>22</v>
      </c>
      <c r="C56" s="369">
        <v>6078</v>
      </c>
      <c r="D56" s="369">
        <v>6100</v>
      </c>
      <c r="E56" s="369" t="s">
        <v>40</v>
      </c>
      <c r="F56" s="370">
        <v>13000</v>
      </c>
      <c r="G56" s="369">
        <v>79014</v>
      </c>
      <c r="H56" s="306"/>
      <c r="I56" s="306"/>
    </row>
    <row r="57" spans="1:9" ht="12.75">
      <c r="A57" s="85" t="s">
        <v>265</v>
      </c>
      <c r="B57" s="369">
        <v>12</v>
      </c>
      <c r="C57" s="369">
        <v>13975</v>
      </c>
      <c r="D57" s="369">
        <v>13987</v>
      </c>
      <c r="E57" s="370">
        <v>2200</v>
      </c>
      <c r="F57" s="370">
        <v>11250</v>
      </c>
      <c r="G57" s="369">
        <v>157245</v>
      </c>
      <c r="H57" s="306"/>
      <c r="I57" s="306"/>
    </row>
    <row r="58" spans="1:9" ht="12.75">
      <c r="A58" s="231" t="s">
        <v>266</v>
      </c>
      <c r="B58" s="382">
        <v>83</v>
      </c>
      <c r="C58" s="382">
        <v>48013</v>
      </c>
      <c r="D58" s="382">
        <v>48096</v>
      </c>
      <c r="E58" s="383">
        <v>3562</v>
      </c>
      <c r="F58" s="383">
        <v>12234</v>
      </c>
      <c r="G58" s="382">
        <v>587708</v>
      </c>
      <c r="H58" s="306"/>
      <c r="I58" s="306"/>
    </row>
    <row r="59" spans="2:9" ht="12.75">
      <c r="B59" s="369"/>
      <c r="C59" s="369"/>
      <c r="D59" s="369"/>
      <c r="E59" s="370"/>
      <c r="F59" s="370"/>
      <c r="G59" s="369"/>
      <c r="H59" s="306"/>
      <c r="I59" s="306"/>
    </row>
    <row r="60" spans="1:9" ht="12.75">
      <c r="A60" s="85" t="s">
        <v>267</v>
      </c>
      <c r="B60" s="370">
        <v>1</v>
      </c>
      <c r="C60" s="370">
        <v>439</v>
      </c>
      <c r="D60" s="369">
        <v>440</v>
      </c>
      <c r="E60" s="370">
        <v>700</v>
      </c>
      <c r="F60" s="370">
        <v>5000</v>
      </c>
      <c r="G60" s="370">
        <v>2196</v>
      </c>
      <c r="H60" s="306"/>
      <c r="I60" s="306"/>
    </row>
    <row r="61" spans="1:9" ht="12.75">
      <c r="A61" s="85" t="s">
        <v>268</v>
      </c>
      <c r="B61" s="370">
        <v>32</v>
      </c>
      <c r="C61" s="370">
        <v>161</v>
      </c>
      <c r="D61" s="369">
        <v>193</v>
      </c>
      <c r="E61" s="370">
        <v>1800</v>
      </c>
      <c r="F61" s="370">
        <v>5200</v>
      </c>
      <c r="G61" s="370">
        <v>895</v>
      </c>
      <c r="H61" s="306"/>
      <c r="I61" s="306"/>
    </row>
    <row r="62" spans="1:9" ht="12.75">
      <c r="A62" s="85" t="s">
        <v>269</v>
      </c>
      <c r="B62" s="370">
        <v>10</v>
      </c>
      <c r="C62" s="370">
        <v>314</v>
      </c>
      <c r="D62" s="369">
        <v>324</v>
      </c>
      <c r="E62" s="370">
        <v>1000</v>
      </c>
      <c r="F62" s="370">
        <v>8100</v>
      </c>
      <c r="G62" s="370">
        <v>2553</v>
      </c>
      <c r="H62" s="306"/>
      <c r="I62" s="306"/>
    </row>
    <row r="63" spans="1:9" ht="12.75">
      <c r="A63" s="231" t="s">
        <v>270</v>
      </c>
      <c r="B63" s="382">
        <v>43</v>
      </c>
      <c r="C63" s="382">
        <v>914</v>
      </c>
      <c r="D63" s="382">
        <v>957</v>
      </c>
      <c r="E63" s="383">
        <v>1588</v>
      </c>
      <c r="F63" s="383">
        <v>6100</v>
      </c>
      <c r="G63" s="382">
        <v>5644</v>
      </c>
      <c r="H63" s="306"/>
      <c r="I63" s="306"/>
    </row>
    <row r="64" spans="1:9" ht="12.75">
      <c r="A64" s="231"/>
      <c r="B64" s="382"/>
      <c r="C64" s="382"/>
      <c r="D64" s="382"/>
      <c r="E64" s="383"/>
      <c r="F64" s="383"/>
      <c r="G64" s="382"/>
      <c r="H64" s="306"/>
      <c r="I64" s="306"/>
    </row>
    <row r="65" spans="1:9" ht="12.75">
      <c r="A65" s="231" t="s">
        <v>271</v>
      </c>
      <c r="B65" s="382">
        <v>22</v>
      </c>
      <c r="C65" s="382">
        <v>209</v>
      </c>
      <c r="D65" s="382">
        <v>231</v>
      </c>
      <c r="E65" s="382">
        <v>2000</v>
      </c>
      <c r="F65" s="382">
        <v>7800</v>
      </c>
      <c r="G65" s="382">
        <v>1674</v>
      </c>
      <c r="H65" s="306"/>
      <c r="I65" s="306"/>
    </row>
    <row r="66" spans="2:9" ht="12.75">
      <c r="B66" s="369"/>
      <c r="C66" s="369"/>
      <c r="D66" s="369"/>
      <c r="E66" s="370"/>
      <c r="F66" s="370"/>
      <c r="G66" s="369"/>
      <c r="H66" s="306"/>
      <c r="I66" s="306"/>
    </row>
    <row r="67" spans="1:9" ht="12.75">
      <c r="A67" s="85" t="s">
        <v>272</v>
      </c>
      <c r="B67" s="369" t="s">
        <v>40</v>
      </c>
      <c r="C67" s="370">
        <v>45500</v>
      </c>
      <c r="D67" s="369">
        <v>45500</v>
      </c>
      <c r="E67" s="369" t="s">
        <v>40</v>
      </c>
      <c r="F67" s="370">
        <v>10100</v>
      </c>
      <c r="G67" s="370">
        <v>459550</v>
      </c>
      <c r="H67" s="306"/>
      <c r="I67" s="306"/>
    </row>
    <row r="68" spans="1:9" ht="12.75">
      <c r="A68" s="85" t="s">
        <v>273</v>
      </c>
      <c r="B68" s="369" t="s">
        <v>40</v>
      </c>
      <c r="C68" s="370">
        <v>21500</v>
      </c>
      <c r="D68" s="369">
        <v>21500</v>
      </c>
      <c r="E68" s="369" t="s">
        <v>40</v>
      </c>
      <c r="F68" s="370">
        <v>8900</v>
      </c>
      <c r="G68" s="370">
        <v>191350</v>
      </c>
      <c r="H68" s="306"/>
      <c r="I68" s="306"/>
    </row>
    <row r="69" spans="1:9" ht="12.75">
      <c r="A69" s="231" t="s">
        <v>274</v>
      </c>
      <c r="B69" s="382" t="s">
        <v>40</v>
      </c>
      <c r="C69" s="382">
        <v>67000</v>
      </c>
      <c r="D69" s="382">
        <v>67000</v>
      </c>
      <c r="E69" s="382" t="s">
        <v>40</v>
      </c>
      <c r="F69" s="383">
        <v>9715</v>
      </c>
      <c r="G69" s="382">
        <v>650900</v>
      </c>
      <c r="H69" s="306"/>
      <c r="I69" s="306"/>
    </row>
    <row r="70" spans="2:9" ht="12.75">
      <c r="B70" s="369"/>
      <c r="C70" s="369"/>
      <c r="D70" s="369"/>
      <c r="E70" s="370"/>
      <c r="F70" s="370"/>
      <c r="G70" s="369"/>
      <c r="H70" s="306"/>
      <c r="I70" s="306"/>
    </row>
    <row r="71" spans="1:9" ht="12.75">
      <c r="A71" s="85" t="s">
        <v>275</v>
      </c>
      <c r="B71" s="369">
        <v>3</v>
      </c>
      <c r="C71" s="369">
        <v>30</v>
      </c>
      <c r="D71" s="369">
        <v>33</v>
      </c>
      <c r="E71" s="370">
        <v>800</v>
      </c>
      <c r="F71" s="370">
        <v>4500</v>
      </c>
      <c r="G71" s="369">
        <v>137</v>
      </c>
      <c r="H71" s="306"/>
      <c r="I71" s="306"/>
    </row>
    <row r="72" spans="1:9" ht="12.75">
      <c r="A72" s="85" t="s">
        <v>276</v>
      </c>
      <c r="B72" s="369">
        <v>84</v>
      </c>
      <c r="C72" s="369">
        <v>3718</v>
      </c>
      <c r="D72" s="369">
        <v>3802</v>
      </c>
      <c r="E72" s="370">
        <v>4000</v>
      </c>
      <c r="F72" s="370">
        <v>12500</v>
      </c>
      <c r="G72" s="369">
        <v>46811</v>
      </c>
      <c r="H72" s="306"/>
      <c r="I72" s="306"/>
    </row>
    <row r="73" spans="1:9" ht="12.75">
      <c r="A73" s="85" t="s">
        <v>277</v>
      </c>
      <c r="B73" s="370">
        <v>101</v>
      </c>
      <c r="C73" s="370">
        <v>12497</v>
      </c>
      <c r="D73" s="369">
        <v>12598</v>
      </c>
      <c r="E73" s="370">
        <v>5000</v>
      </c>
      <c r="F73" s="370">
        <v>12750</v>
      </c>
      <c r="G73" s="370">
        <v>159842</v>
      </c>
      <c r="H73" s="306"/>
      <c r="I73" s="306"/>
    </row>
    <row r="74" spans="1:9" ht="12.75">
      <c r="A74" s="85" t="s">
        <v>278</v>
      </c>
      <c r="B74" s="369" t="s">
        <v>40</v>
      </c>
      <c r="C74" s="369">
        <v>4198</v>
      </c>
      <c r="D74" s="369">
        <v>4198</v>
      </c>
      <c r="E74" s="369" t="s">
        <v>40</v>
      </c>
      <c r="F74" s="370">
        <v>7200</v>
      </c>
      <c r="G74" s="369">
        <v>30226</v>
      </c>
      <c r="H74" s="306"/>
      <c r="I74" s="306"/>
    </row>
    <row r="75" spans="1:9" ht="12.75">
      <c r="A75" s="85" t="s">
        <v>279</v>
      </c>
      <c r="B75" s="369">
        <v>135</v>
      </c>
      <c r="C75" s="369">
        <v>523</v>
      </c>
      <c r="D75" s="369">
        <v>658</v>
      </c>
      <c r="E75" s="370">
        <v>3200</v>
      </c>
      <c r="F75" s="370">
        <v>9755</v>
      </c>
      <c r="G75" s="369">
        <v>5533</v>
      </c>
      <c r="H75" s="306"/>
      <c r="I75" s="306"/>
    </row>
    <row r="76" spans="1:9" ht="12.75">
      <c r="A76" s="85" t="s">
        <v>280</v>
      </c>
      <c r="B76" s="369">
        <v>7</v>
      </c>
      <c r="C76" s="369">
        <v>1672</v>
      </c>
      <c r="D76" s="369">
        <v>1679</v>
      </c>
      <c r="E76" s="370">
        <v>2200</v>
      </c>
      <c r="F76" s="370">
        <v>10725</v>
      </c>
      <c r="G76" s="369">
        <v>17948</v>
      </c>
      <c r="H76" s="306"/>
      <c r="I76" s="306"/>
    </row>
    <row r="77" spans="1:9" ht="12.75">
      <c r="A77" s="85" t="s">
        <v>281</v>
      </c>
      <c r="B77" s="369">
        <v>34</v>
      </c>
      <c r="C77" s="369">
        <v>612</v>
      </c>
      <c r="D77" s="369">
        <v>646</v>
      </c>
      <c r="E77" s="370">
        <v>1000</v>
      </c>
      <c r="F77" s="370">
        <v>6700</v>
      </c>
      <c r="G77" s="369">
        <v>4134</v>
      </c>
      <c r="H77" s="306"/>
      <c r="I77" s="306"/>
    </row>
    <row r="78" spans="1:9" ht="12.75">
      <c r="A78" s="85" t="s">
        <v>282</v>
      </c>
      <c r="B78" s="370">
        <v>250</v>
      </c>
      <c r="C78" s="370">
        <v>26810</v>
      </c>
      <c r="D78" s="369">
        <v>27060</v>
      </c>
      <c r="E78" s="370">
        <v>3500</v>
      </c>
      <c r="F78" s="370">
        <v>12025</v>
      </c>
      <c r="G78" s="370">
        <v>323265</v>
      </c>
      <c r="H78" s="306"/>
      <c r="I78" s="306"/>
    </row>
    <row r="79" spans="1:9" ht="12.75">
      <c r="A79" s="231" t="s">
        <v>295</v>
      </c>
      <c r="B79" s="382">
        <v>614</v>
      </c>
      <c r="C79" s="382">
        <v>50060</v>
      </c>
      <c r="D79" s="382">
        <v>50674</v>
      </c>
      <c r="E79" s="383">
        <v>3583</v>
      </c>
      <c r="F79" s="383">
        <v>11700</v>
      </c>
      <c r="G79" s="382">
        <v>587896</v>
      </c>
      <c r="H79" s="306"/>
      <c r="I79" s="306"/>
    </row>
    <row r="80" spans="2:9" ht="12.75">
      <c r="B80" s="369"/>
      <c r="C80" s="369"/>
      <c r="D80" s="369"/>
      <c r="E80" s="370"/>
      <c r="F80" s="370"/>
      <c r="G80" s="369"/>
      <c r="H80" s="306"/>
      <c r="I80" s="306"/>
    </row>
    <row r="81" spans="1:9" ht="12.75">
      <c r="A81" s="85" t="s">
        <v>283</v>
      </c>
      <c r="B81" s="369">
        <v>27</v>
      </c>
      <c r="C81" s="369">
        <v>66</v>
      </c>
      <c r="D81" s="369">
        <v>93</v>
      </c>
      <c r="E81" s="370">
        <v>481</v>
      </c>
      <c r="F81" s="370">
        <v>4864</v>
      </c>
      <c r="G81" s="369">
        <v>334</v>
      </c>
      <c r="H81" s="306"/>
      <c r="I81" s="306"/>
    </row>
    <row r="82" spans="1:9" ht="12.75">
      <c r="A82" s="85" t="s">
        <v>284</v>
      </c>
      <c r="B82" s="369">
        <v>189</v>
      </c>
      <c r="C82" s="369">
        <v>269</v>
      </c>
      <c r="D82" s="369">
        <v>458</v>
      </c>
      <c r="E82" s="370">
        <v>1400</v>
      </c>
      <c r="F82" s="370">
        <v>3000</v>
      </c>
      <c r="G82" s="369">
        <v>1072</v>
      </c>
      <c r="H82" s="306"/>
      <c r="I82" s="306"/>
    </row>
    <row r="83" spans="1:9" ht="12.75">
      <c r="A83" s="231" t="s">
        <v>285</v>
      </c>
      <c r="B83" s="382">
        <v>216</v>
      </c>
      <c r="C83" s="382">
        <v>335</v>
      </c>
      <c r="D83" s="382">
        <v>551</v>
      </c>
      <c r="E83" s="383">
        <v>1285</v>
      </c>
      <c r="F83" s="383">
        <v>3367</v>
      </c>
      <c r="G83" s="382">
        <v>1406</v>
      </c>
      <c r="H83" s="306"/>
      <c r="I83" s="306"/>
    </row>
    <row r="84" spans="2:9" ht="12.75">
      <c r="B84" s="369"/>
      <c r="C84" s="375"/>
      <c r="D84" s="369"/>
      <c r="E84" s="370"/>
      <c r="F84" s="370"/>
      <c r="G84" s="369"/>
      <c r="H84" s="306"/>
      <c r="I84" s="306"/>
    </row>
    <row r="85" spans="1:9" ht="13.5" thickBot="1">
      <c r="A85" s="232" t="s">
        <v>286</v>
      </c>
      <c r="B85" s="373">
        <f>SUM(B12:B16,B21:B25,B30,B36:B38,B49:B51,B58,B63:B65,B69,B79,B83)</f>
        <v>32938</v>
      </c>
      <c r="C85" s="373">
        <f>SUM(C12:C16,C21:C25,C30,C36:C38,C49:C51,C58,C63:C65,C69,C79,C83)</f>
        <v>432196</v>
      </c>
      <c r="D85" s="373">
        <f>SUM(D12:D16,D21:D25,D30,D36:D38,D49:D51,D58,D63:D65,D69,D79,D83)</f>
        <v>465134</v>
      </c>
      <c r="E85" s="373">
        <f>((E12*B12)+(E14*B14)+(E16*B16)+(E21*B21)+(E23*B23)+(E25*B25)+(E30*B30)+(E36*B36)+(E49*B49)+(E51*B51)+(E58*B58)+(E63*B63)+(E65*B65)+(E79*B79)+(E83*B83))/B85</f>
        <v>4092.892555710729</v>
      </c>
      <c r="F85" s="373">
        <f>((F12*C12)+(F21*C21)+(F23*C23)+(F25*C25)+(F30*C30)+(F36*C36)+(F38*C38)+(F49*C49)+(F51*C51)+(F58*C58)+(F63*C63)+(F65*C65)+(F69*C69)+(F79*C79)+(F83*C83))/C85</f>
        <v>9927.228081703672</v>
      </c>
      <c r="G85" s="373">
        <f>SUM(G12:G16,G21:G25,G30,G36:G38,G49:G51,G58,G63:G65,G69,G79,G83)</f>
        <v>4425373</v>
      </c>
      <c r="H85" s="306"/>
      <c r="I85" s="306"/>
    </row>
    <row r="86" ht="12.75">
      <c r="G86" s="306"/>
    </row>
    <row r="87" ht="12.75">
      <c r="D87" s="306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9"/>
  <dimension ref="A1:G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85" customWidth="1"/>
    <col min="2" max="5" width="20.7109375" style="85" customWidth="1"/>
    <col min="6" max="16384" width="11.421875" style="85" customWidth="1"/>
  </cols>
  <sheetData>
    <row r="1" spans="1:5" s="366" customFormat="1" ht="18">
      <c r="A1" s="447" t="s">
        <v>0</v>
      </c>
      <c r="B1" s="447"/>
      <c r="C1" s="447"/>
      <c r="D1" s="447"/>
      <c r="E1" s="447"/>
    </row>
    <row r="2" s="254" customFormat="1" ht="14.25"/>
    <row r="3" spans="1:5" s="254" customFormat="1" ht="15">
      <c r="A3" s="448" t="s">
        <v>379</v>
      </c>
      <c r="B3" s="448"/>
      <c r="C3" s="448"/>
      <c r="D3" s="448"/>
      <c r="E3" s="448"/>
    </row>
    <row r="4" spans="1:5" s="254" customFormat="1" ht="15">
      <c r="A4" s="378"/>
      <c r="B4" s="379"/>
      <c r="C4" s="379"/>
      <c r="D4" s="379"/>
      <c r="E4" s="379"/>
    </row>
    <row r="5" spans="1:5" ht="12.75">
      <c r="A5" s="442" t="s">
        <v>287</v>
      </c>
      <c r="B5" s="439" t="s">
        <v>321</v>
      </c>
      <c r="C5" s="440"/>
      <c r="D5" s="439" t="s">
        <v>46</v>
      </c>
      <c r="E5" s="440"/>
    </row>
    <row r="6" spans="1:5" ht="12.75">
      <c r="A6" s="227" t="s">
        <v>289</v>
      </c>
      <c r="B6" s="84" t="s">
        <v>3</v>
      </c>
      <c r="C6" s="64" t="s">
        <v>4</v>
      </c>
      <c r="D6" s="84" t="s">
        <v>3</v>
      </c>
      <c r="E6" s="64" t="s">
        <v>4</v>
      </c>
    </row>
    <row r="7" spans="1:5" ht="13.5" thickBot="1">
      <c r="A7" s="255" t="s">
        <v>228</v>
      </c>
      <c r="B7" s="253" t="s">
        <v>146</v>
      </c>
      <c r="C7" s="242" t="s">
        <v>16</v>
      </c>
      <c r="D7" s="253" t="s">
        <v>146</v>
      </c>
      <c r="E7" s="242" t="s">
        <v>16</v>
      </c>
    </row>
    <row r="8" spans="1:5" ht="12.75">
      <c r="A8" s="243" t="s">
        <v>230</v>
      </c>
      <c r="B8" s="368">
        <v>11050</v>
      </c>
      <c r="C8" s="368">
        <v>35500</v>
      </c>
      <c r="D8" s="368">
        <v>339</v>
      </c>
      <c r="E8" s="368">
        <v>4832</v>
      </c>
    </row>
    <row r="9" spans="1:5" ht="12.75">
      <c r="A9" s="85" t="s">
        <v>231</v>
      </c>
      <c r="B9" s="369">
        <v>2069</v>
      </c>
      <c r="C9" s="369">
        <v>9579</v>
      </c>
      <c r="D9" s="369" t="s">
        <v>40</v>
      </c>
      <c r="E9" s="369" t="s">
        <v>40</v>
      </c>
    </row>
    <row r="10" spans="1:5" ht="12.75">
      <c r="A10" s="85" t="s">
        <v>232</v>
      </c>
      <c r="B10" s="369">
        <v>3262</v>
      </c>
      <c r="C10" s="369">
        <v>18267</v>
      </c>
      <c r="D10" s="369" t="s">
        <v>40</v>
      </c>
      <c r="E10" s="369" t="s">
        <v>40</v>
      </c>
    </row>
    <row r="11" spans="1:5" ht="12.75">
      <c r="A11" s="85" t="s">
        <v>233</v>
      </c>
      <c r="B11" s="369">
        <v>5188</v>
      </c>
      <c r="C11" s="369">
        <v>16500</v>
      </c>
      <c r="D11" s="369">
        <v>3042</v>
      </c>
      <c r="E11" s="369">
        <v>11482</v>
      </c>
    </row>
    <row r="12" spans="1:5" ht="12.75">
      <c r="A12" s="231" t="s">
        <v>234</v>
      </c>
      <c r="B12" s="382">
        <v>21569</v>
      </c>
      <c r="C12" s="382">
        <v>79846</v>
      </c>
      <c r="D12" s="382">
        <v>3381</v>
      </c>
      <c r="E12" s="382">
        <v>16314</v>
      </c>
    </row>
    <row r="13" spans="1:5" ht="12.75">
      <c r="A13" s="231"/>
      <c r="B13" s="382"/>
      <c r="C13" s="382"/>
      <c r="D13" s="382"/>
      <c r="E13" s="382"/>
    </row>
    <row r="14" spans="1:5" ht="12.75">
      <c r="A14" s="231" t="s">
        <v>235</v>
      </c>
      <c r="B14" s="382">
        <v>1200</v>
      </c>
      <c r="C14" s="382">
        <v>3000</v>
      </c>
      <c r="D14" s="382">
        <v>100</v>
      </c>
      <c r="E14" s="382">
        <v>200</v>
      </c>
    </row>
    <row r="15" spans="1:5" ht="12.75">
      <c r="A15" s="231"/>
      <c r="B15" s="382"/>
      <c r="C15" s="382"/>
      <c r="D15" s="382"/>
      <c r="E15" s="382"/>
    </row>
    <row r="16" spans="1:5" ht="12.75">
      <c r="A16" s="231" t="s">
        <v>236</v>
      </c>
      <c r="B16" s="382">
        <v>30</v>
      </c>
      <c r="C16" s="382">
        <v>135</v>
      </c>
      <c r="D16" s="382">
        <v>3</v>
      </c>
      <c r="E16" s="382">
        <v>12</v>
      </c>
    </row>
    <row r="17" spans="2:5" ht="12.75">
      <c r="B17" s="369"/>
      <c r="C17" s="369"/>
      <c r="D17" s="369"/>
      <c r="E17" s="369"/>
    </row>
    <row r="18" spans="1:5" ht="12.75">
      <c r="A18" s="85" t="s">
        <v>237</v>
      </c>
      <c r="B18" s="369" t="s">
        <v>40</v>
      </c>
      <c r="C18" s="369" t="s">
        <v>40</v>
      </c>
      <c r="D18" s="384">
        <v>27</v>
      </c>
      <c r="E18" s="384">
        <v>105</v>
      </c>
    </row>
    <row r="19" spans="1:5" ht="12.75">
      <c r="A19" s="85" t="s">
        <v>238</v>
      </c>
      <c r="B19" s="369">
        <v>140</v>
      </c>
      <c r="C19" s="369">
        <v>502</v>
      </c>
      <c r="D19" s="369">
        <v>210</v>
      </c>
      <c r="E19" s="369">
        <v>748</v>
      </c>
    </row>
    <row r="20" spans="1:5" ht="12.75">
      <c r="A20" s="85" t="s">
        <v>239</v>
      </c>
      <c r="B20" s="369">
        <v>62</v>
      </c>
      <c r="C20" s="369">
        <v>201</v>
      </c>
      <c r="D20" s="384">
        <v>94</v>
      </c>
      <c r="E20" s="384">
        <v>301</v>
      </c>
    </row>
    <row r="21" spans="1:5" ht="12.75">
      <c r="A21" s="231" t="s">
        <v>292</v>
      </c>
      <c r="B21" s="382">
        <v>202</v>
      </c>
      <c r="C21" s="382">
        <v>703</v>
      </c>
      <c r="D21" s="382">
        <v>331</v>
      </c>
      <c r="E21" s="382">
        <v>1154</v>
      </c>
    </row>
    <row r="22" spans="1:5" ht="12.75">
      <c r="A22" s="231"/>
      <c r="B22" s="382"/>
      <c r="C22" s="382"/>
      <c r="D22" s="382"/>
      <c r="E22" s="382"/>
    </row>
    <row r="23" spans="1:5" ht="12.75">
      <c r="A23" s="231" t="s">
        <v>240</v>
      </c>
      <c r="B23" s="382">
        <v>11925</v>
      </c>
      <c r="C23" s="382">
        <v>98725</v>
      </c>
      <c r="D23" s="382" t="s">
        <v>40</v>
      </c>
      <c r="E23" s="382" t="s">
        <v>40</v>
      </c>
    </row>
    <row r="24" spans="1:5" ht="12.75">
      <c r="A24" s="231"/>
      <c r="B24" s="382"/>
      <c r="C24" s="382"/>
      <c r="D24" s="382"/>
      <c r="E24" s="382"/>
    </row>
    <row r="25" spans="1:5" ht="12.75">
      <c r="A25" s="231" t="s">
        <v>241</v>
      </c>
      <c r="B25" s="382">
        <v>1419</v>
      </c>
      <c r="C25" s="382">
        <v>12574</v>
      </c>
      <c r="D25" s="382" t="s">
        <v>40</v>
      </c>
      <c r="E25" s="382" t="s">
        <v>40</v>
      </c>
    </row>
    <row r="26" spans="2:5" ht="12.75">
      <c r="B26" s="369"/>
      <c r="C26" s="369"/>
      <c r="D26" s="369"/>
      <c r="E26" s="369"/>
    </row>
    <row r="27" spans="1:5" ht="12.75">
      <c r="A27" s="85" t="s">
        <v>242</v>
      </c>
      <c r="B27" s="369">
        <v>46698</v>
      </c>
      <c r="C27" s="369">
        <v>445219</v>
      </c>
      <c r="D27" s="369" t="s">
        <v>40</v>
      </c>
      <c r="E27" s="369" t="s">
        <v>40</v>
      </c>
    </row>
    <row r="28" spans="1:5" ht="12.75">
      <c r="A28" s="85" t="s">
        <v>243</v>
      </c>
      <c r="B28" s="369">
        <v>4364</v>
      </c>
      <c r="C28" s="369">
        <v>41793</v>
      </c>
      <c r="D28" s="369" t="s">
        <v>40</v>
      </c>
      <c r="E28" s="369" t="s">
        <v>40</v>
      </c>
    </row>
    <row r="29" spans="1:5" ht="12.75">
      <c r="A29" s="85" t="s">
        <v>244</v>
      </c>
      <c r="B29" s="369">
        <v>27696</v>
      </c>
      <c r="C29" s="369">
        <v>179945</v>
      </c>
      <c r="D29" s="369" t="s">
        <v>40</v>
      </c>
      <c r="E29" s="369" t="s">
        <v>40</v>
      </c>
    </row>
    <row r="30" spans="1:5" ht="12.75">
      <c r="A30" s="231" t="s">
        <v>293</v>
      </c>
      <c r="B30" s="382">
        <v>78758</v>
      </c>
      <c r="C30" s="382">
        <v>666957</v>
      </c>
      <c r="D30" s="382" t="s">
        <v>40</v>
      </c>
      <c r="E30" s="382" t="s">
        <v>40</v>
      </c>
    </row>
    <row r="31" spans="2:5" ht="12.75">
      <c r="B31" s="369"/>
      <c r="C31" s="369"/>
      <c r="D31" s="369"/>
      <c r="E31" s="369"/>
    </row>
    <row r="32" spans="1:5" ht="12.75">
      <c r="A32" s="85" t="s">
        <v>245</v>
      </c>
      <c r="B32" s="385">
        <v>2553</v>
      </c>
      <c r="C32" s="385">
        <v>13706</v>
      </c>
      <c r="D32" s="369" t="s">
        <v>40</v>
      </c>
      <c r="E32" s="369" t="s">
        <v>40</v>
      </c>
    </row>
    <row r="33" spans="1:5" ht="12.75">
      <c r="A33" s="85" t="s">
        <v>246</v>
      </c>
      <c r="B33" s="385" t="s">
        <v>40</v>
      </c>
      <c r="C33" s="385" t="s">
        <v>40</v>
      </c>
      <c r="D33" s="384">
        <v>10259</v>
      </c>
      <c r="E33" s="384">
        <v>95932</v>
      </c>
    </row>
    <row r="34" spans="1:5" ht="12.75">
      <c r="A34" s="85" t="s">
        <v>247</v>
      </c>
      <c r="B34" s="385">
        <v>29289</v>
      </c>
      <c r="C34" s="385">
        <v>307531</v>
      </c>
      <c r="D34" s="369" t="s">
        <v>40</v>
      </c>
      <c r="E34" s="369" t="s">
        <v>40</v>
      </c>
    </row>
    <row r="35" spans="1:5" ht="12.75">
      <c r="A35" s="85" t="s">
        <v>248</v>
      </c>
      <c r="B35" s="385">
        <v>121</v>
      </c>
      <c r="C35" s="385">
        <v>1003</v>
      </c>
      <c r="D35" s="369" t="s">
        <v>40</v>
      </c>
      <c r="E35" s="369" t="s">
        <v>40</v>
      </c>
    </row>
    <row r="36" spans="1:5" ht="12.75">
      <c r="A36" s="231" t="s">
        <v>249</v>
      </c>
      <c r="B36" s="382">
        <v>31963</v>
      </c>
      <c r="C36" s="382">
        <v>322240</v>
      </c>
      <c r="D36" s="386">
        <v>10259</v>
      </c>
      <c r="E36" s="386">
        <v>95932</v>
      </c>
    </row>
    <row r="37" spans="1:5" ht="12.75">
      <c r="A37" s="231"/>
      <c r="B37" s="382"/>
      <c r="C37" s="382"/>
      <c r="D37" s="382"/>
      <c r="E37" s="382"/>
    </row>
    <row r="38" spans="1:5" ht="12.75">
      <c r="A38" s="231" t="s">
        <v>250</v>
      </c>
      <c r="B38" s="383">
        <v>200</v>
      </c>
      <c r="C38" s="383">
        <v>1600</v>
      </c>
      <c r="D38" s="382" t="s">
        <v>40</v>
      </c>
      <c r="E38" s="382" t="s">
        <v>40</v>
      </c>
    </row>
    <row r="39" spans="2:5" ht="12.75">
      <c r="B39" s="369"/>
      <c r="C39" s="369"/>
      <c r="D39" s="369"/>
      <c r="E39" s="369"/>
    </row>
    <row r="40" spans="1:5" ht="12.75">
      <c r="A40" s="85" t="s">
        <v>251</v>
      </c>
      <c r="B40" s="370">
        <v>1263</v>
      </c>
      <c r="C40" s="370">
        <v>11367</v>
      </c>
      <c r="D40" s="369" t="s">
        <v>40</v>
      </c>
      <c r="E40" s="369" t="s">
        <v>40</v>
      </c>
    </row>
    <row r="41" spans="1:5" ht="12.75">
      <c r="A41" s="85" t="s">
        <v>252</v>
      </c>
      <c r="B41" s="369">
        <v>750</v>
      </c>
      <c r="C41" s="369">
        <v>6702</v>
      </c>
      <c r="D41" s="369" t="s">
        <v>40</v>
      </c>
      <c r="E41" s="369" t="s">
        <v>40</v>
      </c>
    </row>
    <row r="42" spans="1:5" ht="12.75">
      <c r="A42" s="85" t="s">
        <v>253</v>
      </c>
      <c r="B42" s="370">
        <v>58472</v>
      </c>
      <c r="C42" s="370">
        <v>555480</v>
      </c>
      <c r="D42" s="369" t="s">
        <v>40</v>
      </c>
      <c r="E42" s="369" t="s">
        <v>40</v>
      </c>
    </row>
    <row r="43" spans="1:5" ht="12.75">
      <c r="A43" s="85" t="s">
        <v>254</v>
      </c>
      <c r="B43" s="370">
        <v>10559</v>
      </c>
      <c r="C43" s="370">
        <v>51845</v>
      </c>
      <c r="D43" s="369" t="s">
        <v>40</v>
      </c>
      <c r="E43" s="369" t="s">
        <v>40</v>
      </c>
    </row>
    <row r="44" spans="1:5" ht="12.75">
      <c r="A44" s="85" t="s">
        <v>255</v>
      </c>
      <c r="B44" s="370">
        <v>13944</v>
      </c>
      <c r="C44" s="370">
        <v>146937</v>
      </c>
      <c r="D44" s="369" t="s">
        <v>40</v>
      </c>
      <c r="E44" s="369" t="s">
        <v>40</v>
      </c>
    </row>
    <row r="45" spans="1:5" ht="12.75">
      <c r="A45" s="85" t="s">
        <v>256</v>
      </c>
      <c r="B45" s="370">
        <v>47</v>
      </c>
      <c r="C45" s="370">
        <v>423</v>
      </c>
      <c r="D45" s="369" t="s">
        <v>40</v>
      </c>
      <c r="E45" s="369" t="s">
        <v>40</v>
      </c>
    </row>
    <row r="46" spans="1:5" ht="12.75">
      <c r="A46" s="85" t="s">
        <v>257</v>
      </c>
      <c r="B46" s="370">
        <v>555</v>
      </c>
      <c r="C46" s="370">
        <v>5539</v>
      </c>
      <c r="D46" s="369" t="s">
        <v>40</v>
      </c>
      <c r="E46" s="369" t="s">
        <v>40</v>
      </c>
    </row>
    <row r="47" spans="1:5" ht="12.75">
      <c r="A47" s="85" t="s">
        <v>258</v>
      </c>
      <c r="B47" s="370">
        <v>17743</v>
      </c>
      <c r="C47" s="370">
        <v>195141</v>
      </c>
      <c r="D47" s="369" t="s">
        <v>40</v>
      </c>
      <c r="E47" s="369" t="s">
        <v>40</v>
      </c>
    </row>
    <row r="48" spans="1:5" ht="12.75">
      <c r="A48" s="85" t="s">
        <v>259</v>
      </c>
      <c r="B48" s="370">
        <v>23525</v>
      </c>
      <c r="C48" s="370">
        <v>209012</v>
      </c>
      <c r="D48" s="369" t="s">
        <v>40</v>
      </c>
      <c r="E48" s="369" t="s">
        <v>40</v>
      </c>
    </row>
    <row r="49" spans="1:5" ht="12.75">
      <c r="A49" s="231" t="s">
        <v>294</v>
      </c>
      <c r="B49" s="382">
        <v>126858</v>
      </c>
      <c r="C49" s="382">
        <v>1182446</v>
      </c>
      <c r="D49" s="382" t="s">
        <v>40</v>
      </c>
      <c r="E49" s="382" t="s">
        <v>40</v>
      </c>
    </row>
    <row r="50" spans="2:5" ht="12.75">
      <c r="B50" s="382"/>
      <c r="C50" s="382"/>
      <c r="D50" s="382"/>
      <c r="E50" s="382"/>
    </row>
    <row r="51" spans="1:5" ht="12.75">
      <c r="A51" s="231" t="s">
        <v>260</v>
      </c>
      <c r="B51" s="382">
        <v>9427</v>
      </c>
      <c r="C51" s="382">
        <v>108307</v>
      </c>
      <c r="D51" s="382" t="s">
        <v>40</v>
      </c>
      <c r="E51" s="382" t="s">
        <v>40</v>
      </c>
    </row>
    <row r="52" spans="2:5" ht="12.75">
      <c r="B52" s="369"/>
      <c r="C52" s="369"/>
      <c r="D52" s="369"/>
      <c r="E52" s="369"/>
    </row>
    <row r="53" spans="1:5" ht="12.75">
      <c r="A53" s="85" t="s">
        <v>261</v>
      </c>
      <c r="B53" s="369">
        <v>19920</v>
      </c>
      <c r="C53" s="369">
        <v>258825</v>
      </c>
      <c r="D53" s="369" t="s">
        <v>40</v>
      </c>
      <c r="E53" s="369" t="s">
        <v>40</v>
      </c>
    </row>
    <row r="54" spans="1:5" ht="12.75">
      <c r="A54" s="85" t="s">
        <v>262</v>
      </c>
      <c r="B54" s="369">
        <v>5901</v>
      </c>
      <c r="C54" s="369">
        <v>67731</v>
      </c>
      <c r="D54" s="369" t="s">
        <v>40</v>
      </c>
      <c r="E54" s="369" t="s">
        <v>40</v>
      </c>
    </row>
    <row r="55" spans="1:5" ht="12.75">
      <c r="A55" s="85" t="s">
        <v>263</v>
      </c>
      <c r="B55" s="369">
        <v>2188</v>
      </c>
      <c r="C55" s="369">
        <v>24893</v>
      </c>
      <c r="D55" s="369" t="s">
        <v>40</v>
      </c>
      <c r="E55" s="369" t="s">
        <v>40</v>
      </c>
    </row>
    <row r="56" spans="1:5" ht="12.75">
      <c r="A56" s="85" t="s">
        <v>264</v>
      </c>
      <c r="B56" s="369">
        <v>6100</v>
      </c>
      <c r="C56" s="369">
        <v>79014</v>
      </c>
      <c r="D56" s="369" t="s">
        <v>40</v>
      </c>
      <c r="E56" s="369" t="s">
        <v>40</v>
      </c>
    </row>
    <row r="57" spans="1:5" ht="12.75">
      <c r="A57" s="85" t="s">
        <v>265</v>
      </c>
      <c r="B57" s="369">
        <v>13987</v>
      </c>
      <c r="C57" s="369">
        <v>157245</v>
      </c>
      <c r="D57" s="369" t="s">
        <v>40</v>
      </c>
      <c r="E57" s="369" t="s">
        <v>40</v>
      </c>
    </row>
    <row r="58" spans="1:5" ht="12.75">
      <c r="A58" s="231" t="s">
        <v>266</v>
      </c>
      <c r="B58" s="382">
        <v>48096</v>
      </c>
      <c r="C58" s="382">
        <v>587708</v>
      </c>
      <c r="D58" s="382" t="s">
        <v>40</v>
      </c>
      <c r="E58" s="382" t="s">
        <v>40</v>
      </c>
    </row>
    <row r="59" spans="2:5" ht="12.75">
      <c r="B59" s="369"/>
      <c r="C59" s="369"/>
      <c r="D59" s="369"/>
      <c r="E59" s="369"/>
    </row>
    <row r="60" spans="1:5" ht="12.75">
      <c r="A60" s="85" t="s">
        <v>267</v>
      </c>
      <c r="B60" s="370">
        <v>440</v>
      </c>
      <c r="C60" s="370">
        <v>2196</v>
      </c>
      <c r="D60" s="369" t="s">
        <v>40</v>
      </c>
      <c r="E60" s="369" t="s">
        <v>40</v>
      </c>
    </row>
    <row r="61" spans="1:5" ht="12.75">
      <c r="A61" s="85" t="s">
        <v>268</v>
      </c>
      <c r="B61" s="370">
        <v>193</v>
      </c>
      <c r="C61" s="370">
        <v>895</v>
      </c>
      <c r="D61" s="369" t="s">
        <v>40</v>
      </c>
      <c r="E61" s="369" t="s">
        <v>40</v>
      </c>
    </row>
    <row r="62" spans="1:5" ht="12.75">
      <c r="A62" s="85" t="s">
        <v>269</v>
      </c>
      <c r="B62" s="370">
        <v>324</v>
      </c>
      <c r="C62" s="370">
        <v>2553</v>
      </c>
      <c r="D62" s="369" t="s">
        <v>40</v>
      </c>
      <c r="E62" s="369" t="s">
        <v>40</v>
      </c>
    </row>
    <row r="63" spans="1:5" ht="12.75">
      <c r="A63" s="231" t="s">
        <v>270</v>
      </c>
      <c r="B63" s="382">
        <v>957</v>
      </c>
      <c r="C63" s="382">
        <v>5644</v>
      </c>
      <c r="D63" s="382" t="s">
        <v>40</v>
      </c>
      <c r="E63" s="382" t="s">
        <v>40</v>
      </c>
    </row>
    <row r="64" spans="1:5" ht="12.75">
      <c r="A64" s="231"/>
      <c r="B64" s="382"/>
      <c r="C64" s="382"/>
      <c r="D64" s="382"/>
      <c r="E64" s="382"/>
    </row>
    <row r="65" spans="1:7" ht="12.75">
      <c r="A65" s="231" t="s">
        <v>271</v>
      </c>
      <c r="B65" s="382">
        <v>231</v>
      </c>
      <c r="C65" s="382">
        <v>1674</v>
      </c>
      <c r="D65" s="382" t="s">
        <v>40</v>
      </c>
      <c r="E65" s="382" t="s">
        <v>40</v>
      </c>
      <c r="F65" s="371"/>
      <c r="G65" s="371"/>
    </row>
    <row r="66" spans="2:5" ht="12.75">
      <c r="B66" s="369"/>
      <c r="C66" s="369"/>
      <c r="D66" s="369"/>
      <c r="E66" s="369"/>
    </row>
    <row r="67" spans="1:5" ht="12.75">
      <c r="A67" s="85" t="s">
        <v>272</v>
      </c>
      <c r="B67" s="370" t="s">
        <v>40</v>
      </c>
      <c r="C67" s="370" t="s">
        <v>40</v>
      </c>
      <c r="D67" s="384">
        <v>45500</v>
      </c>
      <c r="E67" s="384">
        <v>459550</v>
      </c>
    </row>
    <row r="68" spans="1:5" ht="12.75">
      <c r="A68" s="85" t="s">
        <v>273</v>
      </c>
      <c r="B68" s="370" t="s">
        <v>40</v>
      </c>
      <c r="C68" s="370" t="s">
        <v>40</v>
      </c>
      <c r="D68" s="384">
        <v>21500</v>
      </c>
      <c r="E68" s="384">
        <v>191350</v>
      </c>
    </row>
    <row r="69" spans="1:5" ht="12.75">
      <c r="A69" s="231" t="s">
        <v>274</v>
      </c>
      <c r="B69" s="382" t="s">
        <v>40</v>
      </c>
      <c r="C69" s="382" t="s">
        <v>40</v>
      </c>
      <c r="D69" s="386">
        <v>67000</v>
      </c>
      <c r="E69" s="386">
        <v>650900</v>
      </c>
    </row>
    <row r="70" spans="2:5" ht="12.75">
      <c r="B70" s="369"/>
      <c r="C70" s="369"/>
      <c r="D70" s="369"/>
      <c r="E70" s="369"/>
    </row>
    <row r="71" spans="1:5" ht="12.75">
      <c r="A71" s="85" t="s">
        <v>275</v>
      </c>
      <c r="B71" s="369" t="s">
        <v>40</v>
      </c>
      <c r="C71" s="369" t="s">
        <v>40</v>
      </c>
      <c r="D71" s="384">
        <v>33</v>
      </c>
      <c r="E71" s="384">
        <v>137</v>
      </c>
    </row>
    <row r="72" spans="1:5" ht="12.75">
      <c r="A72" s="85" t="s">
        <v>276</v>
      </c>
      <c r="B72" s="369">
        <v>3802</v>
      </c>
      <c r="C72" s="369">
        <v>46811</v>
      </c>
      <c r="D72" s="369" t="s">
        <v>40</v>
      </c>
      <c r="E72" s="369" t="s">
        <v>40</v>
      </c>
    </row>
    <row r="73" spans="1:5" ht="12.75">
      <c r="A73" s="85" t="s">
        <v>277</v>
      </c>
      <c r="B73" s="370">
        <v>12598</v>
      </c>
      <c r="C73" s="370">
        <v>159842</v>
      </c>
      <c r="D73" s="369" t="s">
        <v>40</v>
      </c>
      <c r="E73" s="369" t="s">
        <v>40</v>
      </c>
    </row>
    <row r="74" spans="1:5" ht="12.75">
      <c r="A74" s="85" t="s">
        <v>278</v>
      </c>
      <c r="B74" s="369">
        <v>4198</v>
      </c>
      <c r="C74" s="369">
        <v>30226</v>
      </c>
      <c r="D74" s="369" t="s">
        <v>40</v>
      </c>
      <c r="E74" s="369" t="s">
        <v>40</v>
      </c>
    </row>
    <row r="75" spans="1:5" ht="12.75">
      <c r="A75" s="85" t="s">
        <v>279</v>
      </c>
      <c r="B75" s="369">
        <v>658</v>
      </c>
      <c r="C75" s="369">
        <v>5533</v>
      </c>
      <c r="D75" s="369" t="s">
        <v>40</v>
      </c>
      <c r="E75" s="369" t="s">
        <v>40</v>
      </c>
    </row>
    <row r="76" spans="1:5" ht="12.75">
      <c r="A76" s="85" t="s">
        <v>280</v>
      </c>
      <c r="B76" s="369">
        <v>1679</v>
      </c>
      <c r="C76" s="369">
        <v>17948</v>
      </c>
      <c r="D76" s="369" t="s">
        <v>40</v>
      </c>
      <c r="E76" s="369" t="s">
        <v>40</v>
      </c>
    </row>
    <row r="77" spans="1:5" ht="12.75">
      <c r="A77" s="85" t="s">
        <v>281</v>
      </c>
      <c r="B77" s="369">
        <v>612</v>
      </c>
      <c r="C77" s="369">
        <v>4100</v>
      </c>
      <c r="D77" s="369">
        <v>34</v>
      </c>
      <c r="E77" s="369">
        <v>34</v>
      </c>
    </row>
    <row r="78" spans="1:5" ht="12.75">
      <c r="A78" s="85" t="s">
        <v>282</v>
      </c>
      <c r="B78" s="370">
        <v>27060</v>
      </c>
      <c r="C78" s="370">
        <v>323265</v>
      </c>
      <c r="D78" s="369" t="s">
        <v>40</v>
      </c>
      <c r="E78" s="369" t="s">
        <v>40</v>
      </c>
    </row>
    <row r="79" spans="1:5" ht="12.75">
      <c r="A79" s="231" t="s">
        <v>295</v>
      </c>
      <c r="B79" s="382">
        <v>50607</v>
      </c>
      <c r="C79" s="382">
        <v>587725</v>
      </c>
      <c r="D79" s="382">
        <v>67</v>
      </c>
      <c r="E79" s="382">
        <v>171</v>
      </c>
    </row>
    <row r="80" spans="2:5" ht="12.75">
      <c r="B80" s="369"/>
      <c r="C80" s="369"/>
      <c r="D80" s="369"/>
      <c r="E80" s="369"/>
    </row>
    <row r="81" spans="1:5" ht="12.75">
      <c r="A81" s="85" t="s">
        <v>283</v>
      </c>
      <c r="B81" s="369">
        <v>75</v>
      </c>
      <c r="C81" s="369">
        <v>269</v>
      </c>
      <c r="D81" s="384">
        <v>18</v>
      </c>
      <c r="E81" s="384">
        <v>65</v>
      </c>
    </row>
    <row r="82" spans="1:5" ht="12.75">
      <c r="A82" s="85" t="s">
        <v>284</v>
      </c>
      <c r="B82" s="369">
        <v>366</v>
      </c>
      <c r="C82" s="369">
        <v>858</v>
      </c>
      <c r="D82" s="369">
        <v>92</v>
      </c>
      <c r="E82" s="369">
        <v>214</v>
      </c>
    </row>
    <row r="83" spans="1:5" ht="12.75">
      <c r="A83" s="231" t="s">
        <v>285</v>
      </c>
      <c r="B83" s="382">
        <v>441</v>
      </c>
      <c r="C83" s="382">
        <v>1127</v>
      </c>
      <c r="D83" s="382">
        <v>110</v>
      </c>
      <c r="E83" s="382">
        <v>279</v>
      </c>
    </row>
    <row r="84" spans="2:5" ht="12.75">
      <c r="B84" s="369"/>
      <c r="C84" s="375"/>
      <c r="D84" s="375"/>
      <c r="E84" s="369"/>
    </row>
    <row r="85" spans="1:7" ht="13.5" thickBot="1">
      <c r="A85" s="232" t="s">
        <v>286</v>
      </c>
      <c r="B85" s="373">
        <f>SUM(B12:B16,B21:B25,B30,B36:B38,B49:B51,B58,B63:B65,B69,B79,B83)</f>
        <v>383883</v>
      </c>
      <c r="C85" s="373">
        <f>SUM(C12:C16,C21:C25,C30,C36:C38,C49:C51,C58,C63:C65,C69,C79,C83)</f>
        <v>3660411</v>
      </c>
      <c r="D85" s="373">
        <v>81251</v>
      </c>
      <c r="E85" s="373">
        <v>764962</v>
      </c>
      <c r="F85" s="371"/>
      <c r="G85" s="371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0"/>
  <dimension ref="A1:I8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42" customWidth="1"/>
    <col min="2" max="2" width="11.421875" style="142" customWidth="1"/>
    <col min="3" max="4" width="11.421875" style="154" customWidth="1"/>
    <col min="5" max="5" width="11.421875" style="142" customWidth="1"/>
    <col min="6" max="7" width="11.421875" style="154" customWidth="1"/>
    <col min="8" max="8" width="11.421875" style="142" customWidth="1"/>
    <col min="9" max="9" width="11.421875" style="154" customWidth="1"/>
    <col min="10" max="16384" width="11.421875" style="142" customWidth="1"/>
  </cols>
  <sheetData>
    <row r="1" spans="1:9" s="179" customFormat="1" ht="18">
      <c r="A1" s="472" t="s">
        <v>0</v>
      </c>
      <c r="B1" s="472"/>
      <c r="C1" s="472"/>
      <c r="D1" s="472"/>
      <c r="E1" s="472"/>
      <c r="F1" s="472"/>
      <c r="G1" s="472"/>
      <c r="I1" s="187"/>
    </row>
    <row r="2" spans="1:9" s="181" customFormat="1" ht="14.25">
      <c r="A2" s="180"/>
      <c r="B2" s="180"/>
      <c r="C2" s="185"/>
      <c r="D2" s="185"/>
      <c r="E2" s="180"/>
      <c r="F2" s="185"/>
      <c r="G2" s="185"/>
      <c r="I2" s="186"/>
    </row>
    <row r="3" spans="1:9" s="181" customFormat="1" ht="15">
      <c r="A3" s="473" t="s">
        <v>345</v>
      </c>
      <c r="B3" s="473"/>
      <c r="C3" s="473"/>
      <c r="D3" s="473"/>
      <c r="E3" s="473"/>
      <c r="F3" s="473"/>
      <c r="G3" s="473"/>
      <c r="I3" s="186"/>
    </row>
    <row r="4" spans="3:9" s="181" customFormat="1" ht="14.25">
      <c r="C4" s="186"/>
      <c r="D4" s="186"/>
      <c r="F4" s="186"/>
      <c r="G4" s="186"/>
      <c r="I4" s="186"/>
    </row>
    <row r="5" spans="1:7" ht="12.75">
      <c r="A5" s="474" t="s">
        <v>48</v>
      </c>
      <c r="B5" s="476" t="s">
        <v>21</v>
      </c>
      <c r="C5" s="476"/>
      <c r="D5" s="476"/>
      <c r="E5" s="476" t="s">
        <v>22</v>
      </c>
      <c r="F5" s="476"/>
      <c r="G5" s="477"/>
    </row>
    <row r="6" spans="1:7" ht="13.5" thickBot="1">
      <c r="A6" s="475"/>
      <c r="B6" s="314">
        <v>2000</v>
      </c>
      <c r="C6" s="314">
        <v>2001</v>
      </c>
      <c r="D6" s="314">
        <v>2002</v>
      </c>
      <c r="E6" s="314">
        <v>2000</v>
      </c>
      <c r="F6" s="315">
        <v>2001</v>
      </c>
      <c r="G6" s="315">
        <v>2002</v>
      </c>
    </row>
    <row r="7" spans="1:9" ht="12.75">
      <c r="A7" s="176" t="s">
        <v>49</v>
      </c>
      <c r="B7" s="173">
        <v>3629845.329</v>
      </c>
      <c r="C7" s="173">
        <v>2829647.795</v>
      </c>
      <c r="D7" s="173">
        <v>3555710.654</v>
      </c>
      <c r="E7" s="173">
        <v>77546.018</v>
      </c>
      <c r="F7" s="173">
        <v>166243.885</v>
      </c>
      <c r="G7" s="276">
        <v>123833.559</v>
      </c>
      <c r="H7"/>
      <c r="I7" s="167"/>
    </row>
    <row r="8" spans="1:9" ht="12.75">
      <c r="A8" s="156"/>
      <c r="B8" s="152"/>
      <c r="C8" s="152"/>
      <c r="D8" s="152"/>
      <c r="E8" s="152"/>
      <c r="F8" s="152"/>
      <c r="G8" s="277"/>
      <c r="H8"/>
      <c r="I8" s="167"/>
    </row>
    <row r="9" spans="1:9" ht="12.75">
      <c r="A9" s="345" t="s">
        <v>329</v>
      </c>
      <c r="B9" s="152"/>
      <c r="C9" s="152"/>
      <c r="D9" s="152"/>
      <c r="E9" s="152"/>
      <c r="F9" s="152"/>
      <c r="G9" s="277"/>
      <c r="H9"/>
      <c r="I9" s="167"/>
    </row>
    <row r="10" spans="1:9" ht="12.75">
      <c r="A10" s="324" t="s">
        <v>50</v>
      </c>
      <c r="B10" s="330">
        <f aca="true" t="shared" si="0" ref="B10:G10">SUM(B11:B23)</f>
        <v>1929824.4750000003</v>
      </c>
      <c r="C10" s="330">
        <f t="shared" si="0"/>
        <v>1417397.5210000002</v>
      </c>
      <c r="D10" s="330">
        <f t="shared" si="0"/>
        <v>2264251.3819999993</v>
      </c>
      <c r="E10" s="330">
        <f t="shared" si="0"/>
        <v>68888.577</v>
      </c>
      <c r="F10" s="330">
        <f t="shared" si="0"/>
        <v>165544.66999999998</v>
      </c>
      <c r="G10" s="331">
        <f t="shared" si="0"/>
        <v>123101.785</v>
      </c>
      <c r="H10"/>
      <c r="I10" s="167"/>
    </row>
    <row r="11" spans="1:9" ht="12.75">
      <c r="A11" s="144" t="s">
        <v>51</v>
      </c>
      <c r="B11" s="332">
        <v>189.757</v>
      </c>
      <c r="C11" s="332">
        <v>12793.976</v>
      </c>
      <c r="D11" s="157">
        <v>569.018</v>
      </c>
      <c r="E11" s="332">
        <v>40.997</v>
      </c>
      <c r="F11" s="332">
        <v>115.413</v>
      </c>
      <c r="G11" s="280">
        <v>210.399</v>
      </c>
      <c r="H11"/>
      <c r="I11" s="167"/>
    </row>
    <row r="12" spans="1:9" ht="12.75">
      <c r="A12" s="144" t="s">
        <v>52</v>
      </c>
      <c r="B12" s="332">
        <v>1267.987</v>
      </c>
      <c r="C12" s="332">
        <v>1137.85</v>
      </c>
      <c r="D12" s="157">
        <v>7.637</v>
      </c>
      <c r="E12" s="332">
        <v>2193.77</v>
      </c>
      <c r="F12" s="163" t="s">
        <v>40</v>
      </c>
      <c r="G12" s="164" t="s">
        <v>40</v>
      </c>
      <c r="H12"/>
      <c r="I12" s="167"/>
    </row>
    <row r="13" spans="1:9" ht="12.75">
      <c r="A13" s="144" t="s">
        <v>53</v>
      </c>
      <c r="B13" s="332">
        <v>15.86</v>
      </c>
      <c r="C13" s="332">
        <v>16</v>
      </c>
      <c r="D13" s="157">
        <v>17.685</v>
      </c>
      <c r="E13" s="163" t="s">
        <v>40</v>
      </c>
      <c r="F13" s="332">
        <v>2946.73</v>
      </c>
      <c r="G13" s="280">
        <v>142.144</v>
      </c>
      <c r="H13"/>
      <c r="I13" s="167"/>
    </row>
    <row r="14" spans="1:9" ht="12.75">
      <c r="A14" s="144" t="s">
        <v>54</v>
      </c>
      <c r="B14" s="163" t="s">
        <v>40</v>
      </c>
      <c r="C14" s="163" t="s">
        <v>40</v>
      </c>
      <c r="D14" s="157">
        <v>26.94</v>
      </c>
      <c r="E14" s="163" t="s">
        <v>40</v>
      </c>
      <c r="F14" s="163" t="s">
        <v>40</v>
      </c>
      <c r="G14" s="280">
        <v>1502.78</v>
      </c>
      <c r="H14"/>
      <c r="I14" s="167"/>
    </row>
    <row r="15" spans="1:9" ht="12.75">
      <c r="A15" s="144" t="s">
        <v>78</v>
      </c>
      <c r="B15" s="163" t="s">
        <v>40</v>
      </c>
      <c r="C15" s="163" t="s">
        <v>40</v>
      </c>
      <c r="D15" s="157">
        <v>26.5</v>
      </c>
      <c r="E15" s="163" t="s">
        <v>40</v>
      </c>
      <c r="F15" s="163" t="s">
        <v>40</v>
      </c>
      <c r="G15" s="164" t="s">
        <v>40</v>
      </c>
      <c r="H15"/>
      <c r="I15" s="167"/>
    </row>
    <row r="16" spans="1:9" ht="12.75">
      <c r="A16" s="144" t="s">
        <v>55</v>
      </c>
      <c r="B16" s="332">
        <v>1878896.817</v>
      </c>
      <c r="C16" s="332">
        <v>1395750.391</v>
      </c>
      <c r="D16" s="157">
        <v>2186460.076</v>
      </c>
      <c r="E16" s="332">
        <v>6095.325</v>
      </c>
      <c r="F16" s="332">
        <v>3975.881</v>
      </c>
      <c r="G16" s="280">
        <v>3329.614</v>
      </c>
      <c r="H16"/>
      <c r="I16" s="167"/>
    </row>
    <row r="17" spans="1:9" ht="12.75">
      <c r="A17" s="144" t="s">
        <v>56</v>
      </c>
      <c r="B17" s="332">
        <v>30.806</v>
      </c>
      <c r="C17" s="163" t="s">
        <v>40</v>
      </c>
      <c r="D17" s="157">
        <v>51272.51</v>
      </c>
      <c r="E17" s="332">
        <v>364.601</v>
      </c>
      <c r="F17" s="332">
        <v>408.954</v>
      </c>
      <c r="G17" s="280">
        <v>356.566</v>
      </c>
      <c r="H17"/>
      <c r="I17" s="167"/>
    </row>
    <row r="18" spans="1:9" ht="12.75">
      <c r="A18" s="144" t="s">
        <v>57</v>
      </c>
      <c r="B18" s="163" t="s">
        <v>40</v>
      </c>
      <c r="C18" s="163" t="s">
        <v>40</v>
      </c>
      <c r="D18" s="163" t="s">
        <v>40</v>
      </c>
      <c r="E18" s="163" t="s">
        <v>40</v>
      </c>
      <c r="F18" s="163" t="s">
        <v>40</v>
      </c>
      <c r="G18" s="280">
        <v>11396.53</v>
      </c>
      <c r="H18"/>
      <c r="I18" s="167"/>
    </row>
    <row r="19" spans="1:9" ht="12.75">
      <c r="A19" s="144" t="s">
        <v>58</v>
      </c>
      <c r="B19" s="332">
        <v>19209.584</v>
      </c>
      <c r="C19" s="332">
        <v>2024.517</v>
      </c>
      <c r="D19" s="157">
        <v>4154.383</v>
      </c>
      <c r="E19" s="332">
        <v>696.967</v>
      </c>
      <c r="F19" s="332">
        <v>1536.836</v>
      </c>
      <c r="G19" s="280">
        <v>2095.431</v>
      </c>
      <c r="H19"/>
      <c r="I19" s="167"/>
    </row>
    <row r="20" spans="1:9" ht="12.75">
      <c r="A20" s="144" t="s">
        <v>59</v>
      </c>
      <c r="B20" s="332">
        <v>305.239</v>
      </c>
      <c r="C20" s="332">
        <v>1045.663</v>
      </c>
      <c r="D20" s="157">
        <v>1049.578</v>
      </c>
      <c r="E20" s="332">
        <v>60.058</v>
      </c>
      <c r="F20" s="332">
        <v>22.201</v>
      </c>
      <c r="G20" s="280">
        <v>3922.35</v>
      </c>
      <c r="H20"/>
      <c r="I20" s="167"/>
    </row>
    <row r="21" spans="1:9" ht="12.75">
      <c r="A21" s="144" t="s">
        <v>60</v>
      </c>
      <c r="B21" s="332">
        <v>29677.96</v>
      </c>
      <c r="C21" s="332">
        <v>4084.859</v>
      </c>
      <c r="D21" s="157">
        <v>17755.545</v>
      </c>
      <c r="E21" s="332">
        <v>59401.498</v>
      </c>
      <c r="F21" s="332">
        <v>156531.245</v>
      </c>
      <c r="G21" s="280">
        <v>92324.325</v>
      </c>
      <c r="H21"/>
      <c r="I21" s="167"/>
    </row>
    <row r="22" spans="1:9" ht="12.75">
      <c r="A22" s="144" t="s">
        <v>61</v>
      </c>
      <c r="B22" s="332">
        <v>230.465</v>
      </c>
      <c r="C22" s="332">
        <v>271.245</v>
      </c>
      <c r="D22" s="157">
        <v>2911.51</v>
      </c>
      <c r="E22" s="332">
        <v>34.492</v>
      </c>
      <c r="F22" s="332">
        <v>4.289</v>
      </c>
      <c r="G22" s="280">
        <v>7820.206</v>
      </c>
      <c r="H22"/>
      <c r="I22" s="167"/>
    </row>
    <row r="23" spans="1:9" ht="12.75">
      <c r="A23" s="182" t="s">
        <v>62</v>
      </c>
      <c r="B23" s="163" t="s">
        <v>40</v>
      </c>
      <c r="C23" s="332">
        <v>273.02</v>
      </c>
      <c r="D23" s="163" t="s">
        <v>40</v>
      </c>
      <c r="E23" s="332">
        <v>0.869</v>
      </c>
      <c r="F23" s="332">
        <v>3.121</v>
      </c>
      <c r="G23" s="280">
        <v>1.44</v>
      </c>
      <c r="H23"/>
      <c r="I23" s="167"/>
    </row>
    <row r="24" spans="1:9" ht="12.75">
      <c r="A24" s="156"/>
      <c r="B24" s="152"/>
      <c r="C24" s="152"/>
      <c r="D24" s="152"/>
      <c r="E24" s="152"/>
      <c r="F24" s="152"/>
      <c r="G24" s="277"/>
      <c r="H24"/>
      <c r="I24" s="167"/>
    </row>
    <row r="25" spans="1:9" ht="12.75">
      <c r="A25" s="324" t="s">
        <v>64</v>
      </c>
      <c r="B25" s="152"/>
      <c r="C25" s="152"/>
      <c r="D25" s="152"/>
      <c r="E25" s="152"/>
      <c r="F25" s="152"/>
      <c r="G25" s="277"/>
      <c r="H25"/>
      <c r="I25" s="167"/>
    </row>
    <row r="26" spans="1:9" ht="12.75">
      <c r="A26" s="144" t="s">
        <v>75</v>
      </c>
      <c r="B26" s="332">
        <v>9407</v>
      </c>
      <c r="C26" s="163" t="s">
        <v>40</v>
      </c>
      <c r="D26" s="163" t="s">
        <v>40</v>
      </c>
      <c r="E26" s="163" t="s">
        <v>40</v>
      </c>
      <c r="F26" s="163" t="s">
        <v>40</v>
      </c>
      <c r="G26" s="164" t="s">
        <v>40</v>
      </c>
      <c r="H26"/>
      <c r="I26" s="167"/>
    </row>
    <row r="27" spans="1:9" ht="12.75">
      <c r="A27" s="144" t="s">
        <v>82</v>
      </c>
      <c r="B27" s="163" t="s">
        <v>40</v>
      </c>
      <c r="C27" s="163" t="s">
        <v>40</v>
      </c>
      <c r="D27" s="163" t="s">
        <v>40</v>
      </c>
      <c r="E27" s="163" t="s">
        <v>40</v>
      </c>
      <c r="F27" s="163" t="s">
        <v>40</v>
      </c>
      <c r="G27" s="280">
        <v>5.5</v>
      </c>
      <c r="H27"/>
      <c r="I27" s="167"/>
    </row>
    <row r="28" spans="1:9" ht="12.75">
      <c r="A28" s="144" t="s">
        <v>85</v>
      </c>
      <c r="B28" s="163" t="s">
        <v>40</v>
      </c>
      <c r="C28" s="163" t="s">
        <v>40</v>
      </c>
      <c r="D28" s="157">
        <v>7.5</v>
      </c>
      <c r="E28" s="163" t="s">
        <v>40</v>
      </c>
      <c r="F28" s="332">
        <v>9.849</v>
      </c>
      <c r="G28" s="164" t="s">
        <v>40</v>
      </c>
      <c r="H28"/>
      <c r="I28" s="167"/>
    </row>
    <row r="29" spans="1:9" ht="12.75">
      <c r="A29" s="144" t="s">
        <v>65</v>
      </c>
      <c r="B29" s="332">
        <v>197052.114</v>
      </c>
      <c r="C29" s="332">
        <v>201.7</v>
      </c>
      <c r="D29" s="332">
        <v>207772.974</v>
      </c>
      <c r="E29" s="163" t="s">
        <v>40</v>
      </c>
      <c r="F29" s="332">
        <v>91.109</v>
      </c>
      <c r="G29" s="164" t="s">
        <v>40</v>
      </c>
      <c r="H29"/>
      <c r="I29" s="167"/>
    </row>
    <row r="30" spans="1:9" ht="12.75">
      <c r="A30" s="144" t="s">
        <v>76</v>
      </c>
      <c r="B30" s="163" t="s">
        <v>40</v>
      </c>
      <c r="C30" s="163" t="s">
        <v>40</v>
      </c>
      <c r="D30" s="163" t="s">
        <v>40</v>
      </c>
      <c r="E30" s="332">
        <v>8287.12</v>
      </c>
      <c r="F30" s="163" t="s">
        <v>40</v>
      </c>
      <c r="G30" s="280">
        <v>10.176</v>
      </c>
      <c r="H30"/>
      <c r="I30" s="167"/>
    </row>
    <row r="31" spans="1:7" ht="12.75">
      <c r="A31" s="144" t="s">
        <v>66</v>
      </c>
      <c r="B31" s="332">
        <v>34736.977</v>
      </c>
      <c r="C31" s="163" t="s">
        <v>40</v>
      </c>
      <c r="D31" s="163" t="s">
        <v>40</v>
      </c>
      <c r="E31" s="163" t="s">
        <v>40</v>
      </c>
      <c r="F31" s="163" t="s">
        <v>40</v>
      </c>
      <c r="G31" s="164" t="s">
        <v>40</v>
      </c>
    </row>
    <row r="32" spans="1:7" ht="12.75">
      <c r="A32" s="144" t="s">
        <v>67</v>
      </c>
      <c r="B32" s="332">
        <v>483.33</v>
      </c>
      <c r="C32" s="332">
        <v>1341.033</v>
      </c>
      <c r="D32" s="332">
        <v>2193.956</v>
      </c>
      <c r="E32" s="163" t="s">
        <v>40</v>
      </c>
      <c r="F32" s="332">
        <v>1.233</v>
      </c>
      <c r="G32" s="333">
        <v>1.233</v>
      </c>
    </row>
    <row r="33" spans="1:7" ht="12.75">
      <c r="A33" s="177"/>
      <c r="B33" s="152"/>
      <c r="C33" s="152"/>
      <c r="D33" s="152"/>
      <c r="E33" s="152"/>
      <c r="F33" s="152"/>
      <c r="G33" s="277"/>
    </row>
    <row r="34" spans="1:7" ht="12.75">
      <c r="A34" s="340" t="s">
        <v>330</v>
      </c>
      <c r="B34" s="152"/>
      <c r="C34" s="152"/>
      <c r="D34" s="152"/>
      <c r="E34" s="152"/>
      <c r="F34" s="152"/>
      <c r="G34" s="277"/>
    </row>
    <row r="35" spans="1:7" ht="12.75">
      <c r="A35" s="144" t="s">
        <v>68</v>
      </c>
      <c r="B35" s="332">
        <v>1433302.656</v>
      </c>
      <c r="C35" s="332">
        <v>560261.135</v>
      </c>
      <c r="D35" s="332">
        <v>718017.68</v>
      </c>
      <c r="E35" s="163" t="s">
        <v>40</v>
      </c>
      <c r="F35" s="163" t="s">
        <v>40</v>
      </c>
      <c r="G35" s="164" t="s">
        <v>40</v>
      </c>
    </row>
    <row r="36" spans="1:7" ht="12.75">
      <c r="A36" s="144" t="s">
        <v>83</v>
      </c>
      <c r="B36" s="157">
        <v>18</v>
      </c>
      <c r="C36" s="157">
        <v>774026.699</v>
      </c>
      <c r="D36" s="332">
        <v>290559.624</v>
      </c>
      <c r="E36" s="163" t="s">
        <v>40</v>
      </c>
      <c r="F36" s="163" t="s">
        <v>40</v>
      </c>
      <c r="G36" s="164" t="s">
        <v>40</v>
      </c>
    </row>
    <row r="37" spans="1:7" ht="12.75">
      <c r="A37" s="144" t="s">
        <v>70</v>
      </c>
      <c r="B37" s="157">
        <v>56.004</v>
      </c>
      <c r="C37" s="157">
        <v>60.776</v>
      </c>
      <c r="D37" s="332">
        <v>126.697</v>
      </c>
      <c r="E37" s="163" t="s">
        <v>40</v>
      </c>
      <c r="F37" s="163" t="s">
        <v>40</v>
      </c>
      <c r="G37" s="164" t="s">
        <v>40</v>
      </c>
    </row>
    <row r="38" spans="1:7" ht="12.75">
      <c r="A38" s="144" t="s">
        <v>71</v>
      </c>
      <c r="B38" s="157">
        <v>22277.594</v>
      </c>
      <c r="C38" s="157">
        <v>6801.367</v>
      </c>
      <c r="D38" s="332">
        <v>5579.113</v>
      </c>
      <c r="E38" s="163" t="s">
        <v>40</v>
      </c>
      <c r="F38" s="163" t="s">
        <v>40</v>
      </c>
      <c r="G38" s="280">
        <v>0.553</v>
      </c>
    </row>
    <row r="39" spans="1:7" ht="12.75">
      <c r="A39" s="144" t="s">
        <v>88</v>
      </c>
      <c r="B39" s="163" t="s">
        <v>40</v>
      </c>
      <c r="C39" s="163" t="s">
        <v>40</v>
      </c>
      <c r="D39" s="163" t="s">
        <v>40</v>
      </c>
      <c r="E39" s="163" t="s">
        <v>40</v>
      </c>
      <c r="F39" s="157">
        <v>114.08</v>
      </c>
      <c r="G39" s="280">
        <v>39</v>
      </c>
    </row>
    <row r="40" spans="1:7" ht="13.5" thickBot="1">
      <c r="A40" s="391" t="s">
        <v>73</v>
      </c>
      <c r="B40" s="392" t="s">
        <v>40</v>
      </c>
      <c r="C40" s="392" t="s">
        <v>40</v>
      </c>
      <c r="D40" s="392" t="s">
        <v>40</v>
      </c>
      <c r="E40" s="392" t="s">
        <v>40</v>
      </c>
      <c r="F40" s="388">
        <v>4</v>
      </c>
      <c r="G40" s="417">
        <v>1.005</v>
      </c>
    </row>
    <row r="41" ht="12.75">
      <c r="A41" s="146" t="s">
        <v>74</v>
      </c>
    </row>
    <row r="42" ht="12.75">
      <c r="A42" s="142" t="s">
        <v>63</v>
      </c>
    </row>
    <row r="43" ht="12.75">
      <c r="A43" s="142" t="s">
        <v>63</v>
      </c>
    </row>
    <row r="44" ht="12.75">
      <c r="A44" s="142" t="s">
        <v>63</v>
      </c>
    </row>
    <row r="45" ht="12.75">
      <c r="A45" s="142" t="s">
        <v>63</v>
      </c>
    </row>
    <row r="46" ht="12.75">
      <c r="A46" s="142" t="s">
        <v>63</v>
      </c>
    </row>
    <row r="47" ht="12.75">
      <c r="A47" s="142" t="s">
        <v>63</v>
      </c>
    </row>
    <row r="48" ht="12.75">
      <c r="A48" s="142" t="s">
        <v>63</v>
      </c>
    </row>
    <row r="49" ht="12.75">
      <c r="A49" s="142" t="s">
        <v>63</v>
      </c>
    </row>
    <row r="50" ht="12.75">
      <c r="A50" s="142" t="s">
        <v>63</v>
      </c>
    </row>
    <row r="51" ht="12.75">
      <c r="A51" s="142" t="s">
        <v>63</v>
      </c>
    </row>
    <row r="52" ht="12.75">
      <c r="A52" s="142" t="s">
        <v>63</v>
      </c>
    </row>
    <row r="53" ht="12.75">
      <c r="A53" s="142" t="s">
        <v>63</v>
      </c>
    </row>
    <row r="54" ht="12.75">
      <c r="A54" s="142" t="s">
        <v>63</v>
      </c>
    </row>
    <row r="55" ht="12.75">
      <c r="A55" s="142" t="s">
        <v>63</v>
      </c>
    </row>
    <row r="56" ht="12.75">
      <c r="A56" s="142" t="s">
        <v>63</v>
      </c>
    </row>
    <row r="57" ht="12.75">
      <c r="A57" s="142" t="s">
        <v>63</v>
      </c>
    </row>
    <row r="58" ht="12.75">
      <c r="A58" s="142" t="s">
        <v>63</v>
      </c>
    </row>
    <row r="59" ht="12.75">
      <c r="A59" s="142" t="s">
        <v>63</v>
      </c>
    </row>
    <row r="60" ht="12.75">
      <c r="A60" s="142" t="s">
        <v>63</v>
      </c>
    </row>
    <row r="61" ht="12.75">
      <c r="A61" s="142" t="s">
        <v>63</v>
      </c>
    </row>
    <row r="62" ht="12.75">
      <c r="A62" s="142" t="s">
        <v>63</v>
      </c>
    </row>
    <row r="63" ht="12.75">
      <c r="A63" s="142" t="s">
        <v>63</v>
      </c>
    </row>
    <row r="64" ht="12.75">
      <c r="A64" s="142" t="s">
        <v>63</v>
      </c>
    </row>
    <row r="65" ht="12.75">
      <c r="A65" s="142" t="s">
        <v>63</v>
      </c>
    </row>
    <row r="66" ht="12.75">
      <c r="A66" s="142" t="s">
        <v>63</v>
      </c>
    </row>
    <row r="67" ht="12.75">
      <c r="A67" s="142" t="s">
        <v>63</v>
      </c>
    </row>
    <row r="68" ht="12.75">
      <c r="A68" s="142" t="s">
        <v>63</v>
      </c>
    </row>
    <row r="69" ht="12.75">
      <c r="A69" s="142" t="s">
        <v>63</v>
      </c>
    </row>
    <row r="70" ht="12.75">
      <c r="A70" s="142" t="s">
        <v>63</v>
      </c>
    </row>
    <row r="71" ht="12.75">
      <c r="A71" s="142" t="s">
        <v>63</v>
      </c>
    </row>
    <row r="72" ht="12.75">
      <c r="A72" s="142" t="s">
        <v>63</v>
      </c>
    </row>
    <row r="73" ht="12.75">
      <c r="A73" s="142" t="s">
        <v>63</v>
      </c>
    </row>
    <row r="74" ht="12.75">
      <c r="A74" s="142" t="s">
        <v>63</v>
      </c>
    </row>
    <row r="75" ht="12.75">
      <c r="A75" s="142" t="s">
        <v>63</v>
      </c>
    </row>
    <row r="76" ht="12.75">
      <c r="A76" s="142" t="s">
        <v>63</v>
      </c>
    </row>
    <row r="77" ht="12.75">
      <c r="A77" s="142" t="s">
        <v>63</v>
      </c>
    </row>
    <row r="78" ht="12.75">
      <c r="A78" s="142" t="s">
        <v>63</v>
      </c>
    </row>
    <row r="79" ht="12.75">
      <c r="A79" s="142" t="s">
        <v>63</v>
      </c>
    </row>
    <row r="80" ht="12.75">
      <c r="A80" s="142" t="s">
        <v>63</v>
      </c>
    </row>
    <row r="81" ht="12.75">
      <c r="A81" s="142" t="s">
        <v>63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3" transitionEvaluation="1"/>
  <dimension ref="A1:G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8515625" style="184" customWidth="1"/>
    <col min="2" max="5" width="15.57421875" style="184" customWidth="1"/>
    <col min="6" max="7" width="16.7109375" style="184" customWidth="1"/>
    <col min="8" max="8" width="15.7109375" style="184" customWidth="1"/>
    <col min="9" max="16384" width="11.00390625" style="184" customWidth="1"/>
  </cols>
  <sheetData>
    <row r="1" spans="1:7" s="188" customFormat="1" ht="18">
      <c r="A1" s="463" t="s">
        <v>0</v>
      </c>
      <c r="B1" s="463"/>
      <c r="C1" s="463"/>
      <c r="D1" s="463"/>
      <c r="E1" s="463"/>
      <c r="F1" s="463"/>
      <c r="G1" s="463"/>
    </row>
    <row r="2" s="189" customFormat="1" ht="14.25"/>
    <row r="3" spans="1:7" s="189" customFormat="1" ht="15">
      <c r="A3" s="467" t="s">
        <v>346</v>
      </c>
      <c r="B3" s="467"/>
      <c r="C3" s="467"/>
      <c r="D3" s="467"/>
      <c r="E3" s="467"/>
      <c r="F3" s="467"/>
      <c r="G3" s="467"/>
    </row>
    <row r="4" s="189" customFormat="1" ht="14.25"/>
    <row r="5" spans="1:7" ht="12.75">
      <c r="A5" s="212"/>
      <c r="B5" s="464" t="s">
        <v>3</v>
      </c>
      <c r="C5" s="464"/>
      <c r="D5" s="464" t="s">
        <v>4</v>
      </c>
      <c r="E5" s="464"/>
      <c r="F5" s="464" t="s">
        <v>142</v>
      </c>
      <c r="G5" s="465"/>
    </row>
    <row r="6" spans="1:7" ht="12.75">
      <c r="A6" s="213" t="s">
        <v>94</v>
      </c>
      <c r="B6" s="192" t="s">
        <v>95</v>
      </c>
      <c r="C6" s="193"/>
      <c r="D6" s="192" t="s">
        <v>95</v>
      </c>
      <c r="E6" s="193"/>
      <c r="F6" s="192" t="s">
        <v>96</v>
      </c>
      <c r="G6" s="194" t="s">
        <v>97</v>
      </c>
    </row>
    <row r="7" spans="1:7" ht="12.75">
      <c r="A7" s="203"/>
      <c r="B7" s="197" t="s">
        <v>98</v>
      </c>
      <c r="C7" s="196">
        <v>2002</v>
      </c>
      <c r="D7" s="197" t="s">
        <v>98</v>
      </c>
      <c r="E7" s="196">
        <v>2002</v>
      </c>
      <c r="F7" s="196">
        <v>2002</v>
      </c>
      <c r="G7" s="198">
        <v>2002</v>
      </c>
    </row>
    <row r="8" spans="1:7" ht="13.5" thickBot="1">
      <c r="A8" s="203"/>
      <c r="B8" s="197" t="s">
        <v>99</v>
      </c>
      <c r="C8" s="197" t="s">
        <v>99</v>
      </c>
      <c r="D8" s="197" t="s">
        <v>100</v>
      </c>
      <c r="E8" s="197" t="s">
        <v>100</v>
      </c>
      <c r="F8" s="197" t="s">
        <v>100</v>
      </c>
      <c r="G8" s="199" t="s">
        <v>100</v>
      </c>
    </row>
    <row r="9" spans="1:7" ht="12.75">
      <c r="A9" s="200" t="s">
        <v>101</v>
      </c>
      <c r="B9" s="218">
        <v>131525</v>
      </c>
      <c r="C9" s="218">
        <v>137470.151</v>
      </c>
      <c r="D9" s="218">
        <v>482712</v>
      </c>
      <c r="E9" s="218">
        <v>603848.569</v>
      </c>
      <c r="F9" s="218">
        <v>87602.985</v>
      </c>
      <c r="G9" s="219">
        <v>84654.233</v>
      </c>
    </row>
    <row r="10" spans="1:7" ht="12.75">
      <c r="A10" s="203"/>
      <c r="B10" s="220"/>
      <c r="C10" s="220"/>
      <c r="D10" s="220"/>
      <c r="E10" s="220"/>
      <c r="F10" s="220"/>
      <c r="G10" s="221"/>
    </row>
    <row r="11" spans="1:7" ht="12.75">
      <c r="A11" s="336" t="s">
        <v>332</v>
      </c>
      <c r="B11" s="220"/>
      <c r="C11" s="220"/>
      <c r="D11" s="220"/>
      <c r="E11" s="220"/>
      <c r="F11" s="220"/>
      <c r="G11" s="221"/>
    </row>
    <row r="12" spans="1:7" ht="12.75">
      <c r="A12" s="337" t="s">
        <v>50</v>
      </c>
      <c r="B12" s="342">
        <v>3942</v>
      </c>
      <c r="C12" s="342">
        <f>SUM(C13:C26)</f>
        <v>4463.6179999999995</v>
      </c>
      <c r="D12" s="342">
        <v>27396</v>
      </c>
      <c r="E12" s="342">
        <f>SUM(E13:E26)</f>
        <v>41103.748999999996</v>
      </c>
      <c r="F12" s="342">
        <f>SUM(F13:F26)</f>
        <v>11965.255</v>
      </c>
      <c r="G12" s="343">
        <f>SUM(G13:G26)</f>
        <v>9848.343</v>
      </c>
    </row>
    <row r="13" spans="1:7" ht="12.75">
      <c r="A13" s="214" t="s">
        <v>102</v>
      </c>
      <c r="B13" s="220">
        <v>240</v>
      </c>
      <c r="C13" s="211">
        <v>398.745</v>
      </c>
      <c r="D13" s="220">
        <v>1687</v>
      </c>
      <c r="E13" s="211">
        <v>3738.448</v>
      </c>
      <c r="F13" s="211">
        <v>888.235</v>
      </c>
      <c r="G13" s="224">
        <v>664.692</v>
      </c>
    </row>
    <row r="14" spans="1:7" ht="12.75">
      <c r="A14" s="214" t="s">
        <v>103</v>
      </c>
      <c r="B14" s="220">
        <v>193</v>
      </c>
      <c r="C14" s="211">
        <v>195.922</v>
      </c>
      <c r="D14" s="220">
        <v>1561</v>
      </c>
      <c r="E14" s="211">
        <v>1955.59</v>
      </c>
      <c r="F14" s="211">
        <v>264.878</v>
      </c>
      <c r="G14" s="224">
        <v>268.468</v>
      </c>
    </row>
    <row r="15" spans="1:7" ht="12.75">
      <c r="A15" s="214" t="s">
        <v>104</v>
      </c>
      <c r="B15" s="220">
        <v>8</v>
      </c>
      <c r="C15" s="211">
        <v>47.726</v>
      </c>
      <c r="D15" s="220">
        <v>61</v>
      </c>
      <c r="E15" s="211">
        <v>533.017</v>
      </c>
      <c r="F15" s="211">
        <v>684.104</v>
      </c>
      <c r="G15" s="224">
        <v>118.298</v>
      </c>
    </row>
    <row r="16" spans="1:7" ht="12.75">
      <c r="A16" s="214" t="s">
        <v>105</v>
      </c>
      <c r="B16" s="220" t="s">
        <v>40</v>
      </c>
      <c r="C16" s="220" t="s">
        <v>40</v>
      </c>
      <c r="D16" s="220" t="s">
        <v>40</v>
      </c>
      <c r="E16" s="220" t="s">
        <v>40</v>
      </c>
      <c r="F16" s="211">
        <v>74.864</v>
      </c>
      <c r="G16" s="224">
        <v>2.194</v>
      </c>
    </row>
    <row r="17" spans="1:7" ht="12.75">
      <c r="A17" s="214" t="s">
        <v>106</v>
      </c>
      <c r="B17" s="220">
        <v>495</v>
      </c>
      <c r="C17" s="211">
        <v>462.6</v>
      </c>
      <c r="D17" s="220">
        <v>3201</v>
      </c>
      <c r="E17" s="211">
        <v>4463.4</v>
      </c>
      <c r="F17" s="211">
        <v>3504.31</v>
      </c>
      <c r="G17" s="224">
        <v>125.143</v>
      </c>
    </row>
    <row r="18" spans="1:7" ht="12.75">
      <c r="A18" s="214" t="s">
        <v>107</v>
      </c>
      <c r="B18" s="220" t="s">
        <v>40</v>
      </c>
      <c r="C18" s="220" t="s">
        <v>40</v>
      </c>
      <c r="D18" s="220" t="s">
        <v>40</v>
      </c>
      <c r="E18" s="220" t="s">
        <v>40</v>
      </c>
      <c r="F18" s="211">
        <v>2.533</v>
      </c>
      <c r="G18" s="221" t="s">
        <v>40</v>
      </c>
    </row>
    <row r="19" spans="1:7" ht="12.75">
      <c r="A19" s="214" t="s">
        <v>108</v>
      </c>
      <c r="B19" s="220">
        <v>1758</v>
      </c>
      <c r="C19" s="211">
        <v>1831</v>
      </c>
      <c r="D19" s="220">
        <v>11874</v>
      </c>
      <c r="E19" s="211">
        <v>16440</v>
      </c>
      <c r="F19" s="211">
        <v>234.729</v>
      </c>
      <c r="G19" s="224">
        <v>8378.135</v>
      </c>
    </row>
    <row r="20" spans="1:7" ht="12.75">
      <c r="A20" s="214" t="s">
        <v>109</v>
      </c>
      <c r="B20" s="220">
        <v>221</v>
      </c>
      <c r="C20" s="211">
        <v>220.301</v>
      </c>
      <c r="D20" s="220">
        <v>2187</v>
      </c>
      <c r="E20" s="211">
        <v>2162.568</v>
      </c>
      <c r="F20" s="211">
        <v>567.48</v>
      </c>
      <c r="G20" s="224">
        <v>59.927</v>
      </c>
    </row>
    <row r="21" spans="1:7" ht="12.75">
      <c r="A21" s="214" t="s">
        <v>110</v>
      </c>
      <c r="B21" s="220" t="s">
        <v>40</v>
      </c>
      <c r="C21" s="211">
        <v>23.7</v>
      </c>
      <c r="D21" s="220">
        <v>4</v>
      </c>
      <c r="E21" s="211">
        <v>196.4</v>
      </c>
      <c r="F21" s="211">
        <v>2054.254</v>
      </c>
      <c r="G21" s="224">
        <v>43.5</v>
      </c>
    </row>
    <row r="22" spans="1:7" ht="12.75">
      <c r="A22" s="214" t="s">
        <v>111</v>
      </c>
      <c r="B22" s="220" t="s">
        <v>40</v>
      </c>
      <c r="C22" s="220" t="s">
        <v>40</v>
      </c>
      <c r="D22" s="220" t="s">
        <v>40</v>
      </c>
      <c r="E22" s="220" t="s">
        <v>40</v>
      </c>
      <c r="F22" s="211">
        <v>166.755</v>
      </c>
      <c r="G22" s="224">
        <v>2.633</v>
      </c>
    </row>
    <row r="23" spans="1:7" ht="12.75">
      <c r="A23" s="214" t="s">
        <v>112</v>
      </c>
      <c r="B23" s="220">
        <v>810</v>
      </c>
      <c r="C23" s="211">
        <v>1144.184</v>
      </c>
      <c r="D23" s="220">
        <v>6154</v>
      </c>
      <c r="E23" s="211">
        <v>10824.025</v>
      </c>
      <c r="F23" s="211">
        <v>864.727</v>
      </c>
      <c r="G23" s="224">
        <v>158.411</v>
      </c>
    </row>
    <row r="24" spans="1:7" ht="12.75">
      <c r="A24" s="214" t="s">
        <v>113</v>
      </c>
      <c r="B24" s="220">
        <v>217</v>
      </c>
      <c r="C24" s="211">
        <v>139.44</v>
      </c>
      <c r="D24" s="220">
        <v>667</v>
      </c>
      <c r="E24" s="211">
        <v>790.301</v>
      </c>
      <c r="F24" s="211">
        <v>1187.312</v>
      </c>
      <c r="G24" s="224">
        <v>14.887</v>
      </c>
    </row>
    <row r="25" spans="1:7" ht="12.75">
      <c r="A25" s="214" t="s">
        <v>143</v>
      </c>
      <c r="B25" s="220" t="s">
        <v>40</v>
      </c>
      <c r="C25" s="220" t="s">
        <v>40</v>
      </c>
      <c r="D25" s="220" t="s">
        <v>40</v>
      </c>
      <c r="E25" s="220" t="s">
        <v>40</v>
      </c>
      <c r="F25" s="211">
        <v>1467.942</v>
      </c>
      <c r="G25" s="224">
        <v>12.055</v>
      </c>
    </row>
    <row r="26" spans="1:7" ht="12.75">
      <c r="A26" s="214" t="s">
        <v>115</v>
      </c>
      <c r="B26" s="220" t="s">
        <v>40</v>
      </c>
      <c r="C26" s="220" t="s">
        <v>40</v>
      </c>
      <c r="D26" s="220" t="s">
        <v>40</v>
      </c>
      <c r="E26" s="220" t="s">
        <v>40</v>
      </c>
      <c r="F26" s="211">
        <v>3.132</v>
      </c>
      <c r="G26" s="221" t="s">
        <v>40</v>
      </c>
    </row>
    <row r="27" spans="1:7" ht="12.75">
      <c r="A27" s="203"/>
      <c r="B27" s="220"/>
      <c r="C27" s="220"/>
      <c r="D27" s="220"/>
      <c r="E27" s="220"/>
      <c r="F27" s="220"/>
      <c r="G27" s="221"/>
    </row>
    <row r="28" spans="1:7" ht="12.75">
      <c r="A28" s="337" t="s">
        <v>64</v>
      </c>
      <c r="B28" s="220"/>
      <c r="C28" s="220"/>
      <c r="D28" s="220"/>
      <c r="E28" s="220"/>
      <c r="F28" s="220"/>
      <c r="G28" s="221"/>
    </row>
    <row r="29" spans="1:7" ht="12.75">
      <c r="A29" s="214" t="s">
        <v>116</v>
      </c>
      <c r="B29" s="220">
        <v>516</v>
      </c>
      <c r="C29" s="211">
        <v>304.054</v>
      </c>
      <c r="D29" s="220">
        <v>2087</v>
      </c>
      <c r="E29" s="211">
        <v>1288.105</v>
      </c>
      <c r="F29" s="211">
        <v>118.1</v>
      </c>
      <c r="G29" s="224">
        <v>25.6</v>
      </c>
    </row>
    <row r="30" spans="1:7" ht="12.75">
      <c r="A30" s="214" t="s">
        <v>117</v>
      </c>
      <c r="B30" s="220" t="s">
        <v>40</v>
      </c>
      <c r="C30" s="220" t="s">
        <v>40</v>
      </c>
      <c r="D30" s="220" t="s">
        <v>40</v>
      </c>
      <c r="E30" s="220" t="s">
        <v>40</v>
      </c>
      <c r="F30" s="211">
        <v>210.481</v>
      </c>
      <c r="G30" s="221" t="s">
        <v>40</v>
      </c>
    </row>
    <row r="31" spans="1:7" ht="12.75">
      <c r="A31" s="214" t="s">
        <v>118</v>
      </c>
      <c r="B31" s="220" t="s">
        <v>40</v>
      </c>
      <c r="C31" s="211">
        <v>140.411</v>
      </c>
      <c r="D31" s="220" t="s">
        <v>40</v>
      </c>
      <c r="E31" s="211">
        <v>753.84</v>
      </c>
      <c r="F31" s="211">
        <v>4.93</v>
      </c>
      <c r="G31" s="224">
        <v>35.494</v>
      </c>
    </row>
    <row r="32" spans="1:7" ht="12.75">
      <c r="A32" s="214" t="s">
        <v>119</v>
      </c>
      <c r="B32" s="220" t="s">
        <v>40</v>
      </c>
      <c r="C32" s="211">
        <v>45.525</v>
      </c>
      <c r="D32" s="220" t="s">
        <v>40</v>
      </c>
      <c r="E32" s="211">
        <v>371.365</v>
      </c>
      <c r="F32" s="211">
        <v>174.184</v>
      </c>
      <c r="G32" s="224">
        <v>0.926</v>
      </c>
    </row>
    <row r="33" spans="1:7" ht="12.75">
      <c r="A33" s="214" t="s">
        <v>120</v>
      </c>
      <c r="B33" s="220" t="s">
        <v>40</v>
      </c>
      <c r="C33" s="220" t="s">
        <v>40</v>
      </c>
      <c r="D33" s="220" t="s">
        <v>40</v>
      </c>
      <c r="E33" s="220" t="s">
        <v>40</v>
      </c>
      <c r="F33" s="211">
        <v>27.17</v>
      </c>
      <c r="G33" s="221" t="s">
        <v>40</v>
      </c>
    </row>
    <row r="34" spans="1:7" ht="12.75">
      <c r="A34" s="214" t="s">
        <v>121</v>
      </c>
      <c r="B34" s="220">
        <v>1114</v>
      </c>
      <c r="C34" s="211">
        <v>1205.817</v>
      </c>
      <c r="D34" s="220">
        <v>6414</v>
      </c>
      <c r="E34" s="211">
        <v>6120.937</v>
      </c>
      <c r="F34" s="211">
        <v>4.092</v>
      </c>
      <c r="G34" s="224">
        <v>2124.865</v>
      </c>
    </row>
    <row r="35" spans="1:7" ht="12.75">
      <c r="A35" s="214" t="s">
        <v>122</v>
      </c>
      <c r="B35" s="220" t="s">
        <v>40</v>
      </c>
      <c r="C35" s="220" t="s">
        <v>40</v>
      </c>
      <c r="D35" s="220" t="s">
        <v>40</v>
      </c>
      <c r="E35" s="220" t="s">
        <v>40</v>
      </c>
      <c r="F35" s="211">
        <v>10.677</v>
      </c>
      <c r="G35" s="221" t="s">
        <v>40</v>
      </c>
    </row>
    <row r="36" spans="1:7" ht="12.75">
      <c r="A36" s="214" t="s">
        <v>123</v>
      </c>
      <c r="B36" s="220" t="s">
        <v>40</v>
      </c>
      <c r="C36" s="220" t="s">
        <v>40</v>
      </c>
      <c r="D36" s="220" t="s">
        <v>40</v>
      </c>
      <c r="E36" s="220" t="s">
        <v>40</v>
      </c>
      <c r="F36" s="211">
        <v>44.052</v>
      </c>
      <c r="G36" s="221" t="s">
        <v>40</v>
      </c>
    </row>
    <row r="37" spans="1:7" ht="12.75">
      <c r="A37" s="214" t="s">
        <v>124</v>
      </c>
      <c r="B37" s="220">
        <v>60</v>
      </c>
      <c r="C37" s="211">
        <v>319.525</v>
      </c>
      <c r="D37" s="220">
        <v>291</v>
      </c>
      <c r="E37" s="211">
        <v>1961.98</v>
      </c>
      <c r="F37" s="211">
        <v>123.918</v>
      </c>
      <c r="G37" s="224">
        <v>0.663</v>
      </c>
    </row>
    <row r="38" spans="1:7" ht="12.75">
      <c r="A38" s="214" t="s">
        <v>125</v>
      </c>
      <c r="B38" s="220" t="s">
        <v>40</v>
      </c>
      <c r="C38" s="211">
        <v>70.57</v>
      </c>
      <c r="D38" s="220" t="s">
        <v>40</v>
      </c>
      <c r="E38" s="211">
        <v>616.234</v>
      </c>
      <c r="F38" s="211">
        <v>15.53</v>
      </c>
      <c r="G38" s="224">
        <v>50.828</v>
      </c>
    </row>
    <row r="39" spans="1:7" ht="12.75">
      <c r="A39" s="214" t="s">
        <v>126</v>
      </c>
      <c r="B39" s="220">
        <v>153</v>
      </c>
      <c r="C39" s="211">
        <v>2761.223</v>
      </c>
      <c r="D39" s="220">
        <v>220</v>
      </c>
      <c r="E39" s="211">
        <v>8399.8</v>
      </c>
      <c r="F39" s="211">
        <v>25.402</v>
      </c>
      <c r="G39" s="224">
        <v>188.691</v>
      </c>
    </row>
    <row r="40" spans="1:7" ht="12.75">
      <c r="A40" s="214" t="s">
        <v>127</v>
      </c>
      <c r="B40" s="220">
        <v>512</v>
      </c>
      <c r="C40" s="211">
        <v>550</v>
      </c>
      <c r="D40" s="220">
        <v>2093</v>
      </c>
      <c r="E40" s="211">
        <v>2100</v>
      </c>
      <c r="F40" s="211">
        <v>1177.659</v>
      </c>
      <c r="G40" s="224">
        <v>7.642</v>
      </c>
    </row>
    <row r="41" spans="1:7" ht="12.75">
      <c r="A41" s="203"/>
      <c r="B41" s="220"/>
      <c r="C41" s="220"/>
      <c r="D41" s="220"/>
      <c r="E41" s="220"/>
      <c r="F41" s="220"/>
      <c r="G41" s="221"/>
    </row>
    <row r="42" spans="1:7" ht="12.75">
      <c r="A42" s="336" t="s">
        <v>333</v>
      </c>
      <c r="B42" s="220"/>
      <c r="C42" s="220"/>
      <c r="D42" s="220"/>
      <c r="E42" s="220"/>
      <c r="F42" s="220"/>
      <c r="G42" s="221"/>
    </row>
    <row r="43" spans="1:7" ht="12.75">
      <c r="A43" s="203" t="s">
        <v>128</v>
      </c>
      <c r="B43" s="220">
        <v>1715</v>
      </c>
      <c r="C43" s="211">
        <v>2300</v>
      </c>
      <c r="D43" s="220">
        <v>5995</v>
      </c>
      <c r="E43" s="211">
        <v>15000</v>
      </c>
      <c r="F43" s="211">
        <v>1.832</v>
      </c>
      <c r="G43" s="224">
        <v>9483.591</v>
      </c>
    </row>
    <row r="44" spans="1:7" ht="12.75">
      <c r="A44" s="203" t="s">
        <v>129</v>
      </c>
      <c r="B44" s="220">
        <v>51</v>
      </c>
      <c r="C44" s="211">
        <v>83</v>
      </c>
      <c r="D44" s="220">
        <v>210</v>
      </c>
      <c r="E44" s="211">
        <v>457</v>
      </c>
      <c r="F44" s="211">
        <v>0.608</v>
      </c>
      <c r="G44" s="224">
        <v>71.529</v>
      </c>
    </row>
    <row r="45" spans="1:7" ht="12.75">
      <c r="A45" s="203" t="s">
        <v>130</v>
      </c>
      <c r="B45" s="220">
        <v>12473</v>
      </c>
      <c r="C45" s="211">
        <v>11791.3</v>
      </c>
      <c r="D45" s="220">
        <v>23890</v>
      </c>
      <c r="E45" s="211">
        <v>35500.4</v>
      </c>
      <c r="F45" s="211">
        <v>345.256</v>
      </c>
      <c r="G45" s="224">
        <v>280.975</v>
      </c>
    </row>
    <row r="46" spans="1:7" ht="12.75">
      <c r="A46" s="203" t="s">
        <v>131</v>
      </c>
      <c r="B46" s="220">
        <v>1057</v>
      </c>
      <c r="C46" s="211">
        <v>1283</v>
      </c>
      <c r="D46" s="220">
        <v>6953</v>
      </c>
      <c r="E46" s="211">
        <v>8995.3</v>
      </c>
      <c r="F46" s="211">
        <v>4017.178</v>
      </c>
      <c r="G46" s="224">
        <v>254.928</v>
      </c>
    </row>
    <row r="47" spans="1:7" ht="12.75">
      <c r="A47" s="203" t="s">
        <v>79</v>
      </c>
      <c r="B47" s="220">
        <v>27054</v>
      </c>
      <c r="C47" s="211">
        <v>28050.28</v>
      </c>
      <c r="D47" s="220">
        <v>194239</v>
      </c>
      <c r="E47" s="211">
        <v>228805.088</v>
      </c>
      <c r="F47" s="211">
        <v>300.316</v>
      </c>
      <c r="G47" s="224">
        <v>47685.821</v>
      </c>
    </row>
    <row r="48" spans="1:7" ht="12.75">
      <c r="A48" s="203" t="s">
        <v>132</v>
      </c>
      <c r="B48" s="220" t="s">
        <v>40</v>
      </c>
      <c r="C48" s="220" t="s">
        <v>40</v>
      </c>
      <c r="D48" s="220" t="s">
        <v>40</v>
      </c>
      <c r="E48" s="220" t="s">
        <v>40</v>
      </c>
      <c r="F48" s="211">
        <v>14.508</v>
      </c>
      <c r="G48" s="221" t="s">
        <v>40</v>
      </c>
    </row>
    <row r="49" spans="1:7" ht="12.75">
      <c r="A49" s="203" t="s">
        <v>133</v>
      </c>
      <c r="B49" s="220" t="s">
        <v>40</v>
      </c>
      <c r="C49" s="220" t="s">
        <v>40</v>
      </c>
      <c r="D49" s="220">
        <v>1</v>
      </c>
      <c r="E49" s="220"/>
      <c r="F49" s="211">
        <v>16420.532</v>
      </c>
      <c r="G49" s="221" t="s">
        <v>40</v>
      </c>
    </row>
    <row r="50" spans="1:7" ht="12.75">
      <c r="A50" s="203" t="s">
        <v>134</v>
      </c>
      <c r="B50" s="220">
        <v>6918</v>
      </c>
      <c r="C50" s="211">
        <v>7119.724</v>
      </c>
      <c r="D50" s="220">
        <v>13280</v>
      </c>
      <c r="E50" s="211">
        <v>19299.236</v>
      </c>
      <c r="F50" s="211">
        <v>5512.911</v>
      </c>
      <c r="G50" s="224">
        <v>164.43</v>
      </c>
    </row>
    <row r="51" spans="1:7" ht="12.75">
      <c r="A51" s="203" t="s">
        <v>135</v>
      </c>
      <c r="B51" s="220" t="s">
        <v>40</v>
      </c>
      <c r="C51" s="220" t="s">
        <v>40</v>
      </c>
      <c r="D51" s="220" t="s">
        <v>40</v>
      </c>
      <c r="E51" s="220" t="s">
        <v>40</v>
      </c>
      <c r="F51" s="211">
        <v>51.468</v>
      </c>
      <c r="G51" s="221" t="s">
        <v>40</v>
      </c>
    </row>
    <row r="52" spans="1:7" ht="12.75">
      <c r="A52" s="203" t="s">
        <v>136</v>
      </c>
      <c r="B52" s="220">
        <v>17</v>
      </c>
      <c r="C52" s="211">
        <v>15.5</v>
      </c>
      <c r="D52" s="220">
        <v>161</v>
      </c>
      <c r="E52" s="211">
        <v>156.549</v>
      </c>
      <c r="F52" s="211">
        <v>23.868</v>
      </c>
      <c r="G52" s="224">
        <v>3.203</v>
      </c>
    </row>
    <row r="53" spans="1:7" ht="13.5" thickBot="1">
      <c r="A53" s="207" t="s">
        <v>137</v>
      </c>
      <c r="B53" s="225">
        <v>28</v>
      </c>
      <c r="C53" s="215">
        <v>21</v>
      </c>
      <c r="D53" s="225">
        <v>239</v>
      </c>
      <c r="E53" s="215">
        <v>194.8</v>
      </c>
      <c r="F53" s="215">
        <v>39.819</v>
      </c>
      <c r="G53" s="223" t="s">
        <v>40</v>
      </c>
    </row>
    <row r="54" ht="12.75">
      <c r="A54" s="184" t="s">
        <v>138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7"/>
  <dimension ref="A1:K35"/>
  <sheetViews>
    <sheetView showGridLines="0" tabSelected="1" zoomScale="75" zoomScaleNormal="75" workbookViewId="0" topLeftCell="A1">
      <selection activeCell="D34" sqref="D34"/>
    </sheetView>
  </sheetViews>
  <sheetFormatPr defaultColWidth="11.421875" defaultRowHeight="12.75"/>
  <cols>
    <col min="1" max="1" width="32.421875" style="133" customWidth="1"/>
    <col min="2" max="3" width="10.7109375" style="133" customWidth="1"/>
    <col min="4" max="9" width="12.7109375" style="133" customWidth="1"/>
    <col min="10" max="11" width="10.7109375" style="133" customWidth="1"/>
    <col min="12" max="16384" width="11.421875" style="133" customWidth="1"/>
  </cols>
  <sheetData>
    <row r="1" spans="1:11" s="130" customFormat="1" ht="18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11" s="132" customFormat="1" ht="13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s="132" customFormat="1" ht="15">
      <c r="A3" s="452" t="s">
        <v>322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1" s="132" customFormat="1" ht="15">
      <c r="A4" s="452" t="s">
        <v>327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</row>
    <row r="5" spans="1:11" s="132" customFormat="1" ht="15">
      <c r="A5" s="452" t="s">
        <v>352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</row>
    <row r="6" spans="1:11" ht="12.75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</row>
    <row r="7" spans="1:11" ht="12.75">
      <c r="A7" s="282"/>
      <c r="B7" s="283" t="s">
        <v>193</v>
      </c>
      <c r="C7" s="283" t="s">
        <v>193</v>
      </c>
      <c r="D7" s="284"/>
      <c r="E7" s="284"/>
      <c r="F7" s="283" t="s">
        <v>194</v>
      </c>
      <c r="G7" s="284"/>
      <c r="H7" s="284"/>
      <c r="I7" s="284"/>
      <c r="J7" s="283" t="s">
        <v>195</v>
      </c>
      <c r="K7" s="285" t="s">
        <v>196</v>
      </c>
    </row>
    <row r="8" spans="1:11" ht="12.75">
      <c r="A8" s="286" t="s">
        <v>197</v>
      </c>
      <c r="B8" s="287" t="s">
        <v>198</v>
      </c>
      <c r="C8" s="287" t="s">
        <v>199</v>
      </c>
      <c r="D8" s="287" t="s">
        <v>200</v>
      </c>
      <c r="E8" s="287" t="s">
        <v>201</v>
      </c>
      <c r="F8" s="288" t="s">
        <v>202</v>
      </c>
      <c r="G8" s="287" t="s">
        <v>203</v>
      </c>
      <c r="H8" s="287" t="s">
        <v>204</v>
      </c>
      <c r="I8" s="287" t="s">
        <v>205</v>
      </c>
      <c r="J8" s="287" t="s">
        <v>206</v>
      </c>
      <c r="K8" s="289" t="s">
        <v>206</v>
      </c>
    </row>
    <row r="9" spans="1:11" ht="13.5" thickBot="1">
      <c r="A9" s="286"/>
      <c r="B9" s="288" t="s">
        <v>207</v>
      </c>
      <c r="C9" s="290"/>
      <c r="D9" s="290"/>
      <c r="E9" s="291"/>
      <c r="F9" s="292"/>
      <c r="G9" s="291"/>
      <c r="H9" s="291"/>
      <c r="I9" s="291"/>
      <c r="J9" s="293"/>
      <c r="K9" s="294"/>
    </row>
    <row r="10" spans="1:11" s="171" customFormat="1" ht="12.75">
      <c r="A10" s="298" t="s">
        <v>208</v>
      </c>
      <c r="B10" s="299">
        <v>3342.1</v>
      </c>
      <c r="C10" s="299">
        <v>1755.9</v>
      </c>
      <c r="D10" s="299">
        <v>107.2</v>
      </c>
      <c r="E10" s="299">
        <v>6245</v>
      </c>
      <c r="F10" s="299">
        <v>698.5</v>
      </c>
      <c r="G10" s="299">
        <v>4956.6</v>
      </c>
      <c r="H10" s="299">
        <v>88.74</v>
      </c>
      <c r="I10" s="299">
        <v>44</v>
      </c>
      <c r="J10" s="299">
        <v>9.4</v>
      </c>
      <c r="K10" s="300">
        <v>17247.44</v>
      </c>
    </row>
    <row r="11" spans="1:11" ht="12.75">
      <c r="A11" s="301"/>
      <c r="B11" s="295"/>
      <c r="C11" s="295"/>
      <c r="D11" s="295"/>
      <c r="E11" s="295"/>
      <c r="F11" s="295"/>
      <c r="G11" s="295"/>
      <c r="H11" s="295"/>
      <c r="I11" s="295"/>
      <c r="J11" s="295"/>
      <c r="K11" s="296"/>
    </row>
    <row r="12" spans="1:11" s="171" customFormat="1" ht="12.75">
      <c r="A12" s="301" t="s">
        <v>209</v>
      </c>
      <c r="B12" s="302">
        <v>5313.7119999999995</v>
      </c>
      <c r="C12" s="302">
        <v>293.31699999999995</v>
      </c>
      <c r="D12" s="302">
        <v>361.90900000000005</v>
      </c>
      <c r="E12" s="302">
        <v>1757.5810000000001</v>
      </c>
      <c r="F12" s="302">
        <v>2.294</v>
      </c>
      <c r="G12" s="302">
        <v>3578.03</v>
      </c>
      <c r="H12" s="302">
        <v>6.724</v>
      </c>
      <c r="I12" s="302">
        <v>195.02</v>
      </c>
      <c r="J12" s="302">
        <v>23.571309999999997</v>
      </c>
      <c r="K12" s="303">
        <v>11532.15831</v>
      </c>
    </row>
    <row r="13" spans="1:11" ht="12.75">
      <c r="A13" s="297" t="s">
        <v>210</v>
      </c>
      <c r="B13" s="295">
        <v>2332.316</v>
      </c>
      <c r="C13" s="295">
        <v>280.23299999999995</v>
      </c>
      <c r="D13" s="295">
        <v>102.91100000000002</v>
      </c>
      <c r="E13" s="295">
        <v>1189.4120000000003</v>
      </c>
      <c r="F13" s="295">
        <v>2.246</v>
      </c>
      <c r="G13" s="295">
        <v>2230.742</v>
      </c>
      <c r="H13" s="295">
        <v>6.724</v>
      </c>
      <c r="I13" s="295">
        <v>186.633</v>
      </c>
      <c r="J13" s="295">
        <v>9.83131</v>
      </c>
      <c r="K13" s="296">
        <v>6341.04831</v>
      </c>
    </row>
    <row r="14" spans="1:11" ht="12.75">
      <c r="A14" s="297"/>
      <c r="B14" s="295"/>
      <c r="C14" s="295"/>
      <c r="D14" s="295"/>
      <c r="E14" s="295"/>
      <c r="F14" s="295"/>
      <c r="G14" s="295"/>
      <c r="H14" s="295"/>
      <c r="I14" s="295"/>
      <c r="J14" s="295"/>
      <c r="K14" s="296"/>
    </row>
    <row r="15" spans="1:11" s="171" customFormat="1" ht="12.75">
      <c r="A15" s="301" t="s">
        <v>211</v>
      </c>
      <c r="B15" s="302">
        <v>593.452</v>
      </c>
      <c r="C15" s="302">
        <v>1040.0929999999998</v>
      </c>
      <c r="D15" s="302">
        <v>4.5969999999999995</v>
      </c>
      <c r="E15" s="302">
        <v>59.492000000000004</v>
      </c>
      <c r="F15" s="302">
        <v>0.11699999999999999</v>
      </c>
      <c r="G15" s="302">
        <v>648.095</v>
      </c>
      <c r="H15" s="302">
        <v>10.128999999999998</v>
      </c>
      <c r="I15" s="302">
        <v>27.327932999999994</v>
      </c>
      <c r="J15" s="302">
        <v>13.433</v>
      </c>
      <c r="K15" s="303">
        <v>2396.735933</v>
      </c>
    </row>
    <row r="16" spans="1:11" ht="12.75">
      <c r="A16" s="297" t="s">
        <v>212</v>
      </c>
      <c r="B16" s="295">
        <v>324.956</v>
      </c>
      <c r="C16" s="295">
        <v>791.1329999999998</v>
      </c>
      <c r="D16" s="295">
        <v>4.485</v>
      </c>
      <c r="E16" s="295">
        <v>50.407000000000004</v>
      </c>
      <c r="F16" s="295">
        <v>0.088</v>
      </c>
      <c r="G16" s="295">
        <v>508.87100000000004</v>
      </c>
      <c r="H16" s="295">
        <v>10.111999999999998</v>
      </c>
      <c r="I16" s="295">
        <v>27.310932999999995</v>
      </c>
      <c r="J16" s="295">
        <v>13.094</v>
      </c>
      <c r="K16" s="296">
        <v>1730.456933</v>
      </c>
    </row>
    <row r="17" spans="1:11" ht="12.75">
      <c r="A17" s="297"/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 s="171" customFormat="1" ht="12.75">
      <c r="A18" s="301" t="s">
        <v>215</v>
      </c>
      <c r="B18" s="302">
        <v>-310</v>
      </c>
      <c r="C18" s="302">
        <v>0</v>
      </c>
      <c r="D18" s="302">
        <v>-0.2</v>
      </c>
      <c r="E18" s="302">
        <v>-998.3</v>
      </c>
      <c r="F18" s="302">
        <v>0</v>
      </c>
      <c r="G18" s="302">
        <v>-50</v>
      </c>
      <c r="H18" s="302">
        <v>0</v>
      </c>
      <c r="I18" s="302">
        <v>0</v>
      </c>
      <c r="J18" s="302">
        <v>0</v>
      </c>
      <c r="K18" s="303">
        <v>-1358.5</v>
      </c>
    </row>
    <row r="19" spans="1:11" ht="12.75">
      <c r="A19" s="297" t="s">
        <v>213</v>
      </c>
      <c r="B19" s="295">
        <v>910</v>
      </c>
      <c r="C19" s="295">
        <v>150</v>
      </c>
      <c r="D19" s="295">
        <v>6.2</v>
      </c>
      <c r="E19" s="295">
        <v>1598.3</v>
      </c>
      <c r="F19" s="295">
        <v>15</v>
      </c>
      <c r="G19" s="295">
        <v>960</v>
      </c>
      <c r="H19" s="295">
        <v>0</v>
      </c>
      <c r="I19" s="295">
        <v>25</v>
      </c>
      <c r="J19" s="295">
        <v>0</v>
      </c>
      <c r="K19" s="296">
        <v>3664.5</v>
      </c>
    </row>
    <row r="20" spans="1:11" ht="12.75">
      <c r="A20" s="297" t="s">
        <v>214</v>
      </c>
      <c r="B20" s="295">
        <v>600</v>
      </c>
      <c r="C20" s="295">
        <v>150</v>
      </c>
      <c r="D20" s="295">
        <v>6</v>
      </c>
      <c r="E20" s="295">
        <v>600</v>
      </c>
      <c r="F20" s="295">
        <v>15</v>
      </c>
      <c r="G20" s="295">
        <v>910</v>
      </c>
      <c r="H20" s="295">
        <v>0</v>
      </c>
      <c r="I20" s="295">
        <v>25</v>
      </c>
      <c r="J20" s="295">
        <v>0</v>
      </c>
      <c r="K20" s="296">
        <v>2306</v>
      </c>
    </row>
    <row r="21" spans="1:11" ht="12.75">
      <c r="A21" s="297"/>
      <c r="B21" s="295"/>
      <c r="C21" s="295"/>
      <c r="D21" s="295"/>
      <c r="E21" s="295"/>
      <c r="F21" s="295"/>
      <c r="G21" s="295"/>
      <c r="H21" s="295"/>
      <c r="I21" s="295"/>
      <c r="J21" s="295"/>
      <c r="K21" s="296"/>
    </row>
    <row r="22" spans="1:11" ht="12.75">
      <c r="A22" s="301"/>
      <c r="B22" s="295"/>
      <c r="C22" s="295"/>
      <c r="D22" s="295"/>
      <c r="E22" s="295"/>
      <c r="F22" s="295"/>
      <c r="G22" s="295"/>
      <c r="H22" s="295"/>
      <c r="I22" s="295"/>
      <c r="J22" s="295"/>
      <c r="K22" s="296"/>
    </row>
    <row r="23" spans="1:11" s="171" customFormat="1" ht="12.75">
      <c r="A23" s="301" t="s">
        <v>328</v>
      </c>
      <c r="B23" s="302">
        <v>8372.36</v>
      </c>
      <c r="C23" s="302">
        <v>1009.1240000000003</v>
      </c>
      <c r="D23" s="302">
        <v>464.71200000000005</v>
      </c>
      <c r="E23" s="302">
        <v>8941.389</v>
      </c>
      <c r="F23" s="302">
        <v>700.677</v>
      </c>
      <c r="G23" s="302">
        <v>7936.535000000001</v>
      </c>
      <c r="H23" s="302">
        <v>85.335</v>
      </c>
      <c r="I23" s="302">
        <v>211.692067</v>
      </c>
      <c r="J23" s="302">
        <v>19.538309999999996</v>
      </c>
      <c r="K23" s="303">
        <v>27741.362376999998</v>
      </c>
    </row>
    <row r="24" spans="1:11" ht="12.75">
      <c r="A24" s="297" t="s">
        <v>323</v>
      </c>
      <c r="B24" s="295">
        <v>236.4</v>
      </c>
      <c r="C24" s="295">
        <v>175</v>
      </c>
      <c r="D24" s="295">
        <v>15.4</v>
      </c>
      <c r="E24" s="295">
        <v>590</v>
      </c>
      <c r="F24" s="295">
        <v>100.5</v>
      </c>
      <c r="G24" s="295">
        <v>19.5</v>
      </c>
      <c r="H24" s="295">
        <v>5.7</v>
      </c>
      <c r="I24" s="295">
        <v>0.3</v>
      </c>
      <c r="J24" s="295">
        <v>0.3</v>
      </c>
      <c r="K24" s="296">
        <v>1143.1</v>
      </c>
    </row>
    <row r="25" spans="1:11" s="422" customFormat="1" ht="12.75">
      <c r="A25" s="419" t="s">
        <v>324</v>
      </c>
      <c r="B25" s="420">
        <v>14.6</v>
      </c>
      <c r="C25" s="420">
        <v>8.3</v>
      </c>
      <c r="D25" s="420">
        <v>8.3</v>
      </c>
      <c r="E25" s="420">
        <v>21.4</v>
      </c>
      <c r="F25" s="420">
        <v>2.2</v>
      </c>
      <c r="G25" s="420">
        <v>19.8</v>
      </c>
      <c r="H25" s="420">
        <v>0.4</v>
      </c>
      <c r="I25" s="420">
        <v>0.1</v>
      </c>
      <c r="J25" s="420">
        <v>0</v>
      </c>
      <c r="K25" s="421">
        <v>67</v>
      </c>
    </row>
    <row r="26" spans="1:11" s="422" customFormat="1" ht="12.75">
      <c r="A26" s="419" t="s">
        <v>325</v>
      </c>
      <c r="B26" s="420">
        <v>4360.7</v>
      </c>
      <c r="C26" s="420">
        <v>361</v>
      </c>
      <c r="D26" s="420">
        <v>415</v>
      </c>
      <c r="E26" s="420">
        <v>7630</v>
      </c>
      <c r="F26" s="420">
        <v>581</v>
      </c>
      <c r="G26" s="420">
        <v>6804.2</v>
      </c>
      <c r="H26" s="420">
        <v>79.2</v>
      </c>
      <c r="I26" s="420">
        <v>204.2</v>
      </c>
      <c r="J26" s="420">
        <v>19.2</v>
      </c>
      <c r="K26" s="421">
        <v>20454.5</v>
      </c>
    </row>
    <row r="27" spans="1:11" s="422" customFormat="1" ht="12.75">
      <c r="A27" s="419" t="s">
        <v>326</v>
      </c>
      <c r="B27" s="420">
        <v>50</v>
      </c>
      <c r="C27" s="420">
        <v>15</v>
      </c>
      <c r="D27" s="420">
        <v>2</v>
      </c>
      <c r="E27" s="420">
        <v>700</v>
      </c>
      <c r="F27" s="420">
        <v>7</v>
      </c>
      <c r="G27" s="420">
        <v>1050</v>
      </c>
      <c r="H27" s="420">
        <v>0</v>
      </c>
      <c r="I27" s="420">
        <v>7</v>
      </c>
      <c r="J27" s="420">
        <v>0</v>
      </c>
      <c r="K27" s="421">
        <v>1831</v>
      </c>
    </row>
    <row r="28" spans="1:11" s="422" customFormat="1" ht="12.75">
      <c r="A28" s="419" t="s">
        <v>216</v>
      </c>
      <c r="B28" s="420">
        <v>3710.66</v>
      </c>
      <c r="C28" s="420">
        <v>449.8240000000003</v>
      </c>
      <c r="D28" s="420">
        <v>32.11200000000008</v>
      </c>
      <c r="E28" s="420">
        <v>0</v>
      </c>
      <c r="F28" s="420">
        <v>9.976999999999975</v>
      </c>
      <c r="G28" s="420">
        <v>43.035000000000764</v>
      </c>
      <c r="H28" s="420">
        <v>0</v>
      </c>
      <c r="I28" s="420">
        <v>0</v>
      </c>
      <c r="J28" s="420">
        <v>0</v>
      </c>
      <c r="K28" s="421">
        <v>4245.597000000002</v>
      </c>
    </row>
    <row r="29" spans="1:11" s="426" customFormat="1" ht="12.75">
      <c r="A29" s="423"/>
      <c r="B29" s="424"/>
      <c r="C29" s="424"/>
      <c r="D29" s="424"/>
      <c r="E29" s="424"/>
      <c r="F29" s="424"/>
      <c r="G29" s="424"/>
      <c r="H29" s="424"/>
      <c r="I29" s="424"/>
      <c r="J29" s="424"/>
      <c r="K29" s="425"/>
    </row>
    <row r="30" spans="1:11" s="422" customFormat="1" ht="13.5" thickBot="1">
      <c r="A30" s="427" t="s">
        <v>217</v>
      </c>
      <c r="B30" s="478">
        <v>2782.995000000001</v>
      </c>
      <c r="C30" s="478">
        <v>269.8944000000002</v>
      </c>
      <c r="D30" s="478">
        <v>22.478400000000057</v>
      </c>
      <c r="E30" s="478">
        <v>0</v>
      </c>
      <c r="F30" s="478">
        <v>5.886429999999986</v>
      </c>
      <c r="G30" s="478">
        <v>43.035000000000764</v>
      </c>
      <c r="H30" s="478">
        <v>0</v>
      </c>
      <c r="I30" s="478">
        <v>0</v>
      </c>
      <c r="J30" s="478">
        <v>0</v>
      </c>
      <c r="K30" s="479">
        <v>3124.2815300000016</v>
      </c>
    </row>
    <row r="31" spans="1:5" ht="12.75">
      <c r="A31" s="133" t="s">
        <v>218</v>
      </c>
      <c r="B31" s="236"/>
      <c r="C31" s="236"/>
      <c r="D31" s="236"/>
      <c r="E31" s="236"/>
    </row>
    <row r="32" spans="1:5" ht="12.75">
      <c r="A32" s="133" t="s">
        <v>219</v>
      </c>
      <c r="B32" s="236"/>
      <c r="C32" s="236"/>
      <c r="D32" s="236"/>
      <c r="E32" s="236"/>
    </row>
    <row r="33" spans="3:5" ht="12.75">
      <c r="C33" s="236"/>
      <c r="D33" s="236"/>
      <c r="E33" s="236"/>
    </row>
    <row r="34" spans="2:5" ht="12.75">
      <c r="B34" s="236"/>
      <c r="C34" s="236"/>
      <c r="D34" s="236"/>
      <c r="E34" s="236"/>
    </row>
    <row r="35" spans="2:5" ht="12.75">
      <c r="B35" s="236"/>
      <c r="C35" s="236"/>
      <c r="D35" s="236"/>
      <c r="E35" s="236"/>
    </row>
  </sheetData>
  <mergeCells count="5">
    <mergeCell ref="A1:K1"/>
    <mergeCell ref="A3:K3"/>
    <mergeCell ref="A4:K4"/>
    <mergeCell ref="A6:K6"/>
    <mergeCell ref="A5:K5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  <ignoredErrors>
    <ignoredError sqref="B9 F8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4"/>
  <dimension ref="A1:H33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45" t="s">
        <v>0</v>
      </c>
      <c r="B1" s="445"/>
      <c r="C1" s="445"/>
      <c r="D1" s="445"/>
      <c r="E1" s="445"/>
      <c r="F1" s="445"/>
      <c r="G1" s="445"/>
      <c r="H1" s="445"/>
    </row>
    <row r="2" s="2" customFormat="1" ht="14.25"/>
    <row r="3" spans="1:8" s="2" customFormat="1" ht="15">
      <c r="A3" s="446" t="s">
        <v>47</v>
      </c>
      <c r="B3" s="446"/>
      <c r="C3" s="446"/>
      <c r="D3" s="446"/>
      <c r="E3" s="446"/>
      <c r="F3" s="446"/>
      <c r="G3" s="446"/>
      <c r="H3" s="446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11</v>
      </c>
      <c r="F5" s="22"/>
      <c r="G5" s="24" t="s">
        <v>31</v>
      </c>
      <c r="H5" s="25"/>
    </row>
    <row r="6" spans="1:8" ht="12.75">
      <c r="A6" s="26" t="s">
        <v>6</v>
      </c>
      <c r="B6" s="23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27" t="s">
        <v>16</v>
      </c>
      <c r="H6" s="28"/>
    </row>
    <row r="7" spans="1:8" ht="12.75">
      <c r="A7" s="14"/>
      <c r="B7" s="23" t="s">
        <v>17</v>
      </c>
      <c r="C7" s="23" t="s">
        <v>18</v>
      </c>
      <c r="D7" s="29" t="s">
        <v>19</v>
      </c>
      <c r="E7" s="23" t="s">
        <v>20</v>
      </c>
      <c r="F7" s="23" t="s">
        <v>9</v>
      </c>
      <c r="G7" s="23" t="s">
        <v>21</v>
      </c>
      <c r="H7" s="23" t="s">
        <v>22</v>
      </c>
    </row>
    <row r="8" spans="1:8" ht="13.5" thickBot="1">
      <c r="A8" s="30"/>
      <c r="B8" s="22"/>
      <c r="C8" s="22"/>
      <c r="D8" s="22"/>
      <c r="E8" s="23" t="s">
        <v>23</v>
      </c>
      <c r="F8" s="22"/>
      <c r="G8" s="22"/>
      <c r="H8" s="22"/>
    </row>
    <row r="9" spans="1:8" ht="12.75">
      <c r="A9" s="31">
        <v>1985</v>
      </c>
      <c r="B9" s="32">
        <v>20.6</v>
      </c>
      <c r="C9" s="32">
        <v>47.8</v>
      </c>
      <c r="D9" s="32">
        <v>98.5</v>
      </c>
      <c r="E9" s="33">
        <v>14.24398687389564</v>
      </c>
      <c r="F9" s="34">
        <v>14237.976752851802</v>
      </c>
      <c r="G9" s="34">
        <v>3743</v>
      </c>
      <c r="H9" s="34">
        <v>238</v>
      </c>
    </row>
    <row r="10" spans="1:8" ht="12.75">
      <c r="A10" s="35">
        <v>1986</v>
      </c>
      <c r="B10" s="36">
        <v>19</v>
      </c>
      <c r="C10" s="36">
        <v>51.2</v>
      </c>
      <c r="D10" s="36">
        <v>97.3</v>
      </c>
      <c r="E10" s="37">
        <v>15.476061687882394</v>
      </c>
      <c r="F10" s="38">
        <v>16840.35916483358</v>
      </c>
      <c r="G10" s="38">
        <v>20003</v>
      </c>
      <c r="H10" s="38">
        <v>37</v>
      </c>
    </row>
    <row r="11" spans="1:8" ht="12.75">
      <c r="A11" s="35">
        <v>1987</v>
      </c>
      <c r="B11" s="36">
        <v>15</v>
      </c>
      <c r="C11" s="36">
        <v>51.9</v>
      </c>
      <c r="D11" s="36">
        <v>77.9</v>
      </c>
      <c r="E11" s="37">
        <v>15.890760039907205</v>
      </c>
      <c r="F11" s="38">
        <v>11948.120635149591</v>
      </c>
      <c r="G11" s="38">
        <v>67768</v>
      </c>
      <c r="H11" s="38">
        <v>20</v>
      </c>
    </row>
    <row r="12" spans="1:8" ht="12.75">
      <c r="A12" s="35">
        <v>1988</v>
      </c>
      <c r="B12" s="36">
        <v>18</v>
      </c>
      <c r="C12" s="36">
        <v>54.3</v>
      </c>
      <c r="D12" s="36">
        <v>98</v>
      </c>
      <c r="E12" s="37">
        <v>15.025302609594558</v>
      </c>
      <c r="F12" s="38">
        <v>14634.644741745098</v>
      </c>
      <c r="G12" s="38">
        <v>252100</v>
      </c>
      <c r="H12" s="38">
        <v>7</v>
      </c>
    </row>
    <row r="13" spans="1:8" ht="12.75">
      <c r="A13" s="35">
        <v>1989</v>
      </c>
      <c r="B13" s="36">
        <v>22.1</v>
      </c>
      <c r="C13" s="36">
        <v>54.6</v>
      </c>
      <c r="D13" s="36">
        <v>120.7</v>
      </c>
      <c r="E13" s="37">
        <v>14.851009099323262</v>
      </c>
      <c r="F13" s="38">
        <v>17925.167982883177</v>
      </c>
      <c r="G13" s="38">
        <v>411797</v>
      </c>
      <c r="H13" s="38">
        <v>15</v>
      </c>
    </row>
    <row r="14" spans="1:8" ht="12.75">
      <c r="A14" s="35">
        <v>1990</v>
      </c>
      <c r="B14" s="36">
        <v>16.7</v>
      </c>
      <c r="C14" s="36">
        <v>53.1</v>
      </c>
      <c r="D14" s="36">
        <v>88.9</v>
      </c>
      <c r="E14" s="37">
        <v>14.881059704542452</v>
      </c>
      <c r="F14" s="38">
        <v>13229.262077338239</v>
      </c>
      <c r="G14" s="38">
        <v>296256</v>
      </c>
      <c r="H14" s="38">
        <v>93</v>
      </c>
    </row>
    <row r="15" spans="1:8" ht="12.75">
      <c r="A15" s="35">
        <v>1991</v>
      </c>
      <c r="B15" s="36">
        <v>18.7</v>
      </c>
      <c r="C15" s="36">
        <v>55.61497326203209</v>
      </c>
      <c r="D15" s="36">
        <v>104</v>
      </c>
      <c r="E15" s="37">
        <v>14.682725710095802</v>
      </c>
      <c r="F15" s="38">
        <v>15270.034738499631</v>
      </c>
      <c r="G15" s="38">
        <v>245111</v>
      </c>
      <c r="H15" s="38">
        <v>252</v>
      </c>
    </row>
    <row r="16" spans="1:8" ht="12.75">
      <c r="A16" s="35">
        <v>1992</v>
      </c>
      <c r="B16" s="36">
        <v>8.7</v>
      </c>
      <c r="C16" s="36">
        <v>56.206896551724135</v>
      </c>
      <c r="D16" s="36">
        <v>48.9</v>
      </c>
      <c r="E16" s="37">
        <v>13.2523169016624</v>
      </c>
      <c r="F16" s="38">
        <v>6480.382964912912</v>
      </c>
      <c r="G16" s="38">
        <v>295796</v>
      </c>
      <c r="H16" s="38">
        <v>64</v>
      </c>
    </row>
    <row r="17" spans="1:8" ht="12.75">
      <c r="A17" s="35">
        <v>1993</v>
      </c>
      <c r="B17" s="36">
        <v>4.9</v>
      </c>
      <c r="C17" s="36">
        <v>45.51020408163265</v>
      </c>
      <c r="D17" s="36">
        <v>22.3</v>
      </c>
      <c r="E17" s="37">
        <v>15.662375440241366</v>
      </c>
      <c r="F17" s="38">
        <v>3492.709723173825</v>
      </c>
      <c r="G17" s="38">
        <v>361740</v>
      </c>
      <c r="H17" s="38">
        <v>346</v>
      </c>
    </row>
    <row r="18" spans="1:8" ht="12.75">
      <c r="A18" s="35">
        <v>1994</v>
      </c>
      <c r="B18" s="36">
        <v>20.5</v>
      </c>
      <c r="C18" s="36">
        <v>37.951219512195124</v>
      </c>
      <c r="D18" s="36">
        <v>77.8</v>
      </c>
      <c r="E18" s="37">
        <v>15.926820766170232</v>
      </c>
      <c r="F18" s="38">
        <v>12391.066556080437</v>
      </c>
      <c r="G18" s="38">
        <v>385753</v>
      </c>
      <c r="H18" s="38">
        <v>733</v>
      </c>
    </row>
    <row r="19" spans="1:8" ht="12.75">
      <c r="A19" s="35">
        <v>1995</v>
      </c>
      <c r="B19" s="36">
        <v>6.4</v>
      </c>
      <c r="C19" s="36">
        <v>42.96875</v>
      </c>
      <c r="D19" s="36">
        <v>27.5</v>
      </c>
      <c r="E19" s="37">
        <v>16.497782265334823</v>
      </c>
      <c r="F19" s="38">
        <v>4536.890122967076</v>
      </c>
      <c r="G19" s="38">
        <v>569828</v>
      </c>
      <c r="H19" s="38">
        <v>231</v>
      </c>
    </row>
    <row r="20" spans="1:8" ht="12.75">
      <c r="A20" s="13">
        <v>1996</v>
      </c>
      <c r="B20" s="41">
        <v>9.3</v>
      </c>
      <c r="C20" s="42">
        <v>47.20430107526881</v>
      </c>
      <c r="D20" s="41">
        <v>43.9</v>
      </c>
      <c r="E20" s="43">
        <v>14.586563773394397</v>
      </c>
      <c r="F20" s="44">
        <v>6403.50149652014</v>
      </c>
      <c r="G20" s="44">
        <v>512294</v>
      </c>
      <c r="H20" s="39">
        <v>285</v>
      </c>
    </row>
    <row r="21" spans="1:8" ht="12.75">
      <c r="A21" s="13">
        <v>1997</v>
      </c>
      <c r="B21" s="41">
        <v>10.2</v>
      </c>
      <c r="C21" s="42">
        <v>47.64705882352942</v>
      </c>
      <c r="D21" s="41">
        <v>48.6</v>
      </c>
      <c r="E21" s="43">
        <v>13.97353142692294</v>
      </c>
      <c r="F21" s="44">
        <v>6791.136273484548</v>
      </c>
      <c r="G21" s="44">
        <v>309350</v>
      </c>
      <c r="H21" s="39">
        <v>947</v>
      </c>
    </row>
    <row r="22" spans="1:8" ht="12.75">
      <c r="A22" s="13">
        <v>1998</v>
      </c>
      <c r="B22" s="41">
        <v>12.6</v>
      </c>
      <c r="C22" s="42">
        <v>45.396825396825406</v>
      </c>
      <c r="D22" s="41">
        <v>57.2</v>
      </c>
      <c r="E22" s="43">
        <v>12.969841212602022</v>
      </c>
      <c r="F22" s="44">
        <v>7418.749173608356</v>
      </c>
      <c r="G22" s="44">
        <v>382741</v>
      </c>
      <c r="H22" s="39">
        <v>1565</v>
      </c>
    </row>
    <row r="23" spans="1:8" ht="12.75">
      <c r="A23" s="13">
        <v>1999</v>
      </c>
      <c r="B23" s="41">
        <v>7.4</v>
      </c>
      <c r="C23" s="42">
        <f>D23/B23*10</f>
        <v>47.56756756756757</v>
      </c>
      <c r="D23" s="41">
        <v>35.2</v>
      </c>
      <c r="E23" s="43">
        <v>14.093733847799696</v>
      </c>
      <c r="F23" s="44">
        <f>D23*E23*10</f>
        <v>4960.994314425493</v>
      </c>
      <c r="G23" s="44">
        <v>351478.216</v>
      </c>
      <c r="H23" s="39">
        <v>1409.497</v>
      </c>
    </row>
    <row r="24" spans="1:8" ht="12.75">
      <c r="A24" s="13">
        <v>2000</v>
      </c>
      <c r="B24" s="41">
        <v>8.8</v>
      </c>
      <c r="C24" s="42">
        <f>D24/B24*10</f>
        <v>47.49999999999999</v>
      </c>
      <c r="D24" s="41">
        <v>41.8</v>
      </c>
      <c r="E24" s="43">
        <v>14.10575408988737</v>
      </c>
      <c r="F24" s="44">
        <f>D24*E24*10</f>
        <v>5896.20520957292</v>
      </c>
      <c r="G24" s="73">
        <v>333689.843</v>
      </c>
      <c r="H24" s="96">
        <v>1318.536</v>
      </c>
    </row>
    <row r="25" spans="1:8" ht="12.75">
      <c r="A25" s="13">
        <v>2001</v>
      </c>
      <c r="B25" s="41">
        <v>8.548</v>
      </c>
      <c r="C25" s="42">
        <f>D25/B25*10</f>
        <v>38.70379036031821</v>
      </c>
      <c r="D25" s="41">
        <v>33.084</v>
      </c>
      <c r="E25" s="43">
        <v>14.17</v>
      </c>
      <c r="F25" s="44">
        <f>D25*E25*10</f>
        <v>4688.0028</v>
      </c>
      <c r="G25" s="73">
        <v>146364.356</v>
      </c>
      <c r="H25" s="96">
        <v>1082.223</v>
      </c>
    </row>
    <row r="26" spans="1:8" ht="12.75">
      <c r="A26" s="13">
        <v>2002</v>
      </c>
      <c r="B26" s="41">
        <v>7.597</v>
      </c>
      <c r="C26" s="42">
        <f>D26/B26*10</f>
        <v>37.97025141503225</v>
      </c>
      <c r="D26" s="41">
        <v>28.846</v>
      </c>
      <c r="E26" s="43">
        <v>12.82</v>
      </c>
      <c r="F26" s="44">
        <f>D26*E26*10</f>
        <v>3698.0572</v>
      </c>
      <c r="G26" s="73">
        <v>149873.076</v>
      </c>
      <c r="H26" s="96">
        <v>1582.292</v>
      </c>
    </row>
    <row r="27" spans="1:8" ht="13.5" thickBot="1">
      <c r="A27" s="48" t="s">
        <v>350</v>
      </c>
      <c r="B27" s="66">
        <v>6.5</v>
      </c>
      <c r="C27" s="67">
        <f>D27/B27*10</f>
        <v>44.769230769230774</v>
      </c>
      <c r="D27" s="66">
        <v>29.1</v>
      </c>
      <c r="E27" s="108">
        <v>14.72</v>
      </c>
      <c r="F27" s="68">
        <f>D27*E27*10</f>
        <v>4283.52</v>
      </c>
      <c r="G27" s="68"/>
      <c r="H27" s="69"/>
    </row>
    <row r="28" spans="1:8" ht="12.75">
      <c r="A28" s="14" t="s">
        <v>24</v>
      </c>
      <c r="B28" s="14"/>
      <c r="C28" s="14"/>
      <c r="D28" s="14"/>
      <c r="E28" s="14"/>
      <c r="F28" s="14"/>
      <c r="G28" s="14"/>
      <c r="H28" s="14"/>
    </row>
    <row r="29" spans="1:8" ht="12.75">
      <c r="A29" s="14" t="s">
        <v>41</v>
      </c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ht="12.75">
      <c r="H31" s="14"/>
    </row>
    <row r="32" ht="12.75">
      <c r="H32" s="14"/>
    </row>
    <row r="33" ht="12.75">
      <c r="H33" s="14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5"/>
  <dimension ref="A1:I5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5" customWidth="1"/>
    <col min="2" max="8" width="13.140625" style="85" customWidth="1"/>
    <col min="9" max="16384" width="11.421875" style="85" customWidth="1"/>
  </cols>
  <sheetData>
    <row r="1" spans="1:7" s="366" customFormat="1" ht="18">
      <c r="A1" s="447" t="s">
        <v>0</v>
      </c>
      <c r="B1" s="447"/>
      <c r="C1" s="447"/>
      <c r="D1" s="447"/>
      <c r="E1" s="447"/>
      <c r="F1" s="447"/>
      <c r="G1" s="447"/>
    </row>
    <row r="2" s="254" customFormat="1" ht="14.25"/>
    <row r="3" spans="1:7" s="254" customFormat="1" ht="15">
      <c r="A3" s="448" t="s">
        <v>362</v>
      </c>
      <c r="B3" s="448"/>
      <c r="C3" s="448"/>
      <c r="D3" s="448"/>
      <c r="E3" s="448"/>
      <c r="F3" s="448"/>
      <c r="G3" s="448"/>
    </row>
    <row r="4" spans="1:7" s="254" customFormat="1" ht="15">
      <c r="A4" s="378"/>
      <c r="B4" s="379"/>
      <c r="C4" s="379"/>
      <c r="D4" s="379"/>
      <c r="E4" s="379"/>
      <c r="F4" s="379"/>
      <c r="G4" s="379"/>
    </row>
    <row r="5" spans="1:7" ht="12.75">
      <c r="A5" s="442" t="s">
        <v>287</v>
      </c>
      <c r="B5" s="437" t="s">
        <v>3</v>
      </c>
      <c r="C5" s="438"/>
      <c r="D5" s="438"/>
      <c r="E5" s="437" t="s">
        <v>13</v>
      </c>
      <c r="F5" s="438"/>
      <c r="G5" s="240" t="s">
        <v>4</v>
      </c>
    </row>
    <row r="6" spans="1:7" ht="12.75">
      <c r="A6" s="227" t="s">
        <v>289</v>
      </c>
      <c r="B6" s="82" t="s">
        <v>146</v>
      </c>
      <c r="C6" s="83"/>
      <c r="D6" s="83"/>
      <c r="E6" s="82" t="s">
        <v>147</v>
      </c>
      <c r="F6" s="83"/>
      <c r="G6" s="64" t="s">
        <v>229</v>
      </c>
    </row>
    <row r="7" spans="1:7" ht="13.5" thickBot="1">
      <c r="A7" s="255" t="s">
        <v>228</v>
      </c>
      <c r="B7" s="242" t="s">
        <v>149</v>
      </c>
      <c r="C7" s="253" t="s">
        <v>150</v>
      </c>
      <c r="D7" s="253" t="s">
        <v>151</v>
      </c>
      <c r="E7" s="242" t="s">
        <v>149</v>
      </c>
      <c r="F7" s="253" t="s">
        <v>150</v>
      </c>
      <c r="G7" s="242" t="s">
        <v>16</v>
      </c>
    </row>
    <row r="8" spans="1:9" ht="12.75">
      <c r="A8" s="231" t="s">
        <v>240</v>
      </c>
      <c r="B8" s="382" t="s">
        <v>40</v>
      </c>
      <c r="C8" s="382">
        <v>18</v>
      </c>
      <c r="D8" s="382">
        <v>18</v>
      </c>
      <c r="E8" s="383" t="s">
        <v>40</v>
      </c>
      <c r="F8" s="383" t="s">
        <v>40</v>
      </c>
      <c r="G8" s="382" t="s">
        <v>40</v>
      </c>
      <c r="H8" s="306"/>
      <c r="I8" s="306"/>
    </row>
    <row r="9" spans="1:9" ht="12.75">
      <c r="A9" s="231"/>
      <c r="B9" s="382"/>
      <c r="C9" s="382"/>
      <c r="D9" s="382"/>
      <c r="E9" s="383"/>
      <c r="F9" s="383"/>
      <c r="G9" s="382"/>
      <c r="H9" s="306"/>
      <c r="I9" s="306"/>
    </row>
    <row r="10" spans="1:9" ht="12.75">
      <c r="A10" s="231" t="s">
        <v>241</v>
      </c>
      <c r="B10" s="386">
        <v>1</v>
      </c>
      <c r="C10" s="382" t="s">
        <v>40</v>
      </c>
      <c r="D10" s="382">
        <v>1</v>
      </c>
      <c r="E10" s="386">
        <v>2200</v>
      </c>
      <c r="F10" s="383" t="s">
        <v>40</v>
      </c>
      <c r="G10" s="382">
        <v>2</v>
      </c>
      <c r="H10" s="306"/>
      <c r="I10" s="306"/>
    </row>
    <row r="11" spans="2:9" ht="12.75">
      <c r="B11" s="369"/>
      <c r="C11" s="369"/>
      <c r="D11" s="369"/>
      <c r="E11" s="370"/>
      <c r="F11" s="370"/>
      <c r="G11" s="369"/>
      <c r="H11" s="306"/>
      <c r="I11" s="306"/>
    </row>
    <row r="12" spans="1:9" ht="12.75">
      <c r="A12" s="85" t="s">
        <v>242</v>
      </c>
      <c r="B12" s="384">
        <v>23</v>
      </c>
      <c r="C12" s="369">
        <v>622</v>
      </c>
      <c r="D12" s="369">
        <v>645</v>
      </c>
      <c r="E12" s="384">
        <v>957</v>
      </c>
      <c r="F12" s="370">
        <v>3232</v>
      </c>
      <c r="G12" s="369">
        <v>2032</v>
      </c>
      <c r="H12" s="306"/>
      <c r="I12" s="306"/>
    </row>
    <row r="13" spans="1:9" ht="12.75">
      <c r="A13" s="85" t="s">
        <v>243</v>
      </c>
      <c r="B13" s="369">
        <v>2</v>
      </c>
      <c r="C13" s="369">
        <v>25</v>
      </c>
      <c r="D13" s="369">
        <v>27</v>
      </c>
      <c r="E13" s="370">
        <v>1000</v>
      </c>
      <c r="F13" s="370">
        <v>3600</v>
      </c>
      <c r="G13" s="369">
        <v>92</v>
      </c>
      <c r="H13" s="306"/>
      <c r="I13" s="306"/>
    </row>
    <row r="14" spans="1:9" ht="12.75">
      <c r="A14" s="85" t="s">
        <v>244</v>
      </c>
      <c r="B14" s="369" t="s">
        <v>40</v>
      </c>
      <c r="C14" s="369">
        <v>22</v>
      </c>
      <c r="D14" s="369">
        <v>22</v>
      </c>
      <c r="E14" s="370" t="s">
        <v>40</v>
      </c>
      <c r="F14" s="370">
        <v>4000</v>
      </c>
      <c r="G14" s="369">
        <v>88</v>
      </c>
      <c r="H14" s="306"/>
      <c r="I14" s="306"/>
    </row>
    <row r="15" spans="1:9" ht="12.75">
      <c r="A15" s="231" t="s">
        <v>293</v>
      </c>
      <c r="B15" s="382">
        <v>25</v>
      </c>
      <c r="C15" s="382">
        <v>669</v>
      </c>
      <c r="D15" s="382">
        <v>694</v>
      </c>
      <c r="E15" s="383">
        <v>960</v>
      </c>
      <c r="F15" s="383">
        <v>3271</v>
      </c>
      <c r="G15" s="382">
        <v>2212</v>
      </c>
      <c r="H15" s="306"/>
      <c r="I15" s="306"/>
    </row>
    <row r="16" spans="2:9" ht="12.75">
      <c r="B16" s="369"/>
      <c r="C16" s="369"/>
      <c r="D16" s="369"/>
      <c r="E16" s="370"/>
      <c r="F16" s="370"/>
      <c r="G16" s="369"/>
      <c r="H16" s="306"/>
      <c r="I16" s="306"/>
    </row>
    <row r="17" spans="1:9" ht="12.75">
      <c r="A17" s="85" t="s">
        <v>245</v>
      </c>
      <c r="B17" s="385">
        <v>1271</v>
      </c>
      <c r="C17" s="385">
        <v>138</v>
      </c>
      <c r="D17" s="369">
        <v>1409</v>
      </c>
      <c r="E17" s="385">
        <v>3159</v>
      </c>
      <c r="F17" s="385">
        <v>7079</v>
      </c>
      <c r="G17" s="370">
        <v>4992</v>
      </c>
      <c r="H17" s="306"/>
      <c r="I17" s="306"/>
    </row>
    <row r="18" spans="1:9" ht="12.75">
      <c r="A18" s="85" t="s">
        <v>246</v>
      </c>
      <c r="B18" s="385">
        <v>1870</v>
      </c>
      <c r="C18" s="385">
        <v>576</v>
      </c>
      <c r="D18" s="369">
        <v>2446</v>
      </c>
      <c r="E18" s="385">
        <v>1600</v>
      </c>
      <c r="F18" s="385">
        <v>5800</v>
      </c>
      <c r="G18" s="370">
        <v>6333</v>
      </c>
      <c r="H18" s="306"/>
      <c r="I18" s="306"/>
    </row>
    <row r="19" spans="1:9" ht="12.75">
      <c r="A19" s="85" t="s">
        <v>247</v>
      </c>
      <c r="B19" s="385">
        <v>5</v>
      </c>
      <c r="C19" s="385">
        <v>178</v>
      </c>
      <c r="D19" s="369">
        <v>183</v>
      </c>
      <c r="E19" s="385">
        <v>4000</v>
      </c>
      <c r="F19" s="385">
        <v>8112</v>
      </c>
      <c r="G19" s="370">
        <v>1464</v>
      </c>
      <c r="H19" s="306"/>
      <c r="I19" s="306"/>
    </row>
    <row r="20" spans="1:9" ht="12.75">
      <c r="A20" s="85" t="s">
        <v>248</v>
      </c>
      <c r="B20" s="385">
        <v>27</v>
      </c>
      <c r="C20" s="385">
        <v>2</v>
      </c>
      <c r="D20" s="369">
        <v>29</v>
      </c>
      <c r="E20" s="385">
        <v>4111</v>
      </c>
      <c r="F20" s="385">
        <v>7000</v>
      </c>
      <c r="G20" s="370">
        <v>125</v>
      </c>
      <c r="H20" s="306"/>
      <c r="I20" s="306"/>
    </row>
    <row r="21" spans="1:9" ht="12.75">
      <c r="A21" s="231" t="s">
        <v>249</v>
      </c>
      <c r="B21" s="382">
        <v>3173</v>
      </c>
      <c r="C21" s="382">
        <v>894</v>
      </c>
      <c r="D21" s="382">
        <v>4067</v>
      </c>
      <c r="E21" s="383">
        <v>2250</v>
      </c>
      <c r="F21" s="383">
        <v>6460</v>
      </c>
      <c r="G21" s="382">
        <v>12914</v>
      </c>
      <c r="H21" s="306"/>
      <c r="I21" s="306"/>
    </row>
    <row r="22" spans="1:9" ht="12.75">
      <c r="A22" s="231"/>
      <c r="B22" s="382"/>
      <c r="C22" s="382"/>
      <c r="D22" s="382"/>
      <c r="E22" s="383"/>
      <c r="F22" s="383"/>
      <c r="G22" s="382"/>
      <c r="H22" s="306"/>
      <c r="I22" s="306"/>
    </row>
    <row r="23" spans="1:9" ht="12.75">
      <c r="A23" s="85" t="s">
        <v>251</v>
      </c>
      <c r="B23" s="370" t="s">
        <v>40</v>
      </c>
      <c r="C23" s="370">
        <v>15</v>
      </c>
      <c r="D23" s="369">
        <v>15</v>
      </c>
      <c r="E23" s="370" t="s">
        <v>40</v>
      </c>
      <c r="F23" s="370">
        <v>5000</v>
      </c>
      <c r="G23" s="370">
        <v>75</v>
      </c>
      <c r="H23" s="306"/>
      <c r="I23" s="306"/>
    </row>
    <row r="24" spans="1:9" ht="12.75">
      <c r="A24" s="85" t="s">
        <v>256</v>
      </c>
      <c r="B24" s="370" t="s">
        <v>40</v>
      </c>
      <c r="C24" s="370">
        <v>2</v>
      </c>
      <c r="D24" s="369">
        <v>2</v>
      </c>
      <c r="E24" s="370" t="s">
        <v>40</v>
      </c>
      <c r="F24" s="370">
        <v>6000</v>
      </c>
      <c r="G24" s="370">
        <v>12</v>
      </c>
      <c r="H24" s="306"/>
      <c r="I24" s="306"/>
    </row>
    <row r="25" spans="1:9" ht="12.75">
      <c r="A25" s="85" t="s">
        <v>257</v>
      </c>
      <c r="B25" s="370" t="s">
        <v>40</v>
      </c>
      <c r="C25" s="370">
        <v>4</v>
      </c>
      <c r="D25" s="369">
        <v>4</v>
      </c>
      <c r="E25" s="370" t="s">
        <v>40</v>
      </c>
      <c r="F25" s="370">
        <v>2000</v>
      </c>
      <c r="G25" s="370">
        <v>8</v>
      </c>
      <c r="H25" s="306"/>
      <c r="I25" s="306"/>
    </row>
    <row r="26" spans="1:9" ht="12.75">
      <c r="A26" s="85" t="s">
        <v>259</v>
      </c>
      <c r="B26" s="370">
        <v>9</v>
      </c>
      <c r="C26" s="370" t="s">
        <v>40</v>
      </c>
      <c r="D26" s="369">
        <v>9</v>
      </c>
      <c r="E26" s="370">
        <v>1200</v>
      </c>
      <c r="F26" s="370" t="s">
        <v>40</v>
      </c>
      <c r="G26" s="370">
        <v>11</v>
      </c>
      <c r="H26" s="306"/>
      <c r="I26" s="306"/>
    </row>
    <row r="27" spans="1:9" ht="12.75">
      <c r="A27" s="231" t="s">
        <v>294</v>
      </c>
      <c r="B27" s="382">
        <v>9</v>
      </c>
      <c r="C27" s="382">
        <v>21</v>
      </c>
      <c r="D27" s="382">
        <v>30</v>
      </c>
      <c r="E27" s="383">
        <v>1200</v>
      </c>
      <c r="F27" s="383">
        <v>4524</v>
      </c>
      <c r="G27" s="382">
        <v>106</v>
      </c>
      <c r="H27" s="306"/>
      <c r="I27" s="306"/>
    </row>
    <row r="28" spans="1:9" ht="12.75">
      <c r="A28" s="231"/>
      <c r="B28" s="382"/>
      <c r="C28" s="382"/>
      <c r="D28" s="382"/>
      <c r="E28" s="383"/>
      <c r="F28" s="383"/>
      <c r="G28" s="382"/>
      <c r="H28" s="306"/>
      <c r="I28" s="306"/>
    </row>
    <row r="29" spans="1:9" ht="12.75">
      <c r="A29" s="85" t="s">
        <v>261</v>
      </c>
      <c r="B29" s="369">
        <v>1</v>
      </c>
      <c r="C29" s="369">
        <v>14</v>
      </c>
      <c r="D29" s="369">
        <v>15</v>
      </c>
      <c r="E29" s="370">
        <v>1700</v>
      </c>
      <c r="F29" s="370">
        <v>5500</v>
      </c>
      <c r="G29" s="369">
        <v>79</v>
      </c>
      <c r="H29" s="306"/>
      <c r="I29" s="306"/>
    </row>
    <row r="30" spans="1:9" ht="12.75">
      <c r="A30" s="85" t="s">
        <v>262</v>
      </c>
      <c r="B30" s="369" t="s">
        <v>40</v>
      </c>
      <c r="C30" s="369">
        <v>1</v>
      </c>
      <c r="D30" s="369">
        <v>1</v>
      </c>
      <c r="E30" s="370" t="s">
        <v>40</v>
      </c>
      <c r="F30" s="370" t="s">
        <v>40</v>
      </c>
      <c r="G30" s="369" t="s">
        <v>40</v>
      </c>
      <c r="H30" s="306"/>
      <c r="I30" s="306"/>
    </row>
    <row r="31" spans="1:9" ht="12.75">
      <c r="A31" s="85" t="s">
        <v>265</v>
      </c>
      <c r="B31" s="369">
        <v>8</v>
      </c>
      <c r="C31" s="369">
        <v>40</v>
      </c>
      <c r="D31" s="369">
        <v>48</v>
      </c>
      <c r="E31" s="370">
        <v>1600</v>
      </c>
      <c r="F31" s="370">
        <v>6818</v>
      </c>
      <c r="G31" s="369">
        <v>286</v>
      </c>
      <c r="H31" s="306"/>
      <c r="I31" s="306"/>
    </row>
    <row r="32" spans="1:9" ht="12.75">
      <c r="A32" s="231" t="s">
        <v>266</v>
      </c>
      <c r="B32" s="382">
        <v>9</v>
      </c>
      <c r="C32" s="382">
        <v>55</v>
      </c>
      <c r="D32" s="382">
        <v>64</v>
      </c>
      <c r="E32" s="383">
        <v>1611</v>
      </c>
      <c r="F32" s="383">
        <v>6359</v>
      </c>
      <c r="G32" s="382">
        <v>365</v>
      </c>
      <c r="H32" s="306"/>
      <c r="I32" s="306"/>
    </row>
    <row r="33" spans="2:9" ht="12.75">
      <c r="B33" s="369"/>
      <c r="C33" s="369"/>
      <c r="D33" s="369"/>
      <c r="E33" s="370"/>
      <c r="F33" s="370"/>
      <c r="G33" s="369"/>
      <c r="H33" s="306"/>
      <c r="I33" s="306"/>
    </row>
    <row r="34" spans="1:9" ht="12.75">
      <c r="A34" s="85" t="s">
        <v>267</v>
      </c>
      <c r="B34" s="370">
        <v>1</v>
      </c>
      <c r="C34" s="370">
        <v>68</v>
      </c>
      <c r="D34" s="369">
        <v>69</v>
      </c>
      <c r="E34" s="370">
        <v>700</v>
      </c>
      <c r="F34" s="370">
        <v>3500</v>
      </c>
      <c r="G34" s="370">
        <v>239</v>
      </c>
      <c r="H34" s="306"/>
      <c r="I34" s="306"/>
    </row>
    <row r="35" spans="1:9" ht="12.75">
      <c r="A35" s="85" t="s">
        <v>269</v>
      </c>
      <c r="B35" s="370" t="s">
        <v>40</v>
      </c>
      <c r="C35" s="370">
        <v>2</v>
      </c>
      <c r="D35" s="369">
        <v>2</v>
      </c>
      <c r="E35" s="370" t="s">
        <v>40</v>
      </c>
      <c r="F35" s="370">
        <v>6000</v>
      </c>
      <c r="G35" s="370">
        <v>12</v>
      </c>
      <c r="H35" s="306"/>
      <c r="I35" s="306"/>
    </row>
    <row r="36" spans="1:9" ht="12.75">
      <c r="A36" s="231" t="s">
        <v>270</v>
      </c>
      <c r="B36" s="382">
        <v>1</v>
      </c>
      <c r="C36" s="382">
        <v>70</v>
      </c>
      <c r="D36" s="382">
        <v>71</v>
      </c>
      <c r="E36" s="383">
        <v>700</v>
      </c>
      <c r="F36" s="383">
        <v>3571</v>
      </c>
      <c r="G36" s="382">
        <v>251</v>
      </c>
      <c r="H36" s="306"/>
      <c r="I36" s="306"/>
    </row>
    <row r="37" spans="1:9" ht="12.75">
      <c r="A37" s="231"/>
      <c r="B37" s="382"/>
      <c r="C37" s="382"/>
      <c r="D37" s="382"/>
      <c r="E37" s="383"/>
      <c r="F37" s="383"/>
      <c r="G37" s="382"/>
      <c r="H37" s="306"/>
      <c r="I37" s="306"/>
    </row>
    <row r="38" spans="1:9" ht="12.75">
      <c r="A38" s="231" t="s">
        <v>271</v>
      </c>
      <c r="B38" s="382">
        <v>3</v>
      </c>
      <c r="C38" s="382">
        <v>22</v>
      </c>
      <c r="D38" s="382">
        <v>25</v>
      </c>
      <c r="E38" s="382">
        <v>800</v>
      </c>
      <c r="F38" s="382">
        <v>5500</v>
      </c>
      <c r="G38" s="382">
        <v>124</v>
      </c>
      <c r="H38" s="306"/>
      <c r="I38" s="306"/>
    </row>
    <row r="39" spans="1:9" ht="12.75">
      <c r="A39" s="231"/>
      <c r="B39" s="382"/>
      <c r="C39" s="382"/>
      <c r="D39" s="382"/>
      <c r="E39" s="383"/>
      <c r="F39" s="383"/>
      <c r="G39" s="382"/>
      <c r="H39" s="306"/>
      <c r="I39" s="306"/>
    </row>
    <row r="40" spans="1:9" ht="12.75">
      <c r="A40" s="85" t="s">
        <v>272</v>
      </c>
      <c r="B40" s="384">
        <v>200</v>
      </c>
      <c r="C40" s="370">
        <v>660</v>
      </c>
      <c r="D40" s="369">
        <v>860</v>
      </c>
      <c r="E40" s="384">
        <v>1000</v>
      </c>
      <c r="F40" s="370">
        <v>8000</v>
      </c>
      <c r="G40" s="370">
        <v>5480</v>
      </c>
      <c r="H40" s="306"/>
      <c r="I40" s="306"/>
    </row>
    <row r="41" spans="1:9" ht="12.75">
      <c r="A41" s="85" t="s">
        <v>273</v>
      </c>
      <c r="B41" s="384">
        <v>310</v>
      </c>
      <c r="C41" s="370">
        <v>150</v>
      </c>
      <c r="D41" s="369">
        <v>460</v>
      </c>
      <c r="E41" s="384">
        <v>800</v>
      </c>
      <c r="F41" s="370">
        <v>7500</v>
      </c>
      <c r="G41" s="370">
        <v>1373</v>
      </c>
      <c r="H41" s="306"/>
      <c r="I41" s="306"/>
    </row>
    <row r="42" spans="1:9" ht="12.75">
      <c r="A42" s="231" t="s">
        <v>274</v>
      </c>
      <c r="B42" s="386">
        <v>510</v>
      </c>
      <c r="C42" s="382">
        <v>810</v>
      </c>
      <c r="D42" s="382">
        <v>1320</v>
      </c>
      <c r="E42" s="386">
        <v>878</v>
      </c>
      <c r="F42" s="383">
        <v>7907</v>
      </c>
      <c r="G42" s="382">
        <v>6853</v>
      </c>
      <c r="H42" s="306"/>
      <c r="I42" s="306"/>
    </row>
    <row r="43" spans="2:9" ht="12.75">
      <c r="B43" s="369"/>
      <c r="C43" s="369"/>
      <c r="D43" s="369"/>
      <c r="E43" s="370"/>
      <c r="F43" s="370"/>
      <c r="G43" s="369"/>
      <c r="H43" s="306"/>
      <c r="I43" s="306"/>
    </row>
    <row r="44" spans="1:9" ht="12.75">
      <c r="A44" s="85" t="s">
        <v>275</v>
      </c>
      <c r="B44" s="369">
        <v>4</v>
      </c>
      <c r="C44" s="369">
        <v>15</v>
      </c>
      <c r="D44" s="369">
        <v>19</v>
      </c>
      <c r="E44" s="370">
        <v>800</v>
      </c>
      <c r="F44" s="370">
        <v>2500</v>
      </c>
      <c r="G44" s="369">
        <v>41</v>
      </c>
      <c r="H44" s="306"/>
      <c r="I44" s="306"/>
    </row>
    <row r="45" spans="1:9" ht="12.75">
      <c r="A45" s="85" t="s">
        <v>276</v>
      </c>
      <c r="B45" s="369">
        <v>409</v>
      </c>
      <c r="C45" s="369">
        <v>377</v>
      </c>
      <c r="D45" s="369">
        <v>786</v>
      </c>
      <c r="E45" s="370">
        <v>1200</v>
      </c>
      <c r="F45" s="370">
        <v>6200</v>
      </c>
      <c r="G45" s="369">
        <v>2828</v>
      </c>
      <c r="H45" s="306"/>
      <c r="I45" s="306"/>
    </row>
    <row r="46" spans="1:9" ht="12.75">
      <c r="A46" s="85" t="s">
        <v>277</v>
      </c>
      <c r="B46" s="370">
        <v>10</v>
      </c>
      <c r="C46" s="370">
        <v>176</v>
      </c>
      <c r="D46" s="369">
        <v>186</v>
      </c>
      <c r="E46" s="370">
        <v>3000</v>
      </c>
      <c r="F46" s="370">
        <v>6500</v>
      </c>
      <c r="G46" s="370">
        <v>1174</v>
      </c>
      <c r="H46" s="306"/>
      <c r="I46" s="306"/>
    </row>
    <row r="47" spans="1:9" ht="12.75">
      <c r="A47" s="85" t="s">
        <v>278</v>
      </c>
      <c r="B47" s="369" t="s">
        <v>40</v>
      </c>
      <c r="C47" s="369">
        <v>14</v>
      </c>
      <c r="D47" s="369">
        <v>14</v>
      </c>
      <c r="E47" s="369" t="s">
        <v>40</v>
      </c>
      <c r="F47" s="370">
        <v>7000</v>
      </c>
      <c r="G47" s="369">
        <v>98</v>
      </c>
      <c r="H47" s="306"/>
      <c r="I47" s="306"/>
    </row>
    <row r="48" spans="1:9" ht="12.75">
      <c r="A48" s="85" t="s">
        <v>279</v>
      </c>
      <c r="B48" s="369" t="s">
        <v>40</v>
      </c>
      <c r="C48" s="369">
        <v>1</v>
      </c>
      <c r="D48" s="369">
        <v>1</v>
      </c>
      <c r="E48" s="370" t="s">
        <v>40</v>
      </c>
      <c r="F48" s="370">
        <v>6000</v>
      </c>
      <c r="G48" s="369">
        <v>6</v>
      </c>
      <c r="H48" s="306"/>
      <c r="I48" s="306"/>
    </row>
    <row r="49" spans="1:9" ht="12.75">
      <c r="A49" s="85" t="s">
        <v>282</v>
      </c>
      <c r="B49" s="370">
        <v>20</v>
      </c>
      <c r="C49" s="370">
        <v>281</v>
      </c>
      <c r="D49" s="369">
        <v>301</v>
      </c>
      <c r="E49" s="370">
        <v>2250</v>
      </c>
      <c r="F49" s="370">
        <v>6500</v>
      </c>
      <c r="G49" s="370">
        <v>1872</v>
      </c>
      <c r="H49" s="306"/>
      <c r="I49" s="306"/>
    </row>
    <row r="50" spans="1:9" ht="12.75">
      <c r="A50" s="231" t="s">
        <v>295</v>
      </c>
      <c r="B50" s="382">
        <v>443</v>
      </c>
      <c r="C50" s="382">
        <v>864</v>
      </c>
      <c r="D50" s="382">
        <v>1307</v>
      </c>
      <c r="E50" s="383">
        <v>1284</v>
      </c>
      <c r="F50" s="383">
        <v>6307</v>
      </c>
      <c r="G50" s="382">
        <v>6019</v>
      </c>
      <c r="H50" s="306"/>
      <c r="I50" s="306"/>
    </row>
    <row r="51" spans="2:9" ht="12.75">
      <c r="B51" s="369"/>
      <c r="C51" s="369"/>
      <c r="D51" s="369"/>
      <c r="E51" s="370"/>
      <c r="F51" s="370"/>
      <c r="G51" s="369"/>
      <c r="H51" s="306"/>
      <c r="I51" s="306"/>
    </row>
    <row r="52" spans="1:9" ht="13.5" thickBot="1">
      <c r="A52" s="232" t="s">
        <v>286</v>
      </c>
      <c r="B52" s="373">
        <f>SUM(B8:B10,B15,B21,B27,B32,B36:B38,B42,B50)</f>
        <v>4174</v>
      </c>
      <c r="C52" s="373">
        <f>SUM(C8:C10,C15,C21,C27,C32,C36:C38,C42,C50)</f>
        <v>3423</v>
      </c>
      <c r="D52" s="373">
        <f>SUM(D8:D10,D15,D21,D27,D32,D36:D38,D42,D50)</f>
        <v>7597</v>
      </c>
      <c r="E52" s="373">
        <f>((E10*B10)+(E15*B15)+(E21*B21)+(E27*B27)+(E32*B32)+(E36*B36)+(E38*B38)+(E42*B42)+(E50*B50))/B52</f>
        <v>1967.0438428366076</v>
      </c>
      <c r="F52" s="373">
        <f>((F15*C15)+(F21*C21)+(F27*C27)+(F32*C32)+(F36*C36)+(F38*C38)+(F42*C42)+(F50*C50))/C52</f>
        <v>6027.804849547181</v>
      </c>
      <c r="G52" s="373">
        <f>SUM(G8:G10,G15,G21,G27,G32,G36:G38,G42,G50)</f>
        <v>28846</v>
      </c>
      <c r="H52" s="306"/>
      <c r="I52" s="306"/>
    </row>
    <row r="53" ht="12.75">
      <c r="G53" s="306"/>
    </row>
    <row r="54" ht="12.75">
      <c r="D54" s="306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6"/>
  <dimension ref="A1:G16"/>
  <sheetViews>
    <sheetView showGridLines="0" showZeros="0" zoomScale="75" zoomScaleNormal="75" workbookViewId="0" topLeftCell="A1">
      <selection activeCell="A1" sqref="A1:B1"/>
    </sheetView>
  </sheetViews>
  <sheetFormatPr defaultColWidth="11.421875" defaultRowHeight="12.75"/>
  <cols>
    <col min="1" max="2" width="50.7109375" style="76" customWidth="1"/>
    <col min="3" max="4" width="26.7109375" style="76" customWidth="1"/>
    <col min="5" max="9" width="11.421875" style="76" customWidth="1"/>
    <col min="10" max="10" width="12.28125" style="76" customWidth="1"/>
    <col min="11" max="16384" width="11.421875" style="76" customWidth="1"/>
  </cols>
  <sheetData>
    <row r="1" spans="1:7" s="1" customFormat="1" ht="18">
      <c r="A1" s="454" t="s">
        <v>0</v>
      </c>
      <c r="B1" s="454"/>
      <c r="C1" s="19"/>
      <c r="D1" s="19"/>
      <c r="E1" s="19"/>
      <c r="F1" s="19"/>
      <c r="G1" s="19"/>
    </row>
    <row r="2" spans="3:7" s="2" customFormat="1" ht="14.25">
      <c r="C2" s="237"/>
      <c r="D2" s="237"/>
      <c r="E2" s="237"/>
      <c r="F2" s="237"/>
      <c r="G2" s="237"/>
    </row>
    <row r="3" spans="1:4" ht="15">
      <c r="A3" s="455" t="s">
        <v>220</v>
      </c>
      <c r="B3" s="455"/>
      <c r="C3" s="238"/>
      <c r="D3" s="238"/>
    </row>
    <row r="4" spans="3:4" ht="12.75">
      <c r="C4" s="133"/>
      <c r="D4" s="133"/>
    </row>
    <row r="5" spans="1:4" ht="12.75">
      <c r="A5" s="239"/>
      <c r="B5" s="240" t="s">
        <v>3</v>
      </c>
      <c r="C5" s="227"/>
      <c r="D5" s="227"/>
    </row>
    <row r="6" spans="1:4" ht="13.5" thickBot="1">
      <c r="A6" s="241"/>
      <c r="B6" s="242" t="s">
        <v>146</v>
      </c>
      <c r="C6" s="227"/>
      <c r="D6" s="227"/>
    </row>
    <row r="7" spans="1:4" ht="12.75">
      <c r="A7" s="243" t="s">
        <v>221</v>
      </c>
      <c r="B7" s="244"/>
      <c r="C7" s="245"/>
      <c r="D7" s="245"/>
    </row>
    <row r="8" spans="1:4" ht="12.75">
      <c r="A8" s="234" t="s">
        <v>222</v>
      </c>
      <c r="B8" s="245">
        <v>1</v>
      </c>
      <c r="C8" s="245"/>
      <c r="D8" s="245"/>
    </row>
    <row r="9" spans="1:4" ht="12.75">
      <c r="A9" s="234" t="s">
        <v>223</v>
      </c>
      <c r="B9" s="245">
        <v>1</v>
      </c>
      <c r="C9" s="245"/>
      <c r="D9" s="245"/>
    </row>
    <row r="10" spans="1:4" ht="12.75">
      <c r="A10" s="234"/>
      <c r="B10" s="245"/>
      <c r="C10" s="245"/>
      <c r="D10" s="245"/>
    </row>
    <row r="11" spans="1:4" ht="12.75">
      <c r="A11" s="234" t="s">
        <v>224</v>
      </c>
      <c r="B11" s="245"/>
      <c r="C11" s="245"/>
      <c r="D11" s="245"/>
    </row>
    <row r="12" spans="1:4" ht="12.75">
      <c r="A12" s="234" t="s">
        <v>225</v>
      </c>
      <c r="B12" s="245">
        <v>11</v>
      </c>
      <c r="C12" s="245"/>
      <c r="D12" s="245"/>
    </row>
    <row r="13" spans="1:4" ht="13.5" thickBot="1">
      <c r="A13" s="246" t="s">
        <v>222</v>
      </c>
      <c r="B13" s="247">
        <v>2</v>
      </c>
      <c r="C13" s="245"/>
      <c r="D13" s="245"/>
    </row>
    <row r="14" spans="1:4" ht="12.75">
      <c r="A14" s="76" t="s">
        <v>226</v>
      </c>
      <c r="C14" s="133"/>
      <c r="D14" s="133"/>
    </row>
    <row r="15" spans="3:4" ht="12.75">
      <c r="C15" s="133"/>
      <c r="D15" s="133"/>
    </row>
    <row r="16" spans="3:4" ht="12.75">
      <c r="C16" s="133"/>
      <c r="D16" s="133"/>
    </row>
  </sheetData>
  <mergeCells count="2">
    <mergeCell ref="A1:B1"/>
    <mergeCell ref="A3:B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1"/>
  <dimension ref="A1:Q3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1" customFormat="1" ht="18">
      <c r="A1" s="445" t="s">
        <v>0</v>
      </c>
      <c r="B1" s="445"/>
      <c r="C1" s="445"/>
      <c r="D1" s="445"/>
      <c r="E1" s="445"/>
      <c r="F1" s="445"/>
      <c r="G1" s="445"/>
      <c r="H1" s="445"/>
      <c r="I1" s="19"/>
      <c r="J1" s="19"/>
    </row>
    <row r="2" s="2" customFormat="1" ht="14.25"/>
    <row r="3" spans="1:8" s="2" customFormat="1" ht="15">
      <c r="A3" s="428" t="s">
        <v>10</v>
      </c>
      <c r="B3" s="428"/>
      <c r="C3" s="428"/>
      <c r="D3" s="428"/>
      <c r="E3" s="428"/>
      <c r="F3" s="428"/>
      <c r="G3" s="428"/>
      <c r="H3" s="42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11</v>
      </c>
      <c r="F5" s="22"/>
      <c r="G5" s="24" t="s">
        <v>12</v>
      </c>
      <c r="H5" s="25"/>
    </row>
    <row r="6" spans="1:8" ht="12.75">
      <c r="A6" s="26" t="s">
        <v>6</v>
      </c>
      <c r="B6" s="23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27" t="s">
        <v>16</v>
      </c>
      <c r="H6" s="28"/>
    </row>
    <row r="7" spans="1:8" ht="12.75">
      <c r="A7" s="14"/>
      <c r="B7" s="23" t="s">
        <v>17</v>
      </c>
      <c r="C7" s="23" t="s">
        <v>18</v>
      </c>
      <c r="D7" s="29" t="s">
        <v>19</v>
      </c>
      <c r="E7" s="23" t="s">
        <v>20</v>
      </c>
      <c r="F7" s="23" t="s">
        <v>9</v>
      </c>
      <c r="G7" s="23" t="s">
        <v>21</v>
      </c>
      <c r="H7" s="23" t="s">
        <v>22</v>
      </c>
    </row>
    <row r="8" spans="1:8" ht="13.5" thickBot="1">
      <c r="A8" s="30"/>
      <c r="B8" s="22"/>
      <c r="C8" s="22"/>
      <c r="D8" s="22"/>
      <c r="E8" s="23" t="s">
        <v>23</v>
      </c>
      <c r="F8" s="22"/>
      <c r="G8" s="22"/>
      <c r="H8" s="22"/>
    </row>
    <row r="9" spans="1:8" ht="12.75">
      <c r="A9" s="31">
        <v>1985</v>
      </c>
      <c r="B9" s="32">
        <v>2043.3</v>
      </c>
      <c r="C9" s="32">
        <v>26.1</v>
      </c>
      <c r="D9" s="32">
        <v>5328.7</v>
      </c>
      <c r="E9" s="33">
        <v>15.644345077109854</v>
      </c>
      <c r="F9" s="34">
        <v>722705.0352794105</v>
      </c>
      <c r="G9" s="34">
        <v>232197</v>
      </c>
      <c r="H9" s="34">
        <v>198251</v>
      </c>
    </row>
    <row r="10" spans="1:8" ht="12.75">
      <c r="A10" s="35">
        <v>1986</v>
      </c>
      <c r="B10" s="36">
        <v>2112.3</v>
      </c>
      <c r="C10" s="36">
        <v>20.8</v>
      </c>
      <c r="D10" s="36">
        <v>4395.3</v>
      </c>
      <c r="E10" s="37">
        <v>17.19495630642001</v>
      </c>
      <c r="F10" s="38">
        <v>773153.9913213851</v>
      </c>
      <c r="G10" s="38">
        <v>883735</v>
      </c>
      <c r="H10" s="38">
        <v>242612</v>
      </c>
    </row>
    <row r="11" spans="1:8" ht="12.75">
      <c r="A11" s="35">
        <v>1987</v>
      </c>
      <c r="B11" s="36">
        <v>2221.3</v>
      </c>
      <c r="C11" s="36">
        <v>26.1</v>
      </c>
      <c r="D11" s="36">
        <v>5790.9</v>
      </c>
      <c r="E11" s="37">
        <v>16.81030855961439</v>
      </c>
      <c r="F11" s="38">
        <v>976446.3356291995</v>
      </c>
      <c r="G11" s="38">
        <v>731384</v>
      </c>
      <c r="H11" s="38">
        <v>742240</v>
      </c>
    </row>
    <row r="12" spans="1:8" ht="12.75">
      <c r="A12" s="35">
        <v>1988</v>
      </c>
      <c r="B12" s="36">
        <v>2338.8</v>
      </c>
      <c r="C12" s="36">
        <v>27.8</v>
      </c>
      <c r="D12" s="36">
        <v>6532.6</v>
      </c>
      <c r="E12" s="37">
        <v>16.359549481326553</v>
      </c>
      <c r="F12" s="38">
        <v>1051560.8284350845</v>
      </c>
      <c r="G12" s="38">
        <v>710068</v>
      </c>
      <c r="H12" s="38">
        <v>332585</v>
      </c>
    </row>
    <row r="13" spans="1:8" ht="12.75">
      <c r="A13" s="35">
        <v>1989</v>
      </c>
      <c r="B13" s="36">
        <v>2317.3</v>
      </c>
      <c r="C13" s="36">
        <v>23.6</v>
      </c>
      <c r="D13" s="36">
        <v>5468.2</v>
      </c>
      <c r="E13" s="37">
        <v>15.698436166504395</v>
      </c>
      <c r="F13" s="38">
        <v>858421.8864567932</v>
      </c>
      <c r="G13" s="38">
        <v>180272</v>
      </c>
      <c r="H13" s="38">
        <v>341002</v>
      </c>
    </row>
    <row r="14" spans="1:8" ht="12.75">
      <c r="A14" s="35">
        <v>1990</v>
      </c>
      <c r="B14" s="36">
        <v>2006.6</v>
      </c>
      <c r="C14" s="36">
        <v>23.8</v>
      </c>
      <c r="D14" s="36">
        <v>4773.6</v>
      </c>
      <c r="E14" s="37">
        <v>15.45803132475088</v>
      </c>
      <c r="F14" s="38">
        <v>737904.583318308</v>
      </c>
      <c r="G14" s="38">
        <v>716432</v>
      </c>
      <c r="H14" s="38">
        <v>551459</v>
      </c>
    </row>
    <row r="15" spans="1:8" ht="12.75">
      <c r="A15" s="35">
        <v>1991</v>
      </c>
      <c r="B15" s="36">
        <v>2223.3</v>
      </c>
      <c r="C15" s="36">
        <v>24.592722529573155</v>
      </c>
      <c r="D15" s="36">
        <v>5467.7</v>
      </c>
      <c r="E15" s="37">
        <v>16.636015049343094</v>
      </c>
      <c r="F15" s="38">
        <v>909607.3948529322</v>
      </c>
      <c r="G15" s="38">
        <v>1886338</v>
      </c>
      <c r="H15" s="38">
        <v>586682</v>
      </c>
    </row>
    <row r="16" spans="1:8" ht="12.75">
      <c r="A16" s="35">
        <v>1992</v>
      </c>
      <c r="B16" s="36">
        <v>2243.2</v>
      </c>
      <c r="C16" s="36">
        <v>19.42537446504993</v>
      </c>
      <c r="D16" s="36">
        <v>4357.5</v>
      </c>
      <c r="E16" s="37">
        <v>16.119144639573044</v>
      </c>
      <c r="F16" s="38">
        <v>702391.7276693952</v>
      </c>
      <c r="G16" s="38">
        <v>1392930</v>
      </c>
      <c r="H16" s="38">
        <v>846104</v>
      </c>
    </row>
    <row r="17" spans="1:8" ht="12.75">
      <c r="A17" s="35">
        <v>1993</v>
      </c>
      <c r="B17" s="36">
        <v>2030.5</v>
      </c>
      <c r="C17" s="36">
        <v>24.491504555528195</v>
      </c>
      <c r="D17" s="36">
        <v>4973</v>
      </c>
      <c r="E17" s="37">
        <v>16.20328633418677</v>
      </c>
      <c r="F17" s="38">
        <v>805789.429399108</v>
      </c>
      <c r="G17" s="38">
        <v>1977580</v>
      </c>
      <c r="H17" s="38">
        <v>1106780</v>
      </c>
    </row>
    <row r="18" spans="1:8" ht="12.75">
      <c r="A18" s="35">
        <v>1994</v>
      </c>
      <c r="B18" s="36">
        <v>1969.7</v>
      </c>
      <c r="C18" s="36">
        <v>21.84241255013454</v>
      </c>
      <c r="D18" s="36">
        <v>4302.3</v>
      </c>
      <c r="E18" s="37">
        <v>15.758537376942773</v>
      </c>
      <c r="F18" s="38">
        <v>677979.5535682088</v>
      </c>
      <c r="G18" s="39">
        <v>2246599.611</v>
      </c>
      <c r="H18" s="39">
        <v>1183245.167</v>
      </c>
    </row>
    <row r="19" spans="1:9" ht="12.75">
      <c r="A19" s="35">
        <v>1995</v>
      </c>
      <c r="B19" s="36">
        <v>2126.5</v>
      </c>
      <c r="C19" s="36">
        <v>14.8</v>
      </c>
      <c r="D19" s="36">
        <v>3138.7</v>
      </c>
      <c r="E19" s="37">
        <v>16.98460206988569</v>
      </c>
      <c r="F19" s="38">
        <v>533095.705167502</v>
      </c>
      <c r="G19" s="39">
        <v>3146126.278</v>
      </c>
      <c r="H19" s="39">
        <v>864192.4444</v>
      </c>
      <c r="I19" s="40"/>
    </row>
    <row r="20" spans="1:8" ht="12.75">
      <c r="A20" s="13">
        <v>1996</v>
      </c>
      <c r="B20" s="41">
        <v>2012.4</v>
      </c>
      <c r="C20" s="42">
        <v>30</v>
      </c>
      <c r="D20" s="41">
        <v>6040.5</v>
      </c>
      <c r="E20" s="43">
        <v>15.48808192997007</v>
      </c>
      <c r="F20" s="44">
        <v>935557.588979842</v>
      </c>
      <c r="G20" s="44">
        <v>2136521.223</v>
      </c>
      <c r="H20" s="39">
        <v>521998</v>
      </c>
    </row>
    <row r="21" spans="1:17" ht="12.75">
      <c r="A21" s="13">
        <v>1997</v>
      </c>
      <c r="B21" s="41">
        <v>2078.7</v>
      </c>
      <c r="C21" s="41">
        <v>22.497714917977586</v>
      </c>
      <c r="D21" s="41">
        <v>4676.6</v>
      </c>
      <c r="E21" s="43">
        <v>15.43399084057553</v>
      </c>
      <c r="F21" s="44">
        <v>721786.0156503551</v>
      </c>
      <c r="G21" s="44">
        <v>3172031</v>
      </c>
      <c r="H21" s="39">
        <v>392826</v>
      </c>
      <c r="J21" s="45"/>
      <c r="K21" s="45"/>
      <c r="L21" s="45"/>
      <c r="M21" s="45"/>
      <c r="N21" s="45"/>
      <c r="O21" s="45"/>
      <c r="P21" s="45"/>
      <c r="Q21" s="45"/>
    </row>
    <row r="22" spans="1:13" ht="12.75">
      <c r="A22" s="13">
        <v>1998</v>
      </c>
      <c r="B22" s="41">
        <v>1912.6</v>
      </c>
      <c r="C22" s="41">
        <v>28.423611837289556</v>
      </c>
      <c r="D22" s="41">
        <v>5436.3</v>
      </c>
      <c r="E22" s="43">
        <v>14.28004760015867</v>
      </c>
      <c r="F22" s="44">
        <v>776306.2276874257</v>
      </c>
      <c r="G22" s="44">
        <v>3468242.4444444445</v>
      </c>
      <c r="H22" s="39">
        <v>724528.6111111112</v>
      </c>
      <c r="I22" s="14"/>
      <c r="J22" s="14"/>
      <c r="L22" s="14"/>
      <c r="M22" s="14"/>
    </row>
    <row r="23" spans="1:8" ht="12.75">
      <c r="A23" s="13">
        <v>1999</v>
      </c>
      <c r="B23" s="41">
        <v>2455.4</v>
      </c>
      <c r="C23" s="41">
        <v>21.5</v>
      </c>
      <c r="D23" s="41">
        <v>5281.3</v>
      </c>
      <c r="E23" s="43">
        <v>13.787217674563967</v>
      </c>
      <c r="F23" s="44">
        <v>728144.3270467467</v>
      </c>
      <c r="G23" s="46">
        <v>3538539.888888889</v>
      </c>
      <c r="H23" s="47">
        <v>600223.9444444445</v>
      </c>
    </row>
    <row r="24" spans="1:8" ht="12.75">
      <c r="A24" s="13">
        <v>2000</v>
      </c>
      <c r="B24" s="41">
        <v>2353</v>
      </c>
      <c r="C24" s="99">
        <v>30.98</v>
      </c>
      <c r="D24" s="41">
        <v>7293.6</v>
      </c>
      <c r="E24" s="43">
        <v>12.927770365295158</v>
      </c>
      <c r="F24" s="44">
        <f>D24*E24*10</f>
        <v>942899.8593631678</v>
      </c>
      <c r="G24" s="250">
        <v>2759113.6111111115</v>
      </c>
      <c r="H24" s="251">
        <v>844602.8888888889</v>
      </c>
    </row>
    <row r="25" spans="1:8" ht="12.75">
      <c r="A25" s="13">
        <v>2001</v>
      </c>
      <c r="B25" s="99">
        <v>2177.005</v>
      </c>
      <c r="C25" s="99">
        <f>D25/B25*10</f>
        <v>23.00269406822676</v>
      </c>
      <c r="D25" s="99">
        <v>5007.698</v>
      </c>
      <c r="E25" s="43">
        <v>14.88</v>
      </c>
      <c r="F25" s="73">
        <f>D25*E25*10</f>
        <v>745145.4624000001</v>
      </c>
      <c r="G25" s="250">
        <v>4207822.222222222</v>
      </c>
      <c r="H25" s="251">
        <v>1299651.5555555555</v>
      </c>
    </row>
    <row r="26" spans="1:8" ht="12.75">
      <c r="A26" s="13">
        <v>2002</v>
      </c>
      <c r="B26" s="99">
        <v>2406.643</v>
      </c>
      <c r="C26" s="99">
        <f>D26/B26*10</f>
        <v>28.34720396834927</v>
      </c>
      <c r="D26" s="99">
        <v>6822.16</v>
      </c>
      <c r="E26" s="418">
        <v>13.41</v>
      </c>
      <c r="F26" s="73">
        <f>D26*E26*10</f>
        <v>914851.656</v>
      </c>
      <c r="G26" s="250">
        <v>6537578.033111112</v>
      </c>
      <c r="H26" s="251">
        <v>1517180.3573888887</v>
      </c>
    </row>
    <row r="27" spans="1:8" ht="13.5" thickBot="1">
      <c r="A27" s="48" t="s">
        <v>350</v>
      </c>
      <c r="B27" s="74">
        <v>2218</v>
      </c>
      <c r="C27" s="74">
        <f>D27/B27*10</f>
        <v>28.359332732191163</v>
      </c>
      <c r="D27" s="74">
        <v>6290.1</v>
      </c>
      <c r="E27" s="49">
        <v>13.8</v>
      </c>
      <c r="F27" s="50">
        <f>D27*E27*10</f>
        <v>868033.8</v>
      </c>
      <c r="G27" s="51"/>
      <c r="H27" s="52"/>
    </row>
    <row r="28" spans="1:8" ht="12.75">
      <c r="A28" s="14" t="s">
        <v>24</v>
      </c>
      <c r="B28" s="14"/>
      <c r="C28" s="14"/>
      <c r="D28" s="14"/>
      <c r="E28" s="14"/>
      <c r="F28" s="14"/>
      <c r="G28" s="14"/>
      <c r="H28" s="14"/>
    </row>
    <row r="29" spans="1:8" ht="12.75">
      <c r="A29" s="53" t="s">
        <v>25</v>
      </c>
      <c r="B29" s="14"/>
      <c r="C29" s="14"/>
      <c r="D29" s="14"/>
      <c r="E29" s="14"/>
      <c r="F29" s="14"/>
      <c r="G29" s="14"/>
      <c r="H29" s="14"/>
    </row>
    <row r="30" spans="1:8" ht="12.75">
      <c r="A30" s="14" t="s">
        <v>26</v>
      </c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G31" s="14"/>
      <c r="H31" s="14"/>
    </row>
    <row r="32" spans="1:2" ht="12.75">
      <c r="A32" s="14"/>
      <c r="B32" s="1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J2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1" customFormat="1" ht="18">
      <c r="A1" s="431" t="s">
        <v>0</v>
      </c>
      <c r="B1" s="431"/>
      <c r="C1" s="431"/>
      <c r="D1" s="431"/>
      <c r="E1" s="431"/>
      <c r="F1" s="431"/>
      <c r="G1" s="19"/>
      <c r="H1" s="19"/>
      <c r="I1" s="19"/>
      <c r="J1" s="19"/>
    </row>
    <row r="2" s="2" customFormat="1" ht="14.25"/>
    <row r="3" spans="1:8" ht="15">
      <c r="A3" s="428" t="s">
        <v>32</v>
      </c>
      <c r="B3" s="428"/>
      <c r="C3" s="428"/>
      <c r="D3" s="428"/>
      <c r="E3" s="428"/>
      <c r="F3" s="428"/>
      <c r="G3" s="14"/>
      <c r="H3" s="14"/>
    </row>
    <row r="4" spans="1:8" ht="12.75">
      <c r="A4" s="54"/>
      <c r="B4" s="55"/>
      <c r="C4" s="55"/>
      <c r="D4" s="55"/>
      <c r="E4" s="55"/>
      <c r="G4" s="14"/>
      <c r="H4" s="14"/>
    </row>
    <row r="5" spans="1:8" ht="12.75">
      <c r="A5" s="56"/>
      <c r="B5" s="57"/>
      <c r="C5" s="58" t="s">
        <v>27</v>
      </c>
      <c r="D5" s="59"/>
      <c r="E5" s="58" t="s">
        <v>28</v>
      </c>
      <c r="F5" s="59"/>
      <c r="G5" s="14"/>
      <c r="H5" s="14"/>
    </row>
    <row r="6" spans="1:8" ht="12.75">
      <c r="A6" s="432" t="s">
        <v>6</v>
      </c>
      <c r="B6" s="433"/>
      <c r="C6" s="23" t="s">
        <v>3</v>
      </c>
      <c r="D6" s="23" t="s">
        <v>4</v>
      </c>
      <c r="E6" s="23" t="s">
        <v>3</v>
      </c>
      <c r="F6" s="23" t="s">
        <v>4</v>
      </c>
      <c r="G6" s="14"/>
      <c r="H6" s="14"/>
    </row>
    <row r="7" spans="1:8" ht="13.5" thickBot="1">
      <c r="A7" s="30"/>
      <c r="B7" s="45"/>
      <c r="C7" s="23" t="s">
        <v>17</v>
      </c>
      <c r="D7" s="23" t="s">
        <v>19</v>
      </c>
      <c r="E7" s="23" t="s">
        <v>17</v>
      </c>
      <c r="F7" s="23" t="s">
        <v>19</v>
      </c>
      <c r="G7" s="14"/>
      <c r="H7" s="14"/>
    </row>
    <row r="8" spans="1:8" ht="12.75">
      <c r="A8" s="456">
        <v>1985</v>
      </c>
      <c r="B8" s="457"/>
      <c r="C8" s="32">
        <v>132.7</v>
      </c>
      <c r="D8" s="32">
        <v>371.1</v>
      </c>
      <c r="E8" s="32">
        <v>1910.6</v>
      </c>
      <c r="F8" s="32">
        <v>4957.6</v>
      </c>
      <c r="G8" s="14"/>
      <c r="H8" s="14"/>
    </row>
    <row r="9" spans="1:8" ht="12.75">
      <c r="A9" s="429">
        <v>1986</v>
      </c>
      <c r="B9" s="430"/>
      <c r="C9" s="36">
        <v>118.3</v>
      </c>
      <c r="D9" s="36">
        <v>279.1</v>
      </c>
      <c r="E9" s="36">
        <v>1995.8</v>
      </c>
      <c r="F9" s="36">
        <v>4112.9</v>
      </c>
      <c r="G9" s="14"/>
      <c r="H9" s="14"/>
    </row>
    <row r="10" spans="1:8" ht="12.75">
      <c r="A10" s="429">
        <v>1987</v>
      </c>
      <c r="B10" s="430"/>
      <c r="C10" s="36">
        <v>105.5</v>
      </c>
      <c r="D10" s="36">
        <v>296.8</v>
      </c>
      <c r="E10" s="36">
        <v>2115.7</v>
      </c>
      <c r="F10" s="36">
        <v>5494.1</v>
      </c>
      <c r="G10" s="14"/>
      <c r="H10" s="14"/>
    </row>
    <row r="11" spans="1:8" ht="12.75">
      <c r="A11" s="429">
        <v>1988</v>
      </c>
      <c r="B11" s="430"/>
      <c r="C11" s="36">
        <v>109.4</v>
      </c>
      <c r="D11" s="36">
        <v>341.1</v>
      </c>
      <c r="E11" s="36">
        <v>2229.4</v>
      </c>
      <c r="F11" s="36">
        <v>6173</v>
      </c>
      <c r="G11" s="14"/>
      <c r="H11" s="14"/>
    </row>
    <row r="12" spans="1:8" ht="12.75">
      <c r="A12" s="429">
        <v>1989</v>
      </c>
      <c r="B12" s="430"/>
      <c r="C12" s="36">
        <v>131.3</v>
      </c>
      <c r="D12" s="36">
        <v>362.4</v>
      </c>
      <c r="E12" s="36">
        <v>2186</v>
      </c>
      <c r="F12" s="36">
        <v>5105.8</v>
      </c>
      <c r="G12" s="14"/>
      <c r="H12" s="14"/>
    </row>
    <row r="13" spans="1:8" ht="12.75">
      <c r="A13" s="429">
        <v>1990</v>
      </c>
      <c r="B13" s="430"/>
      <c r="C13" s="36">
        <v>189.9</v>
      </c>
      <c r="D13" s="36">
        <v>523.3</v>
      </c>
      <c r="E13" s="36">
        <v>1816.8</v>
      </c>
      <c r="F13" s="36">
        <v>4250.3</v>
      </c>
      <c r="G13" s="14"/>
      <c r="H13" s="14"/>
    </row>
    <row r="14" spans="1:8" ht="12.75">
      <c r="A14" s="429">
        <v>1991</v>
      </c>
      <c r="B14" s="430"/>
      <c r="C14" s="36">
        <v>459.1</v>
      </c>
      <c r="D14" s="36">
        <v>1293.8</v>
      </c>
      <c r="E14" s="36">
        <v>1764.3</v>
      </c>
      <c r="F14" s="36">
        <v>4173.9</v>
      </c>
      <c r="G14" s="14"/>
      <c r="H14" s="14"/>
    </row>
    <row r="15" spans="1:8" ht="12.75">
      <c r="A15" s="429">
        <v>1992</v>
      </c>
      <c r="B15" s="430"/>
      <c r="C15" s="36">
        <v>630.3</v>
      </c>
      <c r="D15" s="36">
        <v>1279.1</v>
      </c>
      <c r="E15" s="36">
        <v>1612.9</v>
      </c>
      <c r="F15" s="36">
        <v>3078.4</v>
      </c>
      <c r="G15" s="14"/>
      <c r="H15" s="14"/>
    </row>
    <row r="16" spans="1:8" ht="12.75">
      <c r="A16" s="429">
        <v>1993</v>
      </c>
      <c r="B16" s="430"/>
      <c r="C16" s="36">
        <v>651.5</v>
      </c>
      <c r="D16" s="36">
        <v>789.8</v>
      </c>
      <c r="E16" s="36">
        <v>1379</v>
      </c>
      <c r="F16" s="36">
        <v>4183.2</v>
      </c>
      <c r="G16" s="14"/>
      <c r="H16" s="14"/>
    </row>
    <row r="17" spans="1:8" ht="12.75">
      <c r="A17" s="429">
        <v>1994</v>
      </c>
      <c r="B17" s="430"/>
      <c r="C17" s="36">
        <v>647.6</v>
      </c>
      <c r="D17" s="36">
        <v>1001.5</v>
      </c>
      <c r="E17" s="36">
        <v>1322.1</v>
      </c>
      <c r="F17" s="36">
        <v>3300.8</v>
      </c>
      <c r="G17" s="14"/>
      <c r="H17" s="14"/>
    </row>
    <row r="18" spans="1:8" ht="12.75">
      <c r="A18" s="429">
        <v>1995</v>
      </c>
      <c r="B18" s="430"/>
      <c r="C18" s="36">
        <v>645.8</v>
      </c>
      <c r="D18" s="36">
        <v>423</v>
      </c>
      <c r="E18" s="36">
        <v>1480.7</v>
      </c>
      <c r="F18" s="36">
        <v>2715.7</v>
      </c>
      <c r="G18" s="14"/>
      <c r="H18" s="14"/>
    </row>
    <row r="19" spans="1:8" ht="12.75">
      <c r="A19" s="429">
        <v>1996</v>
      </c>
      <c r="B19" s="430"/>
      <c r="C19" s="60">
        <v>655.2</v>
      </c>
      <c r="D19" s="60">
        <v>1702.3</v>
      </c>
      <c r="E19" s="60">
        <v>1357.2</v>
      </c>
      <c r="F19" s="60">
        <v>4338.1</v>
      </c>
      <c r="G19" s="14"/>
      <c r="H19" s="14"/>
    </row>
    <row r="20" spans="1:8" ht="12.75">
      <c r="A20" s="429">
        <v>1997</v>
      </c>
      <c r="B20" s="430"/>
      <c r="C20" s="41">
        <v>647</v>
      </c>
      <c r="D20" s="41">
        <v>1152.9</v>
      </c>
      <c r="E20" s="41">
        <v>1431.7</v>
      </c>
      <c r="F20" s="60">
        <v>3523.7</v>
      </c>
      <c r="G20" s="14"/>
      <c r="H20" s="14"/>
    </row>
    <row r="21" spans="1:8" ht="12.75">
      <c r="A21" s="429">
        <v>1998</v>
      </c>
      <c r="B21" s="430"/>
      <c r="C21" s="41">
        <v>623.9</v>
      </c>
      <c r="D21" s="41">
        <v>1336.6</v>
      </c>
      <c r="E21" s="41">
        <v>1288.6</v>
      </c>
      <c r="F21" s="60">
        <v>4099.8</v>
      </c>
      <c r="G21" s="14"/>
      <c r="H21" s="14"/>
    </row>
    <row r="22" spans="1:8" ht="12.75">
      <c r="A22" s="429">
        <v>1999</v>
      </c>
      <c r="B22" s="430"/>
      <c r="C22" s="41">
        <v>827.1</v>
      </c>
      <c r="D22" s="41">
        <v>726.9</v>
      </c>
      <c r="E22" s="41">
        <v>1628.2</v>
      </c>
      <c r="F22" s="60">
        <v>4554.2</v>
      </c>
      <c r="G22" s="14"/>
      <c r="H22" s="14"/>
    </row>
    <row r="23" spans="1:8" ht="12.75" customHeight="1">
      <c r="A23" s="429">
        <v>2000</v>
      </c>
      <c r="B23" s="430"/>
      <c r="C23" s="99">
        <v>867.34</v>
      </c>
      <c r="D23" s="99">
        <v>1939.189</v>
      </c>
      <c r="E23" s="99">
        <v>1485.679</v>
      </c>
      <c r="F23" s="94">
        <v>5354.434</v>
      </c>
      <c r="G23" s="72"/>
      <c r="H23" s="14"/>
    </row>
    <row r="24" spans="1:8" ht="12.75" customHeight="1">
      <c r="A24" s="35">
        <v>2001</v>
      </c>
      <c r="B24" s="13"/>
      <c r="C24" s="99">
        <v>885.108</v>
      </c>
      <c r="D24" s="99">
        <v>1899.498</v>
      </c>
      <c r="E24" s="99">
        <v>1291.897</v>
      </c>
      <c r="F24" s="94">
        <v>3108.2</v>
      </c>
      <c r="G24" s="14"/>
      <c r="H24" s="14"/>
    </row>
    <row r="25" spans="1:8" ht="12.75" customHeight="1">
      <c r="A25" s="35">
        <v>2002</v>
      </c>
      <c r="B25" s="13"/>
      <c r="C25" s="99">
        <v>926.184</v>
      </c>
      <c r="D25" s="99">
        <v>2153.195</v>
      </c>
      <c r="E25" s="99">
        <v>1480.459</v>
      </c>
      <c r="F25" s="94">
        <v>4668.965</v>
      </c>
      <c r="G25" s="14"/>
      <c r="H25" s="14"/>
    </row>
    <row r="26" spans="1:6" ht="13.5" thickBot="1">
      <c r="A26" s="434" t="s">
        <v>350</v>
      </c>
      <c r="B26" s="435"/>
      <c r="C26" s="75">
        <v>907</v>
      </c>
      <c r="D26" s="75">
        <v>2248.8</v>
      </c>
      <c r="E26" s="75">
        <v>1311</v>
      </c>
      <c r="F26" s="77">
        <v>4041.3</v>
      </c>
    </row>
    <row r="27" spans="1:8" ht="12.75">
      <c r="A27" s="14" t="s">
        <v>29</v>
      </c>
      <c r="B27" s="14"/>
      <c r="C27" s="14"/>
      <c r="D27" s="14"/>
      <c r="E27" s="14"/>
      <c r="F27" s="76"/>
      <c r="G27" s="14"/>
      <c r="H27" s="14"/>
    </row>
    <row r="28" spans="1:8" ht="12.75">
      <c r="A28" s="14" t="s">
        <v>26</v>
      </c>
      <c r="B28" s="14"/>
      <c r="C28" s="14"/>
      <c r="D28" s="14"/>
      <c r="E28" s="14"/>
      <c r="G28" s="14"/>
      <c r="H28" s="14"/>
    </row>
  </sheetData>
  <mergeCells count="20">
    <mergeCell ref="A26:B26"/>
    <mergeCell ref="A23:B23"/>
    <mergeCell ref="A8:B8"/>
    <mergeCell ref="A9:B9"/>
    <mergeCell ref="A10:B10"/>
    <mergeCell ref="A22:B22"/>
    <mergeCell ref="A18:B18"/>
    <mergeCell ref="A19:B19"/>
    <mergeCell ref="A20:B20"/>
    <mergeCell ref="A21:B21"/>
    <mergeCell ref="A16:B16"/>
    <mergeCell ref="A17:B17"/>
    <mergeCell ref="A1:F1"/>
    <mergeCell ref="A3:F3"/>
    <mergeCell ref="A15:B15"/>
    <mergeCell ref="A12:B12"/>
    <mergeCell ref="A13:B13"/>
    <mergeCell ref="A14:B14"/>
    <mergeCell ref="A11:B11"/>
    <mergeCell ref="A6:B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J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85" customWidth="1"/>
    <col min="2" max="2" width="12.00390625" style="85" bestFit="1" customWidth="1"/>
    <col min="3" max="3" width="11.421875" style="85" customWidth="1"/>
    <col min="4" max="4" width="12.00390625" style="85" bestFit="1" customWidth="1"/>
    <col min="5" max="6" width="11.421875" style="85" customWidth="1"/>
    <col min="7" max="7" width="12.00390625" style="85" bestFit="1" customWidth="1"/>
    <col min="8" max="16384" width="11.421875" style="85" customWidth="1"/>
  </cols>
  <sheetData>
    <row r="1" spans="1:8" s="366" customFormat="1" ht="18">
      <c r="A1" s="447" t="s">
        <v>0</v>
      </c>
      <c r="B1" s="447"/>
      <c r="C1" s="447"/>
      <c r="D1" s="447"/>
      <c r="E1" s="447"/>
      <c r="F1" s="447"/>
      <c r="G1" s="447"/>
      <c r="H1" s="447"/>
    </row>
    <row r="2" s="254" customFormat="1" ht="14.25"/>
    <row r="3" spans="1:8" s="254" customFormat="1" ht="15">
      <c r="A3" s="448" t="s">
        <v>353</v>
      </c>
      <c r="B3" s="448"/>
      <c r="C3" s="448"/>
      <c r="D3" s="448"/>
      <c r="E3" s="448"/>
      <c r="F3" s="448"/>
      <c r="G3" s="448"/>
      <c r="H3" s="448"/>
    </row>
    <row r="4" spans="1:8" s="254" customFormat="1" ht="15">
      <c r="A4" s="378"/>
      <c r="B4" s="379"/>
      <c r="C4" s="379"/>
      <c r="D4" s="379"/>
      <c r="E4" s="379"/>
      <c r="F4" s="379"/>
      <c r="G4" s="379"/>
      <c r="H4" s="379"/>
    </row>
    <row r="5" spans="1:8" ht="12.75">
      <c r="A5" s="442" t="s">
        <v>227</v>
      </c>
      <c r="B5" s="437" t="s">
        <v>3</v>
      </c>
      <c r="C5" s="438"/>
      <c r="D5" s="438"/>
      <c r="E5" s="437" t="s">
        <v>13</v>
      </c>
      <c r="F5" s="438"/>
      <c r="G5" s="240" t="s">
        <v>4</v>
      </c>
      <c r="H5" s="443" t="s">
        <v>148</v>
      </c>
    </row>
    <row r="6" spans="1:8" ht="12.75">
      <c r="A6" s="227" t="s">
        <v>228</v>
      </c>
      <c r="B6" s="82" t="s">
        <v>146</v>
      </c>
      <c r="C6" s="83"/>
      <c r="D6" s="83"/>
      <c r="E6" s="82" t="s">
        <v>147</v>
      </c>
      <c r="F6" s="83"/>
      <c r="G6" s="64" t="s">
        <v>229</v>
      </c>
      <c r="H6" s="64" t="s">
        <v>153</v>
      </c>
    </row>
    <row r="7" spans="1:8" ht="13.5" thickBot="1">
      <c r="A7" s="255"/>
      <c r="B7" s="242" t="s">
        <v>149</v>
      </c>
      <c r="C7" s="248" t="s">
        <v>150</v>
      </c>
      <c r="D7" s="253" t="s">
        <v>151</v>
      </c>
      <c r="E7" s="242" t="s">
        <v>149</v>
      </c>
      <c r="F7" s="248" t="s">
        <v>150</v>
      </c>
      <c r="G7" s="242" t="s">
        <v>16</v>
      </c>
      <c r="H7" s="242" t="s">
        <v>16</v>
      </c>
    </row>
    <row r="8" spans="1:10" ht="12.75">
      <c r="A8" s="243" t="s">
        <v>230</v>
      </c>
      <c r="B8" s="368">
        <v>4006</v>
      </c>
      <c r="C8" s="380" t="s">
        <v>40</v>
      </c>
      <c r="D8" s="368">
        <v>4006</v>
      </c>
      <c r="E8" s="381">
        <v>2900</v>
      </c>
      <c r="F8" s="369" t="s">
        <v>40</v>
      </c>
      <c r="G8" s="368">
        <v>11617</v>
      </c>
      <c r="H8" s="368">
        <v>8400</v>
      </c>
      <c r="I8" s="306"/>
      <c r="J8" s="306"/>
    </row>
    <row r="9" spans="1:10" ht="12.75">
      <c r="A9" s="85" t="s">
        <v>231</v>
      </c>
      <c r="B9" s="369">
        <v>5281</v>
      </c>
      <c r="C9" s="369" t="s">
        <v>40</v>
      </c>
      <c r="D9" s="369">
        <v>5281</v>
      </c>
      <c r="E9" s="370">
        <v>3290</v>
      </c>
      <c r="F9" s="369" t="s">
        <v>40</v>
      </c>
      <c r="G9" s="369">
        <v>17374</v>
      </c>
      <c r="H9" s="369">
        <v>12674</v>
      </c>
      <c r="I9" s="306"/>
      <c r="J9" s="306"/>
    </row>
    <row r="10" spans="1:10" ht="12.75">
      <c r="A10" s="85" t="s">
        <v>232</v>
      </c>
      <c r="B10" s="369">
        <v>10301</v>
      </c>
      <c r="C10" s="369" t="s">
        <v>40</v>
      </c>
      <c r="D10" s="369">
        <v>10301</v>
      </c>
      <c r="E10" s="370">
        <v>3000</v>
      </c>
      <c r="F10" s="369" t="s">
        <v>40</v>
      </c>
      <c r="G10" s="369">
        <v>30903</v>
      </c>
      <c r="H10" s="369">
        <v>23486</v>
      </c>
      <c r="I10" s="306"/>
      <c r="J10" s="306"/>
    </row>
    <row r="11" spans="1:10" ht="12.75">
      <c r="A11" s="85" t="s">
        <v>233</v>
      </c>
      <c r="B11" s="369">
        <v>647</v>
      </c>
      <c r="C11" s="369" t="s">
        <v>40</v>
      </c>
      <c r="D11" s="369">
        <v>647</v>
      </c>
      <c r="E11" s="370">
        <v>3000</v>
      </c>
      <c r="F11" s="369" t="s">
        <v>40</v>
      </c>
      <c r="G11" s="369">
        <v>1941</v>
      </c>
      <c r="H11" s="369">
        <v>1552</v>
      </c>
      <c r="I11" s="306"/>
      <c r="J11" s="306"/>
    </row>
    <row r="12" spans="1:10" ht="12.75">
      <c r="A12" s="231" t="s">
        <v>234</v>
      </c>
      <c r="B12" s="382">
        <v>20235</v>
      </c>
      <c r="C12" s="382" t="s">
        <v>40</v>
      </c>
      <c r="D12" s="382">
        <v>20235</v>
      </c>
      <c r="E12" s="382">
        <v>3056</v>
      </c>
      <c r="F12" s="382" t="s">
        <v>40</v>
      </c>
      <c r="G12" s="382">
        <v>61835</v>
      </c>
      <c r="H12" s="382">
        <v>46112</v>
      </c>
      <c r="I12" s="306"/>
      <c r="J12" s="306"/>
    </row>
    <row r="13" spans="1:10" ht="12.75">
      <c r="A13" s="231"/>
      <c r="B13" s="382"/>
      <c r="C13" s="382"/>
      <c r="D13" s="382"/>
      <c r="E13" s="383"/>
      <c r="F13" s="383"/>
      <c r="G13" s="382"/>
      <c r="H13" s="382"/>
      <c r="I13" s="306"/>
      <c r="J13" s="306"/>
    </row>
    <row r="14" spans="1:10" ht="12.75">
      <c r="A14" s="231" t="s">
        <v>235</v>
      </c>
      <c r="B14" s="382">
        <v>80</v>
      </c>
      <c r="C14" s="382" t="s">
        <v>40</v>
      </c>
      <c r="D14" s="382">
        <v>80</v>
      </c>
      <c r="E14" s="383">
        <v>2100</v>
      </c>
      <c r="F14" s="382" t="s">
        <v>40</v>
      </c>
      <c r="G14" s="382">
        <v>168</v>
      </c>
      <c r="H14" s="382">
        <v>168</v>
      </c>
      <c r="I14" s="306"/>
      <c r="J14" s="306"/>
    </row>
    <row r="15" spans="1:10" ht="12.75">
      <c r="A15" s="231"/>
      <c r="B15" s="382"/>
      <c r="C15" s="382"/>
      <c r="D15" s="382"/>
      <c r="E15" s="383"/>
      <c r="F15" s="383"/>
      <c r="G15" s="382"/>
      <c r="H15" s="382"/>
      <c r="I15" s="306"/>
      <c r="J15" s="306"/>
    </row>
    <row r="16" spans="1:10" ht="12.75">
      <c r="A16" s="231" t="s">
        <v>236</v>
      </c>
      <c r="B16" s="382">
        <v>550</v>
      </c>
      <c r="C16" s="382" t="s">
        <v>40</v>
      </c>
      <c r="D16" s="382">
        <v>550</v>
      </c>
      <c r="E16" s="383">
        <v>4000</v>
      </c>
      <c r="F16" s="382" t="s">
        <v>40</v>
      </c>
      <c r="G16" s="382">
        <v>2200</v>
      </c>
      <c r="H16" s="382">
        <v>3960</v>
      </c>
      <c r="I16" s="306"/>
      <c r="J16" s="306"/>
    </row>
    <row r="17" spans="2:10" ht="12.75">
      <c r="B17" s="369"/>
      <c r="C17" s="369"/>
      <c r="D17" s="369"/>
      <c r="E17" s="370"/>
      <c r="F17" s="370"/>
      <c r="G17" s="369"/>
      <c r="H17" s="369"/>
      <c r="I17" s="306"/>
      <c r="J17" s="306"/>
    </row>
    <row r="18" spans="1:10" ht="12.75">
      <c r="A18" s="85" t="s">
        <v>237</v>
      </c>
      <c r="B18" s="369">
        <v>27459</v>
      </c>
      <c r="C18" s="369" t="s">
        <v>40</v>
      </c>
      <c r="D18" s="369">
        <v>27459</v>
      </c>
      <c r="E18" s="370">
        <v>5900</v>
      </c>
      <c r="F18" s="369" t="s">
        <v>40</v>
      </c>
      <c r="G18" s="369">
        <v>162008</v>
      </c>
      <c r="H18" s="369">
        <v>135000</v>
      </c>
      <c r="I18" s="306"/>
      <c r="J18" s="306"/>
    </row>
    <row r="19" spans="1:10" ht="12.75">
      <c r="A19" s="85" t="s">
        <v>238</v>
      </c>
      <c r="B19" s="369" t="s">
        <v>40</v>
      </c>
      <c r="C19" s="369" t="s">
        <v>40</v>
      </c>
      <c r="D19" s="369" t="s">
        <v>40</v>
      </c>
      <c r="E19" s="369" t="s">
        <v>40</v>
      </c>
      <c r="F19" s="369" t="s">
        <v>40</v>
      </c>
      <c r="G19" s="369" t="s">
        <v>40</v>
      </c>
      <c r="H19" s="369" t="s">
        <v>40</v>
      </c>
      <c r="I19" s="306"/>
      <c r="J19" s="306"/>
    </row>
    <row r="20" spans="1:10" ht="12.75">
      <c r="A20" s="85" t="s">
        <v>239</v>
      </c>
      <c r="B20" s="384">
        <v>1</v>
      </c>
      <c r="C20" s="369" t="s">
        <v>40</v>
      </c>
      <c r="D20" s="384">
        <v>1</v>
      </c>
      <c r="E20" s="384">
        <v>4000</v>
      </c>
      <c r="F20" s="369" t="s">
        <v>40</v>
      </c>
      <c r="G20" s="384">
        <v>4</v>
      </c>
      <c r="H20" s="369" t="s">
        <v>40</v>
      </c>
      <c r="I20" s="306"/>
      <c r="J20" s="306"/>
    </row>
    <row r="21" spans="1:10" ht="12.75">
      <c r="A21" s="231" t="s">
        <v>374</v>
      </c>
      <c r="B21" s="382">
        <v>27460</v>
      </c>
      <c r="C21" s="382" t="s">
        <v>40</v>
      </c>
      <c r="D21" s="382">
        <v>27460</v>
      </c>
      <c r="E21" s="382">
        <v>5900</v>
      </c>
      <c r="F21" s="382" t="s">
        <v>40</v>
      </c>
      <c r="G21" s="382">
        <v>162012</v>
      </c>
      <c r="H21" s="382">
        <v>135000</v>
      </c>
      <c r="I21" s="306"/>
      <c r="J21" s="306"/>
    </row>
    <row r="22" spans="2:10" ht="12.75">
      <c r="B22" s="382"/>
      <c r="C22" s="382"/>
      <c r="D22" s="382"/>
      <c r="E22" s="383"/>
      <c r="F22" s="383"/>
      <c r="G22" s="382"/>
      <c r="H22" s="382"/>
      <c r="I22" s="306"/>
      <c r="J22" s="306"/>
    </row>
    <row r="23" spans="1:10" ht="12.75">
      <c r="A23" s="231" t="s">
        <v>240</v>
      </c>
      <c r="B23" s="382">
        <v>69697</v>
      </c>
      <c r="C23" s="382">
        <v>8615</v>
      </c>
      <c r="D23" s="382">
        <v>78312</v>
      </c>
      <c r="E23" s="383">
        <v>3845</v>
      </c>
      <c r="F23" s="383">
        <v>4398</v>
      </c>
      <c r="G23" s="382">
        <v>305876</v>
      </c>
      <c r="H23" s="382">
        <v>155996</v>
      </c>
      <c r="I23" s="306"/>
      <c r="J23" s="306"/>
    </row>
    <row r="24" spans="1:10" ht="12.75">
      <c r="A24" s="231"/>
      <c r="B24" s="382"/>
      <c r="C24" s="382"/>
      <c r="D24" s="382"/>
      <c r="E24" s="383"/>
      <c r="F24" s="383"/>
      <c r="G24" s="382"/>
      <c r="H24" s="382"/>
      <c r="I24" s="306"/>
      <c r="J24" s="306"/>
    </row>
    <row r="25" spans="1:10" ht="12.75">
      <c r="A25" s="231" t="s">
        <v>241</v>
      </c>
      <c r="B25" s="382">
        <v>29732</v>
      </c>
      <c r="C25" s="382">
        <v>4973</v>
      </c>
      <c r="D25" s="382">
        <v>34705</v>
      </c>
      <c r="E25" s="383">
        <v>4252</v>
      </c>
      <c r="F25" s="383">
        <v>5000</v>
      </c>
      <c r="G25" s="382">
        <v>151285</v>
      </c>
      <c r="H25" s="382">
        <v>127075</v>
      </c>
      <c r="I25" s="306"/>
      <c r="J25" s="306"/>
    </row>
    <row r="26" spans="2:10" ht="12.75">
      <c r="B26" s="369"/>
      <c r="C26" s="369"/>
      <c r="D26" s="369"/>
      <c r="E26" s="370"/>
      <c r="F26" s="370"/>
      <c r="G26" s="369"/>
      <c r="H26" s="369"/>
      <c r="I26" s="306"/>
      <c r="J26" s="306"/>
    </row>
    <row r="27" spans="1:10" ht="12.75">
      <c r="A27" s="85" t="s">
        <v>242</v>
      </c>
      <c r="B27" s="369">
        <v>22928</v>
      </c>
      <c r="C27" s="369">
        <v>12034</v>
      </c>
      <c r="D27" s="369">
        <v>34962</v>
      </c>
      <c r="E27" s="370">
        <v>3707</v>
      </c>
      <c r="F27" s="370">
        <v>4620</v>
      </c>
      <c r="G27" s="369">
        <v>140591</v>
      </c>
      <c r="H27" s="369">
        <v>49210</v>
      </c>
      <c r="I27" s="306"/>
      <c r="J27" s="306"/>
    </row>
    <row r="28" spans="1:10" ht="12.75">
      <c r="A28" s="85" t="s">
        <v>243</v>
      </c>
      <c r="B28" s="369">
        <v>36722</v>
      </c>
      <c r="C28" s="369">
        <v>2802</v>
      </c>
      <c r="D28" s="369">
        <v>39524</v>
      </c>
      <c r="E28" s="370">
        <v>1543</v>
      </c>
      <c r="F28" s="370">
        <v>3324</v>
      </c>
      <c r="G28" s="369">
        <v>65976</v>
      </c>
      <c r="H28" s="369">
        <v>13195</v>
      </c>
      <c r="I28" s="306"/>
      <c r="J28" s="306"/>
    </row>
    <row r="29" spans="1:10" ht="12.75">
      <c r="A29" s="85" t="s">
        <v>244</v>
      </c>
      <c r="B29" s="369">
        <v>225657</v>
      </c>
      <c r="C29" s="369">
        <v>27450</v>
      </c>
      <c r="D29" s="369">
        <v>253107</v>
      </c>
      <c r="E29" s="370">
        <v>610</v>
      </c>
      <c r="F29" s="370">
        <v>3770</v>
      </c>
      <c r="G29" s="369">
        <v>241137</v>
      </c>
      <c r="H29" s="369">
        <v>96455</v>
      </c>
      <c r="I29" s="306"/>
      <c r="J29" s="306"/>
    </row>
    <row r="30" spans="1:10" ht="12.75">
      <c r="A30" s="231" t="s">
        <v>375</v>
      </c>
      <c r="B30" s="382">
        <v>285307</v>
      </c>
      <c r="C30" s="382">
        <v>42286</v>
      </c>
      <c r="D30" s="382">
        <v>327593</v>
      </c>
      <c r="E30" s="382">
        <v>979</v>
      </c>
      <c r="F30" s="382">
        <v>3982</v>
      </c>
      <c r="G30" s="382">
        <v>447704</v>
      </c>
      <c r="H30" s="382">
        <v>158860</v>
      </c>
      <c r="I30" s="306"/>
      <c r="J30" s="306"/>
    </row>
    <row r="31" spans="2:10" ht="12.75">
      <c r="B31" s="369"/>
      <c r="C31" s="369"/>
      <c r="D31" s="369"/>
      <c r="E31" s="370"/>
      <c r="F31" s="370"/>
      <c r="G31" s="369"/>
      <c r="H31" s="369"/>
      <c r="I31" s="306"/>
      <c r="J31" s="306"/>
    </row>
    <row r="32" spans="1:10" ht="12.75">
      <c r="A32" s="85" t="s">
        <v>245</v>
      </c>
      <c r="B32" s="385">
        <v>20918</v>
      </c>
      <c r="C32" s="385">
        <v>532</v>
      </c>
      <c r="D32" s="369">
        <v>21450</v>
      </c>
      <c r="E32" s="385">
        <v>4944</v>
      </c>
      <c r="F32" s="385">
        <v>5613</v>
      </c>
      <c r="G32" s="370">
        <v>106405</v>
      </c>
      <c r="H32" s="385">
        <v>90776</v>
      </c>
      <c r="I32" s="306"/>
      <c r="J32" s="306"/>
    </row>
    <row r="33" spans="1:10" ht="12.75">
      <c r="A33" s="85" t="s">
        <v>246</v>
      </c>
      <c r="B33" s="385">
        <v>8686</v>
      </c>
      <c r="C33" s="385">
        <v>4104</v>
      </c>
      <c r="D33" s="369">
        <v>12790</v>
      </c>
      <c r="E33" s="385">
        <v>2570</v>
      </c>
      <c r="F33" s="385">
        <v>2725</v>
      </c>
      <c r="G33" s="370">
        <v>33506</v>
      </c>
      <c r="H33" s="385">
        <v>36857</v>
      </c>
      <c r="I33" s="306"/>
      <c r="J33" s="306"/>
    </row>
    <row r="34" spans="1:10" ht="12.75">
      <c r="A34" s="85" t="s">
        <v>247</v>
      </c>
      <c r="B34" s="385">
        <v>26702</v>
      </c>
      <c r="C34" s="385">
        <v>9661</v>
      </c>
      <c r="D34" s="369">
        <f>SUM(B34:C34)</f>
        <v>36363</v>
      </c>
      <c r="E34" s="385">
        <v>3531</v>
      </c>
      <c r="F34" s="385">
        <v>5516</v>
      </c>
      <c r="G34" s="370">
        <v>147571</v>
      </c>
      <c r="H34" s="385">
        <v>50225</v>
      </c>
      <c r="I34" s="306"/>
      <c r="J34" s="306"/>
    </row>
    <row r="35" spans="1:10" ht="12.75">
      <c r="A35" s="85" t="s">
        <v>248</v>
      </c>
      <c r="B35" s="385">
        <v>6417</v>
      </c>
      <c r="C35" s="385">
        <v>113</v>
      </c>
      <c r="D35" s="369">
        <v>6530</v>
      </c>
      <c r="E35" s="385">
        <v>3986</v>
      </c>
      <c r="F35" s="385">
        <v>5504</v>
      </c>
      <c r="G35" s="370">
        <v>26200</v>
      </c>
      <c r="H35" s="385">
        <v>15870</v>
      </c>
      <c r="I35" s="306"/>
      <c r="J35" s="306"/>
    </row>
    <row r="36" spans="1:10" ht="12.75">
      <c r="A36" s="231" t="s">
        <v>249</v>
      </c>
      <c r="B36" s="382">
        <v>62723</v>
      </c>
      <c r="C36" s="382">
        <f>SUM(C32:C35)</f>
        <v>14410</v>
      </c>
      <c r="D36" s="382">
        <f>SUM(D32:D35)</f>
        <v>77133</v>
      </c>
      <c r="E36" s="382">
        <v>3916</v>
      </c>
      <c r="F36" s="382">
        <f>((F32*C32)+(F33*C33)+(F34*C34)+(F35*C35))/C36</f>
        <v>4724.604024982651</v>
      </c>
      <c r="G36" s="382">
        <v>313682</v>
      </c>
      <c r="H36" s="382">
        <v>193728</v>
      </c>
      <c r="I36" s="306"/>
      <c r="J36" s="306"/>
    </row>
    <row r="37" spans="1:10" ht="12.75">
      <c r="A37" s="231"/>
      <c r="B37" s="382"/>
      <c r="C37" s="382"/>
      <c r="D37" s="382"/>
      <c r="E37" s="383"/>
      <c r="F37" s="383"/>
      <c r="G37" s="382"/>
      <c r="H37" s="382"/>
      <c r="I37" s="306"/>
      <c r="J37" s="306"/>
    </row>
    <row r="38" spans="1:10" ht="12.75">
      <c r="A38" s="231" t="s">
        <v>250</v>
      </c>
      <c r="B38" s="383">
        <v>3873</v>
      </c>
      <c r="C38" s="383">
        <v>295</v>
      </c>
      <c r="D38" s="382">
        <v>4168</v>
      </c>
      <c r="E38" s="383">
        <v>1050</v>
      </c>
      <c r="F38" s="383">
        <v>3300</v>
      </c>
      <c r="G38" s="383">
        <v>5040</v>
      </c>
      <c r="H38" s="383">
        <v>6552</v>
      </c>
      <c r="I38" s="306"/>
      <c r="J38" s="306"/>
    </row>
    <row r="39" spans="2:10" ht="12.75">
      <c r="B39" s="369"/>
      <c r="C39" s="369"/>
      <c r="D39" s="369"/>
      <c r="E39" s="370"/>
      <c r="F39" s="370"/>
      <c r="G39" s="369"/>
      <c r="H39" s="369"/>
      <c r="I39" s="306"/>
      <c r="J39" s="306"/>
    </row>
    <row r="40" spans="1:10" ht="12.75">
      <c r="A40" s="85" t="s">
        <v>251</v>
      </c>
      <c r="B40" s="370">
        <v>23607</v>
      </c>
      <c r="C40" s="370">
        <v>1355</v>
      </c>
      <c r="D40" s="369">
        <v>24962</v>
      </c>
      <c r="E40" s="370">
        <v>2370</v>
      </c>
      <c r="F40" s="370">
        <v>2900</v>
      </c>
      <c r="G40" s="370">
        <v>59878</v>
      </c>
      <c r="H40" s="370">
        <v>33008</v>
      </c>
      <c r="I40" s="306"/>
      <c r="J40" s="306"/>
    </row>
    <row r="41" spans="1:10" ht="12.75">
      <c r="A41" s="85" t="s">
        <v>252</v>
      </c>
      <c r="B41" s="369">
        <v>197681</v>
      </c>
      <c r="C41" s="369">
        <v>4477</v>
      </c>
      <c r="D41" s="369">
        <v>202158</v>
      </c>
      <c r="E41" s="370">
        <v>4052</v>
      </c>
      <c r="F41" s="370">
        <v>5118</v>
      </c>
      <c r="G41" s="369">
        <v>823919</v>
      </c>
      <c r="H41" s="369">
        <v>272060</v>
      </c>
      <c r="I41" s="306"/>
      <c r="J41" s="306"/>
    </row>
    <row r="42" spans="1:10" ht="12.75">
      <c r="A42" s="85" t="s">
        <v>253</v>
      </c>
      <c r="B42" s="370">
        <v>36204</v>
      </c>
      <c r="C42" s="370">
        <v>11999</v>
      </c>
      <c r="D42" s="369">
        <v>48203</v>
      </c>
      <c r="E42" s="370">
        <v>2400</v>
      </c>
      <c r="F42" s="370">
        <v>5600</v>
      </c>
      <c r="G42" s="370">
        <v>154084</v>
      </c>
      <c r="H42" s="384">
        <v>55213</v>
      </c>
      <c r="I42" s="306"/>
      <c r="J42" s="306"/>
    </row>
    <row r="43" spans="1:10" ht="12.75">
      <c r="A43" s="85" t="s">
        <v>254</v>
      </c>
      <c r="B43" s="370">
        <v>93672</v>
      </c>
      <c r="C43" s="370">
        <v>15922</v>
      </c>
      <c r="D43" s="369">
        <v>109594</v>
      </c>
      <c r="E43" s="370">
        <v>2110</v>
      </c>
      <c r="F43" s="370">
        <v>3401</v>
      </c>
      <c r="G43" s="370">
        <v>251802</v>
      </c>
      <c r="H43" s="370">
        <v>88000</v>
      </c>
      <c r="I43" s="306"/>
      <c r="J43" s="306"/>
    </row>
    <row r="44" spans="1:10" ht="12.75">
      <c r="A44" s="85" t="s">
        <v>255</v>
      </c>
      <c r="B44" s="370">
        <v>60784</v>
      </c>
      <c r="C44" s="370">
        <v>3088</v>
      </c>
      <c r="D44" s="369">
        <v>63872</v>
      </c>
      <c r="E44" s="370">
        <v>2997</v>
      </c>
      <c r="F44" s="370">
        <v>4002</v>
      </c>
      <c r="G44" s="370">
        <v>194527</v>
      </c>
      <c r="H44" s="370">
        <v>115434</v>
      </c>
      <c r="I44" s="306"/>
      <c r="J44" s="306"/>
    </row>
    <row r="45" spans="1:10" ht="12.75">
      <c r="A45" s="85" t="s">
        <v>256</v>
      </c>
      <c r="B45" s="370">
        <v>50347</v>
      </c>
      <c r="C45" s="370">
        <v>919</v>
      </c>
      <c r="D45" s="369">
        <v>51266</v>
      </c>
      <c r="E45" s="370">
        <v>2500</v>
      </c>
      <c r="F45" s="370">
        <v>5000</v>
      </c>
      <c r="G45" s="370">
        <v>130463</v>
      </c>
      <c r="H45" s="370">
        <v>71755</v>
      </c>
      <c r="I45" s="306"/>
      <c r="J45" s="306"/>
    </row>
    <row r="46" spans="1:10" ht="12.75">
      <c r="A46" s="85" t="s">
        <v>257</v>
      </c>
      <c r="B46" s="370">
        <v>98169</v>
      </c>
      <c r="C46" s="370">
        <v>3097</v>
      </c>
      <c r="D46" s="369">
        <v>101266</v>
      </c>
      <c r="E46" s="370">
        <v>2328</v>
      </c>
      <c r="F46" s="370">
        <v>2600</v>
      </c>
      <c r="G46" s="370">
        <v>236590</v>
      </c>
      <c r="H46" s="370">
        <v>283908</v>
      </c>
      <c r="I46" s="306"/>
      <c r="J46" s="306"/>
    </row>
    <row r="47" spans="1:10" ht="12.75">
      <c r="A47" s="85" t="s">
        <v>258</v>
      </c>
      <c r="B47" s="370">
        <v>46764</v>
      </c>
      <c r="C47" s="370">
        <v>7677</v>
      </c>
      <c r="D47" s="369">
        <v>54441</v>
      </c>
      <c r="E47" s="370">
        <v>1999</v>
      </c>
      <c r="F47" s="370">
        <v>5000</v>
      </c>
      <c r="G47" s="370">
        <v>131863</v>
      </c>
      <c r="H47" s="370">
        <v>128105</v>
      </c>
      <c r="I47" s="306"/>
      <c r="J47" s="306"/>
    </row>
    <row r="48" spans="1:10" ht="12.75">
      <c r="A48" s="85" t="s">
        <v>259</v>
      </c>
      <c r="B48" s="370">
        <v>74273</v>
      </c>
      <c r="C48" s="370">
        <v>4951</v>
      </c>
      <c r="D48" s="369">
        <v>79224</v>
      </c>
      <c r="E48" s="370">
        <v>2388</v>
      </c>
      <c r="F48" s="370">
        <v>5312</v>
      </c>
      <c r="G48" s="370">
        <v>203688</v>
      </c>
      <c r="H48" s="370">
        <v>157558</v>
      </c>
      <c r="I48" s="306"/>
      <c r="J48" s="306"/>
    </row>
    <row r="49" spans="1:10" ht="12.75">
      <c r="A49" s="231" t="s">
        <v>376</v>
      </c>
      <c r="B49" s="382">
        <v>681501</v>
      </c>
      <c r="C49" s="382">
        <v>53485</v>
      </c>
      <c r="D49" s="382">
        <v>734986</v>
      </c>
      <c r="E49" s="382">
        <v>2860</v>
      </c>
      <c r="F49" s="382">
        <v>4448</v>
      </c>
      <c r="G49" s="382">
        <v>2186814</v>
      </c>
      <c r="H49" s="382">
        <v>1205041</v>
      </c>
      <c r="I49" s="306"/>
      <c r="J49" s="306"/>
    </row>
    <row r="50" spans="1:10" ht="12.75">
      <c r="A50" s="231"/>
      <c r="B50" s="382"/>
      <c r="C50" s="382"/>
      <c r="D50" s="382"/>
      <c r="E50" s="383"/>
      <c r="F50" s="383"/>
      <c r="G50" s="382"/>
      <c r="H50" s="382"/>
      <c r="I50" s="306"/>
      <c r="J50" s="306"/>
    </row>
    <row r="51" spans="1:10" ht="12.75">
      <c r="A51" s="231" t="s">
        <v>260</v>
      </c>
      <c r="B51" s="383">
        <v>24676</v>
      </c>
      <c r="C51" s="383">
        <v>1360</v>
      </c>
      <c r="D51" s="382">
        <v>26036</v>
      </c>
      <c r="E51" s="383">
        <v>2700</v>
      </c>
      <c r="F51" s="383">
        <v>4500</v>
      </c>
      <c r="G51" s="383">
        <v>72745</v>
      </c>
      <c r="H51" s="383">
        <v>87294</v>
      </c>
      <c r="I51" s="306"/>
      <c r="J51" s="306"/>
    </row>
    <row r="52" spans="2:10" ht="12.75">
      <c r="B52" s="369"/>
      <c r="C52" s="369"/>
      <c r="D52" s="369"/>
      <c r="E52" s="370"/>
      <c r="F52" s="370"/>
      <c r="G52" s="369"/>
      <c r="H52" s="369"/>
      <c r="I52" s="306"/>
      <c r="J52" s="306"/>
    </row>
    <row r="53" spans="1:10" ht="12.75">
      <c r="A53" s="85" t="s">
        <v>261</v>
      </c>
      <c r="B53" s="369">
        <v>31410</v>
      </c>
      <c r="C53" s="369">
        <v>14849</v>
      </c>
      <c r="D53" s="369">
        <v>46259</v>
      </c>
      <c r="E53" s="370">
        <v>1949</v>
      </c>
      <c r="F53" s="370">
        <v>5500</v>
      </c>
      <c r="G53" s="369">
        <v>142888</v>
      </c>
      <c r="H53" s="369">
        <v>100021</v>
      </c>
      <c r="I53" s="306"/>
      <c r="J53" s="306"/>
    </row>
    <row r="54" spans="1:10" ht="12.75">
      <c r="A54" s="85" t="s">
        <v>262</v>
      </c>
      <c r="B54" s="369">
        <v>50952</v>
      </c>
      <c r="C54" s="369">
        <v>13301</v>
      </c>
      <c r="D54" s="369">
        <v>64253</v>
      </c>
      <c r="E54" s="370">
        <v>1650</v>
      </c>
      <c r="F54" s="370">
        <v>3950</v>
      </c>
      <c r="G54" s="369">
        <v>136609</v>
      </c>
      <c r="H54" s="369">
        <v>90026</v>
      </c>
      <c r="I54" s="306"/>
      <c r="J54" s="306"/>
    </row>
    <row r="55" spans="1:10" ht="12.75">
      <c r="A55" s="85" t="s">
        <v>263</v>
      </c>
      <c r="B55" s="369">
        <v>43970</v>
      </c>
      <c r="C55" s="369">
        <v>3445</v>
      </c>
      <c r="D55" s="369">
        <v>47415</v>
      </c>
      <c r="E55" s="370">
        <v>2645</v>
      </c>
      <c r="F55" s="370">
        <v>6000</v>
      </c>
      <c r="G55" s="369">
        <v>136971</v>
      </c>
      <c r="H55" s="369">
        <v>75334</v>
      </c>
      <c r="I55" s="306"/>
      <c r="J55" s="306"/>
    </row>
    <row r="56" spans="1:10" ht="12.75">
      <c r="A56" s="85" t="s">
        <v>264</v>
      </c>
      <c r="B56" s="369">
        <v>77133</v>
      </c>
      <c r="C56" s="369">
        <v>2353</v>
      </c>
      <c r="D56" s="369">
        <v>79486</v>
      </c>
      <c r="E56" s="370">
        <v>2900</v>
      </c>
      <c r="F56" s="370">
        <v>4200</v>
      </c>
      <c r="G56" s="369">
        <v>233568</v>
      </c>
      <c r="H56" s="369">
        <v>140141</v>
      </c>
      <c r="I56" s="306"/>
      <c r="J56" s="306"/>
    </row>
    <row r="57" spans="1:10" ht="12.75">
      <c r="A57" s="85" t="s">
        <v>265</v>
      </c>
      <c r="B57" s="369">
        <v>81473</v>
      </c>
      <c r="C57" s="369">
        <v>7925</v>
      </c>
      <c r="D57" s="369">
        <v>89398</v>
      </c>
      <c r="E57" s="370">
        <v>1794</v>
      </c>
      <c r="F57" s="370">
        <v>3910</v>
      </c>
      <c r="G57" s="369">
        <v>177149</v>
      </c>
      <c r="H57" s="369">
        <v>97432</v>
      </c>
      <c r="I57" s="306"/>
      <c r="J57" s="306"/>
    </row>
    <row r="58" spans="1:10" ht="12.75">
      <c r="A58" s="231" t="s">
        <v>266</v>
      </c>
      <c r="B58" s="382">
        <v>284938</v>
      </c>
      <c r="C58" s="382">
        <v>41873</v>
      </c>
      <c r="D58" s="382">
        <v>326811</v>
      </c>
      <c r="E58" s="382">
        <v>2216</v>
      </c>
      <c r="F58" s="382">
        <v>4675</v>
      </c>
      <c r="G58" s="382">
        <v>827185</v>
      </c>
      <c r="H58" s="382">
        <v>502954</v>
      </c>
      <c r="I58" s="306"/>
      <c r="J58" s="306"/>
    </row>
    <row r="59" spans="2:10" ht="12.75">
      <c r="B59" s="369"/>
      <c r="C59" s="369"/>
      <c r="D59" s="369"/>
      <c r="E59" s="370"/>
      <c r="F59" s="370"/>
      <c r="G59" s="369"/>
      <c r="H59" s="369"/>
      <c r="I59" s="306"/>
      <c r="J59" s="306"/>
    </row>
    <row r="60" spans="1:10" ht="12.75">
      <c r="A60" s="85" t="s">
        <v>267</v>
      </c>
      <c r="B60" s="370">
        <v>1879</v>
      </c>
      <c r="C60" s="370">
        <v>2006</v>
      </c>
      <c r="D60" s="369">
        <v>3885</v>
      </c>
      <c r="E60" s="370">
        <v>1280</v>
      </c>
      <c r="F60" s="370">
        <v>4500</v>
      </c>
      <c r="G60" s="370">
        <v>11433</v>
      </c>
      <c r="H60" s="370">
        <v>4600</v>
      </c>
      <c r="I60" s="306"/>
      <c r="J60" s="306"/>
    </row>
    <row r="61" spans="1:10" ht="12.75">
      <c r="A61" s="85" t="s">
        <v>268</v>
      </c>
      <c r="B61" s="370">
        <v>553</v>
      </c>
      <c r="C61" s="370">
        <v>1</v>
      </c>
      <c r="D61" s="369">
        <v>554</v>
      </c>
      <c r="E61" s="370">
        <v>3300</v>
      </c>
      <c r="F61" s="370">
        <v>5600</v>
      </c>
      <c r="G61" s="370">
        <v>1831</v>
      </c>
      <c r="H61" s="370">
        <v>2746</v>
      </c>
      <c r="I61" s="306"/>
      <c r="J61" s="306"/>
    </row>
    <row r="62" spans="1:10" ht="12.75">
      <c r="A62" s="85" t="s">
        <v>269</v>
      </c>
      <c r="B62" s="370">
        <v>1807</v>
      </c>
      <c r="C62" s="370">
        <v>120</v>
      </c>
      <c r="D62" s="369">
        <v>1927</v>
      </c>
      <c r="E62" s="370">
        <v>2400</v>
      </c>
      <c r="F62" s="370">
        <v>5000</v>
      </c>
      <c r="G62" s="370">
        <v>4937</v>
      </c>
      <c r="H62" s="370">
        <v>4030</v>
      </c>
      <c r="I62" s="306"/>
      <c r="J62" s="306"/>
    </row>
    <row r="63" spans="1:10" ht="12.75">
      <c r="A63" s="231" t="s">
        <v>270</v>
      </c>
      <c r="B63" s="382">
        <v>4239</v>
      </c>
      <c r="C63" s="382">
        <v>2127</v>
      </c>
      <c r="D63" s="382">
        <v>6366</v>
      </c>
      <c r="E63" s="382">
        <v>2021</v>
      </c>
      <c r="F63" s="382">
        <v>4529</v>
      </c>
      <c r="G63" s="382">
        <v>18201</v>
      </c>
      <c r="H63" s="382">
        <v>11376</v>
      </c>
      <c r="I63" s="306"/>
      <c r="J63" s="306"/>
    </row>
    <row r="64" spans="1:10" ht="12.75">
      <c r="A64" s="231"/>
      <c r="B64" s="382"/>
      <c r="C64" s="382"/>
      <c r="D64" s="382"/>
      <c r="E64" s="383"/>
      <c r="F64" s="383"/>
      <c r="G64" s="382"/>
      <c r="H64" s="382"/>
      <c r="I64" s="306"/>
      <c r="J64" s="306"/>
    </row>
    <row r="65" spans="1:10" ht="12.75">
      <c r="A65" s="231" t="s">
        <v>271</v>
      </c>
      <c r="B65" s="382">
        <v>5115</v>
      </c>
      <c r="C65" s="382">
        <v>3614</v>
      </c>
      <c r="D65" s="382">
        <v>8729</v>
      </c>
      <c r="E65" s="382">
        <v>645</v>
      </c>
      <c r="F65" s="382">
        <v>2095</v>
      </c>
      <c r="G65" s="382">
        <v>10870</v>
      </c>
      <c r="H65" s="382">
        <v>5020</v>
      </c>
      <c r="I65" s="306"/>
      <c r="J65" s="306"/>
    </row>
    <row r="66" spans="2:10" ht="12.75">
      <c r="B66" s="369"/>
      <c r="C66" s="369"/>
      <c r="D66" s="369"/>
      <c r="E66" s="370"/>
      <c r="F66" s="370"/>
      <c r="G66" s="369"/>
      <c r="H66" s="369"/>
      <c r="I66" s="306"/>
      <c r="J66" s="306"/>
    </row>
    <row r="67" spans="1:10" ht="12.75">
      <c r="A67" s="85" t="s">
        <v>272</v>
      </c>
      <c r="B67" s="370">
        <v>142200</v>
      </c>
      <c r="C67" s="370">
        <v>5400</v>
      </c>
      <c r="D67" s="369">
        <v>147600</v>
      </c>
      <c r="E67" s="370">
        <v>3741</v>
      </c>
      <c r="F67" s="370">
        <v>3877</v>
      </c>
      <c r="G67" s="370">
        <v>552906</v>
      </c>
      <c r="H67" s="370">
        <v>165872</v>
      </c>
      <c r="I67" s="306"/>
      <c r="J67" s="306"/>
    </row>
    <row r="68" spans="1:10" ht="12.75">
      <c r="A68" s="85" t="s">
        <v>273</v>
      </c>
      <c r="B68" s="370">
        <v>6810</v>
      </c>
      <c r="C68" s="370">
        <v>300</v>
      </c>
      <c r="D68" s="369">
        <v>7110</v>
      </c>
      <c r="E68" s="370">
        <v>3190</v>
      </c>
      <c r="F68" s="370">
        <v>4000</v>
      </c>
      <c r="G68" s="370">
        <v>22924</v>
      </c>
      <c r="H68" s="370">
        <v>6877</v>
      </c>
      <c r="I68" s="306"/>
      <c r="J68" s="306"/>
    </row>
    <row r="69" spans="1:10" ht="12.75">
      <c r="A69" s="231" t="s">
        <v>274</v>
      </c>
      <c r="B69" s="382">
        <v>149010</v>
      </c>
      <c r="C69" s="382">
        <v>5700</v>
      </c>
      <c r="D69" s="382">
        <v>154710</v>
      </c>
      <c r="E69" s="382">
        <v>3716</v>
      </c>
      <c r="F69" s="382">
        <v>3883</v>
      </c>
      <c r="G69" s="382">
        <v>575830</v>
      </c>
      <c r="H69" s="382">
        <v>172749</v>
      </c>
      <c r="I69" s="306"/>
      <c r="J69" s="306"/>
    </row>
    <row r="70" spans="2:10" ht="12.75">
      <c r="B70" s="369"/>
      <c r="C70" s="369"/>
      <c r="D70" s="369"/>
      <c r="E70" s="370"/>
      <c r="F70" s="370"/>
      <c r="G70" s="369"/>
      <c r="H70" s="369"/>
      <c r="I70" s="306"/>
      <c r="J70" s="306"/>
    </row>
    <row r="71" spans="1:10" ht="12.75">
      <c r="A71" s="85" t="s">
        <v>275</v>
      </c>
      <c r="B71" s="369">
        <v>5600</v>
      </c>
      <c r="C71" s="369">
        <v>245</v>
      </c>
      <c r="D71" s="369">
        <v>5845</v>
      </c>
      <c r="E71" s="370">
        <v>1171</v>
      </c>
      <c r="F71" s="370">
        <v>2880</v>
      </c>
      <c r="G71" s="369">
        <v>7263</v>
      </c>
      <c r="H71" s="369">
        <v>5084</v>
      </c>
      <c r="I71" s="306"/>
      <c r="J71" s="306"/>
    </row>
    <row r="72" spans="1:10" ht="12.75">
      <c r="A72" s="85" t="s">
        <v>276</v>
      </c>
      <c r="B72" s="369">
        <v>92577</v>
      </c>
      <c r="C72" s="369">
        <v>6896</v>
      </c>
      <c r="D72" s="369">
        <v>99473</v>
      </c>
      <c r="E72" s="370">
        <v>2600</v>
      </c>
      <c r="F72" s="370">
        <v>3700</v>
      </c>
      <c r="G72" s="369">
        <v>266215</v>
      </c>
      <c r="H72" s="369">
        <v>238263</v>
      </c>
      <c r="I72" s="306"/>
      <c r="J72" s="306"/>
    </row>
    <row r="73" spans="1:10" ht="12.75">
      <c r="A73" s="85" t="s">
        <v>277</v>
      </c>
      <c r="B73" s="370">
        <v>132670</v>
      </c>
      <c r="C73" s="370">
        <v>15656</v>
      </c>
      <c r="D73" s="369">
        <v>148326</v>
      </c>
      <c r="E73" s="370">
        <v>3000</v>
      </c>
      <c r="F73" s="370">
        <v>4500</v>
      </c>
      <c r="G73" s="370">
        <v>468462</v>
      </c>
      <c r="H73" s="370">
        <v>140910</v>
      </c>
      <c r="I73" s="306"/>
      <c r="J73" s="306"/>
    </row>
    <row r="74" spans="1:10" ht="12.75">
      <c r="A74" s="85" t="s">
        <v>278</v>
      </c>
      <c r="B74" s="369">
        <v>27665</v>
      </c>
      <c r="C74" s="369">
        <v>2188</v>
      </c>
      <c r="D74" s="369">
        <v>29853</v>
      </c>
      <c r="E74" s="370">
        <v>1294</v>
      </c>
      <c r="F74" s="370">
        <v>3944</v>
      </c>
      <c r="G74" s="369">
        <v>44428</v>
      </c>
      <c r="H74" s="369">
        <v>17770</v>
      </c>
      <c r="I74" s="306"/>
      <c r="J74" s="306"/>
    </row>
    <row r="75" spans="1:10" ht="12.75">
      <c r="A75" s="85" t="s">
        <v>279</v>
      </c>
      <c r="B75" s="369">
        <v>20324</v>
      </c>
      <c r="C75" s="369">
        <v>820</v>
      </c>
      <c r="D75" s="369">
        <v>21144</v>
      </c>
      <c r="E75" s="370">
        <v>2750</v>
      </c>
      <c r="F75" s="370">
        <v>3800</v>
      </c>
      <c r="G75" s="369">
        <v>59007</v>
      </c>
      <c r="H75" s="369" t="s">
        <v>40</v>
      </c>
      <c r="I75" s="306"/>
      <c r="J75" s="306"/>
    </row>
    <row r="76" spans="1:10" ht="12.75">
      <c r="A76" s="85" t="s">
        <v>280</v>
      </c>
      <c r="B76" s="369">
        <v>20446</v>
      </c>
      <c r="C76" s="369">
        <v>1897</v>
      </c>
      <c r="D76" s="369">
        <v>22343</v>
      </c>
      <c r="E76" s="370">
        <v>2810</v>
      </c>
      <c r="F76" s="370">
        <v>4080</v>
      </c>
      <c r="G76" s="369">
        <v>65193</v>
      </c>
      <c r="H76" s="369">
        <v>32518</v>
      </c>
      <c r="I76" s="306"/>
      <c r="J76" s="306"/>
    </row>
    <row r="77" spans="1:10" ht="12.75">
      <c r="A77" s="85" t="s">
        <v>281</v>
      </c>
      <c r="B77" s="369">
        <v>32922</v>
      </c>
      <c r="C77" s="369">
        <v>3570</v>
      </c>
      <c r="D77" s="369">
        <v>36492</v>
      </c>
      <c r="E77" s="370">
        <v>1850</v>
      </c>
      <c r="F77" s="370">
        <v>3500</v>
      </c>
      <c r="G77" s="369">
        <v>73401</v>
      </c>
      <c r="H77" s="369" t="s">
        <v>40</v>
      </c>
      <c r="I77" s="306"/>
      <c r="J77" s="306"/>
    </row>
    <row r="78" spans="1:10" ht="12.75">
      <c r="A78" s="85" t="s">
        <v>282</v>
      </c>
      <c r="B78" s="370">
        <v>196807</v>
      </c>
      <c r="C78" s="370">
        <v>18308</v>
      </c>
      <c r="D78" s="369">
        <v>215115</v>
      </c>
      <c r="E78" s="370">
        <v>3114</v>
      </c>
      <c r="F78" s="370">
        <v>4577</v>
      </c>
      <c r="G78" s="370">
        <v>696566</v>
      </c>
      <c r="H78" s="370">
        <v>208970</v>
      </c>
      <c r="I78" s="306"/>
      <c r="J78" s="306"/>
    </row>
    <row r="79" spans="1:10" ht="12.75">
      <c r="A79" s="231" t="s">
        <v>377</v>
      </c>
      <c r="B79" s="382">
        <v>529011</v>
      </c>
      <c r="C79" s="382">
        <v>49580</v>
      </c>
      <c r="D79" s="382">
        <v>578591</v>
      </c>
      <c r="E79" s="382">
        <v>2775</v>
      </c>
      <c r="F79" s="382">
        <v>4285</v>
      </c>
      <c r="G79" s="382">
        <v>1680535</v>
      </c>
      <c r="H79" s="382">
        <v>643515</v>
      </c>
      <c r="I79" s="306"/>
      <c r="J79" s="306"/>
    </row>
    <row r="80" spans="2:10" ht="12.75">
      <c r="B80" s="369"/>
      <c r="C80" s="369"/>
      <c r="D80" s="369"/>
      <c r="E80" s="370"/>
      <c r="F80" s="370"/>
      <c r="G80" s="369"/>
      <c r="H80" s="369"/>
      <c r="I80" s="306"/>
      <c r="J80" s="306"/>
    </row>
    <row r="81" spans="1:10" ht="12.75">
      <c r="A81" s="85" t="s">
        <v>283</v>
      </c>
      <c r="B81" s="369" t="s">
        <v>40</v>
      </c>
      <c r="C81" s="369" t="s">
        <v>40</v>
      </c>
      <c r="D81" s="369" t="s">
        <v>40</v>
      </c>
      <c r="E81" s="369" t="s">
        <v>40</v>
      </c>
      <c r="F81" s="369" t="s">
        <v>40</v>
      </c>
      <c r="G81" s="369" t="s">
        <v>40</v>
      </c>
      <c r="H81" s="369" t="s">
        <v>40</v>
      </c>
      <c r="I81" s="306"/>
      <c r="J81" s="306"/>
    </row>
    <row r="82" spans="1:10" ht="12.75">
      <c r="A82" s="85" t="s">
        <v>284</v>
      </c>
      <c r="B82" s="369">
        <v>178</v>
      </c>
      <c r="C82" s="369" t="s">
        <v>40</v>
      </c>
      <c r="D82" s="369">
        <v>178</v>
      </c>
      <c r="E82" s="370">
        <v>1000</v>
      </c>
      <c r="F82" s="369" t="s">
        <v>40</v>
      </c>
      <c r="G82" s="369">
        <v>178</v>
      </c>
      <c r="H82" s="369">
        <v>267</v>
      </c>
      <c r="I82" s="306"/>
      <c r="J82" s="306"/>
    </row>
    <row r="83" spans="1:10" ht="12.75">
      <c r="A83" s="231" t="s">
        <v>285</v>
      </c>
      <c r="B83" s="382">
        <v>178</v>
      </c>
      <c r="C83" s="382" t="s">
        <v>40</v>
      </c>
      <c r="D83" s="382">
        <v>178</v>
      </c>
      <c r="E83" s="382">
        <v>1000</v>
      </c>
      <c r="F83" s="369" t="s">
        <v>40</v>
      </c>
      <c r="G83" s="382">
        <v>178</v>
      </c>
      <c r="H83" s="382">
        <v>267</v>
      </c>
      <c r="I83" s="306"/>
      <c r="J83" s="306"/>
    </row>
    <row r="84" spans="2:10" ht="12.75">
      <c r="B84" s="369"/>
      <c r="C84" s="369"/>
      <c r="D84" s="369"/>
      <c r="E84" s="370"/>
      <c r="F84" s="380"/>
      <c r="G84" s="369"/>
      <c r="H84" s="369"/>
      <c r="I84" s="306"/>
      <c r="J84" s="306"/>
    </row>
    <row r="85" spans="1:10" ht="13.5" thickBot="1">
      <c r="A85" s="232" t="s">
        <v>286</v>
      </c>
      <c r="B85" s="373">
        <f>SUM(B12:B16,B21:B25,B30,B36:B38,B49:B51,B58,B63:B65,B69,B79,B83)</f>
        <v>2178325</v>
      </c>
      <c r="C85" s="373">
        <f>SUM(C12:C16,C21:C25,C30,C36:C38,C49:C51,C58,C63:C65,C69,C79,C83)</f>
        <v>228318</v>
      </c>
      <c r="D85" s="373">
        <f>SUM(D12:D16,D21:D25,D30,D36:D38,D49:D51,D58,D63:D65,D69,D79,D83)</f>
        <v>2406643</v>
      </c>
      <c r="E85" s="373">
        <f>((E12*B12)+(E14*B14)+(E16*B16)+(E21*B21)+(E23*B23)+(E25*B25)+(E30*B30)+(E36*B36)+(E38*B38)+(E49*B49)+(E51*B51)+(E58*B58)+(E63*B63)+(E65*B65)+(E69*B69)+(E79*B79)+(E83*B83))/B85</f>
        <v>2676.61740419818</v>
      </c>
      <c r="F85" s="373">
        <f>((F23*C23)+(F25*C25)+(F30*C30)+(F36*C36)+(F38*C38)+(F49*C49)+(F51*C51)+(F58*C58)+(F63*C63)+(F65*C65)+(F69*C69)+(F79*C79))/C85</f>
        <v>4343.75359805184</v>
      </c>
      <c r="G85" s="373">
        <f>SUM(G12:G16,G21:G25,G30,G36:G38,G49:G51,G58,G63:G65,G69,G79,G83)</f>
        <v>6822160</v>
      </c>
      <c r="H85" s="373">
        <f>SUM(H12:H16,H21:H25,H30,H36:H38,H49:H51,H58,H63:H65,H69,H79,H83)</f>
        <v>3455667</v>
      </c>
      <c r="I85" s="306"/>
      <c r="J85" s="30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H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85" customWidth="1"/>
    <col min="2" max="5" width="20.7109375" style="85" customWidth="1"/>
    <col min="6" max="16384" width="11.421875" style="85" customWidth="1"/>
  </cols>
  <sheetData>
    <row r="1" spans="1:5" s="366" customFormat="1" ht="18">
      <c r="A1" s="447" t="s">
        <v>0</v>
      </c>
      <c r="B1" s="447"/>
      <c r="C1" s="447"/>
      <c r="D1" s="447"/>
      <c r="E1" s="447"/>
    </row>
    <row r="2" s="254" customFormat="1" ht="14.25"/>
    <row r="3" spans="1:5" s="254" customFormat="1" ht="15">
      <c r="A3" s="448" t="s">
        <v>354</v>
      </c>
      <c r="B3" s="448"/>
      <c r="C3" s="448"/>
      <c r="D3" s="448"/>
      <c r="E3" s="448"/>
    </row>
    <row r="4" spans="1:5" s="254" customFormat="1" ht="15">
      <c r="A4" s="378"/>
      <c r="B4" s="379"/>
      <c r="C4" s="379"/>
      <c r="D4" s="379"/>
      <c r="E4" s="379"/>
    </row>
    <row r="5" spans="1:5" ht="12.75">
      <c r="A5" s="442" t="s">
        <v>287</v>
      </c>
      <c r="B5" s="439" t="s">
        <v>27</v>
      </c>
      <c r="C5" s="440"/>
      <c r="D5" s="444" t="s">
        <v>288</v>
      </c>
      <c r="E5" s="440"/>
    </row>
    <row r="6" spans="1:5" ht="12.75">
      <c r="A6" s="227" t="s">
        <v>289</v>
      </c>
      <c r="B6" s="84" t="s">
        <v>3</v>
      </c>
      <c r="C6" s="64" t="s">
        <v>4</v>
      </c>
      <c r="D6" s="84" t="s">
        <v>3</v>
      </c>
      <c r="E6" s="64" t="s">
        <v>4</v>
      </c>
    </row>
    <row r="7" spans="1:5" ht="13.5" thickBot="1">
      <c r="A7" s="255" t="s">
        <v>228</v>
      </c>
      <c r="B7" s="253" t="s">
        <v>146</v>
      </c>
      <c r="C7" s="242" t="s">
        <v>16</v>
      </c>
      <c r="D7" s="253" t="s">
        <v>146</v>
      </c>
      <c r="E7" s="242" t="s">
        <v>16</v>
      </c>
    </row>
    <row r="8" spans="1:5" ht="12.75">
      <c r="A8" s="85" t="s">
        <v>230</v>
      </c>
      <c r="B8" s="369" t="s">
        <v>40</v>
      </c>
      <c r="C8" s="369" t="s">
        <v>40</v>
      </c>
      <c r="D8" s="369">
        <v>4006</v>
      </c>
      <c r="E8" s="369">
        <v>11617</v>
      </c>
    </row>
    <row r="9" spans="1:5" ht="12.75">
      <c r="A9" s="85" t="s">
        <v>231</v>
      </c>
      <c r="B9" s="369" t="s">
        <v>40</v>
      </c>
      <c r="C9" s="369" t="s">
        <v>40</v>
      </c>
      <c r="D9" s="369">
        <v>5281</v>
      </c>
      <c r="E9" s="369">
        <v>17374</v>
      </c>
    </row>
    <row r="10" spans="1:5" ht="12.75">
      <c r="A10" s="85" t="s">
        <v>232</v>
      </c>
      <c r="B10" s="369" t="s">
        <v>40</v>
      </c>
      <c r="C10" s="369" t="s">
        <v>40</v>
      </c>
      <c r="D10" s="369">
        <v>10301</v>
      </c>
      <c r="E10" s="369">
        <v>30903</v>
      </c>
    </row>
    <row r="11" spans="1:5" ht="12.75">
      <c r="A11" s="85" t="s">
        <v>233</v>
      </c>
      <c r="B11" s="369" t="s">
        <v>40</v>
      </c>
      <c r="C11" s="369" t="s">
        <v>40</v>
      </c>
      <c r="D11" s="369">
        <v>647</v>
      </c>
      <c r="E11" s="369">
        <v>1941</v>
      </c>
    </row>
    <row r="12" spans="1:5" ht="12.75">
      <c r="A12" s="231" t="s">
        <v>234</v>
      </c>
      <c r="B12" s="382" t="s">
        <v>40</v>
      </c>
      <c r="C12" s="382" t="s">
        <v>40</v>
      </c>
      <c r="D12" s="382">
        <v>20235</v>
      </c>
      <c r="E12" s="382">
        <v>61835</v>
      </c>
    </row>
    <row r="13" spans="1:5" ht="12.75">
      <c r="A13" s="231"/>
      <c r="B13" s="382"/>
      <c r="C13" s="382"/>
      <c r="D13" s="382"/>
      <c r="E13" s="382"/>
    </row>
    <row r="14" spans="1:5" ht="12.75">
      <c r="A14" s="231" t="s">
        <v>235</v>
      </c>
      <c r="B14" s="386">
        <v>80</v>
      </c>
      <c r="C14" s="386">
        <v>168</v>
      </c>
      <c r="D14" s="382" t="s">
        <v>40</v>
      </c>
      <c r="E14" s="382" t="s">
        <v>40</v>
      </c>
    </row>
    <row r="15" spans="1:5" ht="12.75">
      <c r="A15" s="231"/>
      <c r="B15" s="382"/>
      <c r="C15" s="382"/>
      <c r="D15" s="382"/>
      <c r="E15" s="382"/>
    </row>
    <row r="16" spans="1:5" ht="12.75">
      <c r="A16" s="231" t="s">
        <v>236</v>
      </c>
      <c r="B16" s="382" t="s">
        <v>40</v>
      </c>
      <c r="C16" s="382" t="s">
        <v>40</v>
      </c>
      <c r="D16" s="382">
        <v>550</v>
      </c>
      <c r="E16" s="382">
        <v>2200</v>
      </c>
    </row>
    <row r="17" spans="2:5" ht="12.75">
      <c r="B17" s="369"/>
      <c r="C17" s="369"/>
      <c r="D17" s="369"/>
      <c r="E17" s="369"/>
    </row>
    <row r="18" spans="1:5" ht="12.75">
      <c r="A18" s="85" t="s">
        <v>237</v>
      </c>
      <c r="B18" s="369" t="s">
        <v>40</v>
      </c>
      <c r="C18" s="369" t="s">
        <v>40</v>
      </c>
      <c r="D18" s="369">
        <v>27459</v>
      </c>
      <c r="E18" s="369">
        <v>162008</v>
      </c>
    </row>
    <row r="19" spans="1:5" ht="12.75">
      <c r="A19" s="85" t="s">
        <v>238</v>
      </c>
      <c r="B19" s="369" t="s">
        <v>40</v>
      </c>
      <c r="C19" s="369" t="s">
        <v>40</v>
      </c>
      <c r="D19" s="369" t="s">
        <v>40</v>
      </c>
      <c r="E19" s="369" t="s">
        <v>40</v>
      </c>
    </row>
    <row r="20" spans="1:5" ht="12.75">
      <c r="A20" s="85" t="s">
        <v>239</v>
      </c>
      <c r="B20" s="369" t="s">
        <v>40</v>
      </c>
      <c r="C20" s="369" t="s">
        <v>40</v>
      </c>
      <c r="D20" s="384">
        <v>1</v>
      </c>
      <c r="E20" s="384">
        <v>4</v>
      </c>
    </row>
    <row r="21" spans="1:5" ht="12.75">
      <c r="A21" s="231" t="s">
        <v>374</v>
      </c>
      <c r="B21" s="382" t="s">
        <v>40</v>
      </c>
      <c r="C21" s="382" t="s">
        <v>40</v>
      </c>
      <c r="D21" s="382">
        <v>27460</v>
      </c>
      <c r="E21" s="382">
        <v>162012</v>
      </c>
    </row>
    <row r="22" spans="1:5" ht="12.75">
      <c r="A22" s="231"/>
      <c r="B22" s="382"/>
      <c r="C22" s="382"/>
      <c r="D22" s="382"/>
      <c r="E22" s="382"/>
    </row>
    <row r="23" spans="1:5" ht="12.75">
      <c r="A23" s="231" t="s">
        <v>240</v>
      </c>
      <c r="B23" s="382">
        <v>14145</v>
      </c>
      <c r="C23" s="382">
        <v>9403</v>
      </c>
      <c r="D23" s="382">
        <v>64167</v>
      </c>
      <c r="E23" s="382">
        <v>296473</v>
      </c>
    </row>
    <row r="24" spans="1:5" ht="12.75">
      <c r="A24" s="231"/>
      <c r="B24" s="382"/>
      <c r="C24" s="382"/>
      <c r="D24" s="382"/>
      <c r="E24" s="382"/>
    </row>
    <row r="25" spans="1:6" ht="12.75">
      <c r="A25" s="231" t="s">
        <v>241</v>
      </c>
      <c r="B25" s="386">
        <v>179</v>
      </c>
      <c r="C25" s="386">
        <v>801</v>
      </c>
      <c r="D25" s="382">
        <v>34526</v>
      </c>
      <c r="E25" s="382">
        <v>150484</v>
      </c>
      <c r="F25" s="306"/>
    </row>
    <row r="26" spans="2:5" ht="12.75">
      <c r="B26" s="369"/>
      <c r="C26" s="369"/>
      <c r="D26" s="369"/>
      <c r="E26" s="369"/>
    </row>
    <row r="27" spans="1:5" ht="12.75">
      <c r="A27" s="85" t="s">
        <v>242</v>
      </c>
      <c r="B27" s="369">
        <v>2216</v>
      </c>
      <c r="C27" s="369">
        <v>3331</v>
      </c>
      <c r="D27" s="369">
        <v>32746</v>
      </c>
      <c r="E27" s="369">
        <v>137260</v>
      </c>
    </row>
    <row r="28" spans="1:5" ht="12.75">
      <c r="A28" s="85" t="s">
        <v>243</v>
      </c>
      <c r="B28" s="369">
        <v>4383</v>
      </c>
      <c r="C28" s="369">
        <v>4252</v>
      </c>
      <c r="D28" s="369">
        <v>35141</v>
      </c>
      <c r="E28" s="369">
        <v>61724</v>
      </c>
    </row>
    <row r="29" spans="1:5" ht="12.75">
      <c r="A29" s="85" t="s">
        <v>244</v>
      </c>
      <c r="B29" s="369">
        <v>225657</v>
      </c>
      <c r="C29" s="369">
        <v>204966</v>
      </c>
      <c r="D29" s="369">
        <v>27450</v>
      </c>
      <c r="E29" s="369">
        <v>36171</v>
      </c>
    </row>
    <row r="30" spans="1:5" ht="12.75">
      <c r="A30" s="231" t="s">
        <v>375</v>
      </c>
      <c r="B30" s="382">
        <v>232256</v>
      </c>
      <c r="C30" s="382">
        <v>212549</v>
      </c>
      <c r="D30" s="382">
        <v>95337</v>
      </c>
      <c r="E30" s="382">
        <v>235155</v>
      </c>
    </row>
    <row r="31" spans="2:5" ht="12.75">
      <c r="B31" s="369"/>
      <c r="C31" s="369"/>
      <c r="D31" s="369"/>
      <c r="E31" s="369"/>
    </row>
    <row r="32" spans="1:5" ht="12.75">
      <c r="A32" s="85" t="s">
        <v>245</v>
      </c>
      <c r="B32" s="369" t="s">
        <v>40</v>
      </c>
      <c r="C32" s="369" t="s">
        <v>40</v>
      </c>
      <c r="D32" s="385">
        <v>21450</v>
      </c>
      <c r="E32" s="385">
        <v>106405</v>
      </c>
    </row>
    <row r="33" spans="1:5" ht="12.75">
      <c r="A33" s="85" t="s">
        <v>246</v>
      </c>
      <c r="B33" s="369" t="s">
        <v>40</v>
      </c>
      <c r="C33" s="369" t="s">
        <v>40</v>
      </c>
      <c r="D33" s="385">
        <v>12790</v>
      </c>
      <c r="E33" s="385">
        <v>33506</v>
      </c>
    </row>
    <row r="34" spans="1:5" ht="12.75">
      <c r="A34" s="85" t="s">
        <v>247</v>
      </c>
      <c r="B34" s="385">
        <v>70</v>
      </c>
      <c r="C34" s="385">
        <v>291</v>
      </c>
      <c r="D34" s="385">
        <v>36293</v>
      </c>
      <c r="E34" s="385">
        <v>147280</v>
      </c>
    </row>
    <row r="35" spans="1:5" ht="12.75">
      <c r="A35" s="85" t="s">
        <v>248</v>
      </c>
      <c r="B35" s="369" t="s">
        <v>40</v>
      </c>
      <c r="C35" s="369" t="s">
        <v>40</v>
      </c>
      <c r="D35" s="385">
        <v>6530</v>
      </c>
      <c r="E35" s="385">
        <v>26200</v>
      </c>
    </row>
    <row r="36" spans="1:5" ht="12.75">
      <c r="A36" s="231" t="s">
        <v>249</v>
      </c>
      <c r="B36" s="382">
        <v>70</v>
      </c>
      <c r="C36" s="382">
        <v>291</v>
      </c>
      <c r="D36" s="382">
        <f>SUM(D32:D35)</f>
        <v>77063</v>
      </c>
      <c r="E36" s="382">
        <v>313391</v>
      </c>
    </row>
    <row r="37" spans="2:5" ht="12.75">
      <c r="B37" s="382"/>
      <c r="C37" s="382"/>
      <c r="D37" s="382"/>
      <c r="E37" s="382"/>
    </row>
    <row r="38" spans="1:5" ht="12.75">
      <c r="A38" s="231" t="s">
        <v>250</v>
      </c>
      <c r="B38" s="386">
        <v>393</v>
      </c>
      <c r="C38" s="386">
        <v>475</v>
      </c>
      <c r="D38" s="382">
        <v>3775</v>
      </c>
      <c r="E38" s="382">
        <v>4565</v>
      </c>
    </row>
    <row r="39" spans="2:5" ht="12.75">
      <c r="B39" s="369"/>
      <c r="C39" s="369"/>
      <c r="D39" s="369"/>
      <c r="E39" s="369"/>
    </row>
    <row r="40" spans="1:5" ht="12.75">
      <c r="A40" s="85" t="s">
        <v>251</v>
      </c>
      <c r="B40" s="369" t="s">
        <v>40</v>
      </c>
      <c r="C40" s="369" t="s">
        <v>40</v>
      </c>
      <c r="D40" s="370">
        <v>24962</v>
      </c>
      <c r="E40" s="370">
        <v>59878</v>
      </c>
    </row>
    <row r="41" spans="1:5" ht="12.75">
      <c r="A41" s="85" t="s">
        <v>252</v>
      </c>
      <c r="B41" s="369">
        <v>14855</v>
      </c>
      <c r="C41" s="369">
        <v>31344</v>
      </c>
      <c r="D41" s="369">
        <v>187303</v>
      </c>
      <c r="E41" s="369">
        <v>792575</v>
      </c>
    </row>
    <row r="42" spans="1:5" ht="12.75">
      <c r="A42" s="85" t="s">
        <v>253</v>
      </c>
      <c r="B42" s="369" t="s">
        <v>40</v>
      </c>
      <c r="C42" s="369" t="s">
        <v>40</v>
      </c>
      <c r="D42" s="370">
        <v>48203</v>
      </c>
      <c r="E42" s="370">
        <v>154084</v>
      </c>
    </row>
    <row r="43" spans="1:5" ht="12.75">
      <c r="A43" s="85" t="s">
        <v>254</v>
      </c>
      <c r="B43" s="370">
        <v>100</v>
      </c>
      <c r="C43" s="370">
        <v>230</v>
      </c>
      <c r="D43" s="370">
        <v>109494</v>
      </c>
      <c r="E43" s="370">
        <v>251572</v>
      </c>
    </row>
    <row r="44" spans="1:5" ht="12.75">
      <c r="A44" s="85" t="s">
        <v>255</v>
      </c>
      <c r="B44" s="370">
        <v>423</v>
      </c>
      <c r="C44" s="370">
        <v>1105</v>
      </c>
      <c r="D44" s="370">
        <v>63449</v>
      </c>
      <c r="E44" s="370">
        <v>193422</v>
      </c>
    </row>
    <row r="45" spans="1:5" ht="12.75">
      <c r="A45" s="85" t="s">
        <v>256</v>
      </c>
      <c r="B45" s="369" t="s">
        <v>40</v>
      </c>
      <c r="C45" s="369" t="s">
        <v>40</v>
      </c>
      <c r="D45" s="370">
        <v>51266</v>
      </c>
      <c r="E45" s="370">
        <v>130463</v>
      </c>
    </row>
    <row r="46" spans="1:5" ht="12.75">
      <c r="A46" s="85" t="s">
        <v>257</v>
      </c>
      <c r="B46" s="370">
        <v>103</v>
      </c>
      <c r="C46" s="370">
        <v>240</v>
      </c>
      <c r="D46" s="370">
        <v>101163</v>
      </c>
      <c r="E46" s="370">
        <v>236350</v>
      </c>
    </row>
    <row r="47" spans="1:5" ht="12.75">
      <c r="A47" s="85" t="s">
        <v>258</v>
      </c>
      <c r="B47" s="384">
        <v>100</v>
      </c>
      <c r="C47" s="384">
        <v>150</v>
      </c>
      <c r="D47" s="370">
        <v>54341</v>
      </c>
      <c r="E47" s="370">
        <v>131713</v>
      </c>
    </row>
    <row r="48" spans="1:5" ht="12.75">
      <c r="A48" s="85" t="s">
        <v>259</v>
      </c>
      <c r="B48" s="370">
        <v>1780</v>
      </c>
      <c r="C48" s="370">
        <v>3487</v>
      </c>
      <c r="D48" s="370">
        <v>77444</v>
      </c>
      <c r="E48" s="370">
        <v>200201</v>
      </c>
    </row>
    <row r="49" spans="1:5" ht="12.75">
      <c r="A49" s="231" t="s">
        <v>376</v>
      </c>
      <c r="B49" s="382">
        <v>17361</v>
      </c>
      <c r="C49" s="382">
        <v>36556</v>
      </c>
      <c r="D49" s="382">
        <v>717625</v>
      </c>
      <c r="E49" s="382">
        <v>2150258</v>
      </c>
    </row>
    <row r="50" spans="2:5" ht="12.75">
      <c r="B50" s="382"/>
      <c r="C50" s="382"/>
      <c r="D50" s="382"/>
      <c r="E50" s="382"/>
    </row>
    <row r="51" spans="1:5" ht="12.75">
      <c r="A51" s="231" t="s">
        <v>260</v>
      </c>
      <c r="B51" s="382">
        <v>214</v>
      </c>
      <c r="C51" s="382">
        <v>598</v>
      </c>
      <c r="D51" s="382">
        <v>25822</v>
      </c>
      <c r="E51" s="382">
        <v>72147</v>
      </c>
    </row>
    <row r="52" spans="2:5" ht="12.75">
      <c r="B52" s="369"/>
      <c r="C52" s="369"/>
      <c r="D52" s="369"/>
      <c r="E52" s="369"/>
    </row>
    <row r="53" spans="1:5" ht="12.75">
      <c r="A53" s="85" t="s">
        <v>261</v>
      </c>
      <c r="B53" s="369" t="s">
        <v>40</v>
      </c>
      <c r="C53" s="369" t="s">
        <v>40</v>
      </c>
      <c r="D53" s="369">
        <v>46259</v>
      </c>
      <c r="E53" s="369">
        <v>142888</v>
      </c>
    </row>
    <row r="54" spans="1:5" ht="12.75">
      <c r="A54" s="85" t="s">
        <v>262</v>
      </c>
      <c r="B54" s="369" t="s">
        <v>40</v>
      </c>
      <c r="C54" s="369" t="s">
        <v>40</v>
      </c>
      <c r="D54" s="369">
        <v>64253</v>
      </c>
      <c r="E54" s="369">
        <v>136609</v>
      </c>
    </row>
    <row r="55" spans="1:5" ht="12.75">
      <c r="A55" s="85" t="s">
        <v>263</v>
      </c>
      <c r="B55" s="369" t="s">
        <v>40</v>
      </c>
      <c r="C55" s="369" t="s">
        <v>40</v>
      </c>
      <c r="D55" s="369">
        <v>47415</v>
      </c>
      <c r="E55" s="369">
        <v>136971</v>
      </c>
    </row>
    <row r="56" spans="1:5" ht="12.75">
      <c r="A56" s="85" t="s">
        <v>264</v>
      </c>
      <c r="B56" s="369" t="s">
        <v>40</v>
      </c>
      <c r="C56" s="369" t="s">
        <v>40</v>
      </c>
      <c r="D56" s="369">
        <v>79486</v>
      </c>
      <c r="E56" s="369">
        <v>233568</v>
      </c>
    </row>
    <row r="57" spans="1:5" ht="12.75">
      <c r="A57" s="85" t="s">
        <v>265</v>
      </c>
      <c r="B57" s="369">
        <v>46848</v>
      </c>
      <c r="C57" s="369">
        <v>82575</v>
      </c>
      <c r="D57" s="369">
        <v>42550</v>
      </c>
      <c r="E57" s="369">
        <v>94574</v>
      </c>
    </row>
    <row r="58" spans="1:5" ht="12.75">
      <c r="A58" s="231" t="s">
        <v>266</v>
      </c>
      <c r="B58" s="382">
        <v>46848</v>
      </c>
      <c r="C58" s="382">
        <v>82575</v>
      </c>
      <c r="D58" s="382">
        <v>279963</v>
      </c>
      <c r="E58" s="382">
        <v>744610</v>
      </c>
    </row>
    <row r="59" spans="2:5" ht="12.75">
      <c r="B59" s="369"/>
      <c r="C59" s="369"/>
      <c r="D59" s="369"/>
      <c r="E59" s="369"/>
    </row>
    <row r="60" spans="1:5" ht="12.75">
      <c r="A60" s="85" t="s">
        <v>267</v>
      </c>
      <c r="B60" s="370">
        <v>361</v>
      </c>
      <c r="C60" s="370">
        <v>433</v>
      </c>
      <c r="D60" s="370">
        <v>3524</v>
      </c>
      <c r="E60" s="370">
        <v>11000</v>
      </c>
    </row>
    <row r="61" spans="1:5" ht="12.75">
      <c r="A61" s="85" t="s">
        <v>268</v>
      </c>
      <c r="B61" s="369" t="s">
        <v>40</v>
      </c>
      <c r="C61" s="369" t="s">
        <v>40</v>
      </c>
      <c r="D61" s="370">
        <v>554</v>
      </c>
      <c r="E61" s="370">
        <v>1831</v>
      </c>
    </row>
    <row r="62" spans="1:5" ht="12.75">
      <c r="A62" s="85" t="s">
        <v>269</v>
      </c>
      <c r="B62" s="370">
        <v>148</v>
      </c>
      <c r="C62" s="370">
        <v>410</v>
      </c>
      <c r="D62" s="370">
        <v>1779</v>
      </c>
      <c r="E62" s="370">
        <v>4527</v>
      </c>
    </row>
    <row r="63" spans="1:5" ht="12.75">
      <c r="A63" s="231" t="s">
        <v>270</v>
      </c>
      <c r="B63" s="382">
        <v>509</v>
      </c>
      <c r="C63" s="382">
        <v>843</v>
      </c>
      <c r="D63" s="382">
        <v>5857</v>
      </c>
      <c r="E63" s="382">
        <v>17358</v>
      </c>
    </row>
    <row r="64" spans="1:5" ht="12.75">
      <c r="A64" s="231"/>
      <c r="B64" s="382"/>
      <c r="C64" s="382"/>
      <c r="D64" s="382"/>
      <c r="E64" s="382"/>
    </row>
    <row r="65" spans="1:8" ht="12.75">
      <c r="A65" s="231" t="s">
        <v>271</v>
      </c>
      <c r="B65" s="382">
        <v>429</v>
      </c>
      <c r="C65" s="382">
        <v>500</v>
      </c>
      <c r="D65" s="382">
        <v>8300</v>
      </c>
      <c r="E65" s="382">
        <v>10370</v>
      </c>
      <c r="G65" s="371"/>
      <c r="H65" s="371"/>
    </row>
    <row r="66" spans="2:5" ht="12.75">
      <c r="B66" s="369"/>
      <c r="C66" s="369"/>
      <c r="D66" s="369"/>
      <c r="E66" s="369"/>
    </row>
    <row r="67" spans="1:5" ht="12.75">
      <c r="A67" s="85" t="s">
        <v>272</v>
      </c>
      <c r="B67" s="370">
        <v>96400</v>
      </c>
      <c r="C67" s="370">
        <v>320259</v>
      </c>
      <c r="D67" s="370">
        <v>51200</v>
      </c>
      <c r="E67" s="370">
        <v>232647</v>
      </c>
    </row>
    <row r="68" spans="1:5" ht="12.75">
      <c r="A68" s="85" t="s">
        <v>273</v>
      </c>
      <c r="B68" s="370">
        <v>400</v>
      </c>
      <c r="C68" s="370">
        <v>1244</v>
      </c>
      <c r="D68" s="370">
        <v>6710</v>
      </c>
      <c r="E68" s="370">
        <v>21680</v>
      </c>
    </row>
    <row r="69" spans="1:5" ht="12.75">
      <c r="A69" s="231" t="s">
        <v>274</v>
      </c>
      <c r="B69" s="382">
        <v>96800</v>
      </c>
      <c r="C69" s="382">
        <v>321503</v>
      </c>
      <c r="D69" s="382">
        <v>57910</v>
      </c>
      <c r="E69" s="382">
        <v>254327</v>
      </c>
    </row>
    <row r="70" spans="2:5" ht="12.75">
      <c r="B70" s="369"/>
      <c r="C70" s="369"/>
      <c r="D70" s="369"/>
      <c r="E70" s="369"/>
    </row>
    <row r="71" spans="1:5" ht="12.75">
      <c r="A71" s="85" t="s">
        <v>275</v>
      </c>
      <c r="B71" s="369">
        <v>4620</v>
      </c>
      <c r="C71" s="369">
        <v>5110</v>
      </c>
      <c r="D71" s="369">
        <v>1225</v>
      </c>
      <c r="E71" s="369">
        <v>2153</v>
      </c>
    </row>
    <row r="72" spans="1:5" ht="12.75">
      <c r="A72" s="85" t="s">
        <v>276</v>
      </c>
      <c r="B72" s="369">
        <v>88967</v>
      </c>
      <c r="C72" s="369">
        <v>238856</v>
      </c>
      <c r="D72" s="369">
        <v>10506</v>
      </c>
      <c r="E72" s="369">
        <v>27359</v>
      </c>
    </row>
    <row r="73" spans="1:5" ht="12.75">
      <c r="A73" s="85" t="s">
        <v>277</v>
      </c>
      <c r="B73" s="370">
        <v>133493</v>
      </c>
      <c r="C73" s="370">
        <v>421615</v>
      </c>
      <c r="D73" s="370">
        <v>14833</v>
      </c>
      <c r="E73" s="370">
        <v>46847</v>
      </c>
    </row>
    <row r="74" spans="1:5" ht="12.75">
      <c r="A74" s="85" t="s">
        <v>278</v>
      </c>
      <c r="B74" s="369">
        <v>24717</v>
      </c>
      <c r="C74" s="369">
        <v>36804</v>
      </c>
      <c r="D74" s="369">
        <v>5136</v>
      </c>
      <c r="E74" s="369">
        <v>7624</v>
      </c>
    </row>
    <row r="75" spans="1:5" ht="12.75">
      <c r="A75" s="85" t="s">
        <v>279</v>
      </c>
      <c r="B75" s="369">
        <v>18067</v>
      </c>
      <c r="C75" s="369">
        <v>50207</v>
      </c>
      <c r="D75" s="369">
        <v>3077</v>
      </c>
      <c r="E75" s="369">
        <v>8800</v>
      </c>
    </row>
    <row r="76" spans="1:5" ht="12.75">
      <c r="A76" s="85" t="s">
        <v>280</v>
      </c>
      <c r="B76" s="369">
        <v>20839</v>
      </c>
      <c r="C76" s="369">
        <v>60733</v>
      </c>
      <c r="D76" s="369">
        <v>1504</v>
      </c>
      <c r="E76" s="369">
        <v>4460</v>
      </c>
    </row>
    <row r="77" spans="1:5" ht="12.75">
      <c r="A77" s="85" t="s">
        <v>281</v>
      </c>
      <c r="B77" s="369">
        <v>34603</v>
      </c>
      <c r="C77" s="369">
        <v>68800</v>
      </c>
      <c r="D77" s="369">
        <v>1889</v>
      </c>
      <c r="E77" s="369">
        <v>4601</v>
      </c>
    </row>
    <row r="78" spans="1:5" ht="12.75">
      <c r="A78" s="85" t="s">
        <v>282</v>
      </c>
      <c r="B78" s="370">
        <v>191594</v>
      </c>
      <c r="C78" s="370">
        <v>604808</v>
      </c>
      <c r="D78" s="370">
        <v>23521</v>
      </c>
      <c r="E78" s="370">
        <v>91758</v>
      </c>
    </row>
    <row r="79" spans="1:5" ht="12.75">
      <c r="A79" s="231" t="s">
        <v>377</v>
      </c>
      <c r="B79" s="382">
        <v>516900</v>
      </c>
      <c r="C79" s="382">
        <v>1486933</v>
      </c>
      <c r="D79" s="382">
        <v>61691</v>
      </c>
      <c r="E79" s="382">
        <v>193602</v>
      </c>
    </row>
    <row r="80" spans="2:5" ht="12.75">
      <c r="B80" s="369"/>
      <c r="C80" s="369"/>
      <c r="D80" s="369"/>
      <c r="E80" s="369"/>
    </row>
    <row r="81" spans="1:5" ht="12.75">
      <c r="A81" s="85" t="s">
        <v>283</v>
      </c>
      <c r="B81" s="369" t="s">
        <v>40</v>
      </c>
      <c r="C81" s="369" t="s">
        <v>40</v>
      </c>
      <c r="D81" s="369" t="s">
        <v>40</v>
      </c>
      <c r="E81" s="369" t="s">
        <v>40</v>
      </c>
    </row>
    <row r="82" spans="1:5" ht="12.75">
      <c r="A82" s="85" t="s">
        <v>284</v>
      </c>
      <c r="B82" s="369" t="s">
        <v>40</v>
      </c>
      <c r="C82" s="369" t="s">
        <v>40</v>
      </c>
      <c r="D82" s="369">
        <v>178</v>
      </c>
      <c r="E82" s="369">
        <v>178</v>
      </c>
    </row>
    <row r="83" spans="1:5" ht="12.75">
      <c r="A83" s="231" t="s">
        <v>285</v>
      </c>
      <c r="B83" s="382" t="s">
        <v>40</v>
      </c>
      <c r="C83" s="382" t="s">
        <v>40</v>
      </c>
      <c r="D83" s="382">
        <v>178</v>
      </c>
      <c r="E83" s="382">
        <v>178</v>
      </c>
    </row>
    <row r="84" spans="2:5" ht="12.75">
      <c r="B84" s="369"/>
      <c r="C84" s="375"/>
      <c r="D84" s="375"/>
      <c r="E84" s="369"/>
    </row>
    <row r="85" spans="1:8" ht="13.5" thickBot="1">
      <c r="A85" s="232" t="s">
        <v>286</v>
      </c>
      <c r="B85" s="373">
        <f>SUM(B12:B16,B21:B25,B30,B36:B38,B49:B51,B58,B63:B65,B69,B79,B83)</f>
        <v>926184</v>
      </c>
      <c r="C85" s="373">
        <f>SUM(C12:C16,C21:C25,C30,C36:C38,C49:C51,C58,C63:C65,C69,C79,C83)</f>
        <v>2153195</v>
      </c>
      <c r="D85" s="373">
        <f>SUM(D12:D16,D21:D25,D30,D36:D38,D49:D51,D58,D63:D65,D69,D79,D83)</f>
        <v>1480459</v>
      </c>
      <c r="E85" s="373">
        <f>SUM(E12:E16,E21:E25,E30,E36:E38,E49:E51,E58,E63:E65,E69,E79,E83)</f>
        <v>4668965</v>
      </c>
      <c r="G85" s="371"/>
      <c r="H85" s="371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2005-02-02T14:09:21Z</cp:lastPrinted>
  <dcterms:created xsi:type="dcterms:W3CDTF">2003-08-01T09:35:38Z</dcterms:created>
  <dcterms:modified xsi:type="dcterms:W3CDTF">2005-02-02T14:10:11Z</dcterms:modified>
  <cp:category/>
  <cp:version/>
  <cp:contentType/>
  <cp:contentStatus/>
</cp:coreProperties>
</file>