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00" firstSheet="2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maí8aíz" sheetId="12" r:id="rId12"/>
    <sheet name="sor9rgo" sheetId="13" r:id="rId13"/>
    <sheet name="arr10roz" sheetId="14" r:id="rId14"/>
    <sheet name="jud11cas" sheetId="15" r:id="rId15"/>
    <sheet name="pat12ión" sheetId="16" r:id="rId16"/>
    <sheet name="pat13día" sheetId="17" r:id="rId17"/>
    <sheet name="pat14tal" sheetId="18" r:id="rId18"/>
    <sheet name="rem15no)" sheetId="19" r:id="rId19"/>
    <sheet name="alg16dón" sheetId="20" r:id="rId20"/>
    <sheet name="gir17sol" sheetId="21" r:id="rId21"/>
    <sheet name="soj18oja" sheetId="22" r:id="rId22"/>
    <sheet name="col19lza" sheetId="23" r:id="rId23"/>
    <sheet name="maí20ero" sheetId="24" r:id="rId24"/>
    <sheet name="esp21ago" sheetId="25" r:id="rId25"/>
    <sheet name="san22día" sheetId="26" r:id="rId26"/>
    <sheet name="mel23lón" sheetId="27" r:id="rId27"/>
    <sheet name="tom24II)" sheetId="28" r:id="rId28"/>
    <sheet name="tom25tal" sheetId="29" r:id="rId29"/>
    <sheet name="tom26rva" sheetId="30" r:id="rId30"/>
    <sheet name="pim27rva" sheetId="31" r:id="rId31"/>
    <sheet name="ceb28osa" sheetId="32" r:id="rId32"/>
    <sheet name="ceb29ano" sheetId="33" r:id="rId33"/>
    <sheet name="esp30cas" sheetId="34" r:id="rId34"/>
    <sheet name="bró31oli" sheetId="35" r:id="rId35"/>
    <sheet name="api32pio" sheetId="36" r:id="rId36"/>
    <sheet name="pep33llo" sheetId="37" r:id="rId37"/>
    <sheet name="cal34cín" sheetId="38" r:id="rId38"/>
    <sheet name="nab35abo" sheetId="39" r:id="rId39"/>
    <sheet name="ráb36ano" sheetId="40" r:id="rId40"/>
    <sheet name="pue37rro" sheetId="41" r:id="rId41"/>
    <sheet name="man38esa" sheetId="42" r:id="rId42"/>
    <sheet name="per39tal" sheetId="43" r:id="rId43"/>
    <sheet name="alb40que" sheetId="44" r:id="rId44"/>
    <sheet name="mel41tón" sheetId="45" r:id="rId45"/>
    <sheet name="alm42dra" sheetId="46" r:id="rId46"/>
    <sheet name="ave43ana" sheetId="47" r:id="rId47"/>
    <sheet name="uva44esa" sheetId="48" r:id="rId48"/>
    <sheet name="uva45ión" sheetId="49" r:id="rId49"/>
    <sheet name="vin46sto" sheetId="50" r:id="rId50"/>
    <sheet name="Hoja_del_programa" sheetId="51" r:id="rId51"/>
  </sheets>
  <externalReferences>
    <externalReference r:id="rId54"/>
    <externalReference r:id="rId55"/>
    <externalReference r:id="rId56"/>
    <externalReference r:id="rId57"/>
    <externalReference r:id="rId58"/>
  </externalReferences>
  <definedNames>
    <definedName name="_xlfn.AGGREGATE" hidden="1">#NAME?</definedName>
    <definedName name="_xlnm.Print_Area" localSheetId="0">'portada'!$A$1:$K$70</definedName>
    <definedName name="_xlnm.Print_Area" localSheetId="2">'resumen nacional'!$A$1:$AB$90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_cebolla">'[2]cuaderno_cebolla'!#REF!</definedName>
    <definedName name="menú_cua_patata">'[3]cuaderno_patata'!#REF!</definedName>
    <definedName name="menú_cua_tomate">'[3]cuaderno_tomate'!#REF!</definedName>
    <definedName name="Menú_cuaderno" localSheetId="43">'alb40que'!#REF!</definedName>
    <definedName name="Menú_cuaderno" localSheetId="19">'alg16dón'!#REF!</definedName>
    <definedName name="Menú_cuaderno" localSheetId="45">'alm42dra'!#REF!</definedName>
    <definedName name="Menú_cuaderno" localSheetId="35">'api32pio'!#REF!</definedName>
    <definedName name="Menú_cuaderno" localSheetId="13">'arr10roz'!#REF!</definedName>
    <definedName name="Menú_cuaderno" localSheetId="46">'ave43ana'!#REF!</definedName>
    <definedName name="Menú_cuaderno" localSheetId="9">'ave6ena'!#REF!</definedName>
    <definedName name="Menú_cuaderno" localSheetId="34">'bró31oli'!#REF!</definedName>
    <definedName name="Menú_cuaderno" localSheetId="37">'cal34cín'!#REF!</definedName>
    <definedName name="Menú_cuaderno" localSheetId="31">'ceb28osa'!#REF!</definedName>
    <definedName name="Menú_cuaderno" localSheetId="32">'ceb29ano'!#REF!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22">'col19lza'!#REF!</definedName>
    <definedName name="Menú_cuaderno" localSheetId="24">'esp21ago'!#REF!</definedName>
    <definedName name="Menú_cuaderno" localSheetId="33">'esp30cas'!#REF!</definedName>
    <definedName name="Menú_cuaderno" localSheetId="20">'gir17sol'!#REF!</definedName>
    <definedName name="Menú_cuaderno" localSheetId="14">'jud11cas'!#REF!</definedName>
    <definedName name="Menú_cuaderno" localSheetId="23">'maí20ero'!#REF!</definedName>
    <definedName name="Menú_cuaderno" localSheetId="11">'maí8aíz'!#REF!</definedName>
    <definedName name="Menú_cuaderno" localSheetId="41">'man38esa'!#REF!</definedName>
    <definedName name="Menú_cuaderno" localSheetId="26">'mel23lón'!#REF!</definedName>
    <definedName name="Menú_cuaderno" localSheetId="44">'mel41tón'!#REF!</definedName>
    <definedName name="Menú_cuaderno" localSheetId="38">'nab35abo'!#REF!</definedName>
    <definedName name="Menú_cuaderno" localSheetId="15">'pat12ión'!#REF!</definedName>
    <definedName name="Menú_cuaderno" localSheetId="16">'pat13día'!#REF!</definedName>
    <definedName name="Menú_cuaderno" localSheetId="17">'pat14tal'!#REF!</definedName>
    <definedName name="Menú_cuaderno" localSheetId="36">'pep33llo'!#REF!</definedName>
    <definedName name="Menú_cuaderno" localSheetId="42">'per39tal'!#REF!</definedName>
    <definedName name="Menú_cuaderno" localSheetId="30">'pim27rva'!#REF!</definedName>
    <definedName name="Menú_cuaderno" localSheetId="0">'[4]tri0ndo'!#REF!</definedName>
    <definedName name="Menú_cuaderno" localSheetId="40">'pue37rro'!#REF!</definedName>
    <definedName name="Menú_cuaderno" localSheetId="39">'ráb36ano'!#REF!</definedName>
    <definedName name="Menú_cuaderno" localSheetId="18">'rem15no)'!#REF!</definedName>
    <definedName name="Menú_cuaderno" localSheetId="25">'san22día'!#REF!</definedName>
    <definedName name="Menú_cuaderno" localSheetId="21">'soj18oja'!#REF!</definedName>
    <definedName name="Menú_cuaderno" localSheetId="12">'sor9rgo'!#REF!</definedName>
    <definedName name="Menú_cuaderno" localSheetId="27">'tom24II)'!#REF!</definedName>
    <definedName name="Menú_cuaderno" localSheetId="28">'tom25tal'!#REF!</definedName>
    <definedName name="Menú_cuaderno" localSheetId="29">'tom26rva'!#REF!</definedName>
    <definedName name="Menú_cuaderno" localSheetId="4">'tri1uro'!#REF!</definedName>
    <definedName name="Menú_cuaderno" localSheetId="5">'tri2tal'!#REF!</definedName>
    <definedName name="Menú_cuaderno" localSheetId="47">'uva44esa'!#REF!</definedName>
    <definedName name="Menú_cuaderno" localSheetId="48">'uva45ión'!#REF!</definedName>
    <definedName name="Menú_cuaderno" localSheetId="49">'vin46sto'!#REF!</definedName>
    <definedName name="Menú_cuaderno">'tri0ndo'!#REF!</definedName>
    <definedName name="menú_hoja_patata">'[5]cabeceras_patata'!#REF!</definedName>
    <definedName name="Menú_índice" localSheetId="0">'[4]índice'!#REF!</definedName>
    <definedName name="Menú_índice">'índice'!#REF!</definedName>
    <definedName name="Menú_portada" localSheetId="0">'portada'!#REF!</definedName>
    <definedName name="Menú_portada">#REF!</definedName>
    <definedName name="Menú_resumen" localSheetId="0">'[4]resumen nacional'!#REF!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<sst xmlns="http://schemas.openxmlformats.org/spreadsheetml/2006/main" count="3700" uniqueCount="334">
  <si>
    <t>NO BORRAR ESTA HOJA YA QUE SU PRESENCIA ES NECESARIA PARA EL FUNCIONAMIENTO DEL PROGRAMA</t>
  </si>
  <si>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</si>
  <si>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</si>
  <si>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</si>
  <si>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</si>
  <si>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</si>
  <si>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</si>
  <si>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</si>
  <si>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</si>
  <si>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</si>
  <si>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</si>
  <si>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</si>
  <si>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</si>
  <si>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</si>
  <si>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</si>
  <si>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</si>
  <si>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</si>
  <si>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</si>
  <si>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</si>
  <si>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</si>
  <si>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</si>
  <si>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</si>
  <si>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</si>
  <si>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</si>
  <si>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</si>
  <si>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</si>
  <si>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</si>
  <si>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</si>
  <si>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</si>
  <si>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</si>
  <si>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</si>
  <si>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</si>
  <si>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</si>
  <si>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</si>
  <si>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</si>
  <si>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</si>
  <si>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</si>
  <si>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</si>
  <si>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</si>
  <si>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</si>
  <si>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</si>
  <si>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</si>
  <si>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</si>
  <si>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</si>
  <si>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</si>
  <si>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</si>
  <si>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</si>
  <si>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</si>
  <si>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</si>
  <si>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</si>
  <si>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</si>
  <si>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</si>
  <si>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</si>
  <si>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</si>
  <si>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</si>
  <si>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</si>
  <si>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</si>
  <si>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</si>
  <si>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</si>
  <si>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</si>
  <si>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</si>
  <si>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</si>
  <si>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</si>
  <si>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</si>
  <si>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</si>
  <si>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</si>
  <si>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</si>
  <si>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</si>
  <si>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</si>
  <si>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</si>
  <si>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2023 JULIO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</si>
  <si>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</si>
  <si>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</si>
  <si>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</si>
  <si>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</si>
  <si>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</si>
  <si>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</si>
  <si>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</si>
  <si>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MAÍZ</t>
  </si>
  <si>
    <t>SORGO</t>
  </si>
  <si>
    <t>ARROZ</t>
  </si>
  <si>
    <t>JUDÍAS SECAS</t>
  </si>
  <si>
    <t>PATATA MEDIA ESTACIÓN</t>
  </si>
  <si>
    <t>PATATA TARDÍA</t>
  </si>
  <si>
    <t>PATATA TOTAL</t>
  </si>
  <si>
    <t>REMOLACHA AZUCARERA (R. VERANO)</t>
  </si>
  <si>
    <t>ALGODÓN</t>
  </si>
  <si>
    <t>GIRASOL</t>
  </si>
  <si>
    <t>SOJA</t>
  </si>
  <si>
    <t>COLZA</t>
  </si>
  <si>
    <t>MAÍZ FORRAJERO</t>
  </si>
  <si>
    <t>ESPÁRRAGO</t>
  </si>
  <si>
    <t>SANDÍA</t>
  </si>
  <si>
    <t>MELÓN</t>
  </si>
  <si>
    <t>TOMATE (REC. 1-X/31XII)</t>
  </si>
  <si>
    <t>TOMATE TOTAL</t>
  </si>
  <si>
    <t>TOMATE CONSERVA</t>
  </si>
  <si>
    <t>PIMIENTO CONSERVA</t>
  </si>
  <si>
    <t>CEBOLLA BABOSA</t>
  </si>
  <si>
    <t>CEBOLLA GRANO Y MEDIO GRANO</t>
  </si>
  <si>
    <t>ESPINACAS</t>
  </si>
  <si>
    <t>BRÓCOLI</t>
  </si>
  <si>
    <t>APIO</t>
  </si>
  <si>
    <t>PEPINILLO</t>
  </si>
  <si>
    <t>CALABACÍN</t>
  </si>
  <si>
    <t>NABO</t>
  </si>
  <si>
    <t>RÁBANO</t>
  </si>
  <si>
    <t>PUERRO</t>
  </si>
  <si>
    <t>MANZANA DE MESA</t>
  </si>
  <si>
    <t>PERA TOTAL</t>
  </si>
  <si>
    <t>ALBARICOQUE</t>
  </si>
  <si>
    <t>MELOCOTÓN</t>
  </si>
  <si>
    <t>ALMENDRA</t>
  </si>
  <si>
    <t>AVELLANA</t>
  </si>
  <si>
    <t>UVA DE MESA</t>
  </si>
  <si>
    <t>UVA VINIFICACIÓN</t>
  </si>
  <si>
    <t>VINO + MOSTO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</si>
  <si>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</si>
  <si>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</si>
  <si>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</si>
  <si>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</si>
  <si>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</si>
  <si>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</si>
  <si>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</si>
  <si>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JULIO 2023</t>
  </si>
  <si>
    <t>HORTALIZAS</t>
  </si>
  <si>
    <t>apio</t>
  </si>
  <si>
    <t>puerro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</si>
  <si>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</si>
  <si>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</si>
  <si>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</si>
  <si>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</si>
  <si>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</si>
  <si>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</si>
  <si>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</si>
  <si>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</si>
  <si>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</si>
  <si>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</si>
  <si>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</si>
  <si>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</si>
  <si>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</si>
  <si>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</si>
  <si>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</si>
  <si>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</si>
  <si>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</si>
  <si>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</si>
  <si>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</si>
  <si>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</si>
  <si>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</si>
  <si>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</si>
  <si>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</si>
  <si>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</si>
  <si>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</si>
  <si>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</si>
  <si>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</si>
  <si>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</si>
  <si>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</si>
  <si>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</si>
  <si>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</si>
  <si>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</si>
  <si>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</si>
  <si>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</si>
  <si>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</si>
  <si>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</si>
  <si>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</si>
  <si>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</si>
  <si>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</si>
  <si>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</si>
  <si>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</si>
  <si>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</si>
  <si>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</si>
  <si>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</si>
  <si>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</si>
  <si>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</si>
  <si>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</si>
  <si>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</si>
  <si>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</si>
  <si>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</si>
  <si>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</si>
  <si>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</si>
  <si>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</si>
  <si>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</si>
  <si>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</si>
  <si>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pepino</t>
  </si>
  <si>
    <t>berenjena</t>
  </si>
  <si>
    <t>calabaza</t>
  </si>
  <si>
    <t>calabacín</t>
  </si>
  <si>
    <t>zanahoria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</si>
  <si>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</si>
  <si>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</si>
  <si>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</si>
  <si>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</si>
  <si>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</si>
  <si>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</si>
  <si>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</si>
  <si>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</si>
  <si>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</si>
  <si>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</si>
  <si>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</si>
  <si>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</si>
  <si>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</si>
  <si>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</si>
  <si>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</si>
  <si>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</si>
  <si>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</si>
  <si>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</si>
  <si>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</si>
  <si>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</si>
  <si>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</si>
  <si>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</si>
  <si>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</si>
  <si>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</si>
  <si>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</si>
  <si>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</si>
  <si>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</si>
  <si>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</si>
  <si>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</si>
  <si>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</si>
  <si>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</si>
  <si>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</si>
  <si>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</si>
  <si>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</si>
  <si>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</si>
  <si>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</si>
  <si>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</si>
  <si>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maíz</t>
  </si>
  <si>
    <t xml:space="preserve"> sorgo</t>
  </si>
  <si>
    <t xml:space="preserve"> arroz</t>
  </si>
  <si>
    <t xml:space="preserve"> judías secas</t>
  </si>
  <si>
    <t xml:space="preserve"> patata media estación</t>
  </si>
  <si>
    <t xml:space="preserve"> patata tardía</t>
  </si>
  <si>
    <t xml:space="preserve"> patata total</t>
  </si>
  <si>
    <t xml:space="preserve"> remolacha azucarera (r. verano)</t>
  </si>
  <si>
    <t xml:space="preserve"> algodón</t>
  </si>
  <si>
    <t xml:space="preserve"> girasol</t>
  </si>
  <si>
    <t xml:space="preserve"> soja</t>
  </si>
  <si>
    <t xml:space="preserve"> colza</t>
  </si>
  <si>
    <t xml:space="preserve"> maíz forrajero</t>
  </si>
  <si>
    <t xml:space="preserve"> espárrago</t>
  </si>
  <si>
    <t xml:space="preserve"> sandía</t>
  </si>
  <si>
    <t xml:space="preserve"> melón</t>
  </si>
  <si>
    <t xml:space="preserve"> tomate (rec. 1-x/31xii)</t>
  </si>
  <si>
    <t xml:space="preserve"> tomate total</t>
  </si>
  <si>
    <t xml:space="preserve"> tomate conserva</t>
  </si>
  <si>
    <t xml:space="preserve"> pimiento conserva</t>
  </si>
  <si>
    <t xml:space="preserve"> cebolla babosa</t>
  </si>
  <si>
    <t xml:space="preserve"> cebolla grano y medio grano</t>
  </si>
  <si>
    <t xml:space="preserve"> espinacas</t>
  </si>
  <si>
    <t xml:space="preserve"> brócoli</t>
  </si>
  <si>
    <t xml:space="preserve"> apio</t>
  </si>
  <si>
    <t xml:space="preserve"> pepinillo</t>
  </si>
  <si>
    <t xml:space="preserve"> calabacín</t>
  </si>
  <si>
    <t xml:space="preserve"> nabo</t>
  </si>
  <si>
    <t xml:space="preserve"> rábano</t>
  </si>
  <si>
    <t xml:space="preserve"> puerro</t>
  </si>
  <si>
    <t xml:space="preserve"> manzana de mesa</t>
  </si>
  <si>
    <t xml:space="preserve"> pera total</t>
  </si>
  <si>
    <t xml:space="preserve"> albaricoque</t>
  </si>
  <si>
    <t xml:space="preserve"> melocotón</t>
  </si>
  <si>
    <t xml:space="preserve"> almendra</t>
  </si>
  <si>
    <t xml:space="preserve"> avellana</t>
  </si>
  <si>
    <t xml:space="preserve"> uva de mesa</t>
  </si>
  <si>
    <t xml:space="preserve"> uva vinificación</t>
  </si>
  <si>
    <t xml:space="preserve"> vino + mosto</t>
  </si>
  <si>
    <t>Servicio de Estadísticas Agrarias</t>
  </si>
  <si>
    <t>AVANCES DE SUPERFICIES Y PRODUCCIONES AGRÍCOLAS</t>
  </si>
  <si>
    <t>1. COMENTARIO</t>
  </si>
  <si>
    <t>2. ÍNDICE</t>
  </si>
  <si>
    <t>ESTIMACIONES DE JULIO</t>
  </si>
  <si>
    <t>DEFINITVO</t>
  </si>
  <si>
    <t>DEFINITIVO</t>
  </si>
  <si>
    <t>Subsecretaría de Agricultura, Pesca y Alimentación.</t>
  </si>
  <si>
    <t>Subdirección General de Análisis, Coordinación y Estadística</t>
  </si>
  <si>
    <t>3. DISPONIBLE EN LA WEB DEL MAPA:</t>
  </si>
  <si>
    <t xml:space="preserve">     http://www.mapa.es/</t>
  </si>
  <si>
    <t>FECHA: Madrid,30/09/2023</t>
  </si>
  <si>
    <t>2756,4 (*)</t>
  </si>
  <si>
    <t xml:space="preserve">(*) Se ha estimado la producción total nacional de maíz a partir de la superficie total proporcionada a nivel de provincia, y el rendimiento medio </t>
  </si>
  <si>
    <t xml:space="preserve">de aquellas provincias que han proporcionado una previsión a fecha de julio de 2023. </t>
  </si>
  <si>
    <t>manzana total</t>
  </si>
  <si>
    <t>DEFINIT.</t>
  </si>
  <si>
    <t>MES (1)</t>
  </si>
  <si>
    <t>2022=100</t>
  </si>
  <si>
    <t>cereales otoño invierno</t>
  </si>
  <si>
    <t>maíz (*)</t>
  </si>
  <si>
    <t>arroz (2)</t>
  </si>
  <si>
    <t>remolacha total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</si>
  <si>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</si>
  <si>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</si>
  <si>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</si>
  <si>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</si>
  <si>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</si>
  <si>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</si>
  <si>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</si>
  <si>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</si>
  <si>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</si>
  <si>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 (17)</t>
  </si>
  <si>
    <t>champiñón (9)</t>
  </si>
  <si>
    <t>otras setas (9)</t>
  </si>
  <si>
    <t>pepinillo (9)</t>
  </si>
  <si>
    <t>nabo (10)</t>
  </si>
  <si>
    <t>rábano (9)</t>
  </si>
  <si>
    <t>mandarina total (11)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</si>
  <si>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</si>
  <si>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</si>
  <si>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</si>
  <si>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</si>
  <si>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</si>
  <si>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</si>
  <si>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</si>
  <si>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(*) Se ha estimado la producción total nacional de maíz a partir de la superficie total proporcionada a nivel de provincia, y el rendimiento medio de aquellas provincias que han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</si>
  <si>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</si>
  <si>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</si>
  <si>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</si>
  <si>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</si>
  <si>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</si>
  <si>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</si>
  <si>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</si>
  <si>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/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</si>
  <si>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</si>
  <si>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</si>
  <si>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</si>
  <si>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</si>
  <si>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</si>
  <si>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</si>
  <si>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</si>
  <si>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</si>
  <si>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(15)Producción de uva, no de pasa</t>
  </si>
  <si>
    <t xml:space="preserve">(16) Datos de ccaa de uva de vinificación producida. </t>
  </si>
  <si>
    <t xml:space="preserve">(17) La superficie de endivia indica la superficie de raíz de endivia mientras que la producción de endivia recoge la endivia de hoja por lo que no tienen que estar ligadas. </t>
  </si>
  <si>
    <t xml:space="preserve">   Resumen de cifras nacionales .............................................................. páginas 11 y 12</t>
  </si>
  <si>
    <r>
      <t>2756,4</t>
    </r>
    <r>
      <rPr>
        <b/>
        <vertAlign val="superscript"/>
        <sz val="8"/>
        <rFont val="Arial"/>
        <family val="2"/>
      </rPr>
      <t>(*)</t>
    </r>
  </si>
  <si>
    <t xml:space="preserve"> proporcionado una previsión a fecha de julio de 2023. </t>
  </si>
  <si>
    <t xml:space="preserve">   Análisis provincial y autonómico .......................................................... páginas 14 y 60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</si>
</sst>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_);\(#,##0.0\)"/>
    <numFmt numFmtId="165" formatCode="#,##0.0"/>
    <numFmt numFmtId="166" formatCode="#,##0.000"/>
    <numFmt numFmtId="167" formatCode="[$-C0A]dddd\,\ d&quot; de &quot;mmmm&quot; de &quot;yyyy"/>
    <numFmt numFmtId="168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74">
    <xf numFmtId="0" fontId="0" fillId="0" borderId="0" xfId="0" applyFont="1" applyAlignment="1">
      <alignment/>
    </xf>
    <xf numFmtId="0" fontId="4" fillId="0" borderId="0" xfId="54" applyFont="1" applyAlignment="1">
      <alignment vertical="justify"/>
      <protection/>
    </xf>
    <xf numFmtId="0" fontId="4" fillId="33" borderId="0" xfId="54" applyFont="1" applyFill="1" applyAlignment="1">
      <alignment vertical="justify"/>
      <protection/>
    </xf>
    <xf numFmtId="0" fontId="5" fillId="33" borderId="0" xfId="54" applyFont="1" applyFill="1" applyAlignment="1">
      <alignment vertical="center"/>
      <protection/>
    </xf>
    <xf numFmtId="0" fontId="5" fillId="33" borderId="0" xfId="54" applyFont="1" applyFill="1" applyAlignment="1" quotePrefix="1">
      <alignment horizontal="left" vertical="justify"/>
      <protection/>
    </xf>
    <xf numFmtId="0" fontId="5" fillId="33" borderId="0" xfId="54" applyFont="1" applyFill="1" applyAlignment="1">
      <alignment horizontal="left" vertical="center"/>
      <protection/>
    </xf>
    <xf numFmtId="0" fontId="2" fillId="0" borderId="0" xfId="54">
      <alignment/>
      <protection/>
    </xf>
    <xf numFmtId="0" fontId="6" fillId="34" borderId="10" xfId="54" applyFont="1" applyFill="1" applyBorder="1" applyAlignment="1" quotePrefix="1">
      <alignment horizontal="center" vertical="justify"/>
      <protection/>
    </xf>
    <xf numFmtId="0" fontId="6" fillId="33" borderId="0" xfId="54" applyFont="1" applyFill="1" applyAlignment="1">
      <alignment vertical="justify"/>
      <protection/>
    </xf>
    <xf numFmtId="0" fontId="5" fillId="0" borderId="0" xfId="54" applyFont="1" applyAlignment="1">
      <alignment vertical="justify"/>
      <protection/>
    </xf>
    <xf numFmtId="0" fontId="6" fillId="34" borderId="11" xfId="54" applyFont="1" applyFill="1" applyBorder="1" applyAlignment="1" quotePrefix="1">
      <alignment horizontal="center" vertical="justify"/>
      <protection/>
    </xf>
    <xf numFmtId="0" fontId="6" fillId="34" borderId="12" xfId="54" applyFont="1" applyFill="1" applyBorder="1" applyAlignment="1">
      <alignment vertical="justify"/>
      <protection/>
    </xf>
    <xf numFmtId="0" fontId="6" fillId="34" borderId="13" xfId="54" applyFont="1" applyFill="1" applyBorder="1" applyAlignment="1">
      <alignment vertical="justify"/>
      <protection/>
    </xf>
    <xf numFmtId="0" fontId="6" fillId="34" borderId="14" xfId="54" applyFont="1" applyFill="1" applyBorder="1" applyAlignment="1">
      <alignment vertical="justify"/>
      <protection/>
    </xf>
    <xf numFmtId="1" fontId="6" fillId="34" borderId="15" xfId="54" applyNumberFormat="1" applyFont="1" applyFill="1" applyBorder="1" applyAlignment="1">
      <alignment horizontal="center" vertical="justify"/>
      <protection/>
    </xf>
    <xf numFmtId="1" fontId="6" fillId="34" borderId="16" xfId="54" applyNumberFormat="1" applyFont="1" applyFill="1" applyBorder="1" applyAlignment="1">
      <alignment horizontal="center" vertical="justify"/>
      <protection/>
    </xf>
    <xf numFmtId="1" fontId="6" fillId="34" borderId="17" xfId="54" applyNumberFormat="1" applyFont="1" applyFill="1" applyBorder="1" applyAlignment="1">
      <alignment horizontal="center" vertical="justify"/>
      <protection/>
    </xf>
    <xf numFmtId="1" fontId="6" fillId="33" borderId="0" xfId="54" applyNumberFormat="1" applyFont="1" applyFill="1" applyAlignment="1">
      <alignment horizontal="center" vertical="justify"/>
      <protection/>
    </xf>
    <xf numFmtId="0" fontId="6" fillId="34" borderId="18" xfId="54" applyFont="1" applyFill="1" applyBorder="1" applyAlignment="1">
      <alignment vertical="justify"/>
      <protection/>
    </xf>
    <xf numFmtId="0" fontId="6" fillId="34" borderId="12" xfId="54" applyFont="1" applyFill="1" applyBorder="1" applyAlignment="1">
      <alignment horizontal="center" vertical="justify"/>
      <protection/>
    </xf>
    <xf numFmtId="0" fontId="6" fillId="34" borderId="13" xfId="54" applyFont="1" applyFill="1" applyBorder="1" applyAlignment="1">
      <alignment horizontal="center" vertical="justify"/>
      <protection/>
    </xf>
    <xf numFmtId="0" fontId="6" fillId="34" borderId="14" xfId="54" applyFont="1" applyFill="1" applyBorder="1" applyAlignment="1">
      <alignment horizontal="center" vertical="justify"/>
      <protection/>
    </xf>
    <xf numFmtId="0" fontId="6" fillId="33" borderId="0" xfId="54" applyFont="1" applyFill="1" applyAlignment="1">
      <alignment horizontal="center" vertical="justify"/>
      <protection/>
    </xf>
    <xf numFmtId="0" fontId="6" fillId="0" borderId="0" xfId="54" applyFont="1" applyAlignment="1">
      <alignment vertical="justify"/>
      <protection/>
    </xf>
    <xf numFmtId="0" fontId="4" fillId="33" borderId="19" xfId="54" applyFont="1" applyFill="1" applyBorder="1" applyAlignment="1">
      <alignment horizontal="fill" vertical="justify"/>
      <protection/>
    </xf>
    <xf numFmtId="0" fontId="4" fillId="33" borderId="0" xfId="54" applyFont="1" applyFill="1" applyAlignment="1">
      <alignment horizontal="fill" vertical="justify"/>
      <protection/>
    </xf>
    <xf numFmtId="0" fontId="4" fillId="33" borderId="20" xfId="54" applyFont="1" applyFill="1" applyBorder="1" applyAlignment="1">
      <alignment horizontal="fill" vertical="justify"/>
      <protection/>
    </xf>
    <xf numFmtId="0" fontId="7" fillId="33" borderId="19" xfId="54" applyFont="1" applyFill="1" applyBorder="1" applyAlignment="1" quotePrefix="1">
      <alignment horizontal="left" vertical="justify"/>
      <protection/>
    </xf>
    <xf numFmtId="0" fontId="7" fillId="33" borderId="0" xfId="54" applyFont="1" applyFill="1" applyAlignment="1">
      <alignment vertical="justify"/>
      <protection/>
    </xf>
    <xf numFmtId="3" fontId="7" fillId="33" borderId="0" xfId="54" applyNumberFormat="1" applyFont="1" applyFill="1" applyAlignment="1">
      <alignment vertical="justify"/>
      <protection/>
    </xf>
    <xf numFmtId="164" fontId="7" fillId="33" borderId="0" xfId="54" applyNumberFormat="1" applyFont="1" applyFill="1" applyAlignment="1">
      <alignment vertical="justify"/>
      <protection/>
    </xf>
    <xf numFmtId="164" fontId="7" fillId="33" borderId="20" xfId="54" applyNumberFormat="1" applyFont="1" applyFill="1" applyBorder="1" applyAlignment="1">
      <alignment vertical="justify"/>
      <protection/>
    </xf>
    <xf numFmtId="0" fontId="7" fillId="0" borderId="0" xfId="54" applyFont="1" applyAlignment="1">
      <alignment vertical="justify"/>
      <protection/>
    </xf>
    <xf numFmtId="0" fontId="7" fillId="0" borderId="19" xfId="54" applyFont="1" applyBorder="1" applyAlignment="1">
      <alignment vertical="justify"/>
      <protection/>
    </xf>
    <xf numFmtId="0" fontId="7" fillId="33" borderId="19" xfId="54" applyFont="1" applyFill="1" applyBorder="1" applyAlignment="1">
      <alignment vertical="justify"/>
      <protection/>
    </xf>
    <xf numFmtId="0" fontId="6" fillId="34" borderId="21" xfId="54" applyFont="1" applyFill="1" applyBorder="1" applyAlignment="1">
      <alignment vertical="justify"/>
      <protection/>
    </xf>
    <xf numFmtId="0" fontId="6" fillId="34" borderId="22" xfId="54" applyFont="1" applyFill="1" applyBorder="1" applyAlignment="1">
      <alignment vertical="justify"/>
      <protection/>
    </xf>
    <xf numFmtId="3" fontId="6" fillId="34" borderId="22" xfId="54" applyNumberFormat="1" applyFont="1" applyFill="1" applyBorder="1" applyAlignment="1">
      <alignment vertical="justify"/>
      <protection/>
    </xf>
    <xf numFmtId="164" fontId="6" fillId="34" borderId="23" xfId="54" applyNumberFormat="1" applyFont="1" applyFill="1" applyBorder="1" applyAlignment="1">
      <alignment vertical="justify"/>
      <protection/>
    </xf>
    <xf numFmtId="164" fontId="6" fillId="33" borderId="0" xfId="54" applyNumberFormat="1" applyFont="1" applyFill="1" applyAlignment="1">
      <alignment vertical="justify"/>
      <protection/>
    </xf>
    <xf numFmtId="164" fontId="6" fillId="34" borderId="24" xfId="54" applyNumberFormat="1" applyFont="1" applyFill="1" applyBorder="1" applyAlignment="1">
      <alignment vertical="justify"/>
      <protection/>
    </xf>
    <xf numFmtId="0" fontId="6" fillId="34" borderId="21" xfId="54" applyFont="1" applyFill="1" applyBorder="1" applyAlignment="1" quotePrefix="1">
      <alignment horizontal="left" vertical="justify"/>
      <protection/>
    </xf>
    <xf numFmtId="0" fontId="7" fillId="34" borderId="25" xfId="54" applyFont="1" applyFill="1" applyBorder="1" applyAlignment="1">
      <alignment vertical="justify"/>
      <protection/>
    </xf>
    <xf numFmtId="0" fontId="7" fillId="34" borderId="16" xfId="54" applyFont="1" applyFill="1" applyBorder="1" applyAlignment="1">
      <alignment vertical="justify"/>
      <protection/>
    </xf>
    <xf numFmtId="3" fontId="7" fillId="34" borderId="16" xfId="54" applyNumberFormat="1" applyFont="1" applyFill="1" applyBorder="1" applyAlignment="1">
      <alignment vertical="justify"/>
      <protection/>
    </xf>
    <xf numFmtId="164" fontId="7" fillId="34" borderId="17" xfId="54" applyNumberFormat="1" applyFont="1" applyFill="1" applyBorder="1" applyAlignment="1">
      <alignment vertical="justify"/>
      <protection/>
    </xf>
    <xf numFmtId="0" fontId="6" fillId="34" borderId="19" xfId="54" applyFont="1" applyFill="1" applyBorder="1" applyAlignment="1">
      <alignment vertical="justify"/>
      <protection/>
    </xf>
    <xf numFmtId="0" fontId="6" fillId="34" borderId="0" xfId="54" applyFont="1" applyFill="1" applyAlignment="1">
      <alignment vertical="justify"/>
      <protection/>
    </xf>
    <xf numFmtId="3" fontId="6" fillId="34" borderId="0" xfId="54" applyNumberFormat="1" applyFont="1" applyFill="1" applyAlignment="1">
      <alignment vertical="justify"/>
      <protection/>
    </xf>
    <xf numFmtId="164" fontId="6" fillId="34" borderId="20" xfId="54" applyNumberFormat="1" applyFont="1" applyFill="1" applyBorder="1" applyAlignment="1">
      <alignment vertical="justify"/>
      <protection/>
    </xf>
    <xf numFmtId="0" fontId="2" fillId="34" borderId="26" xfId="54" applyFont="1" applyFill="1" applyBorder="1" applyAlignment="1">
      <alignment vertical="justify"/>
      <protection/>
    </xf>
    <xf numFmtId="0" fontId="2" fillId="34" borderId="13" xfId="54" applyFont="1" applyFill="1" applyBorder="1" applyAlignment="1">
      <alignment vertical="justify"/>
      <protection/>
    </xf>
    <xf numFmtId="3" fontId="2" fillId="34" borderId="13" xfId="54" applyNumberFormat="1" applyFont="1" applyFill="1" applyBorder="1" applyAlignment="1">
      <alignment vertical="justify"/>
      <protection/>
    </xf>
    <xf numFmtId="0" fontId="2" fillId="34" borderId="14" xfId="54" applyFont="1" applyFill="1" applyBorder="1" applyAlignment="1">
      <alignment vertical="justify"/>
      <protection/>
    </xf>
    <xf numFmtId="0" fontId="2" fillId="33" borderId="13" xfId="54" applyFont="1" applyFill="1" applyBorder="1" applyAlignment="1">
      <alignment vertical="justify"/>
      <protection/>
    </xf>
    <xf numFmtId="165" fontId="2" fillId="34" borderId="12" xfId="54" applyNumberFormat="1" applyFont="1" applyFill="1" applyBorder="1" applyAlignment="1">
      <alignment vertical="justify"/>
      <protection/>
    </xf>
    <xf numFmtId="165" fontId="2" fillId="34" borderId="13" xfId="54" applyNumberFormat="1" applyFont="1" applyFill="1" applyBorder="1" applyAlignment="1">
      <alignment vertical="justify"/>
      <protection/>
    </xf>
    <xf numFmtId="0" fontId="2" fillId="0" borderId="0" xfId="54" applyFont="1" applyAlignment="1">
      <alignment vertical="justify"/>
      <protection/>
    </xf>
    <xf numFmtId="37" fontId="2" fillId="0" borderId="0" xfId="54" applyNumberFormat="1" applyFont="1" applyAlignment="1">
      <alignment vertical="justify"/>
      <protection/>
    </xf>
    <xf numFmtId="0" fontId="9" fillId="0" borderId="0" xfId="58" applyFont="1">
      <alignment/>
      <protection/>
    </xf>
    <xf numFmtId="0" fontId="6" fillId="0" borderId="0" xfId="58" applyFont="1" applyAlignment="1" quotePrefix="1">
      <alignment horizontal="left"/>
      <protection/>
    </xf>
    <xf numFmtId="0" fontId="6" fillId="0" borderId="0" xfId="58" applyFont="1">
      <alignment/>
      <protection/>
    </xf>
    <xf numFmtId="0" fontId="6" fillId="34" borderId="15" xfId="58" applyFont="1" applyFill="1" applyBorder="1">
      <alignment/>
      <protection/>
    </xf>
    <xf numFmtId="0" fontId="6" fillId="34" borderId="17" xfId="58" applyFont="1" applyFill="1" applyBorder="1">
      <alignment/>
      <protection/>
    </xf>
    <xf numFmtId="0" fontId="6" fillId="34" borderId="27" xfId="58" applyFont="1" applyFill="1" applyBorder="1" applyAlignment="1" quotePrefix="1">
      <alignment horizontal="center"/>
      <protection/>
    </xf>
    <xf numFmtId="0" fontId="6" fillId="34" borderId="20" xfId="58" applyFont="1" applyFill="1" applyBorder="1">
      <alignment/>
      <protection/>
    </xf>
    <xf numFmtId="0" fontId="6" fillId="34" borderId="16" xfId="58" applyFont="1" applyFill="1" applyBorder="1" applyAlignment="1">
      <alignment horizontal="center"/>
      <protection/>
    </xf>
    <xf numFmtId="0" fontId="6" fillId="34" borderId="17" xfId="58" applyFont="1" applyFill="1" applyBorder="1" applyAlignment="1">
      <alignment horizontal="center"/>
      <protection/>
    </xf>
    <xf numFmtId="0" fontId="6" fillId="34" borderId="12" xfId="58" applyFont="1" applyFill="1" applyBorder="1" applyAlignment="1">
      <alignment vertical="center"/>
      <protection/>
    </xf>
    <xf numFmtId="0" fontId="6" fillId="34" borderId="14" xfId="58" applyFont="1" applyFill="1" applyBorder="1" applyAlignment="1">
      <alignment vertical="center"/>
      <protection/>
    </xf>
    <xf numFmtId="0" fontId="6" fillId="0" borderId="0" xfId="58" applyFont="1" applyAlignment="1">
      <alignment vertical="center"/>
      <protection/>
    </xf>
    <xf numFmtId="0" fontId="6" fillId="34" borderId="14" xfId="54" applyFont="1" applyFill="1" applyBorder="1" applyAlignment="1">
      <alignment horizontal="center" vertical="center"/>
      <protection/>
    </xf>
    <xf numFmtId="0" fontId="7" fillId="0" borderId="0" xfId="58" applyFont="1" applyAlignment="1">
      <alignment vertical="justify"/>
      <protection/>
    </xf>
    <xf numFmtId="0" fontId="4" fillId="0" borderId="0" xfId="58" applyFont="1" applyAlignment="1">
      <alignment vertical="justify"/>
      <protection/>
    </xf>
    <xf numFmtId="165" fontId="4" fillId="0" borderId="0" xfId="58" applyNumberFormat="1" applyFont="1" applyAlignment="1">
      <alignment vertical="justify"/>
      <protection/>
    </xf>
    <xf numFmtId="0" fontId="4" fillId="0" borderId="0" xfId="58" applyFont="1" applyAlignment="1">
      <alignment horizontal="right" vertical="justify"/>
      <protection/>
    </xf>
    <xf numFmtId="0" fontId="7" fillId="0" borderId="0" xfId="58" applyFont="1" applyAlignment="1">
      <alignment vertical="center"/>
      <protection/>
    </xf>
    <xf numFmtId="0" fontId="4" fillId="0" borderId="0" xfId="58" applyFont="1">
      <alignment/>
      <protection/>
    </xf>
    <xf numFmtId="0" fontId="6" fillId="34" borderId="12" xfId="58" applyFont="1" applyFill="1" applyBorder="1">
      <alignment/>
      <protection/>
    </xf>
    <xf numFmtId="0" fontId="6" fillId="34" borderId="14" xfId="58" applyFont="1" applyFill="1" applyBorder="1">
      <alignment/>
      <protection/>
    </xf>
    <xf numFmtId="0" fontId="6" fillId="34" borderId="12" xfId="58" applyFont="1" applyFill="1" applyBorder="1" applyAlignment="1">
      <alignment horizontal="center"/>
      <protection/>
    </xf>
    <xf numFmtId="0" fontId="6" fillId="34" borderId="13" xfId="58" applyFont="1" applyFill="1" applyBorder="1" applyAlignment="1">
      <alignment horizontal="center"/>
      <protection/>
    </xf>
    <xf numFmtId="0" fontId="7" fillId="0" borderId="0" xfId="58" applyFont="1" applyAlignment="1">
      <alignment horizontal="fill" vertical="justify"/>
      <protection/>
    </xf>
    <xf numFmtId="164" fontId="4" fillId="0" borderId="0" xfId="58" applyNumberFormat="1" applyFont="1" applyAlignment="1">
      <alignment vertical="justify"/>
      <protection/>
    </xf>
    <xf numFmtId="0" fontId="8" fillId="0" borderId="0" xfId="58">
      <alignment/>
      <protection/>
    </xf>
    <xf numFmtId="0" fontId="7" fillId="0" borderId="0" xfId="58" applyFont="1">
      <alignment/>
      <protection/>
    </xf>
    <xf numFmtId="3" fontId="7" fillId="0" borderId="0" xfId="58" applyNumberFormat="1" applyFont="1" applyAlignment="1">
      <alignment horizontal="right" vertical="justify"/>
      <protection/>
    </xf>
    <xf numFmtId="0" fontId="2" fillId="33" borderId="0" xfId="56" applyFill="1">
      <alignment/>
      <protection/>
    </xf>
    <xf numFmtId="0" fontId="2" fillId="0" borderId="0" xfId="56">
      <alignment/>
      <protection/>
    </xf>
    <xf numFmtId="0" fontId="5" fillId="33" borderId="0" xfId="56" applyFont="1" applyFill="1">
      <alignment/>
      <protection/>
    </xf>
    <xf numFmtId="0" fontId="11" fillId="33" borderId="0" xfId="56" applyFont="1" applyFill="1">
      <alignment/>
      <protection/>
    </xf>
    <xf numFmtId="0" fontId="5" fillId="34" borderId="28" xfId="56" applyFont="1" applyFill="1" applyBorder="1">
      <alignment/>
      <protection/>
    </xf>
    <xf numFmtId="0" fontId="5" fillId="34" borderId="29" xfId="56" applyFont="1" applyFill="1" applyBorder="1">
      <alignment/>
      <protection/>
    </xf>
    <xf numFmtId="0" fontId="5" fillId="34" borderId="30" xfId="56" applyFont="1" applyFill="1" applyBorder="1" applyAlignment="1" quotePrefix="1">
      <alignment horizontal="center"/>
      <protection/>
    </xf>
    <xf numFmtId="0" fontId="5" fillId="34" borderId="19" xfId="56" applyFont="1" applyFill="1" applyBorder="1" applyAlignment="1">
      <alignment horizontal="left"/>
      <protection/>
    </xf>
    <xf numFmtId="0" fontId="5" fillId="34" borderId="0" xfId="56" applyFont="1" applyFill="1" applyAlignment="1">
      <alignment horizontal="left"/>
      <protection/>
    </xf>
    <xf numFmtId="0" fontId="5" fillId="34" borderId="31" xfId="56" applyFont="1" applyFill="1" applyBorder="1" applyAlignment="1">
      <alignment horizontal="center"/>
      <protection/>
    </xf>
    <xf numFmtId="0" fontId="5" fillId="33" borderId="19" xfId="56" applyFont="1" applyFill="1" applyBorder="1" applyAlignment="1">
      <alignment horizontal="left"/>
      <protection/>
    </xf>
    <xf numFmtId="0" fontId="5" fillId="33" borderId="0" xfId="56" applyFont="1" applyFill="1" applyAlignment="1">
      <alignment horizontal="left"/>
      <protection/>
    </xf>
    <xf numFmtId="0" fontId="5" fillId="33" borderId="31" xfId="56" applyFont="1" applyFill="1" applyBorder="1" applyAlignment="1">
      <alignment horizontal="center"/>
      <protection/>
    </xf>
    <xf numFmtId="0" fontId="5" fillId="34" borderId="32" xfId="56" applyFont="1" applyFill="1" applyBorder="1" applyAlignment="1">
      <alignment horizontal="left"/>
      <protection/>
    </xf>
    <xf numFmtId="0" fontId="5" fillId="34" borderId="33" xfId="56" applyFont="1" applyFill="1" applyBorder="1" applyAlignment="1">
      <alignment horizontal="left"/>
      <protection/>
    </xf>
    <xf numFmtId="0" fontId="5" fillId="34" borderId="34" xfId="56" applyFont="1" applyFill="1" applyBorder="1" applyAlignment="1">
      <alignment horizontal="center"/>
      <protection/>
    </xf>
    <xf numFmtId="0" fontId="2" fillId="33" borderId="19" xfId="56" applyFill="1" applyBorder="1" applyAlignment="1">
      <alignment horizontal="left"/>
      <protection/>
    </xf>
    <xf numFmtId="0" fontId="4" fillId="33" borderId="0" xfId="56" applyFont="1" applyFill="1" applyAlignment="1">
      <alignment horizontal="left"/>
      <protection/>
    </xf>
    <xf numFmtId="0" fontId="4" fillId="33" borderId="31" xfId="56" applyFont="1" applyFill="1" applyBorder="1" applyAlignment="1">
      <alignment horizontal="left"/>
      <protection/>
    </xf>
    <xf numFmtId="0" fontId="2" fillId="33" borderId="0" xfId="56" applyFill="1" applyAlignment="1">
      <alignment horizontal="left"/>
      <protection/>
    </xf>
    <xf numFmtId="0" fontId="7" fillId="33" borderId="0" xfId="56" applyFont="1" applyFill="1" applyAlignment="1">
      <alignment horizontal="center"/>
      <protection/>
    </xf>
    <xf numFmtId="0" fontId="2" fillId="34" borderId="35" xfId="56" applyFill="1" applyBorder="1">
      <alignment/>
      <protection/>
    </xf>
    <xf numFmtId="0" fontId="2" fillId="34" borderId="36" xfId="56" applyFill="1" applyBorder="1">
      <alignment/>
      <protection/>
    </xf>
    <xf numFmtId="0" fontId="2" fillId="34" borderId="37" xfId="56" applyFill="1" applyBorder="1">
      <alignment/>
      <protection/>
    </xf>
    <xf numFmtId="0" fontId="2" fillId="34" borderId="38" xfId="56" applyFill="1" applyBorder="1">
      <alignment/>
      <protection/>
    </xf>
    <xf numFmtId="0" fontId="2" fillId="34" borderId="0" xfId="56" applyFill="1">
      <alignment/>
      <protection/>
    </xf>
    <xf numFmtId="0" fontId="2" fillId="34" borderId="39" xfId="56" applyFill="1" applyBorder="1">
      <alignment/>
      <protection/>
    </xf>
    <xf numFmtId="0" fontId="2" fillId="34" borderId="40" xfId="56" applyFill="1" applyBorder="1">
      <alignment/>
      <protection/>
    </xf>
    <xf numFmtId="0" fontId="2" fillId="34" borderId="41" xfId="56" applyFill="1" applyBorder="1">
      <alignment/>
      <protection/>
    </xf>
    <xf numFmtId="0" fontId="2" fillId="34" borderId="42" xfId="56" applyFill="1" applyBorder="1">
      <alignment/>
      <protection/>
    </xf>
    <xf numFmtId="0" fontId="10" fillId="33" borderId="0" xfId="56" applyFont="1" applyFill="1">
      <alignment/>
      <protection/>
    </xf>
    <xf numFmtId="0" fontId="13" fillId="33" borderId="0" xfId="56" applyFont="1" applyFill="1">
      <alignment/>
      <protection/>
    </xf>
    <xf numFmtId="0" fontId="3" fillId="33" borderId="0" xfId="56" applyFont="1" applyFill="1" applyAlignment="1">
      <alignment horizontal="center"/>
      <protection/>
    </xf>
    <xf numFmtId="0" fontId="10" fillId="33" borderId="0" xfId="56" applyFont="1" applyFill="1" applyAlignment="1" quotePrefix="1">
      <alignment horizontal="center" vertical="center"/>
      <protection/>
    </xf>
    <xf numFmtId="0" fontId="13" fillId="0" borderId="0" xfId="56" applyFont="1">
      <alignment/>
      <protection/>
    </xf>
    <xf numFmtId="0" fontId="5" fillId="33" borderId="0" xfId="56" applyFont="1" applyFill="1" quotePrefix="1">
      <alignment/>
      <protection/>
    </xf>
    <xf numFmtId="0" fontId="6" fillId="34" borderId="12" xfId="58" applyFont="1" applyFill="1" applyBorder="1" applyAlignment="1">
      <alignment horizontal="center" vertical="center"/>
      <protection/>
    </xf>
    <xf numFmtId="0" fontId="6" fillId="34" borderId="13" xfId="58" applyFont="1" applyFill="1" applyBorder="1" applyAlignment="1">
      <alignment horizontal="center" vertical="center"/>
      <protection/>
    </xf>
    <xf numFmtId="0" fontId="6" fillId="34" borderId="14" xfId="55" applyFont="1" applyFill="1" applyBorder="1" applyAlignment="1">
      <alignment horizontal="center" vertical="center"/>
      <protection/>
    </xf>
    <xf numFmtId="0" fontId="5" fillId="33" borderId="0" xfId="56" applyFont="1" applyFill="1" applyAlignment="1" quotePrefix="1">
      <alignment horizontal="left"/>
      <protection/>
    </xf>
    <xf numFmtId="166" fontId="0" fillId="0" borderId="0" xfId="0" applyNumberFormat="1" applyAlignment="1">
      <alignment/>
    </xf>
    <xf numFmtId="166" fontId="7" fillId="33" borderId="0" xfId="54" applyNumberFormat="1" applyFont="1" applyFill="1" applyAlignment="1">
      <alignment vertical="justify"/>
      <protection/>
    </xf>
    <xf numFmtId="166" fontId="6" fillId="34" borderId="21" xfId="54" applyNumberFormat="1" applyFont="1" applyFill="1" applyBorder="1" applyAlignment="1">
      <alignment vertical="justify"/>
      <protection/>
    </xf>
    <xf numFmtId="166" fontId="6" fillId="34" borderId="22" xfId="54" applyNumberFormat="1" applyFont="1" applyFill="1" applyBorder="1" applyAlignment="1">
      <alignment vertical="justify"/>
      <protection/>
    </xf>
    <xf numFmtId="166" fontId="7" fillId="34" borderId="15" xfId="54" applyNumberFormat="1" applyFont="1" applyFill="1" applyBorder="1" applyAlignment="1">
      <alignment vertical="justify"/>
      <protection/>
    </xf>
    <xf numFmtId="166" fontId="7" fillId="34" borderId="16" xfId="54" applyNumberFormat="1" applyFont="1" applyFill="1" applyBorder="1" applyAlignment="1">
      <alignment vertical="justify"/>
      <protection/>
    </xf>
    <xf numFmtId="166" fontId="6" fillId="34" borderId="27" xfId="54" applyNumberFormat="1" applyFont="1" applyFill="1" applyBorder="1" applyAlignment="1">
      <alignment vertical="justify"/>
      <protection/>
    </xf>
    <xf numFmtId="166" fontId="6" fillId="34" borderId="0" xfId="54" applyNumberFormat="1" applyFont="1" applyFill="1" applyAlignment="1">
      <alignment vertical="justify"/>
      <protection/>
    </xf>
    <xf numFmtId="166" fontId="6" fillId="34" borderId="0" xfId="54" applyNumberFormat="1" applyFont="1" applyFill="1" applyAlignment="1">
      <alignment horizontal="right" vertical="justify"/>
      <protection/>
    </xf>
    <xf numFmtId="0" fontId="7" fillId="35" borderId="0" xfId="58" applyFont="1" applyFill="1" applyAlignment="1">
      <alignment vertical="justify"/>
      <protection/>
    </xf>
    <xf numFmtId="0" fontId="5" fillId="35" borderId="31" xfId="56" applyFont="1" applyFill="1" applyBorder="1" applyAlignment="1">
      <alignment horizontal="center"/>
      <protection/>
    </xf>
    <xf numFmtId="165" fontId="4" fillId="0" borderId="0" xfId="58" applyNumberFormat="1" applyFont="1" applyAlignment="1">
      <alignment horizontal="right" vertical="justify"/>
      <protection/>
    </xf>
    <xf numFmtId="0" fontId="10" fillId="33" borderId="43" xfId="56" applyFont="1" applyFill="1" applyBorder="1" applyAlignment="1" quotePrefix="1">
      <alignment horizontal="center" vertical="center"/>
      <protection/>
    </xf>
    <xf numFmtId="0" fontId="10" fillId="33" borderId="44" xfId="56" applyFont="1" applyFill="1" applyBorder="1" applyAlignment="1" quotePrefix="1">
      <alignment horizontal="center" vertical="center"/>
      <protection/>
    </xf>
    <xf numFmtId="0" fontId="10" fillId="33" borderId="45" xfId="56" applyFont="1" applyFill="1" applyBorder="1" applyAlignment="1" quotePrefix="1">
      <alignment horizontal="center" vertical="center"/>
      <protection/>
    </xf>
    <xf numFmtId="0" fontId="12" fillId="34" borderId="38" xfId="56" applyFont="1" applyFill="1" applyBorder="1" applyAlignment="1">
      <alignment horizontal="center" vertical="center"/>
      <protection/>
    </xf>
    <xf numFmtId="0" fontId="12" fillId="34" borderId="0" xfId="56" applyFont="1" applyFill="1" applyAlignment="1">
      <alignment horizontal="center" vertical="center"/>
      <protection/>
    </xf>
    <xf numFmtId="0" fontId="12" fillId="34" borderId="39" xfId="56" applyFont="1" applyFill="1" applyBorder="1" applyAlignment="1">
      <alignment horizontal="center" vertical="center"/>
      <protection/>
    </xf>
    <xf numFmtId="0" fontId="10" fillId="33" borderId="0" xfId="56" applyFont="1" applyFill="1" applyAlignment="1">
      <alignment horizontal="left"/>
      <protection/>
    </xf>
    <xf numFmtId="0" fontId="2" fillId="33" borderId="0" xfId="56" applyFill="1" applyAlignment="1">
      <alignment horizontal="center"/>
      <protection/>
    </xf>
    <xf numFmtId="0" fontId="3" fillId="33" borderId="0" xfId="56" applyFont="1" applyFill="1" applyAlignment="1">
      <alignment horizontal="left"/>
      <protection/>
    </xf>
    <xf numFmtId="0" fontId="4" fillId="33" borderId="28" xfId="56" applyFont="1" applyFill="1" applyBorder="1" applyAlignment="1">
      <alignment horizontal="left"/>
      <protection/>
    </xf>
    <xf numFmtId="0" fontId="4" fillId="33" borderId="29" xfId="56" applyFont="1" applyFill="1" applyBorder="1" applyAlignment="1">
      <alignment horizontal="left"/>
      <protection/>
    </xf>
    <xf numFmtId="0" fontId="4" fillId="33" borderId="30" xfId="56" applyFont="1" applyFill="1" applyBorder="1" applyAlignment="1">
      <alignment horizontal="left"/>
      <protection/>
    </xf>
    <xf numFmtId="0" fontId="4" fillId="33" borderId="19" xfId="56" applyFont="1" applyFill="1" applyBorder="1" applyAlignment="1">
      <alignment horizontal="left"/>
      <protection/>
    </xf>
    <xf numFmtId="0" fontId="4" fillId="33" borderId="0" xfId="56" applyFont="1" applyFill="1" applyAlignment="1">
      <alignment horizontal="left"/>
      <protection/>
    </xf>
    <xf numFmtId="0" fontId="4" fillId="33" borderId="31" xfId="56" applyFont="1" applyFill="1" applyBorder="1" applyAlignment="1">
      <alignment horizontal="left"/>
      <protection/>
    </xf>
    <xf numFmtId="0" fontId="4" fillId="33" borderId="32" xfId="56" applyFont="1" applyFill="1" applyBorder="1" applyAlignment="1">
      <alignment horizontal="left"/>
      <protection/>
    </xf>
    <xf numFmtId="0" fontId="4" fillId="33" borderId="33" xfId="56" applyFont="1" applyFill="1" applyBorder="1" applyAlignment="1">
      <alignment horizontal="left"/>
      <protection/>
    </xf>
    <xf numFmtId="0" fontId="4" fillId="33" borderId="34" xfId="56" applyFont="1" applyFill="1" applyBorder="1" applyAlignment="1">
      <alignment horizontal="left"/>
      <protection/>
    </xf>
    <xf numFmtId="0" fontId="7" fillId="33" borderId="0" xfId="56" applyFont="1" applyFill="1" applyAlignment="1">
      <alignment horizontal="left"/>
      <protection/>
    </xf>
    <xf numFmtId="0" fontId="10" fillId="33" borderId="0" xfId="56" applyFont="1" applyFill="1" applyAlignment="1">
      <alignment horizontal="center"/>
      <protection/>
    </xf>
    <xf numFmtId="0" fontId="6" fillId="34" borderId="46" xfId="58" applyFont="1" applyFill="1" applyBorder="1" applyAlignment="1" quotePrefix="1">
      <alignment horizontal="center"/>
      <protection/>
    </xf>
    <xf numFmtId="0" fontId="6" fillId="34" borderId="47" xfId="58" applyFont="1" applyFill="1" applyBorder="1" applyAlignment="1" quotePrefix="1">
      <alignment horizontal="center"/>
      <protection/>
    </xf>
    <xf numFmtId="0" fontId="6" fillId="34" borderId="48" xfId="58" applyFont="1" applyFill="1" applyBorder="1" applyAlignment="1" quotePrefix="1">
      <alignment horizontal="center"/>
      <protection/>
    </xf>
    <xf numFmtId="0" fontId="7" fillId="0" borderId="0" xfId="58" applyFont="1" applyAlignment="1">
      <alignment horizontal="left" vertical="justify"/>
      <protection/>
    </xf>
    <xf numFmtId="0" fontId="7" fillId="0" borderId="0" xfId="58" applyFont="1" applyBorder="1" applyAlignment="1">
      <alignment horizontal="left" vertical="justify"/>
      <protection/>
    </xf>
    <xf numFmtId="0" fontId="3" fillId="33" borderId="0" xfId="54" applyFont="1" applyFill="1" applyAlignment="1" quotePrefix="1">
      <alignment horizontal="center" vertical="center"/>
      <protection/>
    </xf>
    <xf numFmtId="0" fontId="5" fillId="33" borderId="0" xfId="54" applyFont="1" applyFill="1" applyAlignment="1">
      <alignment horizontal="center" vertical="justify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17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 quotePrefix="1">
      <alignment horizontal="center" vertical="center"/>
      <protection/>
    </xf>
    <xf numFmtId="0" fontId="6" fillId="34" borderId="16" xfId="54" applyFont="1" applyFill="1" applyBorder="1" applyAlignment="1" quotePrefix="1">
      <alignment horizontal="center" vertical="center"/>
      <protection/>
    </xf>
    <xf numFmtId="0" fontId="6" fillId="34" borderId="17" xfId="54" applyFont="1" applyFill="1" applyBorder="1" applyAlignment="1" quotePrefix="1">
      <alignment horizontal="center" vertical="center"/>
      <protection/>
    </xf>
    <xf numFmtId="0" fontId="7" fillId="35" borderId="0" xfId="58" applyFont="1" applyFill="1" applyBorder="1" applyAlignment="1">
      <alignment horizontal="left" vertical="justify"/>
      <protection/>
    </xf>
    <xf numFmtId="0" fontId="7" fillId="35" borderId="16" xfId="58" applyFont="1" applyFill="1" applyBorder="1" applyAlignment="1">
      <alignment horizontal="left" vertical="justify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_AVAGFORM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externalLink" Target="externalLinks/externalLink1.xml" /><Relationship Id="rId55" Type="http://schemas.openxmlformats.org/officeDocument/2006/relationships/externalLink" Target="externalLinks/externalLink2.xml" /><Relationship Id="rId56" Type="http://schemas.openxmlformats.org/officeDocument/2006/relationships/externalLink" Target="externalLinks/externalLink3.xml" /><Relationship Id="rId57" Type="http://schemas.openxmlformats.org/officeDocument/2006/relationships/externalLink" Target="externalLinks/externalLink4.xml" /><Relationship Id="rId58" Type="http://schemas.openxmlformats.org/officeDocument/2006/relationships/externalLink" Target="externalLinks/externalLink5.xml" /><Relationship Id="rId5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8</xdr:col>
      <xdr:colOff>123825</xdr:colOff>
      <xdr:row>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57150"/>
          <a:ext cx="5419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1.%20Avances%20Noviembre%202021\cuaderno_Noviembre2021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2.%20Avances%20Diciembre%202021\cuaderno_Diciembre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0.%20Avances%20Octubre%202021\02.%20Avances%20Febrero%202021\Febrero%202021%20Publicaci&#243;n\cuaderno_Febrero20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especiales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cuaderno_patata"/>
      <sheetName val="rem13no)"/>
      <sheetName val="rem14no)"/>
      <sheetName val="alg15dón"/>
      <sheetName val="tom16-V)"/>
      <sheetName val="tom17II)"/>
      <sheetName val="tom18tal"/>
      <sheetName val="cuaderno_tomate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arr9roz"/>
      <sheetName val="hab10cas"/>
      <sheetName val="len11jas"/>
      <sheetName val="gar12zos"/>
      <sheetName val="vez13eza"/>
      <sheetName val="yer14ros"/>
      <sheetName val="pat15ana"/>
      <sheetName val="pat16ana"/>
      <sheetName val="pat17ión"/>
      <sheetName val="gir18sol"/>
      <sheetName val="col19lza"/>
      <sheetName val="vez20aje"/>
      <sheetName val="lec21tal"/>
      <sheetName val="tom22-V)"/>
      <sheetName val="tom23rva"/>
      <sheetName val="fre24són"/>
      <sheetName val="alc25ofa"/>
      <sheetName val="ceb26osa"/>
      <sheetName val="ceb27ano"/>
      <sheetName val="esp28cas"/>
      <sheetName val="cha29ñón"/>
      <sheetName val="otr30tas"/>
      <sheetName val="bró31oli"/>
      <sheetName val="cal32cín"/>
      <sheetName val="zan33ria"/>
      <sheetName val="nar34lce"/>
      <sheetName val="lim35món"/>
      <sheetName val="pom36elo"/>
      <sheetName val="plá37ano"/>
      <sheetName val="fra38esa"/>
      <sheetName val="ace39ara"/>
      <sheetName val="ace40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patata"/>
      <sheetName val="cuaderno_patata"/>
      <sheetName val="cabeceras_tomate"/>
      <sheetName val="cuaderno_tomate"/>
      <sheetName val="cabeceras_cebolla"/>
      <sheetName val="cuaderno_cebol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view="pageBreakPreview" zoomScale="70" zoomScaleSheetLayoutView="70" zoomScalePageLayoutView="0" workbookViewId="0" topLeftCell="A31">
      <selection activeCell="A86" sqref="A86:IV87"/>
    </sheetView>
  </sheetViews>
  <sheetFormatPr defaultColWidth="11.421875" defaultRowHeight="15"/>
  <cols>
    <col min="1" max="8" width="11.421875" style="88" customWidth="1"/>
    <col min="9" max="9" width="11.28125" style="88" customWidth="1"/>
    <col min="10" max="10" width="21.7109375" style="88" customWidth="1"/>
    <col min="11" max="11" width="0.13671875" style="88" customWidth="1"/>
    <col min="12" max="16384" width="11.421875" style="88" customWidth="1"/>
  </cols>
  <sheetData>
    <row r="1" spans="1:11" ht="12.7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2.75">
      <c r="A2" s="87"/>
      <c r="B2" s="87"/>
      <c r="C2" s="87"/>
      <c r="D2" s="87"/>
      <c r="E2" s="87"/>
      <c r="F2" s="87"/>
      <c r="G2" s="148"/>
      <c r="H2" s="149"/>
      <c r="I2" s="149"/>
      <c r="J2" s="150"/>
      <c r="K2" s="87"/>
    </row>
    <row r="3" spans="1:11" ht="5.25" customHeight="1">
      <c r="A3" s="87"/>
      <c r="B3" s="87"/>
      <c r="C3" s="87"/>
      <c r="D3" s="87"/>
      <c r="E3" s="87"/>
      <c r="F3" s="87"/>
      <c r="G3" s="103"/>
      <c r="H3" s="104"/>
      <c r="I3" s="104"/>
      <c r="J3" s="105"/>
      <c r="K3" s="87"/>
    </row>
    <row r="4" spans="1:11" ht="12.75">
      <c r="A4" s="87"/>
      <c r="B4" s="87"/>
      <c r="C4" s="87"/>
      <c r="D4" s="87"/>
      <c r="E4" s="87"/>
      <c r="F4" s="87"/>
      <c r="G4" s="151" t="s">
        <v>271</v>
      </c>
      <c r="H4" s="152"/>
      <c r="I4" s="152"/>
      <c r="J4" s="153"/>
      <c r="K4" s="87"/>
    </row>
    <row r="5" spans="1:11" ht="12.75">
      <c r="A5" s="87"/>
      <c r="B5" s="87"/>
      <c r="C5" s="87"/>
      <c r="D5" s="87"/>
      <c r="E5" s="87"/>
      <c r="F5" s="87"/>
      <c r="G5" s="154"/>
      <c r="H5" s="155"/>
      <c r="I5" s="155"/>
      <c r="J5" s="156"/>
      <c r="K5" s="87"/>
    </row>
    <row r="6" spans="1:11" ht="12.75">
      <c r="A6" s="87"/>
      <c r="B6" s="87"/>
      <c r="C6" s="87"/>
      <c r="D6" s="87"/>
      <c r="E6" s="87"/>
      <c r="F6" s="87"/>
      <c r="G6" s="104"/>
      <c r="H6" s="104"/>
      <c r="I6" s="104"/>
      <c r="J6" s="104"/>
      <c r="K6" s="87"/>
    </row>
    <row r="7" spans="1:11" ht="5.25" customHeight="1">
      <c r="A7" s="87"/>
      <c r="B7" s="87"/>
      <c r="C7" s="87"/>
      <c r="D7" s="87"/>
      <c r="E7" s="87"/>
      <c r="F7" s="87"/>
      <c r="G7" s="106"/>
      <c r="H7" s="106"/>
      <c r="I7" s="106"/>
      <c r="J7" s="106"/>
      <c r="K7" s="87"/>
    </row>
    <row r="8" spans="1:11" ht="12.75">
      <c r="A8" s="87"/>
      <c r="B8" s="87"/>
      <c r="C8" s="87"/>
      <c r="D8" s="87"/>
      <c r="E8" s="87"/>
      <c r="F8" s="87"/>
      <c r="G8" s="157" t="s">
        <v>272</v>
      </c>
      <c r="H8" s="157"/>
      <c r="I8" s="157"/>
      <c r="J8" s="157"/>
      <c r="K8" s="157"/>
    </row>
    <row r="9" spans="1:11" ht="12.75">
      <c r="A9" s="87"/>
      <c r="B9" s="87"/>
      <c r="C9" s="87"/>
      <c r="D9" s="107"/>
      <c r="E9" s="107"/>
      <c r="F9" s="87"/>
      <c r="G9" s="157" t="s">
        <v>264</v>
      </c>
      <c r="H9" s="157"/>
      <c r="I9" s="157"/>
      <c r="J9" s="157"/>
      <c r="K9" s="157"/>
    </row>
    <row r="10" spans="1:11" ht="12.7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11" ht="12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1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1" ht="12.7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1:11" ht="12.7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1" ht="12.7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1" ht="12.7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1" ht="12.7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ht="12.7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1:11" ht="13.5" thickBo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1:11" ht="13.5" thickTop="1">
      <c r="A24" s="87"/>
      <c r="B24" s="87"/>
      <c r="C24" s="108"/>
      <c r="D24" s="109"/>
      <c r="E24" s="109"/>
      <c r="F24" s="109"/>
      <c r="G24" s="109"/>
      <c r="H24" s="109"/>
      <c r="I24" s="110"/>
      <c r="J24" s="87"/>
      <c r="K24" s="87"/>
    </row>
    <row r="25" spans="1:11" ht="12.75">
      <c r="A25" s="87"/>
      <c r="B25" s="87"/>
      <c r="C25" s="111"/>
      <c r="D25" s="112"/>
      <c r="E25" s="112"/>
      <c r="F25" s="112"/>
      <c r="G25" s="112"/>
      <c r="H25" s="112"/>
      <c r="I25" s="113"/>
      <c r="J25" s="87"/>
      <c r="K25" s="87"/>
    </row>
    <row r="26" spans="1:11" ht="12.75">
      <c r="A26" s="87"/>
      <c r="B26" s="87"/>
      <c r="C26" s="111"/>
      <c r="D26" s="112"/>
      <c r="E26" s="112"/>
      <c r="F26" s="112"/>
      <c r="G26" s="112"/>
      <c r="H26" s="112"/>
      <c r="I26" s="113"/>
      <c r="J26" s="87"/>
      <c r="K26" s="87"/>
    </row>
    <row r="27" spans="1:11" ht="18.75" customHeight="1">
      <c r="A27" s="87"/>
      <c r="B27" s="87"/>
      <c r="C27" s="142" t="s">
        <v>265</v>
      </c>
      <c r="D27" s="143"/>
      <c r="E27" s="143"/>
      <c r="F27" s="143"/>
      <c r="G27" s="143"/>
      <c r="H27" s="143"/>
      <c r="I27" s="144"/>
      <c r="J27" s="87"/>
      <c r="K27" s="87"/>
    </row>
    <row r="28" spans="1:11" ht="12.75">
      <c r="A28" s="87"/>
      <c r="B28" s="87"/>
      <c r="C28" s="111"/>
      <c r="D28" s="112"/>
      <c r="E28" s="112"/>
      <c r="F28" s="112"/>
      <c r="G28" s="112"/>
      <c r="H28" s="112"/>
      <c r="I28" s="113"/>
      <c r="J28" s="87"/>
      <c r="K28" s="87"/>
    </row>
    <row r="29" spans="1:11" ht="12.75">
      <c r="A29" s="87"/>
      <c r="B29" s="87"/>
      <c r="C29" s="111"/>
      <c r="D29" s="112"/>
      <c r="E29" s="112"/>
      <c r="F29" s="112"/>
      <c r="G29" s="112"/>
      <c r="H29" s="112"/>
      <c r="I29" s="113"/>
      <c r="J29" s="87"/>
      <c r="K29" s="87"/>
    </row>
    <row r="30" spans="1:11" ht="18.75" customHeight="1">
      <c r="A30" s="87"/>
      <c r="B30" s="87"/>
      <c r="C30" s="142" t="s">
        <v>268</v>
      </c>
      <c r="D30" s="143"/>
      <c r="E30" s="143"/>
      <c r="F30" s="143"/>
      <c r="G30" s="143"/>
      <c r="H30" s="143"/>
      <c r="I30" s="144"/>
      <c r="J30" s="87"/>
      <c r="K30" s="87"/>
    </row>
    <row r="31" spans="1:11" ht="12.75">
      <c r="A31" s="87"/>
      <c r="B31" s="87"/>
      <c r="C31" s="111"/>
      <c r="D31" s="112"/>
      <c r="E31" s="112"/>
      <c r="F31" s="112"/>
      <c r="G31" s="112"/>
      <c r="H31" s="112"/>
      <c r="I31" s="113"/>
      <c r="J31" s="87"/>
      <c r="K31" s="87"/>
    </row>
    <row r="32" spans="1:11" ht="12.75">
      <c r="A32" s="87"/>
      <c r="B32" s="87"/>
      <c r="C32" s="111"/>
      <c r="D32" s="112"/>
      <c r="E32" s="112"/>
      <c r="F32" s="112"/>
      <c r="G32" s="112"/>
      <c r="H32" s="112"/>
      <c r="I32" s="113"/>
      <c r="J32" s="87"/>
      <c r="K32" s="87"/>
    </row>
    <row r="33" spans="1:11" ht="12.75">
      <c r="A33" s="87"/>
      <c r="B33" s="87"/>
      <c r="C33" s="111"/>
      <c r="D33" s="112"/>
      <c r="E33" s="112"/>
      <c r="F33" s="112"/>
      <c r="G33" s="112"/>
      <c r="H33" s="112"/>
      <c r="I33" s="113"/>
      <c r="J33" s="87"/>
      <c r="K33" s="87"/>
    </row>
    <row r="34" spans="1:11" ht="13.5" thickBot="1">
      <c r="A34" s="87"/>
      <c r="B34" s="87"/>
      <c r="C34" s="114"/>
      <c r="D34" s="115"/>
      <c r="E34" s="115"/>
      <c r="F34" s="115"/>
      <c r="G34" s="115"/>
      <c r="H34" s="115"/>
      <c r="I34" s="116"/>
      <c r="J34" s="87"/>
      <c r="K34" s="87"/>
    </row>
    <row r="35" spans="1:11" ht="13.5" thickTop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12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11" ht="12.7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12.7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11" ht="12.7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1" ht="15">
      <c r="A40" s="87"/>
      <c r="B40" s="87"/>
      <c r="C40" s="87"/>
      <c r="D40" s="87"/>
      <c r="E40" s="145" t="s">
        <v>266</v>
      </c>
      <c r="F40" s="145"/>
      <c r="G40" s="145"/>
      <c r="H40" s="87"/>
      <c r="I40" s="87"/>
      <c r="J40" s="87"/>
      <c r="K40" s="87"/>
    </row>
    <row r="41" spans="1:11" ht="12.75">
      <c r="A41" s="87"/>
      <c r="B41" s="87"/>
      <c r="C41" s="87"/>
      <c r="D41" s="87"/>
      <c r="E41" s="146"/>
      <c r="F41" s="146"/>
      <c r="G41" s="146"/>
      <c r="H41" s="87"/>
      <c r="I41" s="87"/>
      <c r="J41" s="87"/>
      <c r="K41" s="87"/>
    </row>
    <row r="42" spans="1:11" ht="15">
      <c r="A42" s="87"/>
      <c r="B42" s="87"/>
      <c r="C42" s="87"/>
      <c r="D42" s="87"/>
      <c r="E42" s="145" t="s">
        <v>267</v>
      </c>
      <c r="F42" s="145"/>
      <c r="G42" s="145"/>
      <c r="H42" s="87"/>
      <c r="I42" s="87"/>
      <c r="J42" s="87"/>
      <c r="K42" s="87"/>
    </row>
    <row r="43" spans="1:11" ht="12.75">
      <c r="A43" s="87"/>
      <c r="B43" s="87"/>
      <c r="C43" s="87"/>
      <c r="D43" s="87"/>
      <c r="E43" s="146"/>
      <c r="F43" s="146"/>
      <c r="G43" s="146"/>
      <c r="H43" s="87"/>
      <c r="I43" s="87"/>
      <c r="J43" s="87"/>
      <c r="K43" s="87"/>
    </row>
    <row r="44" spans="1:11" ht="15">
      <c r="A44" s="87"/>
      <c r="B44" s="87"/>
      <c r="C44" s="87"/>
      <c r="D44" s="87"/>
      <c r="E44" s="117" t="s">
        <v>273</v>
      </c>
      <c r="F44" s="117"/>
      <c r="G44" s="117"/>
      <c r="H44" s="87"/>
      <c r="I44" s="87"/>
      <c r="J44" s="87"/>
      <c r="K44" s="87"/>
    </row>
    <row r="45" spans="1:11" ht="12.75">
      <c r="A45" s="87"/>
      <c r="B45" s="87"/>
      <c r="C45" s="87"/>
      <c r="D45" s="87"/>
      <c r="E45" s="147" t="s">
        <v>274</v>
      </c>
      <c r="F45" s="147"/>
      <c r="G45" s="147"/>
      <c r="H45" s="87"/>
      <c r="I45" s="87"/>
      <c r="J45" s="87"/>
      <c r="K45" s="87"/>
    </row>
    <row r="46" spans="1:11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 ht="12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2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1:11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1:11" ht="12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1:11" ht="12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1:11" ht="15">
      <c r="A53" s="87"/>
      <c r="B53" s="87"/>
      <c r="C53" s="87"/>
      <c r="D53" s="118"/>
      <c r="E53" s="87"/>
      <c r="F53" s="119"/>
      <c r="G53" s="119"/>
      <c r="H53" s="87"/>
      <c r="I53" s="87"/>
      <c r="J53" s="87"/>
      <c r="K53" s="87"/>
    </row>
    <row r="54" spans="1:11" ht="12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1:11" ht="12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1:11" ht="12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1:11" ht="12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1:11" ht="12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1:11" ht="12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1:11" ht="12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1:11" ht="12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1:11" ht="12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1:11" ht="12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1:11" ht="12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1:11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1:11" ht="12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1:11" ht="13.5" thickBo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1:11" ht="19.5" customHeight="1" thickBot="1" thickTop="1">
      <c r="A68" s="87"/>
      <c r="B68" s="87"/>
      <c r="C68" s="87"/>
      <c r="D68" s="87"/>
      <c r="E68" s="87"/>
      <c r="F68" s="87"/>
      <c r="G68" s="87"/>
      <c r="H68" s="139" t="s">
        <v>275</v>
      </c>
      <c r="I68" s="140"/>
      <c r="J68" s="141"/>
      <c r="K68" s="120"/>
    </row>
    <row r="69" spans="1:11" s="121" customFormat="1" ht="12.75" customHeight="1" thickTop="1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</row>
    <row r="70" spans="1:11" ht="12.7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1:11" ht="12.7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1:11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1:11" ht="12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</row>
  </sheetData>
  <sheetProtection/>
  <mergeCells count="13">
    <mergeCell ref="G2:J2"/>
    <mergeCell ref="G4:J4"/>
    <mergeCell ref="G5:J5"/>
    <mergeCell ref="G8:K8"/>
    <mergeCell ref="G9:K9"/>
    <mergeCell ref="C27:I27"/>
    <mergeCell ref="H68:J68"/>
    <mergeCell ref="C30:I30"/>
    <mergeCell ref="E40:G40"/>
    <mergeCell ref="E41:G41"/>
    <mergeCell ref="E42:G42"/>
    <mergeCell ref="E43:G43"/>
    <mergeCell ref="E45:G45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K625"/>
  <sheetViews>
    <sheetView view="pageBreakPreview" zoomScaleSheetLayoutView="100" workbookViewId="0" topLeftCell="A51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76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3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65</v>
      </c>
      <c r="D9" s="29">
        <v>150</v>
      </c>
      <c r="E9" s="29">
        <v>125</v>
      </c>
      <c r="F9" s="30"/>
      <c r="G9" s="30"/>
      <c r="H9" s="128">
        <v>0.19</v>
      </c>
      <c r="I9" s="128">
        <v>0.224</v>
      </c>
      <c r="J9" s="128">
        <v>0.254</v>
      </c>
      <c r="K9" s="31"/>
    </row>
    <row r="10" spans="1:11" s="32" customFormat="1" ht="11.25" customHeight="1">
      <c r="A10" s="34" t="s">
        <v>9</v>
      </c>
      <c r="B10" s="28"/>
      <c r="C10" s="29">
        <v>94</v>
      </c>
      <c r="D10" s="29">
        <v>73</v>
      </c>
      <c r="E10" s="29">
        <v>73</v>
      </c>
      <c r="F10" s="30"/>
      <c r="G10" s="30"/>
      <c r="H10" s="128">
        <v>0.174</v>
      </c>
      <c r="I10" s="128">
        <v>0.094</v>
      </c>
      <c r="J10" s="128">
        <v>0.042</v>
      </c>
      <c r="K10" s="31"/>
    </row>
    <row r="11" spans="1:11" s="32" customFormat="1" ht="11.25" customHeight="1">
      <c r="A11" s="27" t="s">
        <v>10</v>
      </c>
      <c r="B11" s="28"/>
      <c r="C11" s="29">
        <v>23</v>
      </c>
      <c r="D11" s="29">
        <v>40</v>
      </c>
      <c r="E11" s="29">
        <v>30</v>
      </c>
      <c r="F11" s="30"/>
      <c r="G11" s="30"/>
      <c r="H11" s="128">
        <v>0.054</v>
      </c>
      <c r="I11" s="128">
        <v>0.092</v>
      </c>
      <c r="J11" s="128">
        <v>0.178</v>
      </c>
      <c r="K11" s="31"/>
    </row>
    <row r="12" spans="1:11" s="32" customFormat="1" ht="11.25" customHeight="1">
      <c r="A12" s="34" t="s">
        <v>11</v>
      </c>
      <c r="B12" s="28"/>
      <c r="C12" s="29">
        <v>16</v>
      </c>
      <c r="D12" s="29">
        <v>25</v>
      </c>
      <c r="E12" s="29">
        <v>17</v>
      </c>
      <c r="F12" s="30"/>
      <c r="G12" s="30"/>
      <c r="H12" s="128">
        <v>0.03</v>
      </c>
      <c r="I12" s="128">
        <v>0.044</v>
      </c>
      <c r="J12" s="128">
        <v>0.027</v>
      </c>
      <c r="K12" s="31"/>
    </row>
    <row r="13" spans="1:11" s="23" customFormat="1" ht="11.25" customHeight="1">
      <c r="A13" s="35" t="s">
        <v>12</v>
      </c>
      <c r="B13" s="36"/>
      <c r="C13" s="37">
        <v>198</v>
      </c>
      <c r="D13" s="37">
        <v>288</v>
      </c>
      <c r="E13" s="37">
        <v>245</v>
      </c>
      <c r="F13" s="38">
        <v>85.06944444444444</v>
      </c>
      <c r="G13" s="39"/>
      <c r="H13" s="129">
        <v>0.44799999999999995</v>
      </c>
      <c r="I13" s="130">
        <v>0.454</v>
      </c>
      <c r="J13" s="130">
        <v>0.501</v>
      </c>
      <c r="K13" s="40">
        <v>110.35242290748899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>
        <v>3</v>
      </c>
      <c r="F15" s="38"/>
      <c r="G15" s="39"/>
      <c r="H15" s="129"/>
      <c r="I15" s="130"/>
      <c r="J15" s="130">
        <v>0.009</v>
      </c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>
        <v>124</v>
      </c>
      <c r="D17" s="37">
        <v>81</v>
      </c>
      <c r="E17" s="37">
        <v>48</v>
      </c>
      <c r="F17" s="38">
        <v>59.25925925925926</v>
      </c>
      <c r="G17" s="39"/>
      <c r="H17" s="129">
        <v>0.162</v>
      </c>
      <c r="I17" s="130">
        <v>0.137</v>
      </c>
      <c r="J17" s="130">
        <v>0.029</v>
      </c>
      <c r="K17" s="40">
        <v>21.167883211678834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>
        <v>6676</v>
      </c>
      <c r="D19" s="29">
        <v>6390</v>
      </c>
      <c r="E19" s="29">
        <v>6138</v>
      </c>
      <c r="F19" s="30"/>
      <c r="G19" s="30"/>
      <c r="H19" s="128">
        <v>38.387</v>
      </c>
      <c r="I19" s="128">
        <v>25.56</v>
      </c>
      <c r="J19" s="128">
        <v>27.8</v>
      </c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>
        <v>2</v>
      </c>
      <c r="D21" s="29"/>
      <c r="E21" s="29"/>
      <c r="F21" s="30"/>
      <c r="G21" s="30"/>
      <c r="H21" s="128">
        <v>0.011</v>
      </c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>
        <v>6678</v>
      </c>
      <c r="D22" s="37">
        <v>6390</v>
      </c>
      <c r="E22" s="37">
        <v>6138</v>
      </c>
      <c r="F22" s="38">
        <v>96.05633802816901</v>
      </c>
      <c r="G22" s="39"/>
      <c r="H22" s="129">
        <v>38.398</v>
      </c>
      <c r="I22" s="130">
        <v>25.56</v>
      </c>
      <c r="J22" s="130">
        <v>27.8</v>
      </c>
      <c r="K22" s="40">
        <v>108.76369327073553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11853</v>
      </c>
      <c r="D24" s="37">
        <v>11457</v>
      </c>
      <c r="E24" s="37">
        <v>11505</v>
      </c>
      <c r="F24" s="38">
        <v>100.4189578423671</v>
      </c>
      <c r="G24" s="39"/>
      <c r="H24" s="129">
        <v>51.781</v>
      </c>
      <c r="I24" s="130">
        <v>35.117</v>
      </c>
      <c r="J24" s="130">
        <v>40.029</v>
      </c>
      <c r="K24" s="40">
        <v>113.98752740837773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339</v>
      </c>
      <c r="D26" s="37">
        <v>300</v>
      </c>
      <c r="E26" s="37">
        <v>350</v>
      </c>
      <c r="F26" s="38">
        <v>116.66666666666667</v>
      </c>
      <c r="G26" s="39"/>
      <c r="H26" s="129">
        <v>1.301</v>
      </c>
      <c r="I26" s="130">
        <v>1.1</v>
      </c>
      <c r="J26" s="130">
        <v>1.5</v>
      </c>
      <c r="K26" s="40">
        <v>136.36363636363635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3602</v>
      </c>
      <c r="D28" s="29">
        <v>3842</v>
      </c>
      <c r="E28" s="29">
        <v>5125</v>
      </c>
      <c r="F28" s="30"/>
      <c r="G28" s="30"/>
      <c r="H28" s="128">
        <v>13.326</v>
      </c>
      <c r="I28" s="128">
        <v>11.8</v>
      </c>
      <c r="J28" s="128">
        <v>10.5</v>
      </c>
      <c r="K28" s="31"/>
    </row>
    <row r="29" spans="1:11" s="32" customFormat="1" ht="11.25" customHeight="1">
      <c r="A29" s="34" t="s">
        <v>22</v>
      </c>
      <c r="B29" s="28"/>
      <c r="C29" s="29">
        <v>13745</v>
      </c>
      <c r="D29" s="29">
        <v>13096</v>
      </c>
      <c r="E29" s="29">
        <v>11785</v>
      </c>
      <c r="F29" s="30"/>
      <c r="G29" s="30"/>
      <c r="H29" s="128">
        <v>33.263</v>
      </c>
      <c r="I29" s="128">
        <v>12.1</v>
      </c>
      <c r="J29" s="128">
        <v>11.316</v>
      </c>
      <c r="K29" s="31"/>
    </row>
    <row r="30" spans="1:11" s="32" customFormat="1" ht="11.25" customHeight="1">
      <c r="A30" s="34" t="s">
        <v>23</v>
      </c>
      <c r="B30" s="28"/>
      <c r="C30" s="29">
        <v>8600</v>
      </c>
      <c r="D30" s="29">
        <v>7667</v>
      </c>
      <c r="E30" s="29">
        <v>7550</v>
      </c>
      <c r="F30" s="30"/>
      <c r="G30" s="30"/>
      <c r="H30" s="128">
        <v>14.095</v>
      </c>
      <c r="I30" s="128">
        <v>14.095</v>
      </c>
      <c r="J30" s="128">
        <v>6.25</v>
      </c>
      <c r="K30" s="31"/>
    </row>
    <row r="31" spans="1:11" s="23" customFormat="1" ht="11.25" customHeight="1">
      <c r="A31" s="41" t="s">
        <v>24</v>
      </c>
      <c r="B31" s="36"/>
      <c r="C31" s="37">
        <v>25947</v>
      </c>
      <c r="D31" s="37">
        <v>24605</v>
      </c>
      <c r="E31" s="37">
        <v>24460</v>
      </c>
      <c r="F31" s="38">
        <v>99.4106888843731</v>
      </c>
      <c r="G31" s="39"/>
      <c r="H31" s="129">
        <v>60.684</v>
      </c>
      <c r="I31" s="130">
        <v>37.995</v>
      </c>
      <c r="J31" s="130">
        <v>28.066000000000003</v>
      </c>
      <c r="K31" s="40">
        <v>73.86761415975788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1250</v>
      </c>
      <c r="D33" s="29">
        <v>1051</v>
      </c>
      <c r="E33" s="29">
        <v>1000</v>
      </c>
      <c r="F33" s="30"/>
      <c r="G33" s="30"/>
      <c r="H33" s="128">
        <v>4.017</v>
      </c>
      <c r="I33" s="128">
        <v>2.752</v>
      </c>
      <c r="J33" s="128">
        <v>0.863</v>
      </c>
      <c r="K33" s="31"/>
    </row>
    <row r="34" spans="1:11" s="32" customFormat="1" ht="11.25" customHeight="1">
      <c r="A34" s="34" t="s">
        <v>26</v>
      </c>
      <c r="B34" s="28"/>
      <c r="C34" s="29">
        <v>900</v>
      </c>
      <c r="D34" s="29">
        <v>848</v>
      </c>
      <c r="E34" s="29">
        <v>2100</v>
      </c>
      <c r="F34" s="30"/>
      <c r="G34" s="30"/>
      <c r="H34" s="128">
        <v>2.512</v>
      </c>
      <c r="I34" s="128">
        <v>2.25</v>
      </c>
      <c r="J34" s="128">
        <v>1.163</v>
      </c>
      <c r="K34" s="31"/>
    </row>
    <row r="35" spans="1:11" s="32" customFormat="1" ht="11.25" customHeight="1">
      <c r="A35" s="34" t="s">
        <v>27</v>
      </c>
      <c r="B35" s="28"/>
      <c r="C35" s="29">
        <v>1694</v>
      </c>
      <c r="D35" s="29">
        <v>1694</v>
      </c>
      <c r="E35" s="29">
        <v>1565</v>
      </c>
      <c r="F35" s="30"/>
      <c r="G35" s="30"/>
      <c r="H35" s="128">
        <v>7.483</v>
      </c>
      <c r="I35" s="128">
        <v>6</v>
      </c>
      <c r="J35" s="128">
        <v>3.787</v>
      </c>
      <c r="K35" s="31"/>
    </row>
    <row r="36" spans="1:11" s="32" customFormat="1" ht="11.25" customHeight="1">
      <c r="A36" s="34" t="s">
        <v>28</v>
      </c>
      <c r="B36" s="28"/>
      <c r="C36" s="29">
        <v>1018</v>
      </c>
      <c r="D36" s="29">
        <v>1018</v>
      </c>
      <c r="E36" s="29">
        <v>1340</v>
      </c>
      <c r="F36" s="30"/>
      <c r="G36" s="30"/>
      <c r="H36" s="128">
        <v>2.108</v>
      </c>
      <c r="I36" s="128">
        <v>2.447</v>
      </c>
      <c r="J36" s="128">
        <v>0.417</v>
      </c>
      <c r="K36" s="31"/>
    </row>
    <row r="37" spans="1:11" s="23" customFormat="1" ht="11.25" customHeight="1">
      <c r="A37" s="35" t="s">
        <v>29</v>
      </c>
      <c r="B37" s="36"/>
      <c r="C37" s="37">
        <v>4862</v>
      </c>
      <c r="D37" s="37">
        <v>4611</v>
      </c>
      <c r="E37" s="37">
        <v>6005</v>
      </c>
      <c r="F37" s="38">
        <v>130.23205378442853</v>
      </c>
      <c r="G37" s="39"/>
      <c r="H37" s="129">
        <v>16.12</v>
      </c>
      <c r="I37" s="130">
        <v>13.448999999999998</v>
      </c>
      <c r="J37" s="130">
        <v>6.2299999999999995</v>
      </c>
      <c r="K37" s="40">
        <v>46.32314670235706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14446</v>
      </c>
      <c r="D39" s="37">
        <v>14400</v>
      </c>
      <c r="E39" s="37">
        <v>13400</v>
      </c>
      <c r="F39" s="38">
        <v>93.05555555555556</v>
      </c>
      <c r="G39" s="39"/>
      <c r="H39" s="129">
        <v>6.14</v>
      </c>
      <c r="I39" s="130">
        <v>5.9</v>
      </c>
      <c r="J39" s="130">
        <v>6</v>
      </c>
      <c r="K39" s="40">
        <v>101.69491525423729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>
        <v>4164</v>
      </c>
      <c r="D41" s="29">
        <v>3121</v>
      </c>
      <c r="E41" s="29">
        <v>4379</v>
      </c>
      <c r="F41" s="30"/>
      <c r="G41" s="30"/>
      <c r="H41" s="128">
        <v>11.809</v>
      </c>
      <c r="I41" s="128">
        <v>4.937</v>
      </c>
      <c r="J41" s="128">
        <v>3.656</v>
      </c>
      <c r="K41" s="31"/>
    </row>
    <row r="42" spans="1:11" s="32" customFormat="1" ht="11.25" customHeight="1">
      <c r="A42" s="34" t="s">
        <v>32</v>
      </c>
      <c r="B42" s="28"/>
      <c r="C42" s="29">
        <v>9670</v>
      </c>
      <c r="D42" s="29">
        <v>9483</v>
      </c>
      <c r="E42" s="29">
        <v>12833</v>
      </c>
      <c r="F42" s="30"/>
      <c r="G42" s="30"/>
      <c r="H42" s="128">
        <v>38.304</v>
      </c>
      <c r="I42" s="128">
        <v>25.298</v>
      </c>
      <c r="J42" s="128">
        <v>27.671</v>
      </c>
      <c r="K42" s="31"/>
    </row>
    <row r="43" spans="1:11" s="32" customFormat="1" ht="11.25" customHeight="1">
      <c r="A43" s="34" t="s">
        <v>33</v>
      </c>
      <c r="B43" s="28"/>
      <c r="C43" s="29">
        <v>11461</v>
      </c>
      <c r="D43" s="29">
        <v>11814</v>
      </c>
      <c r="E43" s="29">
        <v>11059</v>
      </c>
      <c r="F43" s="30"/>
      <c r="G43" s="30"/>
      <c r="H43" s="128">
        <v>27.263</v>
      </c>
      <c r="I43" s="128">
        <v>23.079</v>
      </c>
      <c r="J43" s="128">
        <v>13.256</v>
      </c>
      <c r="K43" s="31"/>
    </row>
    <row r="44" spans="1:11" s="32" customFormat="1" ht="11.25" customHeight="1">
      <c r="A44" s="34" t="s">
        <v>34</v>
      </c>
      <c r="B44" s="28"/>
      <c r="C44" s="29">
        <v>18216</v>
      </c>
      <c r="D44" s="29">
        <v>15009</v>
      </c>
      <c r="E44" s="29">
        <v>15270</v>
      </c>
      <c r="F44" s="30"/>
      <c r="G44" s="30"/>
      <c r="H44" s="128">
        <v>63.894</v>
      </c>
      <c r="I44" s="128">
        <v>39.917</v>
      </c>
      <c r="J44" s="128">
        <v>32.011</v>
      </c>
      <c r="K44" s="31"/>
    </row>
    <row r="45" spans="1:11" s="32" customFormat="1" ht="11.25" customHeight="1">
      <c r="A45" s="34" t="s">
        <v>35</v>
      </c>
      <c r="B45" s="28"/>
      <c r="C45" s="29">
        <v>12152</v>
      </c>
      <c r="D45" s="29">
        <v>11273</v>
      </c>
      <c r="E45" s="29">
        <v>10673</v>
      </c>
      <c r="F45" s="30"/>
      <c r="G45" s="30"/>
      <c r="H45" s="128">
        <v>34.939</v>
      </c>
      <c r="I45" s="128">
        <v>22.301</v>
      </c>
      <c r="J45" s="128">
        <v>17.471</v>
      </c>
      <c r="K45" s="31"/>
    </row>
    <row r="46" spans="1:11" s="32" customFormat="1" ht="11.25" customHeight="1">
      <c r="A46" s="34" t="s">
        <v>36</v>
      </c>
      <c r="B46" s="28"/>
      <c r="C46" s="29">
        <v>2353</v>
      </c>
      <c r="D46" s="29">
        <v>1749</v>
      </c>
      <c r="E46" s="29">
        <v>1205</v>
      </c>
      <c r="F46" s="30"/>
      <c r="G46" s="30"/>
      <c r="H46" s="128">
        <v>6.422</v>
      </c>
      <c r="I46" s="128">
        <v>2.572</v>
      </c>
      <c r="J46" s="128">
        <v>1.705</v>
      </c>
      <c r="K46" s="31"/>
    </row>
    <row r="47" spans="1:11" s="32" customFormat="1" ht="11.25" customHeight="1">
      <c r="A47" s="34" t="s">
        <v>37</v>
      </c>
      <c r="B47" s="28"/>
      <c r="C47" s="29">
        <v>1295</v>
      </c>
      <c r="D47" s="29">
        <v>1369</v>
      </c>
      <c r="E47" s="29">
        <v>1911</v>
      </c>
      <c r="F47" s="30"/>
      <c r="G47" s="30"/>
      <c r="H47" s="128">
        <v>4.01</v>
      </c>
      <c r="I47" s="128">
        <v>1.497</v>
      </c>
      <c r="J47" s="128">
        <v>1.877</v>
      </c>
      <c r="K47" s="31"/>
    </row>
    <row r="48" spans="1:11" s="32" customFormat="1" ht="11.25" customHeight="1">
      <c r="A48" s="34" t="s">
        <v>38</v>
      </c>
      <c r="B48" s="28"/>
      <c r="C48" s="29">
        <v>9545</v>
      </c>
      <c r="D48" s="29">
        <v>2731</v>
      </c>
      <c r="E48" s="29">
        <v>3134</v>
      </c>
      <c r="F48" s="30"/>
      <c r="G48" s="30"/>
      <c r="H48" s="128">
        <v>26.923</v>
      </c>
      <c r="I48" s="128">
        <v>6.031</v>
      </c>
      <c r="J48" s="128">
        <v>6.841</v>
      </c>
      <c r="K48" s="31"/>
    </row>
    <row r="49" spans="1:11" s="32" customFormat="1" ht="11.25" customHeight="1">
      <c r="A49" s="34" t="s">
        <v>39</v>
      </c>
      <c r="B49" s="28"/>
      <c r="C49" s="29">
        <v>6080</v>
      </c>
      <c r="D49" s="29">
        <v>11486</v>
      </c>
      <c r="E49" s="29">
        <v>6542</v>
      </c>
      <c r="F49" s="30"/>
      <c r="G49" s="30"/>
      <c r="H49" s="128">
        <v>13.916</v>
      </c>
      <c r="I49" s="128">
        <v>14.497</v>
      </c>
      <c r="J49" s="128">
        <v>9.824</v>
      </c>
      <c r="K49" s="31"/>
    </row>
    <row r="50" spans="1:11" s="23" customFormat="1" ht="11.25" customHeight="1">
      <c r="A50" s="41" t="s">
        <v>40</v>
      </c>
      <c r="B50" s="36"/>
      <c r="C50" s="37">
        <v>74936</v>
      </c>
      <c r="D50" s="37">
        <v>68035</v>
      </c>
      <c r="E50" s="37">
        <v>67006</v>
      </c>
      <c r="F50" s="38">
        <v>98.48754317630632</v>
      </c>
      <c r="G50" s="39"/>
      <c r="H50" s="129">
        <v>227.48</v>
      </c>
      <c r="I50" s="130">
        <v>140.12900000000002</v>
      </c>
      <c r="J50" s="130">
        <v>114.31199999999998</v>
      </c>
      <c r="K50" s="40">
        <v>81.57626187298844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6598</v>
      </c>
      <c r="D52" s="37">
        <v>6263</v>
      </c>
      <c r="E52" s="37">
        <v>5860</v>
      </c>
      <c r="F52" s="38">
        <v>93.56538400127734</v>
      </c>
      <c r="G52" s="39"/>
      <c r="H52" s="129">
        <v>14.481</v>
      </c>
      <c r="I52" s="130">
        <v>11.017</v>
      </c>
      <c r="J52" s="130">
        <v>4.808</v>
      </c>
      <c r="K52" s="40">
        <v>43.64164473087047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43194</v>
      </c>
      <c r="D54" s="29">
        <v>37394</v>
      </c>
      <c r="E54" s="29">
        <v>50607</v>
      </c>
      <c r="F54" s="30"/>
      <c r="G54" s="30"/>
      <c r="H54" s="128">
        <v>108.144</v>
      </c>
      <c r="I54" s="128">
        <v>79.517</v>
      </c>
      <c r="J54" s="128">
        <v>52.526</v>
      </c>
      <c r="K54" s="31"/>
    </row>
    <row r="55" spans="1:11" s="32" customFormat="1" ht="11.25" customHeight="1">
      <c r="A55" s="34" t="s">
        <v>43</v>
      </c>
      <c r="B55" s="28"/>
      <c r="C55" s="29">
        <v>76903</v>
      </c>
      <c r="D55" s="29">
        <v>70261</v>
      </c>
      <c r="E55" s="29">
        <v>70292</v>
      </c>
      <c r="F55" s="30"/>
      <c r="G55" s="30"/>
      <c r="H55" s="128">
        <v>192.496</v>
      </c>
      <c r="I55" s="128">
        <v>105.392</v>
      </c>
      <c r="J55" s="128">
        <v>21.088</v>
      </c>
      <c r="K55" s="31"/>
    </row>
    <row r="56" spans="1:11" s="32" customFormat="1" ht="11.25" customHeight="1">
      <c r="A56" s="34" t="s">
        <v>44</v>
      </c>
      <c r="B56" s="28"/>
      <c r="C56" s="29">
        <v>14341</v>
      </c>
      <c r="D56" s="29">
        <v>11210</v>
      </c>
      <c r="E56" s="29">
        <v>11100</v>
      </c>
      <c r="F56" s="30"/>
      <c r="G56" s="30"/>
      <c r="H56" s="128">
        <v>37.195</v>
      </c>
      <c r="I56" s="128">
        <v>21.9</v>
      </c>
      <c r="J56" s="128">
        <v>9.92</v>
      </c>
      <c r="K56" s="31"/>
    </row>
    <row r="57" spans="1:11" s="32" customFormat="1" ht="11.25" customHeight="1">
      <c r="A57" s="34" t="s">
        <v>45</v>
      </c>
      <c r="B57" s="28"/>
      <c r="C57" s="29">
        <v>6393</v>
      </c>
      <c r="D57" s="29">
        <v>6433</v>
      </c>
      <c r="E57" s="29">
        <v>5842</v>
      </c>
      <c r="F57" s="30"/>
      <c r="G57" s="30"/>
      <c r="H57" s="128">
        <v>16.161</v>
      </c>
      <c r="I57" s="128">
        <v>14.769</v>
      </c>
      <c r="J57" s="128">
        <v>7.388</v>
      </c>
      <c r="K57" s="31"/>
    </row>
    <row r="58" spans="1:11" s="32" customFormat="1" ht="11.25" customHeight="1">
      <c r="A58" s="34" t="s">
        <v>46</v>
      </c>
      <c r="B58" s="28"/>
      <c r="C58" s="29">
        <v>45983</v>
      </c>
      <c r="D58" s="29">
        <v>42483</v>
      </c>
      <c r="E58" s="29">
        <v>42000</v>
      </c>
      <c r="F58" s="30"/>
      <c r="G58" s="30"/>
      <c r="H58" s="128">
        <v>70.833</v>
      </c>
      <c r="I58" s="128">
        <v>64.444</v>
      </c>
      <c r="J58" s="128">
        <v>23.576</v>
      </c>
      <c r="K58" s="31"/>
    </row>
    <row r="59" spans="1:11" s="23" customFormat="1" ht="11.25" customHeight="1">
      <c r="A59" s="35" t="s">
        <v>47</v>
      </c>
      <c r="B59" s="36"/>
      <c r="C59" s="37">
        <v>186814</v>
      </c>
      <c r="D59" s="37">
        <v>167781</v>
      </c>
      <c r="E59" s="37">
        <v>179841</v>
      </c>
      <c r="F59" s="38">
        <v>107.18794142364153</v>
      </c>
      <c r="G59" s="39"/>
      <c r="H59" s="129">
        <v>424.82899999999995</v>
      </c>
      <c r="I59" s="130">
        <v>286.022</v>
      </c>
      <c r="J59" s="130">
        <v>114.49800000000002</v>
      </c>
      <c r="K59" s="40">
        <v>40.03118641223403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1831</v>
      </c>
      <c r="D61" s="29">
        <v>1957</v>
      </c>
      <c r="E61" s="29">
        <v>1680</v>
      </c>
      <c r="F61" s="30"/>
      <c r="G61" s="30"/>
      <c r="H61" s="128">
        <v>5.465</v>
      </c>
      <c r="I61" s="128">
        <v>4.768</v>
      </c>
      <c r="J61" s="128">
        <v>2.708</v>
      </c>
      <c r="K61" s="31"/>
    </row>
    <row r="62" spans="1:11" s="32" customFormat="1" ht="11.25" customHeight="1">
      <c r="A62" s="34" t="s">
        <v>49</v>
      </c>
      <c r="B62" s="28"/>
      <c r="C62" s="29">
        <v>1368</v>
      </c>
      <c r="D62" s="29">
        <v>1368</v>
      </c>
      <c r="E62" s="29">
        <v>1296</v>
      </c>
      <c r="F62" s="30"/>
      <c r="G62" s="30"/>
      <c r="H62" s="128">
        <v>2.282</v>
      </c>
      <c r="I62" s="128">
        <v>1.615</v>
      </c>
      <c r="J62" s="128">
        <v>1.123</v>
      </c>
      <c r="K62" s="31"/>
    </row>
    <row r="63" spans="1:11" s="32" customFormat="1" ht="11.25" customHeight="1">
      <c r="A63" s="34" t="s">
        <v>50</v>
      </c>
      <c r="B63" s="28"/>
      <c r="C63" s="29">
        <v>1889</v>
      </c>
      <c r="D63" s="29">
        <v>1889</v>
      </c>
      <c r="E63" s="29">
        <v>1903</v>
      </c>
      <c r="F63" s="30"/>
      <c r="G63" s="30"/>
      <c r="H63" s="128">
        <v>4.215</v>
      </c>
      <c r="I63" s="128">
        <v>4.219</v>
      </c>
      <c r="J63" s="128">
        <v>1.354</v>
      </c>
      <c r="K63" s="31"/>
    </row>
    <row r="64" spans="1:11" s="23" customFormat="1" ht="11.25" customHeight="1">
      <c r="A64" s="35" t="s">
        <v>51</v>
      </c>
      <c r="B64" s="36"/>
      <c r="C64" s="37">
        <v>5088</v>
      </c>
      <c r="D64" s="37">
        <v>5214</v>
      </c>
      <c r="E64" s="37">
        <v>4879</v>
      </c>
      <c r="F64" s="38">
        <v>93.57499041043344</v>
      </c>
      <c r="G64" s="39"/>
      <c r="H64" s="129">
        <v>11.962</v>
      </c>
      <c r="I64" s="130">
        <v>10.602</v>
      </c>
      <c r="J64" s="130">
        <v>5.1850000000000005</v>
      </c>
      <c r="K64" s="40">
        <v>48.90586681758159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15034</v>
      </c>
      <c r="D66" s="37">
        <v>15184.34</v>
      </c>
      <c r="E66" s="37">
        <v>14020</v>
      </c>
      <c r="F66" s="38">
        <v>92.33196833053</v>
      </c>
      <c r="G66" s="39"/>
      <c r="H66" s="129">
        <v>23.96</v>
      </c>
      <c r="I66" s="130">
        <v>27.332</v>
      </c>
      <c r="J66" s="130">
        <v>5.7</v>
      </c>
      <c r="K66" s="40">
        <v>20.854675837845747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44903</v>
      </c>
      <c r="D68" s="29">
        <v>40500</v>
      </c>
      <c r="E68" s="29">
        <v>27000</v>
      </c>
      <c r="F68" s="30"/>
      <c r="G68" s="30"/>
      <c r="H68" s="128">
        <v>79.719</v>
      </c>
      <c r="I68" s="128">
        <v>63</v>
      </c>
      <c r="J68" s="128">
        <v>23</v>
      </c>
      <c r="K68" s="31"/>
    </row>
    <row r="69" spans="1:11" s="32" customFormat="1" ht="11.25" customHeight="1">
      <c r="A69" s="34" t="s">
        <v>54</v>
      </c>
      <c r="B69" s="28"/>
      <c r="C69" s="29">
        <v>6419</v>
      </c>
      <c r="D69" s="29">
        <v>4800</v>
      </c>
      <c r="E69" s="29">
        <v>4600</v>
      </c>
      <c r="F69" s="30"/>
      <c r="G69" s="30"/>
      <c r="H69" s="128">
        <v>8.257</v>
      </c>
      <c r="I69" s="128">
        <v>5.4</v>
      </c>
      <c r="J69" s="128">
        <v>3</v>
      </c>
      <c r="K69" s="31"/>
    </row>
    <row r="70" spans="1:11" s="23" customFormat="1" ht="11.25" customHeight="1">
      <c r="A70" s="35" t="s">
        <v>55</v>
      </c>
      <c r="B70" s="36"/>
      <c r="C70" s="37">
        <v>51322</v>
      </c>
      <c r="D70" s="37">
        <v>45300</v>
      </c>
      <c r="E70" s="37">
        <v>31600</v>
      </c>
      <c r="F70" s="38">
        <v>69.75717439293598</v>
      </c>
      <c r="G70" s="39"/>
      <c r="H70" s="129">
        <v>87.976</v>
      </c>
      <c r="I70" s="130">
        <v>68.4</v>
      </c>
      <c r="J70" s="130">
        <v>26</v>
      </c>
      <c r="K70" s="40">
        <v>38.01169590643275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3191</v>
      </c>
      <c r="D72" s="29">
        <v>2966</v>
      </c>
      <c r="E72" s="29">
        <v>2966</v>
      </c>
      <c r="F72" s="30"/>
      <c r="G72" s="30"/>
      <c r="H72" s="128">
        <v>3.621</v>
      </c>
      <c r="I72" s="128">
        <v>2.829</v>
      </c>
      <c r="J72" s="128">
        <v>0.582</v>
      </c>
      <c r="K72" s="31"/>
    </row>
    <row r="73" spans="1:11" s="32" customFormat="1" ht="11.25" customHeight="1">
      <c r="A73" s="34" t="s">
        <v>57</v>
      </c>
      <c r="B73" s="28"/>
      <c r="C73" s="29">
        <v>12915</v>
      </c>
      <c r="D73" s="29">
        <v>12081</v>
      </c>
      <c r="E73" s="29">
        <v>12025</v>
      </c>
      <c r="F73" s="30"/>
      <c r="G73" s="30"/>
      <c r="H73" s="128">
        <v>18.081</v>
      </c>
      <c r="I73" s="128">
        <v>17.88</v>
      </c>
      <c r="J73" s="128">
        <v>17.787</v>
      </c>
      <c r="K73" s="31"/>
    </row>
    <row r="74" spans="1:11" s="32" customFormat="1" ht="11.25" customHeight="1">
      <c r="A74" s="34" t="s">
        <v>58</v>
      </c>
      <c r="B74" s="28"/>
      <c r="C74" s="29">
        <v>27670</v>
      </c>
      <c r="D74" s="29">
        <v>24734</v>
      </c>
      <c r="E74" s="29">
        <v>27200</v>
      </c>
      <c r="F74" s="30"/>
      <c r="G74" s="30"/>
      <c r="H74" s="128">
        <v>56.824</v>
      </c>
      <c r="I74" s="128">
        <v>46.114</v>
      </c>
      <c r="J74" s="128">
        <v>27.46</v>
      </c>
      <c r="K74" s="31"/>
    </row>
    <row r="75" spans="1:11" s="32" customFormat="1" ht="11.25" customHeight="1">
      <c r="A75" s="34" t="s">
        <v>59</v>
      </c>
      <c r="B75" s="28"/>
      <c r="C75" s="29">
        <v>22571</v>
      </c>
      <c r="D75" s="29">
        <v>19099</v>
      </c>
      <c r="E75" s="29">
        <v>21993</v>
      </c>
      <c r="F75" s="30"/>
      <c r="G75" s="30"/>
      <c r="H75" s="128">
        <v>30.612</v>
      </c>
      <c r="I75" s="128">
        <v>25.908</v>
      </c>
      <c r="J75" s="128">
        <v>10.75</v>
      </c>
      <c r="K75" s="31"/>
    </row>
    <row r="76" spans="1:11" s="32" customFormat="1" ht="11.25" customHeight="1">
      <c r="A76" s="34" t="s">
        <v>60</v>
      </c>
      <c r="B76" s="28"/>
      <c r="C76" s="29">
        <v>2610</v>
      </c>
      <c r="D76" s="29">
        <v>2683</v>
      </c>
      <c r="E76" s="29">
        <v>2275</v>
      </c>
      <c r="F76" s="30"/>
      <c r="G76" s="30"/>
      <c r="H76" s="128">
        <v>6.118</v>
      </c>
      <c r="I76" s="128">
        <v>5.097</v>
      </c>
      <c r="J76" s="128">
        <v>2.503</v>
      </c>
      <c r="K76" s="31"/>
    </row>
    <row r="77" spans="1:11" s="32" customFormat="1" ht="11.25" customHeight="1">
      <c r="A77" s="34" t="s">
        <v>61</v>
      </c>
      <c r="B77" s="28"/>
      <c r="C77" s="29">
        <v>5034</v>
      </c>
      <c r="D77" s="29">
        <v>4598</v>
      </c>
      <c r="E77" s="29">
        <v>4390</v>
      </c>
      <c r="F77" s="30"/>
      <c r="G77" s="30"/>
      <c r="H77" s="128">
        <v>8.21</v>
      </c>
      <c r="I77" s="128">
        <v>7.132</v>
      </c>
      <c r="J77" s="128">
        <v>3.397</v>
      </c>
      <c r="K77" s="31"/>
    </row>
    <row r="78" spans="1:11" s="32" customFormat="1" ht="11.25" customHeight="1">
      <c r="A78" s="34" t="s">
        <v>62</v>
      </c>
      <c r="B78" s="28"/>
      <c r="C78" s="29">
        <v>9622</v>
      </c>
      <c r="D78" s="29">
        <v>9153</v>
      </c>
      <c r="E78" s="29">
        <v>8500</v>
      </c>
      <c r="F78" s="30"/>
      <c r="G78" s="30"/>
      <c r="H78" s="128">
        <v>17.32</v>
      </c>
      <c r="I78" s="128">
        <v>18.306</v>
      </c>
      <c r="J78" s="128">
        <v>9.2</v>
      </c>
      <c r="K78" s="31"/>
    </row>
    <row r="79" spans="1:11" s="32" customFormat="1" ht="11.25" customHeight="1">
      <c r="A79" s="34" t="s">
        <v>63</v>
      </c>
      <c r="B79" s="28"/>
      <c r="C79" s="29">
        <v>15855</v>
      </c>
      <c r="D79" s="29">
        <v>14660</v>
      </c>
      <c r="E79" s="29">
        <v>16178</v>
      </c>
      <c r="F79" s="30"/>
      <c r="G79" s="30"/>
      <c r="H79" s="128">
        <v>41.059</v>
      </c>
      <c r="I79" s="128">
        <v>21.99</v>
      </c>
      <c r="J79" s="128">
        <v>13.072</v>
      </c>
      <c r="K79" s="31"/>
    </row>
    <row r="80" spans="1:11" s="23" customFormat="1" ht="11.25" customHeight="1">
      <c r="A80" s="41" t="s">
        <v>64</v>
      </c>
      <c r="B80" s="36"/>
      <c r="C80" s="37">
        <v>99468</v>
      </c>
      <c r="D80" s="37">
        <v>89974</v>
      </c>
      <c r="E80" s="37">
        <v>95527</v>
      </c>
      <c r="F80" s="38">
        <v>106.17178295952164</v>
      </c>
      <c r="G80" s="39"/>
      <c r="H80" s="129">
        <v>181.84499999999997</v>
      </c>
      <c r="I80" s="130">
        <v>145.256</v>
      </c>
      <c r="J80" s="130">
        <v>84.751</v>
      </c>
      <c r="K80" s="40">
        <v>58.345954728204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>
        <v>71</v>
      </c>
      <c r="D82" s="29">
        <v>71</v>
      </c>
      <c r="E82" s="29">
        <v>84</v>
      </c>
      <c r="F82" s="30"/>
      <c r="G82" s="30"/>
      <c r="H82" s="128">
        <v>0.079</v>
      </c>
      <c r="I82" s="128">
        <v>0.079</v>
      </c>
      <c r="J82" s="128">
        <v>0.093</v>
      </c>
      <c r="K82" s="31"/>
    </row>
    <row r="83" spans="1:11" s="32" customFormat="1" ht="11.25" customHeight="1">
      <c r="A83" s="34" t="s">
        <v>66</v>
      </c>
      <c r="B83" s="28"/>
      <c r="C83" s="29">
        <v>225</v>
      </c>
      <c r="D83" s="29">
        <v>225</v>
      </c>
      <c r="E83" s="29">
        <v>225</v>
      </c>
      <c r="F83" s="30"/>
      <c r="G83" s="30"/>
      <c r="H83" s="128">
        <v>0.145</v>
      </c>
      <c r="I83" s="128">
        <v>0.145</v>
      </c>
      <c r="J83" s="128">
        <v>0.16</v>
      </c>
      <c r="K83" s="31"/>
    </row>
    <row r="84" spans="1:11" s="23" customFormat="1" ht="11.25" customHeight="1">
      <c r="A84" s="35" t="s">
        <v>67</v>
      </c>
      <c r="B84" s="36"/>
      <c r="C84" s="37">
        <v>296</v>
      </c>
      <c r="D84" s="37">
        <v>296</v>
      </c>
      <c r="E84" s="37">
        <v>309</v>
      </c>
      <c r="F84" s="38">
        <v>104.39189189189189</v>
      </c>
      <c r="G84" s="39"/>
      <c r="H84" s="129">
        <v>0.22399999999999998</v>
      </c>
      <c r="I84" s="130">
        <v>0.22399999999999998</v>
      </c>
      <c r="J84" s="130">
        <v>0.253</v>
      </c>
      <c r="K84" s="40">
        <v>112.94642857142858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504003</v>
      </c>
      <c r="D87" s="48">
        <v>460179.34</v>
      </c>
      <c r="E87" s="48">
        <v>461196</v>
      </c>
      <c r="F87" s="49">
        <v>100.22092691079959</v>
      </c>
      <c r="G87" s="39"/>
      <c r="H87" s="133">
        <v>1147.791</v>
      </c>
      <c r="I87" s="134">
        <v>808.694</v>
      </c>
      <c r="J87" s="134">
        <v>465.671</v>
      </c>
      <c r="K87" s="49">
        <v>57.583090761153166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K625"/>
  <sheetViews>
    <sheetView view="pageBreakPreview" zoomScaleSheetLayoutView="100" workbookViewId="0" topLeftCell="A1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77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3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79</v>
      </c>
      <c r="D9" s="29">
        <v>100</v>
      </c>
      <c r="E9" s="29">
        <v>80</v>
      </c>
      <c r="F9" s="30"/>
      <c r="G9" s="30"/>
      <c r="H9" s="128">
        <v>0.325</v>
      </c>
      <c r="I9" s="128">
        <v>0.295</v>
      </c>
      <c r="J9" s="128">
        <v>0.07</v>
      </c>
      <c r="K9" s="31"/>
    </row>
    <row r="10" spans="1:11" s="32" customFormat="1" ht="11.25" customHeight="1">
      <c r="A10" s="34" t="s">
        <v>9</v>
      </c>
      <c r="B10" s="28"/>
      <c r="C10" s="29">
        <v>415</v>
      </c>
      <c r="D10" s="29">
        <v>453</v>
      </c>
      <c r="E10" s="29">
        <v>453</v>
      </c>
      <c r="F10" s="30"/>
      <c r="G10" s="30"/>
      <c r="H10" s="128">
        <v>1.608</v>
      </c>
      <c r="I10" s="128">
        <v>1.676</v>
      </c>
      <c r="J10" s="128">
        <v>1.034</v>
      </c>
      <c r="K10" s="31"/>
    </row>
    <row r="11" spans="1:11" s="32" customFormat="1" ht="11.25" customHeight="1">
      <c r="A11" s="27" t="s">
        <v>10</v>
      </c>
      <c r="B11" s="28"/>
      <c r="C11" s="29">
        <v>4525</v>
      </c>
      <c r="D11" s="29">
        <v>3500</v>
      </c>
      <c r="E11" s="29">
        <v>3620</v>
      </c>
      <c r="F11" s="30"/>
      <c r="G11" s="30"/>
      <c r="H11" s="128">
        <v>15.498</v>
      </c>
      <c r="I11" s="128">
        <v>11.82</v>
      </c>
      <c r="J11" s="128">
        <v>13.196</v>
      </c>
      <c r="K11" s="31"/>
    </row>
    <row r="12" spans="1:11" s="32" customFormat="1" ht="11.25" customHeight="1">
      <c r="A12" s="34" t="s">
        <v>11</v>
      </c>
      <c r="B12" s="28"/>
      <c r="C12" s="29">
        <v>30</v>
      </c>
      <c r="D12" s="29">
        <v>50</v>
      </c>
      <c r="E12" s="29">
        <v>35</v>
      </c>
      <c r="F12" s="30"/>
      <c r="G12" s="30"/>
      <c r="H12" s="128">
        <v>0.098</v>
      </c>
      <c r="I12" s="128">
        <v>0.155</v>
      </c>
      <c r="J12" s="128">
        <v>0.156</v>
      </c>
      <c r="K12" s="31"/>
    </row>
    <row r="13" spans="1:11" s="23" customFormat="1" ht="11.25" customHeight="1">
      <c r="A13" s="35" t="s">
        <v>12</v>
      </c>
      <c r="B13" s="36"/>
      <c r="C13" s="37">
        <v>5049</v>
      </c>
      <c r="D13" s="37">
        <v>4103</v>
      </c>
      <c r="E13" s="37">
        <v>4188</v>
      </c>
      <c r="F13" s="38">
        <v>102.0716548866683</v>
      </c>
      <c r="G13" s="39"/>
      <c r="H13" s="129">
        <v>17.529</v>
      </c>
      <c r="I13" s="130">
        <v>13.946</v>
      </c>
      <c r="J13" s="130">
        <v>14.456000000000001</v>
      </c>
      <c r="K13" s="40">
        <v>103.65696256991254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>
        <v>28</v>
      </c>
      <c r="D17" s="37">
        <v>22</v>
      </c>
      <c r="E17" s="37">
        <v>30</v>
      </c>
      <c r="F17" s="38">
        <v>136.36363636363637</v>
      </c>
      <c r="G17" s="39"/>
      <c r="H17" s="129">
        <v>0.066</v>
      </c>
      <c r="I17" s="130">
        <v>0.039</v>
      </c>
      <c r="J17" s="130">
        <v>0.028</v>
      </c>
      <c r="K17" s="40">
        <v>71.7948717948718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>
        <v>192</v>
      </c>
      <c r="D19" s="29">
        <v>192</v>
      </c>
      <c r="E19" s="29">
        <v>303</v>
      </c>
      <c r="F19" s="30"/>
      <c r="G19" s="30"/>
      <c r="H19" s="128">
        <v>0.839</v>
      </c>
      <c r="I19" s="128">
        <v>0.652</v>
      </c>
      <c r="J19" s="128">
        <v>1.66</v>
      </c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>
        <v>192</v>
      </c>
      <c r="D22" s="37">
        <v>192</v>
      </c>
      <c r="E22" s="37">
        <v>303</v>
      </c>
      <c r="F22" s="38">
        <v>157.8125</v>
      </c>
      <c r="G22" s="39"/>
      <c r="H22" s="129">
        <v>0.839</v>
      </c>
      <c r="I22" s="130">
        <v>0.652</v>
      </c>
      <c r="J22" s="130">
        <v>1.66</v>
      </c>
      <c r="K22" s="40">
        <v>254.60122699386503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60</v>
      </c>
      <c r="D24" s="37">
        <v>99</v>
      </c>
      <c r="E24" s="37">
        <v>157</v>
      </c>
      <c r="F24" s="38">
        <v>158.58585858585857</v>
      </c>
      <c r="G24" s="39"/>
      <c r="H24" s="129">
        <v>0.118</v>
      </c>
      <c r="I24" s="130">
        <v>0.246</v>
      </c>
      <c r="J24" s="130">
        <v>0.239</v>
      </c>
      <c r="K24" s="40">
        <v>97.15447154471545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43</v>
      </c>
      <c r="D26" s="37">
        <v>60</v>
      </c>
      <c r="E26" s="37">
        <v>100</v>
      </c>
      <c r="F26" s="38">
        <v>166.66666666666666</v>
      </c>
      <c r="G26" s="39"/>
      <c r="H26" s="129">
        <v>0.146</v>
      </c>
      <c r="I26" s="130">
        <v>0.2</v>
      </c>
      <c r="J26" s="130">
        <v>0.16</v>
      </c>
      <c r="K26" s="40">
        <v>80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446</v>
      </c>
      <c r="D28" s="29">
        <v>299</v>
      </c>
      <c r="E28" s="29">
        <v>436</v>
      </c>
      <c r="F28" s="30"/>
      <c r="G28" s="30"/>
      <c r="H28" s="128">
        <v>1.192</v>
      </c>
      <c r="I28" s="128">
        <v>0.7</v>
      </c>
      <c r="J28" s="128">
        <v>0.8</v>
      </c>
      <c r="K28" s="31"/>
    </row>
    <row r="29" spans="1:11" s="32" customFormat="1" ht="11.25" customHeight="1">
      <c r="A29" s="34" t="s">
        <v>22</v>
      </c>
      <c r="B29" s="28"/>
      <c r="C29" s="29">
        <v>5544</v>
      </c>
      <c r="D29" s="29">
        <v>3421</v>
      </c>
      <c r="E29" s="29">
        <v>2990</v>
      </c>
      <c r="F29" s="30"/>
      <c r="G29" s="30"/>
      <c r="H29" s="128">
        <v>13.811</v>
      </c>
      <c r="I29" s="128">
        <v>11.8</v>
      </c>
      <c r="J29" s="128">
        <v>3.895</v>
      </c>
      <c r="K29" s="31"/>
    </row>
    <row r="30" spans="1:11" s="32" customFormat="1" ht="11.25" customHeight="1">
      <c r="A30" s="34" t="s">
        <v>23</v>
      </c>
      <c r="B30" s="28"/>
      <c r="C30" s="29">
        <v>3435</v>
      </c>
      <c r="D30" s="29">
        <v>3827</v>
      </c>
      <c r="E30" s="29">
        <v>4980</v>
      </c>
      <c r="F30" s="30"/>
      <c r="G30" s="30"/>
      <c r="H30" s="128">
        <v>5.877</v>
      </c>
      <c r="I30" s="128">
        <v>5.877</v>
      </c>
      <c r="J30" s="128">
        <v>4.784</v>
      </c>
      <c r="K30" s="31"/>
    </row>
    <row r="31" spans="1:11" s="23" customFormat="1" ht="11.25" customHeight="1">
      <c r="A31" s="41" t="s">
        <v>24</v>
      </c>
      <c r="B31" s="36"/>
      <c r="C31" s="37">
        <v>9425</v>
      </c>
      <c r="D31" s="37">
        <v>7547</v>
      </c>
      <c r="E31" s="37">
        <v>8406</v>
      </c>
      <c r="F31" s="38">
        <v>111.38200609513714</v>
      </c>
      <c r="G31" s="39"/>
      <c r="H31" s="129">
        <v>20.88</v>
      </c>
      <c r="I31" s="130">
        <v>18.377</v>
      </c>
      <c r="J31" s="130">
        <v>9.479</v>
      </c>
      <c r="K31" s="40">
        <v>51.58078032323012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65</v>
      </c>
      <c r="D33" s="29">
        <v>56</v>
      </c>
      <c r="E33" s="29">
        <v>40</v>
      </c>
      <c r="F33" s="30"/>
      <c r="G33" s="30"/>
      <c r="H33" s="128">
        <v>0.209</v>
      </c>
      <c r="I33" s="128">
        <v>0.175</v>
      </c>
      <c r="J33" s="128">
        <v>0.072</v>
      </c>
      <c r="K33" s="31"/>
    </row>
    <row r="34" spans="1:11" s="32" customFormat="1" ht="11.25" customHeight="1">
      <c r="A34" s="34" t="s">
        <v>26</v>
      </c>
      <c r="B34" s="28"/>
      <c r="C34" s="29">
        <v>482</v>
      </c>
      <c r="D34" s="29">
        <v>420</v>
      </c>
      <c r="E34" s="29">
        <v>480</v>
      </c>
      <c r="F34" s="30"/>
      <c r="G34" s="30"/>
      <c r="H34" s="128">
        <v>1.65</v>
      </c>
      <c r="I34" s="128">
        <v>1.36</v>
      </c>
      <c r="J34" s="128">
        <v>0.32</v>
      </c>
      <c r="K34" s="31"/>
    </row>
    <row r="35" spans="1:11" s="32" customFormat="1" ht="11.25" customHeight="1">
      <c r="A35" s="34" t="s">
        <v>27</v>
      </c>
      <c r="B35" s="28"/>
      <c r="C35" s="29">
        <v>810</v>
      </c>
      <c r="D35" s="29">
        <v>810</v>
      </c>
      <c r="E35" s="29">
        <v>606</v>
      </c>
      <c r="F35" s="30"/>
      <c r="G35" s="30"/>
      <c r="H35" s="128">
        <v>3.268</v>
      </c>
      <c r="I35" s="128">
        <v>2</v>
      </c>
      <c r="J35" s="128">
        <v>1.446</v>
      </c>
      <c r="K35" s="31"/>
    </row>
    <row r="36" spans="1:11" s="32" customFormat="1" ht="11.25" customHeight="1">
      <c r="A36" s="34" t="s">
        <v>28</v>
      </c>
      <c r="B36" s="28"/>
      <c r="C36" s="29">
        <v>1</v>
      </c>
      <c r="D36" s="29">
        <v>1</v>
      </c>
      <c r="E36" s="29">
        <v>1</v>
      </c>
      <c r="F36" s="30"/>
      <c r="G36" s="30"/>
      <c r="H36" s="128">
        <v>0.002</v>
      </c>
      <c r="I36" s="128">
        <v>0.001</v>
      </c>
      <c r="J36" s="128">
        <v>0.003</v>
      </c>
      <c r="K36" s="31"/>
    </row>
    <row r="37" spans="1:11" s="23" customFormat="1" ht="11.25" customHeight="1">
      <c r="A37" s="35" t="s">
        <v>29</v>
      </c>
      <c r="B37" s="36"/>
      <c r="C37" s="37">
        <v>1358</v>
      </c>
      <c r="D37" s="37">
        <v>1287</v>
      </c>
      <c r="E37" s="37">
        <v>1127</v>
      </c>
      <c r="F37" s="38">
        <v>87.56798756798757</v>
      </c>
      <c r="G37" s="39"/>
      <c r="H37" s="129">
        <v>5.129</v>
      </c>
      <c r="I37" s="130">
        <v>3.536</v>
      </c>
      <c r="J37" s="130">
        <v>1.841</v>
      </c>
      <c r="K37" s="40">
        <v>52.06447963800905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4</v>
      </c>
      <c r="D39" s="37">
        <v>4</v>
      </c>
      <c r="E39" s="37">
        <v>18</v>
      </c>
      <c r="F39" s="38">
        <v>450</v>
      </c>
      <c r="G39" s="39"/>
      <c r="H39" s="129">
        <v>0.005</v>
      </c>
      <c r="I39" s="130">
        <v>0.004</v>
      </c>
      <c r="J39" s="130">
        <v>0.017</v>
      </c>
      <c r="K39" s="40">
        <v>425.00000000000006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>
        <v>11227</v>
      </c>
      <c r="D41" s="29">
        <v>9943</v>
      </c>
      <c r="E41" s="29">
        <v>6397</v>
      </c>
      <c r="F41" s="30"/>
      <c r="G41" s="30"/>
      <c r="H41" s="128">
        <v>23.431</v>
      </c>
      <c r="I41" s="128">
        <v>9.975</v>
      </c>
      <c r="J41" s="128">
        <v>5.15</v>
      </c>
      <c r="K41" s="31"/>
    </row>
    <row r="42" spans="1:11" s="32" customFormat="1" ht="11.25" customHeight="1">
      <c r="A42" s="34" t="s">
        <v>32</v>
      </c>
      <c r="B42" s="28"/>
      <c r="C42" s="29">
        <v>3449</v>
      </c>
      <c r="D42" s="29">
        <v>3744</v>
      </c>
      <c r="E42" s="29">
        <v>3114</v>
      </c>
      <c r="F42" s="30"/>
      <c r="G42" s="30"/>
      <c r="H42" s="128">
        <v>11.238</v>
      </c>
      <c r="I42" s="128">
        <v>8.15</v>
      </c>
      <c r="J42" s="128">
        <v>5.232</v>
      </c>
      <c r="K42" s="31"/>
    </row>
    <row r="43" spans="1:11" s="32" customFormat="1" ht="11.25" customHeight="1">
      <c r="A43" s="34" t="s">
        <v>33</v>
      </c>
      <c r="B43" s="28"/>
      <c r="C43" s="29">
        <v>11421</v>
      </c>
      <c r="D43" s="29">
        <v>9605</v>
      </c>
      <c r="E43" s="29">
        <v>10537</v>
      </c>
      <c r="F43" s="30"/>
      <c r="G43" s="30"/>
      <c r="H43" s="128">
        <v>25.99</v>
      </c>
      <c r="I43" s="128">
        <v>15.078</v>
      </c>
      <c r="J43" s="128">
        <v>13.294</v>
      </c>
      <c r="K43" s="31"/>
    </row>
    <row r="44" spans="1:11" s="32" customFormat="1" ht="11.25" customHeight="1">
      <c r="A44" s="34" t="s">
        <v>34</v>
      </c>
      <c r="B44" s="28"/>
      <c r="C44" s="29">
        <v>14634</v>
      </c>
      <c r="D44" s="29">
        <v>15206</v>
      </c>
      <c r="E44" s="29">
        <v>12929</v>
      </c>
      <c r="F44" s="30"/>
      <c r="G44" s="30"/>
      <c r="H44" s="128">
        <v>45.795</v>
      </c>
      <c r="I44" s="128">
        <v>39.526</v>
      </c>
      <c r="J44" s="128">
        <v>26.966</v>
      </c>
      <c r="K44" s="31"/>
    </row>
    <row r="45" spans="1:11" s="32" customFormat="1" ht="11.25" customHeight="1">
      <c r="A45" s="34" t="s">
        <v>35</v>
      </c>
      <c r="B45" s="28"/>
      <c r="C45" s="29">
        <v>8176</v>
      </c>
      <c r="D45" s="29">
        <v>4701</v>
      </c>
      <c r="E45" s="29">
        <v>3567</v>
      </c>
      <c r="F45" s="30"/>
      <c r="G45" s="30"/>
      <c r="H45" s="128">
        <v>21.232</v>
      </c>
      <c r="I45" s="128">
        <v>9.006</v>
      </c>
      <c r="J45" s="128">
        <v>5.671</v>
      </c>
      <c r="K45" s="31"/>
    </row>
    <row r="46" spans="1:11" s="32" customFormat="1" ht="11.25" customHeight="1">
      <c r="A46" s="34" t="s">
        <v>36</v>
      </c>
      <c r="B46" s="28"/>
      <c r="C46" s="29">
        <v>9296</v>
      </c>
      <c r="D46" s="29">
        <v>7166</v>
      </c>
      <c r="E46" s="29">
        <v>4139</v>
      </c>
      <c r="F46" s="30"/>
      <c r="G46" s="30"/>
      <c r="H46" s="128">
        <v>27.008</v>
      </c>
      <c r="I46" s="128">
        <v>11.838</v>
      </c>
      <c r="J46" s="128">
        <v>5.682</v>
      </c>
      <c r="K46" s="31"/>
    </row>
    <row r="47" spans="1:11" s="32" customFormat="1" ht="11.25" customHeight="1">
      <c r="A47" s="34" t="s">
        <v>37</v>
      </c>
      <c r="B47" s="28"/>
      <c r="C47" s="29">
        <v>12039</v>
      </c>
      <c r="D47" s="29">
        <v>9262</v>
      </c>
      <c r="E47" s="29">
        <v>7923</v>
      </c>
      <c r="F47" s="30"/>
      <c r="G47" s="30"/>
      <c r="H47" s="128">
        <v>37.182</v>
      </c>
      <c r="I47" s="128">
        <v>15.144</v>
      </c>
      <c r="J47" s="128">
        <v>5.894</v>
      </c>
      <c r="K47" s="31"/>
    </row>
    <row r="48" spans="1:11" s="32" customFormat="1" ht="11.25" customHeight="1">
      <c r="A48" s="34" t="s">
        <v>38</v>
      </c>
      <c r="B48" s="28"/>
      <c r="C48" s="29">
        <v>7483</v>
      </c>
      <c r="D48" s="29">
        <v>6922</v>
      </c>
      <c r="E48" s="29">
        <v>5832</v>
      </c>
      <c r="F48" s="30"/>
      <c r="G48" s="30"/>
      <c r="H48" s="128">
        <v>23.277</v>
      </c>
      <c r="I48" s="128">
        <v>12.954</v>
      </c>
      <c r="J48" s="128">
        <v>8.76</v>
      </c>
      <c r="K48" s="31"/>
    </row>
    <row r="49" spans="1:11" s="32" customFormat="1" ht="11.25" customHeight="1">
      <c r="A49" s="34" t="s">
        <v>39</v>
      </c>
      <c r="B49" s="28"/>
      <c r="C49" s="29">
        <v>7693</v>
      </c>
      <c r="D49" s="29">
        <v>4392</v>
      </c>
      <c r="E49" s="29">
        <v>2739</v>
      </c>
      <c r="F49" s="30"/>
      <c r="G49" s="30"/>
      <c r="H49" s="128">
        <v>13.609</v>
      </c>
      <c r="I49" s="128">
        <v>5.074</v>
      </c>
      <c r="J49" s="128">
        <v>3.17</v>
      </c>
      <c r="K49" s="31"/>
    </row>
    <row r="50" spans="1:11" s="23" customFormat="1" ht="11.25" customHeight="1">
      <c r="A50" s="41" t="s">
        <v>40</v>
      </c>
      <c r="B50" s="36"/>
      <c r="C50" s="37">
        <v>85418</v>
      </c>
      <c r="D50" s="37">
        <v>70941</v>
      </c>
      <c r="E50" s="37">
        <v>57177</v>
      </c>
      <c r="F50" s="38">
        <v>80.59796168647186</v>
      </c>
      <c r="G50" s="39"/>
      <c r="H50" s="129">
        <v>228.76199999999997</v>
      </c>
      <c r="I50" s="130">
        <v>126.74500000000002</v>
      </c>
      <c r="J50" s="130">
        <v>79.81900000000002</v>
      </c>
      <c r="K50" s="40">
        <v>62.97605428222021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1380</v>
      </c>
      <c r="D52" s="37">
        <v>507</v>
      </c>
      <c r="E52" s="37">
        <v>1458</v>
      </c>
      <c r="F52" s="38">
        <v>287.5739644970414</v>
      </c>
      <c r="G52" s="39"/>
      <c r="H52" s="129">
        <v>1.759</v>
      </c>
      <c r="I52" s="130">
        <v>0.677</v>
      </c>
      <c r="J52" s="130">
        <v>0.419</v>
      </c>
      <c r="K52" s="40">
        <v>61.89069423929098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1536</v>
      </c>
      <c r="D54" s="29">
        <v>1668</v>
      </c>
      <c r="E54" s="29">
        <v>1334</v>
      </c>
      <c r="F54" s="30"/>
      <c r="G54" s="30"/>
      <c r="H54" s="128">
        <v>2.911</v>
      </c>
      <c r="I54" s="128">
        <v>2.699</v>
      </c>
      <c r="J54" s="128">
        <v>0.723</v>
      </c>
      <c r="K54" s="31"/>
    </row>
    <row r="55" spans="1:11" s="32" customFormat="1" ht="11.25" customHeight="1">
      <c r="A55" s="34" t="s">
        <v>43</v>
      </c>
      <c r="B55" s="28"/>
      <c r="C55" s="29">
        <v>1589</v>
      </c>
      <c r="D55" s="29">
        <v>1570</v>
      </c>
      <c r="E55" s="29">
        <v>1186</v>
      </c>
      <c r="F55" s="30"/>
      <c r="G55" s="30"/>
      <c r="H55" s="128">
        <v>2.701</v>
      </c>
      <c r="I55" s="128">
        <v>2.67</v>
      </c>
      <c r="J55" s="128">
        <v>0.202</v>
      </c>
      <c r="K55" s="31"/>
    </row>
    <row r="56" spans="1:11" s="32" customFormat="1" ht="11.25" customHeight="1">
      <c r="A56" s="34" t="s">
        <v>44</v>
      </c>
      <c r="B56" s="28"/>
      <c r="C56" s="29">
        <v>600</v>
      </c>
      <c r="D56" s="29">
        <v>480</v>
      </c>
      <c r="E56" s="29">
        <v>800</v>
      </c>
      <c r="F56" s="30"/>
      <c r="G56" s="30"/>
      <c r="H56" s="128">
        <v>1.49</v>
      </c>
      <c r="I56" s="128">
        <v>0.86</v>
      </c>
      <c r="J56" s="128">
        <v>0.265</v>
      </c>
      <c r="K56" s="31"/>
    </row>
    <row r="57" spans="1:11" s="32" customFormat="1" ht="11.25" customHeight="1">
      <c r="A57" s="34" t="s">
        <v>45</v>
      </c>
      <c r="B57" s="28"/>
      <c r="C57" s="29">
        <v>1794</v>
      </c>
      <c r="D57" s="29">
        <v>1830</v>
      </c>
      <c r="E57" s="29">
        <v>1580</v>
      </c>
      <c r="F57" s="30"/>
      <c r="G57" s="30"/>
      <c r="H57" s="128">
        <v>5.742</v>
      </c>
      <c r="I57" s="128">
        <v>5.056</v>
      </c>
      <c r="J57" s="128">
        <v>2.054</v>
      </c>
      <c r="K57" s="31"/>
    </row>
    <row r="58" spans="1:11" s="32" customFormat="1" ht="11.25" customHeight="1">
      <c r="A58" s="34" t="s">
        <v>46</v>
      </c>
      <c r="B58" s="28"/>
      <c r="C58" s="29">
        <v>7888</v>
      </c>
      <c r="D58" s="29">
        <v>7844</v>
      </c>
      <c r="E58" s="29">
        <v>7675</v>
      </c>
      <c r="F58" s="30"/>
      <c r="G58" s="30"/>
      <c r="H58" s="128">
        <v>12.941</v>
      </c>
      <c r="I58" s="128">
        <v>10.543</v>
      </c>
      <c r="J58" s="128">
        <v>2.405</v>
      </c>
      <c r="K58" s="31"/>
    </row>
    <row r="59" spans="1:11" s="23" customFormat="1" ht="11.25" customHeight="1">
      <c r="A59" s="35" t="s">
        <v>47</v>
      </c>
      <c r="B59" s="36"/>
      <c r="C59" s="37">
        <v>13407</v>
      </c>
      <c r="D59" s="37">
        <v>13392</v>
      </c>
      <c r="E59" s="37">
        <v>12575</v>
      </c>
      <c r="F59" s="38">
        <v>93.89934289127838</v>
      </c>
      <c r="G59" s="39"/>
      <c r="H59" s="129">
        <v>25.785000000000004</v>
      </c>
      <c r="I59" s="130">
        <v>21.828</v>
      </c>
      <c r="J59" s="130">
        <v>5.648999999999999</v>
      </c>
      <c r="K59" s="40">
        <v>25.87960417811984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8</v>
      </c>
      <c r="D61" s="29"/>
      <c r="E61" s="29"/>
      <c r="F61" s="30"/>
      <c r="G61" s="30"/>
      <c r="H61" s="128">
        <v>0.006</v>
      </c>
      <c r="I61" s="128"/>
      <c r="J61" s="128"/>
      <c r="K61" s="31"/>
    </row>
    <row r="62" spans="1:11" s="32" customFormat="1" ht="11.25" customHeight="1">
      <c r="A62" s="34" t="s">
        <v>49</v>
      </c>
      <c r="B62" s="28"/>
      <c r="C62" s="29">
        <v>355</v>
      </c>
      <c r="D62" s="29">
        <v>355</v>
      </c>
      <c r="E62" s="29">
        <v>331</v>
      </c>
      <c r="F62" s="30"/>
      <c r="G62" s="30"/>
      <c r="H62" s="128">
        <v>0.446</v>
      </c>
      <c r="I62" s="128">
        <v>0.314</v>
      </c>
      <c r="J62" s="128">
        <v>0.172</v>
      </c>
      <c r="K62" s="31"/>
    </row>
    <row r="63" spans="1:11" s="32" customFormat="1" ht="11.25" customHeight="1">
      <c r="A63" s="34" t="s">
        <v>50</v>
      </c>
      <c r="B63" s="28"/>
      <c r="C63" s="29">
        <v>56</v>
      </c>
      <c r="D63" s="29">
        <v>56</v>
      </c>
      <c r="E63" s="29">
        <v>58</v>
      </c>
      <c r="F63" s="30"/>
      <c r="G63" s="30"/>
      <c r="H63" s="128">
        <v>0.142</v>
      </c>
      <c r="I63" s="128">
        <v>0.1</v>
      </c>
      <c r="J63" s="128">
        <v>0.015</v>
      </c>
      <c r="K63" s="31"/>
    </row>
    <row r="64" spans="1:11" s="23" customFormat="1" ht="11.25" customHeight="1">
      <c r="A64" s="35" t="s">
        <v>51</v>
      </c>
      <c r="B64" s="36"/>
      <c r="C64" s="37">
        <v>419</v>
      </c>
      <c r="D64" s="37">
        <v>411</v>
      </c>
      <c r="E64" s="37">
        <v>389</v>
      </c>
      <c r="F64" s="38">
        <v>94.64720194647202</v>
      </c>
      <c r="G64" s="39"/>
      <c r="H64" s="129">
        <v>0.594</v>
      </c>
      <c r="I64" s="130">
        <v>0.41400000000000003</v>
      </c>
      <c r="J64" s="130">
        <v>0.187</v>
      </c>
      <c r="K64" s="40">
        <v>45.16908212560386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167</v>
      </c>
      <c r="D66" s="37">
        <v>168.67</v>
      </c>
      <c r="E66" s="37">
        <v>120</v>
      </c>
      <c r="F66" s="38">
        <v>71.14483903480169</v>
      </c>
      <c r="G66" s="39"/>
      <c r="H66" s="129">
        <v>0.134</v>
      </c>
      <c r="I66" s="130">
        <v>0.152</v>
      </c>
      <c r="J66" s="130">
        <v>0.036</v>
      </c>
      <c r="K66" s="40">
        <v>23.684210526315788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45</v>
      </c>
      <c r="D68" s="29">
        <v>100</v>
      </c>
      <c r="E68" s="29">
        <v>80</v>
      </c>
      <c r="F68" s="30"/>
      <c r="G68" s="30"/>
      <c r="H68" s="128">
        <v>0.05</v>
      </c>
      <c r="I68" s="128">
        <v>0.085</v>
      </c>
      <c r="J68" s="128">
        <v>0.02</v>
      </c>
      <c r="K68" s="31"/>
    </row>
    <row r="69" spans="1:11" s="32" customFormat="1" ht="11.25" customHeight="1">
      <c r="A69" s="34" t="s">
        <v>54</v>
      </c>
      <c r="B69" s="28"/>
      <c r="C69" s="29">
        <v>66</v>
      </c>
      <c r="D69" s="29">
        <v>50</v>
      </c>
      <c r="E69" s="29">
        <v>45</v>
      </c>
      <c r="F69" s="30"/>
      <c r="G69" s="30"/>
      <c r="H69" s="128">
        <v>0.084</v>
      </c>
      <c r="I69" s="128">
        <v>0.05</v>
      </c>
      <c r="J69" s="128">
        <v>0.02</v>
      </c>
      <c r="K69" s="31"/>
    </row>
    <row r="70" spans="1:11" s="23" customFormat="1" ht="11.25" customHeight="1">
      <c r="A70" s="35" t="s">
        <v>55</v>
      </c>
      <c r="B70" s="36"/>
      <c r="C70" s="37">
        <v>111</v>
      </c>
      <c r="D70" s="37">
        <v>150</v>
      </c>
      <c r="E70" s="37">
        <v>125</v>
      </c>
      <c r="F70" s="38">
        <v>83.33333333333333</v>
      </c>
      <c r="G70" s="39"/>
      <c r="H70" s="129">
        <v>0.134</v>
      </c>
      <c r="I70" s="130">
        <v>0.135</v>
      </c>
      <c r="J70" s="130">
        <v>0.04</v>
      </c>
      <c r="K70" s="40">
        <v>29.629629629629626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254</v>
      </c>
      <c r="D72" s="29">
        <v>142</v>
      </c>
      <c r="E72" s="29">
        <v>73</v>
      </c>
      <c r="F72" s="30"/>
      <c r="G72" s="30"/>
      <c r="H72" s="128">
        <v>0.35</v>
      </c>
      <c r="I72" s="128">
        <v>0.156</v>
      </c>
      <c r="J72" s="128">
        <v>0.005</v>
      </c>
      <c r="K72" s="31"/>
    </row>
    <row r="73" spans="1:11" s="32" customFormat="1" ht="11.25" customHeight="1">
      <c r="A73" s="34" t="s">
        <v>57</v>
      </c>
      <c r="B73" s="28"/>
      <c r="C73" s="29">
        <v>6</v>
      </c>
      <c r="D73" s="29">
        <v>1</v>
      </c>
      <c r="E73" s="29">
        <v>1</v>
      </c>
      <c r="F73" s="30"/>
      <c r="G73" s="30"/>
      <c r="H73" s="128">
        <v>0.006</v>
      </c>
      <c r="I73" s="128">
        <v>0.002</v>
      </c>
      <c r="J73" s="128">
        <v>0.002</v>
      </c>
      <c r="K73" s="31"/>
    </row>
    <row r="74" spans="1:11" s="32" customFormat="1" ht="11.25" customHeight="1">
      <c r="A74" s="34" t="s">
        <v>58</v>
      </c>
      <c r="B74" s="28"/>
      <c r="C74" s="29">
        <v>243</v>
      </c>
      <c r="D74" s="29">
        <v>300</v>
      </c>
      <c r="E74" s="29">
        <v>400</v>
      </c>
      <c r="F74" s="30"/>
      <c r="G74" s="30"/>
      <c r="H74" s="128">
        <v>0.486</v>
      </c>
      <c r="I74" s="128">
        <v>0.45</v>
      </c>
      <c r="J74" s="128">
        <v>0.3</v>
      </c>
      <c r="K74" s="31"/>
    </row>
    <row r="75" spans="1:11" s="32" customFormat="1" ht="11.25" customHeight="1">
      <c r="A75" s="34" t="s">
        <v>59</v>
      </c>
      <c r="B75" s="28"/>
      <c r="C75" s="29">
        <v>494</v>
      </c>
      <c r="D75" s="29">
        <v>337</v>
      </c>
      <c r="E75" s="29">
        <v>578</v>
      </c>
      <c r="F75" s="30"/>
      <c r="G75" s="30"/>
      <c r="H75" s="128">
        <v>0.524</v>
      </c>
      <c r="I75" s="128">
        <v>0.357</v>
      </c>
      <c r="J75" s="128">
        <v>0.126</v>
      </c>
      <c r="K75" s="31"/>
    </row>
    <row r="76" spans="1:11" s="32" customFormat="1" ht="11.25" customHeight="1">
      <c r="A76" s="34" t="s">
        <v>60</v>
      </c>
      <c r="B76" s="28"/>
      <c r="C76" s="29">
        <v>9</v>
      </c>
      <c r="D76" s="29">
        <v>9</v>
      </c>
      <c r="E76" s="29">
        <v>9</v>
      </c>
      <c r="F76" s="30"/>
      <c r="G76" s="30"/>
      <c r="H76" s="128">
        <v>0.017</v>
      </c>
      <c r="I76" s="128">
        <v>0.014</v>
      </c>
      <c r="J76" s="128">
        <v>0.011</v>
      </c>
      <c r="K76" s="31"/>
    </row>
    <row r="77" spans="1:11" s="32" customFormat="1" ht="11.25" customHeight="1">
      <c r="A77" s="34" t="s">
        <v>61</v>
      </c>
      <c r="B77" s="28"/>
      <c r="C77" s="29">
        <v>32</v>
      </c>
      <c r="D77" s="29"/>
      <c r="E77" s="29">
        <v>2</v>
      </c>
      <c r="F77" s="30"/>
      <c r="G77" s="30"/>
      <c r="H77" s="128">
        <v>0.046</v>
      </c>
      <c r="I77" s="128"/>
      <c r="J77" s="128">
        <v>0.002</v>
      </c>
      <c r="K77" s="31"/>
    </row>
    <row r="78" spans="1:11" s="32" customFormat="1" ht="11.25" customHeight="1">
      <c r="A78" s="34" t="s">
        <v>62</v>
      </c>
      <c r="B78" s="28"/>
      <c r="C78" s="29">
        <v>2</v>
      </c>
      <c r="D78" s="29">
        <v>22</v>
      </c>
      <c r="E78" s="29">
        <v>22</v>
      </c>
      <c r="F78" s="30"/>
      <c r="G78" s="30"/>
      <c r="H78" s="128">
        <v>0.004</v>
      </c>
      <c r="I78" s="128">
        <v>0.022</v>
      </c>
      <c r="J78" s="128">
        <v>0.022</v>
      </c>
      <c r="K78" s="31"/>
    </row>
    <row r="79" spans="1:11" s="32" customFormat="1" ht="11.25" customHeight="1">
      <c r="A79" s="34" t="s">
        <v>63</v>
      </c>
      <c r="B79" s="28"/>
      <c r="C79" s="29"/>
      <c r="D79" s="29">
        <v>32</v>
      </c>
      <c r="E79" s="29"/>
      <c r="F79" s="30"/>
      <c r="G79" s="30"/>
      <c r="H79" s="128"/>
      <c r="I79" s="128">
        <v>0.035</v>
      </c>
      <c r="J79" s="128"/>
      <c r="K79" s="31"/>
    </row>
    <row r="80" spans="1:11" s="23" customFormat="1" ht="11.25" customHeight="1">
      <c r="A80" s="41" t="s">
        <v>64</v>
      </c>
      <c r="B80" s="36"/>
      <c r="C80" s="37">
        <v>1040</v>
      </c>
      <c r="D80" s="37">
        <v>843</v>
      </c>
      <c r="E80" s="37">
        <v>1085</v>
      </c>
      <c r="F80" s="38">
        <v>128.70699881376038</v>
      </c>
      <c r="G80" s="39"/>
      <c r="H80" s="129">
        <v>1.433</v>
      </c>
      <c r="I80" s="130">
        <v>1.0359999999999998</v>
      </c>
      <c r="J80" s="130">
        <v>0.468</v>
      </c>
      <c r="K80" s="40">
        <v>45.17374517374519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>
        <v>32</v>
      </c>
      <c r="D82" s="29">
        <v>32</v>
      </c>
      <c r="E82" s="29">
        <v>35</v>
      </c>
      <c r="F82" s="30"/>
      <c r="G82" s="30"/>
      <c r="H82" s="128">
        <v>0.046</v>
      </c>
      <c r="I82" s="128">
        <v>0.046</v>
      </c>
      <c r="J82" s="128">
        <v>0.049</v>
      </c>
      <c r="K82" s="31"/>
    </row>
    <row r="83" spans="1:11" s="32" customFormat="1" ht="11.25" customHeight="1">
      <c r="A83" s="34" t="s">
        <v>66</v>
      </c>
      <c r="B83" s="28"/>
      <c r="C83" s="29">
        <v>68</v>
      </c>
      <c r="D83" s="29">
        <v>68</v>
      </c>
      <c r="E83" s="29">
        <v>67</v>
      </c>
      <c r="F83" s="30"/>
      <c r="G83" s="30"/>
      <c r="H83" s="128">
        <v>0.044</v>
      </c>
      <c r="I83" s="128">
        <v>0.044</v>
      </c>
      <c r="J83" s="128">
        <v>0.048</v>
      </c>
      <c r="K83" s="31"/>
    </row>
    <row r="84" spans="1:11" s="23" customFormat="1" ht="11.25" customHeight="1">
      <c r="A84" s="35" t="s">
        <v>67</v>
      </c>
      <c r="B84" s="36"/>
      <c r="C84" s="37">
        <v>100</v>
      </c>
      <c r="D84" s="37">
        <v>100</v>
      </c>
      <c r="E84" s="37">
        <v>102</v>
      </c>
      <c r="F84" s="38">
        <v>102</v>
      </c>
      <c r="G84" s="39"/>
      <c r="H84" s="129">
        <v>0.09</v>
      </c>
      <c r="I84" s="130">
        <v>0.09</v>
      </c>
      <c r="J84" s="130">
        <v>0.097</v>
      </c>
      <c r="K84" s="40">
        <v>107.7777777777778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118201</v>
      </c>
      <c r="D87" s="48">
        <v>99826.67</v>
      </c>
      <c r="E87" s="48">
        <v>87360</v>
      </c>
      <c r="F87" s="49">
        <v>87.51168400188047</v>
      </c>
      <c r="G87" s="39"/>
      <c r="H87" s="133">
        <v>303.403</v>
      </c>
      <c r="I87" s="134">
        <v>188.07699999999997</v>
      </c>
      <c r="J87" s="134">
        <v>114.59500000000001</v>
      </c>
      <c r="K87" s="49">
        <v>60.92983193053911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K625"/>
  <sheetViews>
    <sheetView view="pageBreakPreview" zoomScaleNormal="80" zoomScaleSheetLayoutView="100" workbookViewId="0" topLeftCell="A63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78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7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6631</v>
      </c>
      <c r="D9" s="29">
        <v>7700</v>
      </c>
      <c r="E9" s="29">
        <v>7931</v>
      </c>
      <c r="F9" s="30"/>
      <c r="G9" s="30"/>
      <c r="H9" s="128">
        <v>46.196</v>
      </c>
      <c r="I9" s="128">
        <v>53.34</v>
      </c>
      <c r="J9" s="128">
        <v>50.929</v>
      </c>
      <c r="K9" s="31"/>
    </row>
    <row r="10" spans="1:11" s="32" customFormat="1" ht="11.25" customHeight="1">
      <c r="A10" s="34" t="s">
        <v>9</v>
      </c>
      <c r="B10" s="28"/>
      <c r="C10" s="29">
        <v>1913</v>
      </c>
      <c r="D10" s="29">
        <v>2300</v>
      </c>
      <c r="E10" s="29">
        <v>2369</v>
      </c>
      <c r="F10" s="30"/>
      <c r="G10" s="30"/>
      <c r="H10" s="128">
        <v>12.865</v>
      </c>
      <c r="I10" s="128">
        <v>15.157</v>
      </c>
      <c r="J10" s="128">
        <v>14.473</v>
      </c>
      <c r="K10" s="31"/>
    </row>
    <row r="11" spans="1:11" s="32" customFormat="1" ht="11.25" customHeight="1">
      <c r="A11" s="27" t="s">
        <v>10</v>
      </c>
      <c r="B11" s="28"/>
      <c r="C11" s="29">
        <v>1917</v>
      </c>
      <c r="D11" s="29">
        <v>1970</v>
      </c>
      <c r="E11" s="29">
        <v>1749</v>
      </c>
      <c r="F11" s="30"/>
      <c r="G11" s="30"/>
      <c r="H11" s="128">
        <v>12.025</v>
      </c>
      <c r="I11" s="128">
        <v>11.82</v>
      </c>
      <c r="J11" s="128">
        <v>9.62</v>
      </c>
      <c r="K11" s="31"/>
    </row>
    <row r="12" spans="1:11" s="32" customFormat="1" ht="11.25" customHeight="1">
      <c r="A12" s="34" t="s">
        <v>11</v>
      </c>
      <c r="B12" s="28"/>
      <c r="C12" s="29">
        <v>4805</v>
      </c>
      <c r="D12" s="29">
        <v>5900</v>
      </c>
      <c r="E12" s="29">
        <v>6077</v>
      </c>
      <c r="F12" s="30"/>
      <c r="G12" s="30"/>
      <c r="H12" s="128">
        <v>24.634</v>
      </c>
      <c r="I12" s="128">
        <v>28</v>
      </c>
      <c r="J12" s="128">
        <v>29.705</v>
      </c>
      <c r="K12" s="31"/>
    </row>
    <row r="13" spans="1:11" s="23" customFormat="1" ht="11.25" customHeight="1">
      <c r="A13" s="35" t="s">
        <v>12</v>
      </c>
      <c r="B13" s="36"/>
      <c r="C13" s="37">
        <v>15266</v>
      </c>
      <c r="D13" s="37">
        <v>17870</v>
      </c>
      <c r="E13" s="37">
        <v>18126</v>
      </c>
      <c r="F13" s="38">
        <v>101.43256855064354</v>
      </c>
      <c r="G13" s="39"/>
      <c r="H13" s="129">
        <v>95.72</v>
      </c>
      <c r="I13" s="130">
        <v>108.31700000000001</v>
      </c>
      <c r="J13" s="130">
        <v>104.727</v>
      </c>
      <c r="K13" s="40">
        <v>96.68565414477875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>
        <v>464</v>
      </c>
      <c r="D15" s="37">
        <v>500</v>
      </c>
      <c r="E15" s="37">
        <v>380</v>
      </c>
      <c r="F15" s="38">
        <v>76</v>
      </c>
      <c r="G15" s="39"/>
      <c r="H15" s="129">
        <v>1.207</v>
      </c>
      <c r="I15" s="130">
        <v>1</v>
      </c>
      <c r="J15" s="130">
        <v>0.95</v>
      </c>
      <c r="K15" s="40">
        <v>95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>
        <v>3</v>
      </c>
      <c r="D19" s="29">
        <v>3</v>
      </c>
      <c r="E19" s="29">
        <v>4</v>
      </c>
      <c r="F19" s="30"/>
      <c r="G19" s="30"/>
      <c r="H19" s="128">
        <v>0.013</v>
      </c>
      <c r="I19" s="128">
        <v>0.008</v>
      </c>
      <c r="J19" s="128">
        <v>0.014</v>
      </c>
      <c r="K19" s="31"/>
    </row>
    <row r="20" spans="1:11" s="32" customFormat="1" ht="11.25" customHeight="1">
      <c r="A20" s="34" t="s">
        <v>16</v>
      </c>
      <c r="B20" s="28"/>
      <c r="C20" s="29">
        <v>99</v>
      </c>
      <c r="D20" s="29">
        <v>99</v>
      </c>
      <c r="E20" s="29">
        <v>109</v>
      </c>
      <c r="F20" s="30"/>
      <c r="G20" s="30"/>
      <c r="H20" s="128">
        <v>0.347</v>
      </c>
      <c r="I20" s="128">
        <v>0.312</v>
      </c>
      <c r="J20" s="128">
        <v>0.28</v>
      </c>
      <c r="K20" s="31"/>
    </row>
    <row r="21" spans="1:11" s="32" customFormat="1" ht="11.25" customHeight="1">
      <c r="A21" s="34" t="s">
        <v>17</v>
      </c>
      <c r="B21" s="28"/>
      <c r="C21" s="29">
        <v>71</v>
      </c>
      <c r="D21" s="29">
        <v>71</v>
      </c>
      <c r="E21" s="29">
        <v>73</v>
      </c>
      <c r="F21" s="30"/>
      <c r="G21" s="30"/>
      <c r="H21" s="128">
        <v>0.278</v>
      </c>
      <c r="I21" s="128">
        <v>0.18</v>
      </c>
      <c r="J21" s="128">
        <v>0.22</v>
      </c>
      <c r="K21" s="31"/>
    </row>
    <row r="22" spans="1:11" s="23" customFormat="1" ht="11.25" customHeight="1">
      <c r="A22" s="35" t="s">
        <v>18</v>
      </c>
      <c r="B22" s="36"/>
      <c r="C22" s="37">
        <v>173</v>
      </c>
      <c r="D22" s="37">
        <v>173</v>
      </c>
      <c r="E22" s="37">
        <v>186</v>
      </c>
      <c r="F22" s="38">
        <v>107.51445086705202</v>
      </c>
      <c r="G22" s="39"/>
      <c r="H22" s="129">
        <v>0.638</v>
      </c>
      <c r="I22" s="130">
        <v>0.5</v>
      </c>
      <c r="J22" s="130">
        <v>0.514</v>
      </c>
      <c r="K22" s="40">
        <v>102.8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16655</v>
      </c>
      <c r="D24" s="37">
        <v>17764</v>
      </c>
      <c r="E24" s="37">
        <v>12803</v>
      </c>
      <c r="F24" s="38">
        <v>72.07273136680928</v>
      </c>
      <c r="G24" s="39"/>
      <c r="H24" s="129">
        <v>198.103</v>
      </c>
      <c r="I24" s="130">
        <v>196.524</v>
      </c>
      <c r="J24" s="130">
        <v>138.04</v>
      </c>
      <c r="K24" s="40">
        <v>70.24078484052838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388</v>
      </c>
      <c r="D26" s="37">
        <v>260</v>
      </c>
      <c r="E26" s="37">
        <v>340</v>
      </c>
      <c r="F26" s="38">
        <v>130.76923076923077</v>
      </c>
      <c r="G26" s="39"/>
      <c r="H26" s="129">
        <v>4.677</v>
      </c>
      <c r="I26" s="130">
        <v>3.2</v>
      </c>
      <c r="J26" s="130">
        <v>4</v>
      </c>
      <c r="K26" s="40">
        <v>125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71927</v>
      </c>
      <c r="D28" s="29">
        <v>64500</v>
      </c>
      <c r="E28" s="29">
        <v>42599</v>
      </c>
      <c r="F28" s="30"/>
      <c r="G28" s="30"/>
      <c r="H28" s="128">
        <v>1037.664</v>
      </c>
      <c r="I28" s="128">
        <v>800</v>
      </c>
      <c r="J28" s="128">
        <v>530</v>
      </c>
      <c r="K28" s="31"/>
    </row>
    <row r="29" spans="1:11" s="32" customFormat="1" ht="11.25" customHeight="1">
      <c r="A29" s="34" t="s">
        <v>22</v>
      </c>
      <c r="B29" s="28"/>
      <c r="C29" s="29">
        <v>1990</v>
      </c>
      <c r="D29" s="29">
        <v>2239</v>
      </c>
      <c r="E29" s="29">
        <v>1800</v>
      </c>
      <c r="F29" s="30"/>
      <c r="G29" s="30"/>
      <c r="H29" s="128">
        <v>21.42</v>
      </c>
      <c r="I29" s="128">
        <v>23.8</v>
      </c>
      <c r="J29" s="128">
        <v>19.8</v>
      </c>
      <c r="K29" s="31"/>
    </row>
    <row r="30" spans="1:11" s="32" customFormat="1" ht="11.25" customHeight="1">
      <c r="A30" s="34" t="s">
        <v>23</v>
      </c>
      <c r="B30" s="28"/>
      <c r="C30" s="29">
        <v>17797</v>
      </c>
      <c r="D30" s="29">
        <v>18830</v>
      </c>
      <c r="E30" s="29">
        <v>10317</v>
      </c>
      <c r="F30" s="30"/>
      <c r="G30" s="30"/>
      <c r="H30" s="128">
        <v>227.581</v>
      </c>
      <c r="I30" s="128">
        <v>221.834</v>
      </c>
      <c r="J30" s="128">
        <v>105.701</v>
      </c>
      <c r="K30" s="31"/>
    </row>
    <row r="31" spans="1:11" s="23" customFormat="1" ht="11.25" customHeight="1">
      <c r="A31" s="41" t="s">
        <v>24</v>
      </c>
      <c r="B31" s="36"/>
      <c r="C31" s="37">
        <v>91714</v>
      </c>
      <c r="D31" s="37">
        <v>85569</v>
      </c>
      <c r="E31" s="37">
        <v>54716</v>
      </c>
      <c r="F31" s="38">
        <v>63.94371793523356</v>
      </c>
      <c r="G31" s="39"/>
      <c r="H31" s="129">
        <v>1286.665</v>
      </c>
      <c r="I31" s="130">
        <v>1045.634</v>
      </c>
      <c r="J31" s="130">
        <v>655.501</v>
      </c>
      <c r="K31" s="40">
        <v>62.6893348915586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201</v>
      </c>
      <c r="D33" s="29">
        <v>99</v>
      </c>
      <c r="E33" s="29"/>
      <c r="F33" s="30"/>
      <c r="G33" s="30"/>
      <c r="H33" s="128">
        <v>1.175</v>
      </c>
      <c r="I33" s="128">
        <v>0.621</v>
      </c>
      <c r="J33" s="128"/>
      <c r="K33" s="31"/>
    </row>
    <row r="34" spans="1:11" s="32" customFormat="1" ht="11.25" customHeight="1">
      <c r="A34" s="34" t="s">
        <v>26</v>
      </c>
      <c r="B34" s="28"/>
      <c r="C34" s="29">
        <v>6136</v>
      </c>
      <c r="D34" s="29">
        <v>4908</v>
      </c>
      <c r="E34" s="29">
        <v>3000</v>
      </c>
      <c r="F34" s="30"/>
      <c r="G34" s="30"/>
      <c r="H34" s="128">
        <v>65.206</v>
      </c>
      <c r="I34" s="128">
        <v>60</v>
      </c>
      <c r="J34" s="128">
        <v>24.166</v>
      </c>
      <c r="K34" s="31"/>
    </row>
    <row r="35" spans="1:11" s="32" customFormat="1" ht="11.25" customHeight="1">
      <c r="A35" s="34" t="s">
        <v>27</v>
      </c>
      <c r="B35" s="28"/>
      <c r="C35" s="29">
        <v>31459</v>
      </c>
      <c r="D35" s="29">
        <v>35000</v>
      </c>
      <c r="E35" s="29">
        <v>12444</v>
      </c>
      <c r="F35" s="30"/>
      <c r="G35" s="30"/>
      <c r="H35" s="128">
        <v>360.025</v>
      </c>
      <c r="I35" s="128">
        <v>399</v>
      </c>
      <c r="J35" s="128">
        <v>128.273</v>
      </c>
      <c r="K35" s="31"/>
    </row>
    <row r="36" spans="1:11" s="32" customFormat="1" ht="11.25" customHeight="1">
      <c r="A36" s="34" t="s">
        <v>28</v>
      </c>
      <c r="B36" s="28"/>
      <c r="C36" s="29">
        <v>23</v>
      </c>
      <c r="D36" s="29">
        <v>44</v>
      </c>
      <c r="E36" s="29">
        <v>48</v>
      </c>
      <c r="F36" s="30"/>
      <c r="G36" s="30"/>
      <c r="H36" s="128">
        <v>0.215</v>
      </c>
      <c r="I36" s="128">
        <v>0.44</v>
      </c>
      <c r="J36" s="128">
        <v>0.355</v>
      </c>
      <c r="K36" s="31"/>
    </row>
    <row r="37" spans="1:11" s="23" customFormat="1" ht="11.25" customHeight="1">
      <c r="A37" s="35" t="s">
        <v>29</v>
      </c>
      <c r="B37" s="36"/>
      <c r="C37" s="37">
        <v>37819</v>
      </c>
      <c r="D37" s="37">
        <v>40051</v>
      </c>
      <c r="E37" s="37">
        <v>15492</v>
      </c>
      <c r="F37" s="38">
        <v>38.68068213028389</v>
      </c>
      <c r="G37" s="39"/>
      <c r="H37" s="129">
        <v>426.6209999999999</v>
      </c>
      <c r="I37" s="130">
        <v>460.061</v>
      </c>
      <c r="J37" s="130">
        <v>152.79399999999998</v>
      </c>
      <c r="K37" s="40">
        <v>33.2116827985854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113</v>
      </c>
      <c r="D39" s="37">
        <v>110</v>
      </c>
      <c r="E39" s="37">
        <v>110</v>
      </c>
      <c r="F39" s="38">
        <v>100</v>
      </c>
      <c r="G39" s="39"/>
      <c r="H39" s="129">
        <v>0.624</v>
      </c>
      <c r="I39" s="130">
        <v>0.605</v>
      </c>
      <c r="J39" s="130">
        <v>0.6</v>
      </c>
      <c r="K39" s="40">
        <v>99.17355371900827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>
        <v>1693</v>
      </c>
      <c r="D41" s="29">
        <v>1073</v>
      </c>
      <c r="E41" s="29">
        <v>1180</v>
      </c>
      <c r="F41" s="30"/>
      <c r="G41" s="30"/>
      <c r="H41" s="128">
        <v>21.052</v>
      </c>
      <c r="I41" s="128">
        <v>14.153</v>
      </c>
      <c r="J41" s="128"/>
      <c r="K41" s="31"/>
    </row>
    <row r="42" spans="1:11" s="32" customFormat="1" ht="11.25" customHeight="1">
      <c r="A42" s="34" t="s">
        <v>32</v>
      </c>
      <c r="B42" s="28"/>
      <c r="C42" s="29">
        <v>938</v>
      </c>
      <c r="D42" s="29">
        <v>830</v>
      </c>
      <c r="E42" s="29">
        <v>638</v>
      </c>
      <c r="F42" s="30"/>
      <c r="G42" s="30"/>
      <c r="H42" s="128">
        <v>14.062</v>
      </c>
      <c r="I42" s="128">
        <v>9.96</v>
      </c>
      <c r="J42" s="128"/>
      <c r="K42" s="31"/>
    </row>
    <row r="43" spans="1:11" s="32" customFormat="1" ht="11.25" customHeight="1">
      <c r="A43" s="34" t="s">
        <v>33</v>
      </c>
      <c r="B43" s="28"/>
      <c r="C43" s="29">
        <v>75219</v>
      </c>
      <c r="D43" s="29">
        <v>73715</v>
      </c>
      <c r="E43" s="29">
        <v>68181</v>
      </c>
      <c r="F43" s="30"/>
      <c r="G43" s="30"/>
      <c r="H43" s="128">
        <v>1007.935</v>
      </c>
      <c r="I43" s="128">
        <v>928.809</v>
      </c>
      <c r="J43" s="128"/>
      <c r="K43" s="31"/>
    </row>
    <row r="44" spans="1:11" s="32" customFormat="1" ht="11.25" customHeight="1">
      <c r="A44" s="34" t="s">
        <v>34</v>
      </c>
      <c r="B44" s="28"/>
      <c r="C44" s="29">
        <v>4202</v>
      </c>
      <c r="D44" s="29">
        <v>656</v>
      </c>
      <c r="E44" s="29">
        <v>736</v>
      </c>
      <c r="F44" s="30"/>
      <c r="G44" s="30"/>
      <c r="H44" s="128">
        <v>49.621</v>
      </c>
      <c r="I44" s="128">
        <v>7.675</v>
      </c>
      <c r="J44" s="128"/>
      <c r="K44" s="31"/>
    </row>
    <row r="45" spans="1:11" s="32" customFormat="1" ht="11.25" customHeight="1">
      <c r="A45" s="34" t="s">
        <v>35</v>
      </c>
      <c r="B45" s="28"/>
      <c r="C45" s="29">
        <v>17580</v>
      </c>
      <c r="D45" s="29">
        <v>16782</v>
      </c>
      <c r="E45" s="29">
        <v>15492</v>
      </c>
      <c r="F45" s="30"/>
      <c r="G45" s="30"/>
      <c r="H45" s="128">
        <v>235.168</v>
      </c>
      <c r="I45" s="128">
        <v>222.815</v>
      </c>
      <c r="J45" s="128"/>
      <c r="K45" s="31"/>
    </row>
    <row r="46" spans="1:11" s="32" customFormat="1" ht="11.25" customHeight="1">
      <c r="A46" s="34" t="s">
        <v>36</v>
      </c>
      <c r="B46" s="28"/>
      <c r="C46" s="29">
        <v>34</v>
      </c>
      <c r="D46" s="29">
        <v>24</v>
      </c>
      <c r="E46" s="29">
        <v>20</v>
      </c>
      <c r="F46" s="30"/>
      <c r="G46" s="30"/>
      <c r="H46" s="128">
        <v>0.354</v>
      </c>
      <c r="I46" s="128">
        <v>0.252</v>
      </c>
      <c r="J46" s="128"/>
      <c r="K46" s="31"/>
    </row>
    <row r="47" spans="1:11" s="32" customFormat="1" ht="11.25" customHeight="1">
      <c r="A47" s="34" t="s">
        <v>37</v>
      </c>
      <c r="B47" s="28"/>
      <c r="C47" s="29">
        <v>113</v>
      </c>
      <c r="D47" s="29">
        <v>33</v>
      </c>
      <c r="E47" s="29">
        <v>51</v>
      </c>
      <c r="F47" s="30"/>
      <c r="G47" s="30"/>
      <c r="H47" s="128">
        <v>1.413</v>
      </c>
      <c r="I47" s="128">
        <v>0.462</v>
      </c>
      <c r="J47" s="128"/>
      <c r="K47" s="31"/>
    </row>
    <row r="48" spans="1:11" s="32" customFormat="1" ht="11.25" customHeight="1">
      <c r="A48" s="34" t="s">
        <v>38</v>
      </c>
      <c r="B48" s="28"/>
      <c r="C48" s="29">
        <v>6426</v>
      </c>
      <c r="D48" s="29">
        <v>3944</v>
      </c>
      <c r="E48" s="29">
        <v>4491</v>
      </c>
      <c r="F48" s="30"/>
      <c r="G48" s="30"/>
      <c r="H48" s="128">
        <v>86.931</v>
      </c>
      <c r="I48" s="128">
        <v>47.328</v>
      </c>
      <c r="J48" s="128"/>
      <c r="K48" s="31"/>
    </row>
    <row r="49" spans="1:11" s="32" customFormat="1" ht="11.25" customHeight="1">
      <c r="A49" s="34" t="s">
        <v>39</v>
      </c>
      <c r="B49" s="28"/>
      <c r="C49" s="29">
        <v>15627</v>
      </c>
      <c r="D49" s="29">
        <v>11496</v>
      </c>
      <c r="E49" s="29">
        <v>11247</v>
      </c>
      <c r="F49" s="30"/>
      <c r="G49" s="30"/>
      <c r="H49" s="128">
        <v>214.543</v>
      </c>
      <c r="I49" s="128">
        <v>151.678</v>
      </c>
      <c r="J49" s="128"/>
      <c r="K49" s="31"/>
    </row>
    <row r="50" spans="1:11" s="23" customFormat="1" ht="11.25" customHeight="1">
      <c r="A50" s="41" t="s">
        <v>40</v>
      </c>
      <c r="B50" s="36"/>
      <c r="C50" s="37">
        <v>121832</v>
      </c>
      <c r="D50" s="37">
        <v>108553</v>
      </c>
      <c r="E50" s="37">
        <v>102036</v>
      </c>
      <c r="F50" s="38">
        <v>93.9964809816403</v>
      </c>
      <c r="G50" s="39"/>
      <c r="H50" s="129">
        <v>1631.0790000000002</v>
      </c>
      <c r="I50" s="130">
        <v>1383.132</v>
      </c>
      <c r="J50" s="130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4376</v>
      </c>
      <c r="D52" s="37">
        <v>4637</v>
      </c>
      <c r="E52" s="37">
        <v>4637</v>
      </c>
      <c r="F52" s="38">
        <v>100</v>
      </c>
      <c r="G52" s="39"/>
      <c r="H52" s="129">
        <v>52.124</v>
      </c>
      <c r="I52" s="130">
        <v>56.4</v>
      </c>
      <c r="J52" s="130">
        <v>52.334</v>
      </c>
      <c r="K52" s="40">
        <v>92.79078014184398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8500</v>
      </c>
      <c r="D54" s="29">
        <v>8000</v>
      </c>
      <c r="E54" s="29">
        <v>7030</v>
      </c>
      <c r="F54" s="30"/>
      <c r="G54" s="30"/>
      <c r="H54" s="128">
        <v>119</v>
      </c>
      <c r="I54" s="128">
        <v>114.8</v>
      </c>
      <c r="J54" s="128">
        <v>101.935</v>
      </c>
      <c r="K54" s="31"/>
    </row>
    <row r="55" spans="1:11" s="32" customFormat="1" ht="11.25" customHeight="1">
      <c r="A55" s="34" t="s">
        <v>43</v>
      </c>
      <c r="B55" s="28"/>
      <c r="C55" s="29">
        <v>1481</v>
      </c>
      <c r="D55" s="29">
        <v>380</v>
      </c>
      <c r="E55" s="29">
        <v>1322</v>
      </c>
      <c r="F55" s="30"/>
      <c r="G55" s="30"/>
      <c r="H55" s="128">
        <v>17.084</v>
      </c>
      <c r="I55" s="128">
        <v>4.788</v>
      </c>
      <c r="J55" s="128">
        <v>14.65</v>
      </c>
      <c r="K55" s="31"/>
    </row>
    <row r="56" spans="1:11" s="32" customFormat="1" ht="11.25" customHeight="1">
      <c r="A56" s="34" t="s">
        <v>44</v>
      </c>
      <c r="B56" s="28"/>
      <c r="C56" s="29">
        <v>674</v>
      </c>
      <c r="D56" s="29">
        <v>570</v>
      </c>
      <c r="E56" s="29">
        <v>780</v>
      </c>
      <c r="F56" s="30"/>
      <c r="G56" s="30"/>
      <c r="H56" s="128">
        <v>8.307</v>
      </c>
      <c r="I56" s="128">
        <v>7.1</v>
      </c>
      <c r="J56" s="128">
        <v>8.9</v>
      </c>
      <c r="K56" s="31"/>
    </row>
    <row r="57" spans="1:11" s="32" customFormat="1" ht="11.25" customHeight="1">
      <c r="A57" s="34" t="s">
        <v>45</v>
      </c>
      <c r="B57" s="28"/>
      <c r="C57" s="29">
        <v>2843</v>
      </c>
      <c r="D57" s="29">
        <v>2520</v>
      </c>
      <c r="E57" s="29">
        <v>2520</v>
      </c>
      <c r="F57" s="30"/>
      <c r="G57" s="30"/>
      <c r="H57" s="128">
        <v>39.718</v>
      </c>
      <c r="I57" s="128">
        <v>35.28</v>
      </c>
      <c r="J57" s="128">
        <v>35.28</v>
      </c>
      <c r="K57" s="31"/>
    </row>
    <row r="58" spans="1:11" s="32" customFormat="1" ht="11.25" customHeight="1">
      <c r="A58" s="34" t="s">
        <v>46</v>
      </c>
      <c r="B58" s="28"/>
      <c r="C58" s="29">
        <v>5002</v>
      </c>
      <c r="D58" s="29">
        <v>5002</v>
      </c>
      <c r="E58" s="29">
        <v>4611</v>
      </c>
      <c r="F58" s="30"/>
      <c r="G58" s="30"/>
      <c r="H58" s="128">
        <v>60.024</v>
      </c>
      <c r="I58" s="128">
        <v>55.022</v>
      </c>
      <c r="J58" s="128">
        <v>36.519</v>
      </c>
      <c r="K58" s="31"/>
    </row>
    <row r="59" spans="1:11" s="23" customFormat="1" ht="11.25" customHeight="1">
      <c r="A59" s="35" t="s">
        <v>47</v>
      </c>
      <c r="B59" s="36"/>
      <c r="C59" s="37">
        <v>18500</v>
      </c>
      <c r="D59" s="37">
        <v>16472</v>
      </c>
      <c r="E59" s="37">
        <v>16263</v>
      </c>
      <c r="F59" s="38">
        <v>98.73118018455561</v>
      </c>
      <c r="G59" s="39"/>
      <c r="H59" s="129">
        <v>244.13299999999998</v>
      </c>
      <c r="I59" s="130">
        <v>216.98999999999998</v>
      </c>
      <c r="J59" s="130">
        <v>197.28400000000002</v>
      </c>
      <c r="K59" s="40">
        <v>90.91847550578369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71</v>
      </c>
      <c r="D61" s="29">
        <v>298</v>
      </c>
      <c r="E61" s="29">
        <v>291</v>
      </c>
      <c r="F61" s="30"/>
      <c r="G61" s="30"/>
      <c r="H61" s="128">
        <v>0.852</v>
      </c>
      <c r="I61" s="128">
        <v>3.576</v>
      </c>
      <c r="J61" s="128">
        <v>3.492</v>
      </c>
      <c r="K61" s="31"/>
    </row>
    <row r="62" spans="1:11" s="32" customFormat="1" ht="11.25" customHeight="1">
      <c r="A62" s="34" t="s">
        <v>49</v>
      </c>
      <c r="B62" s="28"/>
      <c r="C62" s="29">
        <v>104</v>
      </c>
      <c r="D62" s="29">
        <v>64</v>
      </c>
      <c r="E62" s="29">
        <v>64</v>
      </c>
      <c r="F62" s="30"/>
      <c r="G62" s="30"/>
      <c r="H62" s="128">
        <v>0.347</v>
      </c>
      <c r="I62" s="128">
        <v>0.233</v>
      </c>
      <c r="J62" s="128">
        <v>0.233</v>
      </c>
      <c r="K62" s="31"/>
    </row>
    <row r="63" spans="1:11" s="32" customFormat="1" ht="11.25" customHeight="1">
      <c r="A63" s="34" t="s">
        <v>50</v>
      </c>
      <c r="B63" s="28"/>
      <c r="C63" s="29">
        <v>98</v>
      </c>
      <c r="D63" s="29">
        <v>88</v>
      </c>
      <c r="E63" s="29">
        <v>88</v>
      </c>
      <c r="F63" s="30"/>
      <c r="G63" s="30"/>
      <c r="H63" s="128">
        <v>1.372</v>
      </c>
      <c r="I63" s="128">
        <v>1.408</v>
      </c>
      <c r="J63" s="128">
        <v>1.232</v>
      </c>
      <c r="K63" s="31"/>
    </row>
    <row r="64" spans="1:11" s="23" customFormat="1" ht="11.25" customHeight="1">
      <c r="A64" s="35" t="s">
        <v>51</v>
      </c>
      <c r="B64" s="36"/>
      <c r="C64" s="37">
        <v>273</v>
      </c>
      <c r="D64" s="37">
        <v>450</v>
      </c>
      <c r="E64" s="37">
        <v>443</v>
      </c>
      <c r="F64" s="38">
        <v>98.44444444444444</v>
      </c>
      <c r="G64" s="39"/>
      <c r="H64" s="129">
        <v>2.5709999999999997</v>
      </c>
      <c r="I64" s="130">
        <v>5.2170000000000005</v>
      </c>
      <c r="J64" s="130">
        <v>4.957</v>
      </c>
      <c r="K64" s="40">
        <v>95.0162928886333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149</v>
      </c>
      <c r="D66" s="37">
        <v>150</v>
      </c>
      <c r="E66" s="37">
        <v>165</v>
      </c>
      <c r="F66" s="38">
        <v>110</v>
      </c>
      <c r="G66" s="39"/>
      <c r="H66" s="129">
        <v>1.163</v>
      </c>
      <c r="I66" s="130">
        <v>1.5</v>
      </c>
      <c r="J66" s="130">
        <v>0.17</v>
      </c>
      <c r="K66" s="40">
        <v>11.333333333333334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24340</v>
      </c>
      <c r="D68" s="29">
        <v>8630</v>
      </c>
      <c r="E68" s="29">
        <v>9900</v>
      </c>
      <c r="F68" s="30"/>
      <c r="G68" s="30"/>
      <c r="H68" s="128">
        <v>323.722</v>
      </c>
      <c r="I68" s="128">
        <v>98.65</v>
      </c>
      <c r="J68" s="128">
        <v>124</v>
      </c>
      <c r="K68" s="31"/>
    </row>
    <row r="69" spans="1:11" s="32" customFormat="1" ht="11.25" customHeight="1">
      <c r="A69" s="34" t="s">
        <v>54</v>
      </c>
      <c r="B69" s="28"/>
      <c r="C69" s="29">
        <v>17849</v>
      </c>
      <c r="D69" s="29">
        <v>11640</v>
      </c>
      <c r="E69" s="29">
        <v>12400</v>
      </c>
      <c r="F69" s="30"/>
      <c r="G69" s="30"/>
      <c r="H69" s="128">
        <v>235.875</v>
      </c>
      <c r="I69" s="128">
        <v>148</v>
      </c>
      <c r="J69" s="128">
        <v>157</v>
      </c>
      <c r="K69" s="31"/>
    </row>
    <row r="70" spans="1:11" s="23" customFormat="1" ht="11.25" customHeight="1">
      <c r="A70" s="35" t="s">
        <v>55</v>
      </c>
      <c r="B70" s="36"/>
      <c r="C70" s="37">
        <v>42189</v>
      </c>
      <c r="D70" s="37">
        <v>20270</v>
      </c>
      <c r="E70" s="37">
        <v>22300</v>
      </c>
      <c r="F70" s="38">
        <v>110.01480019733596</v>
      </c>
      <c r="G70" s="39"/>
      <c r="H70" s="129">
        <v>559.597</v>
      </c>
      <c r="I70" s="130">
        <v>246.65</v>
      </c>
      <c r="J70" s="130">
        <v>281</v>
      </c>
      <c r="K70" s="40">
        <v>113.92661666328806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7</v>
      </c>
      <c r="D72" s="29">
        <v>14</v>
      </c>
      <c r="E72" s="29">
        <v>10</v>
      </c>
      <c r="F72" s="30"/>
      <c r="G72" s="30"/>
      <c r="H72" s="128">
        <v>0.035</v>
      </c>
      <c r="I72" s="128">
        <v>0.07</v>
      </c>
      <c r="J72" s="128">
        <v>0.04</v>
      </c>
      <c r="K72" s="31"/>
    </row>
    <row r="73" spans="1:11" s="32" customFormat="1" ht="11.25" customHeight="1">
      <c r="A73" s="34" t="s">
        <v>57</v>
      </c>
      <c r="B73" s="28"/>
      <c r="C73" s="29">
        <v>2040</v>
      </c>
      <c r="D73" s="29">
        <v>1586</v>
      </c>
      <c r="E73" s="29">
        <v>1820</v>
      </c>
      <c r="F73" s="30"/>
      <c r="G73" s="30"/>
      <c r="H73" s="128">
        <v>24.367</v>
      </c>
      <c r="I73" s="128">
        <v>22.509</v>
      </c>
      <c r="J73" s="128">
        <v>20.02</v>
      </c>
      <c r="K73" s="31"/>
    </row>
    <row r="74" spans="1:11" s="32" customFormat="1" ht="11.25" customHeight="1">
      <c r="A74" s="34" t="s">
        <v>58</v>
      </c>
      <c r="B74" s="28"/>
      <c r="C74" s="29">
        <v>683</v>
      </c>
      <c r="D74" s="29">
        <v>126</v>
      </c>
      <c r="E74" s="29">
        <v>35</v>
      </c>
      <c r="F74" s="30"/>
      <c r="G74" s="30"/>
      <c r="H74" s="128">
        <v>8.196</v>
      </c>
      <c r="I74" s="128">
        <v>1.512</v>
      </c>
      <c r="J74" s="128">
        <v>0.42</v>
      </c>
      <c r="K74" s="31"/>
    </row>
    <row r="75" spans="1:11" s="32" customFormat="1" ht="11.25" customHeight="1">
      <c r="A75" s="34" t="s">
        <v>59</v>
      </c>
      <c r="B75" s="28"/>
      <c r="C75" s="29">
        <v>2084</v>
      </c>
      <c r="D75" s="29">
        <v>1587</v>
      </c>
      <c r="E75" s="29">
        <v>1480</v>
      </c>
      <c r="F75" s="30"/>
      <c r="G75" s="30"/>
      <c r="H75" s="128">
        <v>23.402</v>
      </c>
      <c r="I75" s="128">
        <v>23.402</v>
      </c>
      <c r="J75" s="128">
        <v>14.875</v>
      </c>
      <c r="K75" s="31"/>
    </row>
    <row r="76" spans="1:11" s="32" customFormat="1" ht="11.25" customHeight="1">
      <c r="A76" s="34" t="s">
        <v>60</v>
      </c>
      <c r="B76" s="28"/>
      <c r="C76" s="29">
        <v>70</v>
      </c>
      <c r="D76" s="29">
        <v>30</v>
      </c>
      <c r="E76" s="29">
        <v>58</v>
      </c>
      <c r="F76" s="30"/>
      <c r="G76" s="30"/>
      <c r="H76" s="128">
        <v>0.95</v>
      </c>
      <c r="I76" s="128">
        <v>0.24</v>
      </c>
      <c r="J76" s="128">
        <v>0.465</v>
      </c>
      <c r="K76" s="31"/>
    </row>
    <row r="77" spans="1:11" s="32" customFormat="1" ht="11.25" customHeight="1">
      <c r="A77" s="34" t="s">
        <v>61</v>
      </c>
      <c r="B77" s="28"/>
      <c r="C77" s="29">
        <v>571</v>
      </c>
      <c r="D77" s="29">
        <v>87</v>
      </c>
      <c r="E77" s="29">
        <v>10</v>
      </c>
      <c r="F77" s="30"/>
      <c r="G77" s="30"/>
      <c r="H77" s="128">
        <v>6.167</v>
      </c>
      <c r="I77" s="128">
        <v>0.783</v>
      </c>
      <c r="J77" s="128">
        <v>0.09</v>
      </c>
      <c r="K77" s="31"/>
    </row>
    <row r="78" spans="1:11" s="32" customFormat="1" ht="11.25" customHeight="1">
      <c r="A78" s="34" t="s">
        <v>62</v>
      </c>
      <c r="B78" s="28"/>
      <c r="C78" s="29">
        <v>160</v>
      </c>
      <c r="D78" s="29">
        <v>177</v>
      </c>
      <c r="E78" s="29">
        <v>177</v>
      </c>
      <c r="F78" s="30"/>
      <c r="G78" s="30"/>
      <c r="H78" s="128">
        <v>1.122</v>
      </c>
      <c r="I78" s="128">
        <v>1.415</v>
      </c>
      <c r="J78" s="128">
        <v>1.239</v>
      </c>
      <c r="K78" s="31"/>
    </row>
    <row r="79" spans="1:11" s="32" customFormat="1" ht="11.25" customHeight="1">
      <c r="A79" s="34" t="s">
        <v>63</v>
      </c>
      <c r="B79" s="28"/>
      <c r="C79" s="29">
        <v>2220</v>
      </c>
      <c r="D79" s="29">
        <v>760</v>
      </c>
      <c r="E79" s="29">
        <v>850</v>
      </c>
      <c r="F79" s="30"/>
      <c r="G79" s="30"/>
      <c r="H79" s="128">
        <v>27.35</v>
      </c>
      <c r="I79" s="128">
        <v>7.6</v>
      </c>
      <c r="J79" s="128">
        <v>8.5</v>
      </c>
      <c r="K79" s="31"/>
    </row>
    <row r="80" spans="1:11" s="23" customFormat="1" ht="11.25" customHeight="1">
      <c r="A80" s="41" t="s">
        <v>64</v>
      </c>
      <c r="B80" s="36"/>
      <c r="C80" s="37">
        <v>7835</v>
      </c>
      <c r="D80" s="37">
        <v>4367</v>
      </c>
      <c r="E80" s="37">
        <v>4440</v>
      </c>
      <c r="F80" s="38">
        <v>101.67162811999084</v>
      </c>
      <c r="G80" s="39"/>
      <c r="H80" s="129">
        <v>91.589</v>
      </c>
      <c r="I80" s="130">
        <v>57.531000000000006</v>
      </c>
      <c r="J80" s="130">
        <v>45.64900000000001</v>
      </c>
      <c r="K80" s="40">
        <v>79.34678694964454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>
        <v>294</v>
      </c>
      <c r="D82" s="29">
        <v>303</v>
      </c>
      <c r="E82" s="29">
        <v>303</v>
      </c>
      <c r="F82" s="30"/>
      <c r="G82" s="30"/>
      <c r="H82" s="128">
        <v>0.627</v>
      </c>
      <c r="I82" s="128">
        <v>0.641</v>
      </c>
      <c r="J82" s="128">
        <v>0.641</v>
      </c>
      <c r="K82" s="31"/>
    </row>
    <row r="83" spans="1:11" s="32" customFormat="1" ht="11.25" customHeight="1">
      <c r="A83" s="34" t="s">
        <v>66</v>
      </c>
      <c r="B83" s="28"/>
      <c r="C83" s="29">
        <v>229</v>
      </c>
      <c r="D83" s="29">
        <v>221</v>
      </c>
      <c r="E83" s="29">
        <v>221</v>
      </c>
      <c r="F83" s="30"/>
      <c r="G83" s="30"/>
      <c r="H83" s="128">
        <v>0.52</v>
      </c>
      <c r="I83" s="128">
        <v>0.514</v>
      </c>
      <c r="J83" s="128">
        <v>0.514</v>
      </c>
      <c r="K83" s="31"/>
    </row>
    <row r="84" spans="1:11" s="23" customFormat="1" ht="11.25" customHeight="1">
      <c r="A84" s="35" t="s">
        <v>67</v>
      </c>
      <c r="B84" s="36"/>
      <c r="C84" s="37">
        <v>523</v>
      </c>
      <c r="D84" s="37">
        <v>524</v>
      </c>
      <c r="E84" s="37">
        <v>524</v>
      </c>
      <c r="F84" s="38">
        <v>100</v>
      </c>
      <c r="G84" s="39"/>
      <c r="H84" s="129">
        <v>1.147</v>
      </c>
      <c r="I84" s="130">
        <v>1.155</v>
      </c>
      <c r="J84" s="130">
        <v>1.155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358269</v>
      </c>
      <c r="D87" s="48">
        <v>317720</v>
      </c>
      <c r="E87" s="48">
        <v>252961</v>
      </c>
      <c r="F87" s="49">
        <v>79.61758781316883</v>
      </c>
      <c r="G87" s="39"/>
      <c r="H87" s="133">
        <v>4597.657999999999</v>
      </c>
      <c r="I87" s="134">
        <v>3784.416</v>
      </c>
      <c r="J87" s="135" t="s">
        <v>276</v>
      </c>
      <c r="K87" s="49">
        <v>72.83554450673499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89" spans="1:11" ht="11.25" customHeight="1">
      <c r="A89" s="173" t="s">
        <v>277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3"/>
    </row>
    <row r="90" spans="1:11" ht="11.25" customHeight="1">
      <c r="A90" s="172" t="s">
        <v>278</v>
      </c>
      <c r="B90" s="172"/>
      <c r="C90" s="172"/>
      <c r="D90" s="172"/>
      <c r="E90" s="172"/>
      <c r="F90" s="172"/>
      <c r="G90" s="172"/>
      <c r="H90" s="172"/>
      <c r="I90" s="172"/>
      <c r="J90" s="172"/>
      <c r="K90" s="172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6">
    <mergeCell ref="A1:K1"/>
    <mergeCell ref="J2:K2"/>
    <mergeCell ref="C4:F4"/>
    <mergeCell ref="H4:K4"/>
    <mergeCell ref="A90:K90"/>
    <mergeCell ref="A89:K89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K625"/>
  <sheetViews>
    <sheetView view="pageBreakPreview" zoomScaleSheetLayoutView="100" workbookViewId="0" topLeftCell="A52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79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6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/>
      <c r="I9" s="128"/>
      <c r="J9" s="128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/>
      <c r="I10" s="128"/>
      <c r="J10" s="128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/>
      <c r="I11" s="128"/>
      <c r="J11" s="128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/>
      <c r="I12" s="128"/>
      <c r="J12" s="128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9"/>
      <c r="I13" s="130"/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>
        <v>8</v>
      </c>
      <c r="F15" s="38"/>
      <c r="G15" s="39"/>
      <c r="H15" s="129"/>
      <c r="I15" s="130"/>
      <c r="J15" s="130">
        <v>0.225</v>
      </c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/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9"/>
      <c r="I22" s="130"/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9"/>
      <c r="I24" s="130"/>
      <c r="J24" s="130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9"/>
      <c r="I26" s="130"/>
      <c r="J26" s="130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438</v>
      </c>
      <c r="D28" s="29">
        <v>325</v>
      </c>
      <c r="E28" s="29">
        <v>845</v>
      </c>
      <c r="F28" s="30"/>
      <c r="G28" s="30"/>
      <c r="H28" s="128">
        <v>1.526</v>
      </c>
      <c r="I28" s="128">
        <v>1.05</v>
      </c>
      <c r="J28" s="128">
        <v>5</v>
      </c>
      <c r="K28" s="31"/>
    </row>
    <row r="29" spans="1:11" s="32" customFormat="1" ht="11.25" customHeight="1">
      <c r="A29" s="34" t="s">
        <v>22</v>
      </c>
      <c r="B29" s="28"/>
      <c r="C29" s="29">
        <v>175</v>
      </c>
      <c r="D29" s="29">
        <v>139</v>
      </c>
      <c r="E29" s="29">
        <v>90</v>
      </c>
      <c r="F29" s="30"/>
      <c r="G29" s="30"/>
      <c r="H29" s="128">
        <v>0.84</v>
      </c>
      <c r="I29" s="128">
        <v>0.082</v>
      </c>
      <c r="J29" s="128">
        <v>0.108</v>
      </c>
      <c r="K29" s="31"/>
    </row>
    <row r="30" spans="1:11" s="32" customFormat="1" ht="11.25" customHeight="1">
      <c r="A30" s="34" t="s">
        <v>23</v>
      </c>
      <c r="B30" s="28"/>
      <c r="C30" s="29">
        <v>223</v>
      </c>
      <c r="D30" s="29">
        <v>196</v>
      </c>
      <c r="E30" s="29">
        <v>180</v>
      </c>
      <c r="F30" s="30"/>
      <c r="G30" s="30"/>
      <c r="H30" s="128">
        <v>1.335</v>
      </c>
      <c r="I30" s="128">
        <v>1.2</v>
      </c>
      <c r="J30" s="128">
        <v>1.058</v>
      </c>
      <c r="K30" s="31"/>
    </row>
    <row r="31" spans="1:11" s="23" customFormat="1" ht="11.25" customHeight="1">
      <c r="A31" s="41" t="s">
        <v>24</v>
      </c>
      <c r="B31" s="36"/>
      <c r="C31" s="37">
        <v>836</v>
      </c>
      <c r="D31" s="37">
        <v>660</v>
      </c>
      <c r="E31" s="37">
        <v>1115</v>
      </c>
      <c r="F31" s="38">
        <v>168.93939393939394</v>
      </c>
      <c r="G31" s="39"/>
      <c r="H31" s="129">
        <v>3.701</v>
      </c>
      <c r="I31" s="130">
        <v>2.332</v>
      </c>
      <c r="J31" s="130">
        <v>6.1659999999999995</v>
      </c>
      <c r="K31" s="40">
        <v>264.4082332761578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8"/>
      <c r="I33" s="128"/>
      <c r="J33" s="128"/>
      <c r="K33" s="31"/>
    </row>
    <row r="34" spans="1:11" s="32" customFormat="1" ht="11.25" customHeight="1">
      <c r="A34" s="34" t="s">
        <v>26</v>
      </c>
      <c r="B34" s="28"/>
      <c r="C34" s="29">
        <v>288</v>
      </c>
      <c r="D34" s="29">
        <v>220</v>
      </c>
      <c r="E34" s="29">
        <v>450</v>
      </c>
      <c r="F34" s="30"/>
      <c r="G34" s="30"/>
      <c r="H34" s="128">
        <v>1.036</v>
      </c>
      <c r="I34" s="128">
        <v>0.79</v>
      </c>
      <c r="J34" s="128">
        <v>1.895</v>
      </c>
      <c r="K34" s="31"/>
    </row>
    <row r="35" spans="1:11" s="32" customFormat="1" ht="11.25" customHeight="1">
      <c r="A35" s="34" t="s">
        <v>27</v>
      </c>
      <c r="B35" s="28"/>
      <c r="C35" s="29">
        <v>192</v>
      </c>
      <c r="D35" s="29">
        <v>210</v>
      </c>
      <c r="E35" s="29">
        <v>980</v>
      </c>
      <c r="F35" s="30"/>
      <c r="G35" s="30"/>
      <c r="H35" s="128">
        <v>1.638</v>
      </c>
      <c r="I35" s="128">
        <v>1.05</v>
      </c>
      <c r="J35" s="128">
        <v>5.362</v>
      </c>
      <c r="K35" s="31"/>
    </row>
    <row r="36" spans="1:11" s="32" customFormat="1" ht="11.25" customHeight="1">
      <c r="A36" s="34" t="s">
        <v>28</v>
      </c>
      <c r="B36" s="28"/>
      <c r="C36" s="29">
        <v>54</v>
      </c>
      <c r="D36" s="29">
        <v>50</v>
      </c>
      <c r="E36" s="29">
        <v>54</v>
      </c>
      <c r="F36" s="30"/>
      <c r="G36" s="30"/>
      <c r="H36" s="128">
        <v>0.326</v>
      </c>
      <c r="I36" s="128">
        <v>0.2</v>
      </c>
      <c r="J36" s="128">
        <v>0.102</v>
      </c>
      <c r="K36" s="31"/>
    </row>
    <row r="37" spans="1:11" s="23" customFormat="1" ht="11.25" customHeight="1">
      <c r="A37" s="35" t="s">
        <v>29</v>
      </c>
      <c r="B37" s="36"/>
      <c r="C37" s="37">
        <v>534</v>
      </c>
      <c r="D37" s="37">
        <v>480</v>
      </c>
      <c r="E37" s="37">
        <v>1484</v>
      </c>
      <c r="F37" s="38">
        <v>309.1666666666667</v>
      </c>
      <c r="G37" s="39"/>
      <c r="H37" s="129">
        <v>3</v>
      </c>
      <c r="I37" s="130">
        <v>2.04</v>
      </c>
      <c r="J37" s="130">
        <v>7.359</v>
      </c>
      <c r="K37" s="40">
        <v>360.735294117647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21</v>
      </c>
      <c r="D39" s="37"/>
      <c r="E39" s="37">
        <v>20</v>
      </c>
      <c r="F39" s="38"/>
      <c r="G39" s="39"/>
      <c r="H39" s="129">
        <v>0.029</v>
      </c>
      <c r="I39" s="130"/>
      <c r="J39" s="130">
        <v>0.025</v>
      </c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8"/>
      <c r="I41" s="128"/>
      <c r="J41" s="128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8"/>
      <c r="I42" s="128"/>
      <c r="J42" s="128"/>
      <c r="K42" s="31"/>
    </row>
    <row r="43" spans="1:11" s="32" customFormat="1" ht="11.25" customHeight="1">
      <c r="A43" s="34" t="s">
        <v>33</v>
      </c>
      <c r="B43" s="28"/>
      <c r="C43" s="29">
        <v>8</v>
      </c>
      <c r="D43" s="29">
        <v>2</v>
      </c>
      <c r="E43" s="29">
        <v>2</v>
      </c>
      <c r="F43" s="30"/>
      <c r="G43" s="30"/>
      <c r="H43" s="128">
        <v>0.057</v>
      </c>
      <c r="I43" s="128">
        <v>0.013</v>
      </c>
      <c r="J43" s="128">
        <v>0.014</v>
      </c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/>
      <c r="I44" s="128"/>
      <c r="J44" s="128"/>
      <c r="K44" s="31"/>
    </row>
    <row r="45" spans="1:11" s="32" customFormat="1" ht="11.25" customHeight="1">
      <c r="A45" s="34" t="s">
        <v>35</v>
      </c>
      <c r="B45" s="28"/>
      <c r="C45" s="29">
        <v>10</v>
      </c>
      <c r="D45" s="29">
        <v>9</v>
      </c>
      <c r="E45" s="29">
        <v>17</v>
      </c>
      <c r="F45" s="30"/>
      <c r="G45" s="30"/>
      <c r="H45" s="128">
        <v>0.06</v>
      </c>
      <c r="I45" s="128">
        <v>0.072</v>
      </c>
      <c r="J45" s="128">
        <v>0.17</v>
      </c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8"/>
      <c r="I46" s="128"/>
      <c r="J46" s="128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8"/>
      <c r="I47" s="128"/>
      <c r="J47" s="128"/>
      <c r="K47" s="31"/>
    </row>
    <row r="48" spans="1:11" s="32" customFormat="1" ht="11.25" customHeight="1">
      <c r="A48" s="34" t="s">
        <v>38</v>
      </c>
      <c r="B48" s="28"/>
      <c r="C48" s="29"/>
      <c r="D48" s="29">
        <v>60</v>
      </c>
      <c r="E48" s="29">
        <v>74</v>
      </c>
      <c r="F48" s="30"/>
      <c r="G48" s="30"/>
      <c r="H48" s="128"/>
      <c r="I48" s="128">
        <v>0.3</v>
      </c>
      <c r="J48" s="128">
        <v>0.355</v>
      </c>
      <c r="K48" s="31"/>
    </row>
    <row r="49" spans="1:11" s="32" customFormat="1" ht="11.25" customHeight="1">
      <c r="A49" s="34" t="s">
        <v>39</v>
      </c>
      <c r="B49" s="28"/>
      <c r="C49" s="29">
        <v>43</v>
      </c>
      <c r="D49" s="29">
        <v>44</v>
      </c>
      <c r="E49" s="29">
        <v>85</v>
      </c>
      <c r="F49" s="30"/>
      <c r="G49" s="30"/>
      <c r="H49" s="128">
        <v>0.361</v>
      </c>
      <c r="I49" s="128">
        <v>0.339</v>
      </c>
      <c r="J49" s="128">
        <v>0.68</v>
      </c>
      <c r="K49" s="31"/>
    </row>
    <row r="50" spans="1:11" s="23" customFormat="1" ht="11.25" customHeight="1">
      <c r="A50" s="41" t="s">
        <v>40</v>
      </c>
      <c r="B50" s="36"/>
      <c r="C50" s="37">
        <v>61</v>
      </c>
      <c r="D50" s="37">
        <v>115</v>
      </c>
      <c r="E50" s="37">
        <v>178</v>
      </c>
      <c r="F50" s="38">
        <v>154.7826086956522</v>
      </c>
      <c r="G50" s="39"/>
      <c r="H50" s="129">
        <v>0.478</v>
      </c>
      <c r="I50" s="130">
        <v>0.724</v>
      </c>
      <c r="J50" s="130">
        <v>1.219</v>
      </c>
      <c r="K50" s="40">
        <v>168.37016574585635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12</v>
      </c>
      <c r="D52" s="37">
        <v>15</v>
      </c>
      <c r="E52" s="37">
        <v>12</v>
      </c>
      <c r="F52" s="38">
        <v>80</v>
      </c>
      <c r="G52" s="39"/>
      <c r="H52" s="129">
        <v>0.042</v>
      </c>
      <c r="I52" s="130">
        <v>0.027</v>
      </c>
      <c r="J52" s="130">
        <v>0.043</v>
      </c>
      <c r="K52" s="40">
        <v>159.25925925925927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87</v>
      </c>
      <c r="D54" s="29">
        <v>78</v>
      </c>
      <c r="E54" s="29">
        <v>71</v>
      </c>
      <c r="F54" s="30"/>
      <c r="G54" s="30"/>
      <c r="H54" s="128">
        <v>0.566</v>
      </c>
      <c r="I54" s="128">
        <v>0.484</v>
      </c>
      <c r="J54" s="128">
        <v>0.454</v>
      </c>
      <c r="K54" s="31"/>
    </row>
    <row r="55" spans="1:11" s="32" customFormat="1" ht="11.25" customHeight="1">
      <c r="A55" s="34" t="s">
        <v>43</v>
      </c>
      <c r="B55" s="28"/>
      <c r="C55" s="29">
        <v>27</v>
      </c>
      <c r="D55" s="29">
        <v>35</v>
      </c>
      <c r="E55" s="29">
        <v>158</v>
      </c>
      <c r="F55" s="30"/>
      <c r="G55" s="30"/>
      <c r="H55" s="128">
        <v>0.074</v>
      </c>
      <c r="I55" s="128">
        <v>0.087</v>
      </c>
      <c r="J55" s="128">
        <v>0.19</v>
      </c>
      <c r="K55" s="31"/>
    </row>
    <row r="56" spans="1:11" s="32" customFormat="1" ht="11.25" customHeight="1">
      <c r="A56" s="34" t="s">
        <v>44</v>
      </c>
      <c r="B56" s="28"/>
      <c r="C56" s="29">
        <v>14</v>
      </c>
      <c r="D56" s="29">
        <v>14</v>
      </c>
      <c r="E56" s="29">
        <v>21</v>
      </c>
      <c r="F56" s="30"/>
      <c r="G56" s="30"/>
      <c r="H56" s="128">
        <v>0.074</v>
      </c>
      <c r="I56" s="128">
        <v>0.07</v>
      </c>
      <c r="J56" s="128">
        <v>0.1</v>
      </c>
      <c r="K56" s="31"/>
    </row>
    <row r="57" spans="1:11" s="32" customFormat="1" ht="11.25" customHeight="1">
      <c r="A57" s="34" t="s">
        <v>45</v>
      </c>
      <c r="B57" s="28"/>
      <c r="C57" s="29">
        <v>73</v>
      </c>
      <c r="D57" s="29">
        <v>3</v>
      </c>
      <c r="E57" s="29">
        <v>3</v>
      </c>
      <c r="F57" s="30"/>
      <c r="G57" s="30"/>
      <c r="H57" s="128">
        <v>0.146</v>
      </c>
      <c r="I57" s="128">
        <v>0.006</v>
      </c>
      <c r="J57" s="128">
        <v>0.006</v>
      </c>
      <c r="K57" s="31"/>
    </row>
    <row r="58" spans="1:11" s="32" customFormat="1" ht="11.25" customHeight="1">
      <c r="A58" s="34" t="s">
        <v>46</v>
      </c>
      <c r="B58" s="28"/>
      <c r="C58" s="29">
        <v>20</v>
      </c>
      <c r="D58" s="29">
        <v>22</v>
      </c>
      <c r="E58" s="29">
        <v>15</v>
      </c>
      <c r="F58" s="30"/>
      <c r="G58" s="30"/>
      <c r="H58" s="128">
        <v>0.03</v>
      </c>
      <c r="I58" s="128">
        <v>0.028</v>
      </c>
      <c r="J58" s="128">
        <v>0.045</v>
      </c>
      <c r="K58" s="31"/>
    </row>
    <row r="59" spans="1:11" s="23" customFormat="1" ht="11.25" customHeight="1">
      <c r="A59" s="35" t="s">
        <v>47</v>
      </c>
      <c r="B59" s="36"/>
      <c r="C59" s="37">
        <v>221</v>
      </c>
      <c r="D59" s="37">
        <v>152</v>
      </c>
      <c r="E59" s="37">
        <v>268</v>
      </c>
      <c r="F59" s="38">
        <v>176.31578947368422</v>
      </c>
      <c r="G59" s="39"/>
      <c r="H59" s="129">
        <v>0.8899999999999999</v>
      </c>
      <c r="I59" s="130">
        <v>0.675</v>
      </c>
      <c r="J59" s="130">
        <v>0.795</v>
      </c>
      <c r="K59" s="40">
        <v>117.77777777777777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64</v>
      </c>
      <c r="D61" s="29"/>
      <c r="E61" s="29"/>
      <c r="F61" s="30"/>
      <c r="G61" s="30"/>
      <c r="H61" s="128">
        <v>0.284</v>
      </c>
      <c r="I61" s="128"/>
      <c r="J61" s="128"/>
      <c r="K61" s="31"/>
    </row>
    <row r="62" spans="1:11" s="32" customFormat="1" ht="11.25" customHeight="1">
      <c r="A62" s="34" t="s">
        <v>49</v>
      </c>
      <c r="B62" s="28"/>
      <c r="C62" s="29">
        <v>40</v>
      </c>
      <c r="D62" s="29">
        <v>41</v>
      </c>
      <c r="E62" s="29">
        <v>41</v>
      </c>
      <c r="F62" s="30"/>
      <c r="G62" s="30"/>
      <c r="H62" s="128">
        <v>0.1</v>
      </c>
      <c r="I62" s="128">
        <v>0.108</v>
      </c>
      <c r="J62" s="128">
        <v>0.108</v>
      </c>
      <c r="K62" s="31"/>
    </row>
    <row r="63" spans="1:11" s="32" customFormat="1" ht="11.25" customHeight="1">
      <c r="A63" s="34" t="s">
        <v>50</v>
      </c>
      <c r="B63" s="28"/>
      <c r="C63" s="29">
        <v>4</v>
      </c>
      <c r="D63" s="29">
        <v>3</v>
      </c>
      <c r="E63" s="29">
        <v>3</v>
      </c>
      <c r="F63" s="30"/>
      <c r="G63" s="30"/>
      <c r="H63" s="128"/>
      <c r="I63" s="128">
        <v>0.01</v>
      </c>
      <c r="J63" s="128">
        <v>0.009</v>
      </c>
      <c r="K63" s="31"/>
    </row>
    <row r="64" spans="1:11" s="23" customFormat="1" ht="11.25" customHeight="1">
      <c r="A64" s="35" t="s">
        <v>51</v>
      </c>
      <c r="B64" s="36"/>
      <c r="C64" s="37">
        <v>108</v>
      </c>
      <c r="D64" s="37">
        <v>44</v>
      </c>
      <c r="E64" s="37">
        <v>44</v>
      </c>
      <c r="F64" s="38">
        <v>100</v>
      </c>
      <c r="G64" s="39"/>
      <c r="H64" s="129">
        <v>0.384</v>
      </c>
      <c r="I64" s="130">
        <v>0.118</v>
      </c>
      <c r="J64" s="130">
        <v>0.11699999999999999</v>
      </c>
      <c r="K64" s="40">
        <v>99.15254237288136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21</v>
      </c>
      <c r="D66" s="37">
        <v>13</v>
      </c>
      <c r="E66" s="37">
        <v>15</v>
      </c>
      <c r="F66" s="38">
        <v>115.38461538461539</v>
      </c>
      <c r="G66" s="39"/>
      <c r="H66" s="129">
        <v>0.08</v>
      </c>
      <c r="I66" s="130">
        <v>0.05</v>
      </c>
      <c r="J66" s="130">
        <v>0.012</v>
      </c>
      <c r="K66" s="40">
        <v>23.999999999999996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8"/>
      <c r="I68" s="128"/>
      <c r="J68" s="128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8"/>
      <c r="I69" s="128"/>
      <c r="J69" s="128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9"/>
      <c r="I70" s="130"/>
      <c r="J70" s="130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9</v>
      </c>
      <c r="D72" s="29">
        <v>13</v>
      </c>
      <c r="E72" s="29">
        <v>13</v>
      </c>
      <c r="F72" s="30"/>
      <c r="G72" s="30"/>
      <c r="H72" s="128">
        <v>0.016</v>
      </c>
      <c r="I72" s="128">
        <v>0.017</v>
      </c>
      <c r="J72" s="128">
        <v>0.008</v>
      </c>
      <c r="K72" s="31"/>
    </row>
    <row r="73" spans="1:11" s="32" customFormat="1" ht="11.25" customHeight="1">
      <c r="A73" s="34" t="s">
        <v>57</v>
      </c>
      <c r="B73" s="28"/>
      <c r="C73" s="29">
        <v>2200</v>
      </c>
      <c r="D73" s="29">
        <v>2973</v>
      </c>
      <c r="E73" s="29">
        <v>1450</v>
      </c>
      <c r="F73" s="30"/>
      <c r="G73" s="30"/>
      <c r="H73" s="128">
        <v>6.241</v>
      </c>
      <c r="I73" s="128">
        <v>6.883</v>
      </c>
      <c r="J73" s="128">
        <v>4.35</v>
      </c>
      <c r="K73" s="31"/>
    </row>
    <row r="74" spans="1:11" s="32" customFormat="1" ht="11.25" customHeight="1">
      <c r="A74" s="34" t="s">
        <v>58</v>
      </c>
      <c r="B74" s="28"/>
      <c r="C74" s="29">
        <v>64</v>
      </c>
      <c r="D74" s="29">
        <v>7</v>
      </c>
      <c r="E74" s="29">
        <v>7</v>
      </c>
      <c r="F74" s="30"/>
      <c r="G74" s="30"/>
      <c r="H74" s="128">
        <v>0.416</v>
      </c>
      <c r="I74" s="128">
        <v>0.049</v>
      </c>
      <c r="J74" s="128">
        <v>0.049</v>
      </c>
      <c r="K74" s="31"/>
    </row>
    <row r="75" spans="1:11" s="32" customFormat="1" ht="11.25" customHeight="1">
      <c r="A75" s="34" t="s">
        <v>59</v>
      </c>
      <c r="B75" s="28"/>
      <c r="C75" s="29">
        <v>37</v>
      </c>
      <c r="D75" s="29">
        <v>32</v>
      </c>
      <c r="E75" s="29">
        <v>40</v>
      </c>
      <c r="F75" s="30"/>
      <c r="G75" s="30"/>
      <c r="H75" s="128">
        <v>0.182</v>
      </c>
      <c r="I75" s="128">
        <v>0.158</v>
      </c>
      <c r="J75" s="128">
        <v>0.18</v>
      </c>
      <c r="K75" s="31"/>
    </row>
    <row r="76" spans="1:11" s="32" customFormat="1" ht="11.25" customHeight="1">
      <c r="A76" s="34" t="s">
        <v>60</v>
      </c>
      <c r="B76" s="28"/>
      <c r="C76" s="29">
        <v>4</v>
      </c>
      <c r="D76" s="29">
        <v>22</v>
      </c>
      <c r="E76" s="29">
        <v>20</v>
      </c>
      <c r="F76" s="30"/>
      <c r="G76" s="30"/>
      <c r="H76" s="128">
        <v>0.008</v>
      </c>
      <c r="I76" s="128">
        <v>0.033</v>
      </c>
      <c r="J76" s="128">
        <v>0.001</v>
      </c>
      <c r="K76" s="31"/>
    </row>
    <row r="77" spans="1:11" s="32" customFormat="1" ht="11.25" customHeight="1">
      <c r="A77" s="34" t="s">
        <v>61</v>
      </c>
      <c r="B77" s="28"/>
      <c r="C77" s="29">
        <v>4</v>
      </c>
      <c r="D77" s="29"/>
      <c r="E77" s="29">
        <v>10</v>
      </c>
      <c r="F77" s="30"/>
      <c r="G77" s="30"/>
      <c r="H77" s="128">
        <v>0.011</v>
      </c>
      <c r="I77" s="128"/>
      <c r="J77" s="128">
        <v>0.02</v>
      </c>
      <c r="K77" s="31"/>
    </row>
    <row r="78" spans="1:11" s="32" customFormat="1" ht="11.25" customHeight="1">
      <c r="A78" s="34" t="s">
        <v>62</v>
      </c>
      <c r="B78" s="28"/>
      <c r="C78" s="29">
        <v>7</v>
      </c>
      <c r="D78" s="29">
        <v>4</v>
      </c>
      <c r="E78" s="29">
        <v>16</v>
      </c>
      <c r="F78" s="30"/>
      <c r="G78" s="30"/>
      <c r="H78" s="128">
        <v>0.025</v>
      </c>
      <c r="I78" s="128">
        <v>0.01</v>
      </c>
      <c r="J78" s="128">
        <v>0.014</v>
      </c>
      <c r="K78" s="31"/>
    </row>
    <row r="79" spans="1:11" s="32" customFormat="1" ht="11.25" customHeight="1">
      <c r="A79" s="34" t="s">
        <v>63</v>
      </c>
      <c r="B79" s="28"/>
      <c r="C79" s="29">
        <v>195</v>
      </c>
      <c r="D79" s="29">
        <v>210</v>
      </c>
      <c r="E79" s="29">
        <v>68</v>
      </c>
      <c r="F79" s="30"/>
      <c r="G79" s="30"/>
      <c r="H79" s="128">
        <v>0.613</v>
      </c>
      <c r="I79" s="128">
        <v>1.26</v>
      </c>
      <c r="J79" s="128">
        <v>0.136</v>
      </c>
      <c r="K79" s="31"/>
    </row>
    <row r="80" spans="1:11" s="23" customFormat="1" ht="11.25" customHeight="1">
      <c r="A80" s="41" t="s">
        <v>64</v>
      </c>
      <c r="B80" s="36"/>
      <c r="C80" s="37">
        <v>2520</v>
      </c>
      <c r="D80" s="37">
        <v>3261</v>
      </c>
      <c r="E80" s="37">
        <v>1624</v>
      </c>
      <c r="F80" s="38">
        <v>49.80067463968108</v>
      </c>
      <c r="G80" s="39"/>
      <c r="H80" s="129">
        <v>7.5120000000000005</v>
      </c>
      <c r="I80" s="130">
        <v>8.410000000000002</v>
      </c>
      <c r="J80" s="130">
        <v>4.758</v>
      </c>
      <c r="K80" s="40">
        <v>56.57550535077288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8"/>
      <c r="I82" s="128"/>
      <c r="J82" s="128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8"/>
      <c r="I83" s="128"/>
      <c r="J83" s="128"/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9"/>
      <c r="I84" s="130"/>
      <c r="J84" s="130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4334</v>
      </c>
      <c r="D87" s="48">
        <v>4740</v>
      </c>
      <c r="E87" s="48">
        <v>4768</v>
      </c>
      <c r="F87" s="49">
        <v>100.59071729957806</v>
      </c>
      <c r="G87" s="39"/>
      <c r="H87" s="133">
        <v>16.116</v>
      </c>
      <c r="I87" s="134">
        <v>14.376000000000001</v>
      </c>
      <c r="J87" s="134">
        <v>20.718999999999998</v>
      </c>
      <c r="K87" s="49">
        <v>144.12214802448523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80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6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/>
      <c r="I9" s="128"/>
      <c r="J9" s="128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/>
      <c r="I10" s="128"/>
      <c r="J10" s="128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/>
      <c r="I11" s="128"/>
      <c r="J11" s="128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/>
      <c r="I12" s="128"/>
      <c r="J12" s="128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9"/>
      <c r="I13" s="130"/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/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9"/>
      <c r="I22" s="130"/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1860</v>
      </c>
      <c r="D24" s="37">
        <v>1710</v>
      </c>
      <c r="E24" s="37">
        <v>1375</v>
      </c>
      <c r="F24" s="38">
        <v>80.4093567251462</v>
      </c>
      <c r="G24" s="39"/>
      <c r="H24" s="129">
        <v>12.563</v>
      </c>
      <c r="I24" s="130">
        <v>10.575</v>
      </c>
      <c r="J24" s="130">
        <v>9.183</v>
      </c>
      <c r="K24" s="40">
        <v>86.83687943262412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9"/>
      <c r="I26" s="130"/>
      <c r="J26" s="130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2285</v>
      </c>
      <c r="D28" s="29">
        <v>1527</v>
      </c>
      <c r="E28" s="29">
        <v>1190</v>
      </c>
      <c r="F28" s="30"/>
      <c r="G28" s="30"/>
      <c r="H28" s="128">
        <v>14.672</v>
      </c>
      <c r="I28" s="128">
        <v>8.5</v>
      </c>
      <c r="J28" s="128">
        <v>6.5</v>
      </c>
      <c r="K28" s="31"/>
    </row>
    <row r="29" spans="1:11" s="32" customFormat="1" ht="11.25" customHeight="1">
      <c r="A29" s="34" t="s">
        <v>22</v>
      </c>
      <c r="B29" s="28"/>
      <c r="C29" s="29">
        <v>47</v>
      </c>
      <c r="D29" s="29">
        <v>48</v>
      </c>
      <c r="E29" s="29">
        <v>48</v>
      </c>
      <c r="F29" s="30"/>
      <c r="G29" s="30"/>
      <c r="H29" s="128">
        <v>0.185</v>
      </c>
      <c r="I29" s="128">
        <v>0.148</v>
      </c>
      <c r="J29" s="128">
        <v>0.132</v>
      </c>
      <c r="K29" s="31"/>
    </row>
    <row r="30" spans="1:11" s="32" customFormat="1" ht="11.25" customHeight="1">
      <c r="A30" s="34" t="s">
        <v>23</v>
      </c>
      <c r="B30" s="28"/>
      <c r="C30" s="29">
        <v>1641</v>
      </c>
      <c r="D30" s="29">
        <v>1437</v>
      </c>
      <c r="E30" s="29">
        <v>750</v>
      </c>
      <c r="F30" s="30"/>
      <c r="G30" s="30"/>
      <c r="H30" s="128">
        <v>9.56</v>
      </c>
      <c r="I30" s="128">
        <v>8.37</v>
      </c>
      <c r="J30" s="128">
        <v>3.923</v>
      </c>
      <c r="K30" s="31"/>
    </row>
    <row r="31" spans="1:11" s="23" customFormat="1" ht="11.25" customHeight="1">
      <c r="A31" s="41" t="s">
        <v>24</v>
      </c>
      <c r="B31" s="36"/>
      <c r="C31" s="37">
        <v>3973</v>
      </c>
      <c r="D31" s="37">
        <v>3012</v>
      </c>
      <c r="E31" s="37">
        <v>1988</v>
      </c>
      <c r="F31" s="38">
        <v>66.00265604249668</v>
      </c>
      <c r="G31" s="39"/>
      <c r="H31" s="129">
        <v>24.417</v>
      </c>
      <c r="I31" s="130">
        <v>17.018</v>
      </c>
      <c r="J31" s="130">
        <v>10.555</v>
      </c>
      <c r="K31" s="40">
        <v>62.02256434363615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8"/>
      <c r="I33" s="128"/>
      <c r="J33" s="128"/>
      <c r="K33" s="31"/>
    </row>
    <row r="34" spans="1:11" s="32" customFormat="1" ht="11.25" customHeight="1">
      <c r="A34" s="34" t="s">
        <v>26</v>
      </c>
      <c r="B34" s="28"/>
      <c r="C34" s="29">
        <v>1103</v>
      </c>
      <c r="D34" s="29">
        <v>1104</v>
      </c>
      <c r="E34" s="29">
        <v>820</v>
      </c>
      <c r="F34" s="30"/>
      <c r="G34" s="30"/>
      <c r="H34" s="128">
        <v>4.976</v>
      </c>
      <c r="I34" s="128">
        <v>4.98</v>
      </c>
      <c r="J34" s="128">
        <v>3.2</v>
      </c>
      <c r="K34" s="31"/>
    </row>
    <row r="35" spans="1:11" s="32" customFormat="1" ht="11.25" customHeight="1">
      <c r="A35" s="34" t="s">
        <v>27</v>
      </c>
      <c r="B35" s="28"/>
      <c r="C35" s="29">
        <v>36</v>
      </c>
      <c r="D35" s="29">
        <v>36</v>
      </c>
      <c r="E35" s="29">
        <v>36</v>
      </c>
      <c r="F35" s="30"/>
      <c r="G35" s="30"/>
      <c r="H35" s="128">
        <v>0.311</v>
      </c>
      <c r="I35" s="128">
        <v>0.25</v>
      </c>
      <c r="J35" s="128">
        <v>0.246</v>
      </c>
      <c r="K35" s="31"/>
    </row>
    <row r="36" spans="1:11" s="32" customFormat="1" ht="11.25" customHeight="1">
      <c r="A36" s="34" t="s">
        <v>28</v>
      </c>
      <c r="B36" s="28"/>
      <c r="C36" s="29">
        <v>19840</v>
      </c>
      <c r="D36" s="29">
        <v>19840</v>
      </c>
      <c r="E36" s="29">
        <v>19856</v>
      </c>
      <c r="F36" s="30"/>
      <c r="G36" s="30"/>
      <c r="H36" s="128">
        <v>129.119</v>
      </c>
      <c r="I36" s="128">
        <v>122.252</v>
      </c>
      <c r="J36" s="128">
        <v>106.805</v>
      </c>
      <c r="K36" s="31"/>
    </row>
    <row r="37" spans="1:11" s="23" customFormat="1" ht="11.25" customHeight="1">
      <c r="A37" s="35" t="s">
        <v>29</v>
      </c>
      <c r="B37" s="36"/>
      <c r="C37" s="37">
        <v>20979</v>
      </c>
      <c r="D37" s="37">
        <v>20980</v>
      </c>
      <c r="E37" s="37">
        <v>20712</v>
      </c>
      <c r="F37" s="38">
        <v>98.72259294566254</v>
      </c>
      <c r="G37" s="39"/>
      <c r="H37" s="129">
        <v>134.406</v>
      </c>
      <c r="I37" s="130">
        <v>127.482</v>
      </c>
      <c r="J37" s="130">
        <v>110.251</v>
      </c>
      <c r="K37" s="40">
        <v>86.48358199588962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26</v>
      </c>
      <c r="D39" s="37">
        <v>30</v>
      </c>
      <c r="E39" s="37">
        <v>25</v>
      </c>
      <c r="F39" s="38">
        <v>83.33333333333333</v>
      </c>
      <c r="G39" s="39"/>
      <c r="H39" s="129">
        <v>0.065</v>
      </c>
      <c r="I39" s="130">
        <v>0.07</v>
      </c>
      <c r="J39" s="130">
        <v>0.035</v>
      </c>
      <c r="K39" s="40">
        <v>50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8"/>
      <c r="I41" s="128"/>
      <c r="J41" s="128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8"/>
      <c r="I42" s="128"/>
      <c r="J42" s="128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8"/>
      <c r="I43" s="128"/>
      <c r="J43" s="128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/>
      <c r="I44" s="128"/>
      <c r="J44" s="128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8"/>
      <c r="I45" s="128"/>
      <c r="J45" s="128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8"/>
      <c r="I46" s="128"/>
      <c r="J46" s="128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8"/>
      <c r="I47" s="128"/>
      <c r="J47" s="128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8"/>
      <c r="I48" s="128"/>
      <c r="J48" s="128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8"/>
      <c r="I49" s="128"/>
      <c r="J49" s="128"/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9"/>
      <c r="I50" s="130"/>
      <c r="J50" s="130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9"/>
      <c r="I52" s="130"/>
      <c r="J52" s="130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106</v>
      </c>
      <c r="D54" s="29">
        <v>70</v>
      </c>
      <c r="E54" s="29">
        <v>65</v>
      </c>
      <c r="F54" s="30"/>
      <c r="G54" s="30"/>
      <c r="H54" s="128">
        <v>0.551</v>
      </c>
      <c r="I54" s="128">
        <v>0.35</v>
      </c>
      <c r="J54" s="128">
        <v>0.358</v>
      </c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8"/>
      <c r="I55" s="128"/>
      <c r="J55" s="128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8"/>
      <c r="I56" s="128"/>
      <c r="J56" s="128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/>
      <c r="I57" s="128"/>
      <c r="J57" s="128"/>
      <c r="K57" s="31"/>
    </row>
    <row r="58" spans="1:11" s="32" customFormat="1" ht="11.25" customHeight="1">
      <c r="A58" s="34" t="s">
        <v>46</v>
      </c>
      <c r="B58" s="28"/>
      <c r="C58" s="29"/>
      <c r="D58" s="29">
        <v>1</v>
      </c>
      <c r="E58" s="29"/>
      <c r="F58" s="30"/>
      <c r="G58" s="30"/>
      <c r="H58" s="128"/>
      <c r="I58" s="128">
        <v>3.6</v>
      </c>
      <c r="J58" s="128"/>
      <c r="K58" s="31"/>
    </row>
    <row r="59" spans="1:11" s="23" customFormat="1" ht="11.25" customHeight="1">
      <c r="A59" s="35" t="s">
        <v>47</v>
      </c>
      <c r="B59" s="36"/>
      <c r="C59" s="37">
        <v>106</v>
      </c>
      <c r="D59" s="37">
        <v>71</v>
      </c>
      <c r="E59" s="37">
        <v>65</v>
      </c>
      <c r="F59" s="38">
        <v>91.54929577464789</v>
      </c>
      <c r="G59" s="39"/>
      <c r="H59" s="129">
        <v>0.551</v>
      </c>
      <c r="I59" s="130">
        <v>3.95</v>
      </c>
      <c r="J59" s="130">
        <v>0.358</v>
      </c>
      <c r="K59" s="40">
        <v>9.063291139240505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435</v>
      </c>
      <c r="D61" s="29">
        <v>430</v>
      </c>
      <c r="E61" s="29">
        <v>430</v>
      </c>
      <c r="F61" s="30"/>
      <c r="G61" s="30"/>
      <c r="H61" s="128">
        <v>1.193</v>
      </c>
      <c r="I61" s="128">
        <v>1.051</v>
      </c>
      <c r="J61" s="128">
        <v>1.43</v>
      </c>
      <c r="K61" s="31"/>
    </row>
    <row r="62" spans="1:11" s="32" customFormat="1" ht="11.25" customHeight="1">
      <c r="A62" s="34" t="s">
        <v>49</v>
      </c>
      <c r="B62" s="28"/>
      <c r="C62" s="29">
        <v>153</v>
      </c>
      <c r="D62" s="29">
        <v>148</v>
      </c>
      <c r="E62" s="29">
        <v>148</v>
      </c>
      <c r="F62" s="30"/>
      <c r="G62" s="30"/>
      <c r="H62" s="128">
        <v>1.19</v>
      </c>
      <c r="I62" s="128">
        <v>1.154</v>
      </c>
      <c r="J62" s="128">
        <v>1.154</v>
      </c>
      <c r="K62" s="31"/>
    </row>
    <row r="63" spans="1:11" s="32" customFormat="1" ht="11.25" customHeight="1">
      <c r="A63" s="34" t="s">
        <v>50</v>
      </c>
      <c r="B63" s="28"/>
      <c r="C63" s="29">
        <v>14694</v>
      </c>
      <c r="D63" s="29">
        <v>14694</v>
      </c>
      <c r="E63" s="29">
        <v>14459</v>
      </c>
      <c r="F63" s="30"/>
      <c r="G63" s="30"/>
      <c r="H63" s="128">
        <v>113.128</v>
      </c>
      <c r="I63" s="128">
        <v>115.505</v>
      </c>
      <c r="J63" s="128">
        <v>106.802</v>
      </c>
      <c r="K63" s="31"/>
    </row>
    <row r="64" spans="1:11" s="23" customFormat="1" ht="11.25" customHeight="1">
      <c r="A64" s="35" t="s">
        <v>51</v>
      </c>
      <c r="B64" s="36"/>
      <c r="C64" s="37">
        <v>15282</v>
      </c>
      <c r="D64" s="37">
        <v>15272</v>
      </c>
      <c r="E64" s="37">
        <v>15037</v>
      </c>
      <c r="F64" s="38">
        <v>98.4612362493452</v>
      </c>
      <c r="G64" s="39"/>
      <c r="H64" s="129">
        <v>115.511</v>
      </c>
      <c r="I64" s="130">
        <v>117.71</v>
      </c>
      <c r="J64" s="130">
        <v>109.38600000000001</v>
      </c>
      <c r="K64" s="40">
        <v>92.92838331492652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415</v>
      </c>
      <c r="D66" s="37">
        <v>358</v>
      </c>
      <c r="E66" s="37">
        <v>415</v>
      </c>
      <c r="F66" s="38">
        <v>115.92178770949721</v>
      </c>
      <c r="G66" s="39"/>
      <c r="H66" s="129">
        <v>1.885</v>
      </c>
      <c r="I66" s="130">
        <v>1.75</v>
      </c>
      <c r="J66" s="130">
        <v>2.05</v>
      </c>
      <c r="K66" s="40">
        <v>117.14285714285712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16354</v>
      </c>
      <c r="D68" s="29">
        <v>1000</v>
      </c>
      <c r="E68" s="29">
        <v>10100</v>
      </c>
      <c r="F68" s="30"/>
      <c r="G68" s="30"/>
      <c r="H68" s="128">
        <v>119.384</v>
      </c>
      <c r="I68" s="128">
        <v>6.5</v>
      </c>
      <c r="J68" s="128">
        <v>70</v>
      </c>
      <c r="K68" s="31"/>
    </row>
    <row r="69" spans="1:11" s="32" customFormat="1" ht="11.25" customHeight="1">
      <c r="A69" s="34" t="s">
        <v>54</v>
      </c>
      <c r="B69" s="28"/>
      <c r="C69" s="29">
        <v>4731</v>
      </c>
      <c r="D69" s="29">
        <v>1100</v>
      </c>
      <c r="E69" s="29">
        <v>3000</v>
      </c>
      <c r="F69" s="30"/>
      <c r="G69" s="30"/>
      <c r="H69" s="128">
        <v>33.566</v>
      </c>
      <c r="I69" s="128">
        <v>7</v>
      </c>
      <c r="J69" s="128">
        <v>21</v>
      </c>
      <c r="K69" s="31"/>
    </row>
    <row r="70" spans="1:11" s="23" customFormat="1" ht="11.25" customHeight="1">
      <c r="A70" s="35" t="s">
        <v>55</v>
      </c>
      <c r="B70" s="36"/>
      <c r="C70" s="37">
        <v>21085</v>
      </c>
      <c r="D70" s="37">
        <v>2100</v>
      </c>
      <c r="E70" s="37">
        <v>13100</v>
      </c>
      <c r="F70" s="38">
        <v>623.8095238095239</v>
      </c>
      <c r="G70" s="39"/>
      <c r="H70" s="129">
        <v>152.95</v>
      </c>
      <c r="I70" s="130">
        <v>13.5</v>
      </c>
      <c r="J70" s="130">
        <v>91</v>
      </c>
      <c r="K70" s="40">
        <v>674.074074074074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8"/>
      <c r="I72" s="128"/>
      <c r="J72" s="128"/>
      <c r="K72" s="31"/>
    </row>
    <row r="73" spans="1:11" s="32" customFormat="1" ht="11.25" customHeight="1">
      <c r="A73" s="34" t="s">
        <v>57</v>
      </c>
      <c r="B73" s="28"/>
      <c r="C73" s="29">
        <v>1551</v>
      </c>
      <c r="D73" s="29">
        <v>1163</v>
      </c>
      <c r="E73" s="29">
        <v>900</v>
      </c>
      <c r="F73" s="30"/>
      <c r="G73" s="30"/>
      <c r="H73" s="128">
        <v>11.673</v>
      </c>
      <c r="I73" s="128">
        <v>8.525</v>
      </c>
      <c r="J73" s="128">
        <v>6.3</v>
      </c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8"/>
      <c r="I74" s="128"/>
      <c r="J74" s="128"/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8"/>
      <c r="I75" s="128"/>
      <c r="J75" s="128"/>
      <c r="K75" s="31"/>
    </row>
    <row r="76" spans="1:11" s="32" customFormat="1" ht="11.25" customHeight="1">
      <c r="A76" s="34" t="s">
        <v>60</v>
      </c>
      <c r="B76" s="28"/>
      <c r="C76" s="29">
        <v>17</v>
      </c>
      <c r="D76" s="29">
        <v>12</v>
      </c>
      <c r="E76" s="29">
        <v>12</v>
      </c>
      <c r="F76" s="30"/>
      <c r="G76" s="30"/>
      <c r="H76" s="128">
        <v>0.151</v>
      </c>
      <c r="I76" s="128">
        <v>0.114</v>
      </c>
      <c r="J76" s="128">
        <v>0.11</v>
      </c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8"/>
      <c r="I77" s="128"/>
      <c r="J77" s="128"/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8"/>
      <c r="I78" s="128"/>
      <c r="J78" s="128"/>
      <c r="K78" s="31"/>
    </row>
    <row r="79" spans="1:11" s="32" customFormat="1" ht="11.25" customHeight="1">
      <c r="A79" s="34" t="s">
        <v>63</v>
      </c>
      <c r="B79" s="28"/>
      <c r="C79" s="29">
        <v>19384</v>
      </c>
      <c r="D79" s="29">
        <v>11520</v>
      </c>
      <c r="E79" s="29">
        <v>1000</v>
      </c>
      <c r="F79" s="30"/>
      <c r="G79" s="30"/>
      <c r="H79" s="128">
        <v>170.18</v>
      </c>
      <c r="I79" s="128">
        <v>80.64</v>
      </c>
      <c r="J79" s="128">
        <v>10.08</v>
      </c>
      <c r="K79" s="31"/>
    </row>
    <row r="80" spans="1:11" s="23" customFormat="1" ht="11.25" customHeight="1">
      <c r="A80" s="41" t="s">
        <v>64</v>
      </c>
      <c r="B80" s="36"/>
      <c r="C80" s="37">
        <v>20952</v>
      </c>
      <c r="D80" s="37">
        <v>12695</v>
      </c>
      <c r="E80" s="37">
        <v>1912</v>
      </c>
      <c r="F80" s="38">
        <v>15.0610476565577</v>
      </c>
      <c r="G80" s="39"/>
      <c r="H80" s="129">
        <v>182.00400000000002</v>
      </c>
      <c r="I80" s="130">
        <v>89.279</v>
      </c>
      <c r="J80" s="130">
        <v>16.490000000000002</v>
      </c>
      <c r="K80" s="40">
        <v>18.47018895820966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8"/>
      <c r="I82" s="128"/>
      <c r="J82" s="128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8"/>
      <c r="I83" s="128"/>
      <c r="J83" s="128"/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9"/>
      <c r="I84" s="130"/>
      <c r="J84" s="130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84678</v>
      </c>
      <c r="D87" s="48">
        <v>56228</v>
      </c>
      <c r="E87" s="48">
        <v>54629</v>
      </c>
      <c r="F87" s="49">
        <v>97.15622109980792</v>
      </c>
      <c r="G87" s="39"/>
      <c r="H87" s="133">
        <v>624.3520000000001</v>
      </c>
      <c r="I87" s="134">
        <v>381.33399999999995</v>
      </c>
      <c r="J87" s="134">
        <v>349.30800000000005</v>
      </c>
      <c r="K87" s="49">
        <v>91.60158810911172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81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6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860</v>
      </c>
      <c r="D9" s="29">
        <v>887</v>
      </c>
      <c r="E9" s="29">
        <v>887</v>
      </c>
      <c r="F9" s="30"/>
      <c r="G9" s="30"/>
      <c r="H9" s="128">
        <v>1.954</v>
      </c>
      <c r="I9" s="128">
        <v>1.833</v>
      </c>
      <c r="J9" s="128">
        <v>1.774</v>
      </c>
      <c r="K9" s="31"/>
    </row>
    <row r="10" spans="1:11" s="32" customFormat="1" ht="11.25" customHeight="1">
      <c r="A10" s="34" t="s">
        <v>9</v>
      </c>
      <c r="B10" s="28"/>
      <c r="C10" s="29">
        <v>518</v>
      </c>
      <c r="D10" s="29">
        <v>662</v>
      </c>
      <c r="E10" s="29">
        <v>391</v>
      </c>
      <c r="F10" s="30"/>
      <c r="G10" s="30"/>
      <c r="H10" s="128">
        <v>1.35</v>
      </c>
      <c r="I10" s="128">
        <v>1.125</v>
      </c>
      <c r="J10" s="128">
        <v>0.664</v>
      </c>
      <c r="K10" s="31"/>
    </row>
    <row r="11" spans="1:11" s="32" customFormat="1" ht="11.25" customHeight="1">
      <c r="A11" s="27" t="s">
        <v>10</v>
      </c>
      <c r="B11" s="28"/>
      <c r="C11" s="29">
        <v>219</v>
      </c>
      <c r="D11" s="29">
        <v>225</v>
      </c>
      <c r="E11" s="29">
        <v>76</v>
      </c>
      <c r="F11" s="30"/>
      <c r="G11" s="30"/>
      <c r="H11" s="128">
        <v>0.269</v>
      </c>
      <c r="I11" s="128">
        <v>0.298</v>
      </c>
      <c r="J11" s="128">
        <v>0.1</v>
      </c>
      <c r="K11" s="31"/>
    </row>
    <row r="12" spans="1:11" s="32" customFormat="1" ht="11.25" customHeight="1">
      <c r="A12" s="34" t="s">
        <v>11</v>
      </c>
      <c r="B12" s="28"/>
      <c r="C12" s="29">
        <v>242</v>
      </c>
      <c r="D12" s="29">
        <v>284</v>
      </c>
      <c r="E12" s="29">
        <v>88</v>
      </c>
      <c r="F12" s="30"/>
      <c r="G12" s="30"/>
      <c r="H12" s="128">
        <v>0.422</v>
      </c>
      <c r="I12" s="128">
        <v>0.562</v>
      </c>
      <c r="J12" s="128">
        <v>0.175</v>
      </c>
      <c r="K12" s="31"/>
    </row>
    <row r="13" spans="1:11" s="23" customFormat="1" ht="11.25" customHeight="1">
      <c r="A13" s="35" t="s">
        <v>12</v>
      </c>
      <c r="B13" s="36"/>
      <c r="C13" s="37">
        <v>1839</v>
      </c>
      <c r="D13" s="37">
        <v>2058</v>
      </c>
      <c r="E13" s="37">
        <v>1442</v>
      </c>
      <c r="F13" s="38">
        <v>70.06802721088435</v>
      </c>
      <c r="G13" s="39"/>
      <c r="H13" s="129">
        <v>3.9950000000000006</v>
      </c>
      <c r="I13" s="130">
        <v>3.8180000000000005</v>
      </c>
      <c r="J13" s="130">
        <v>2.713</v>
      </c>
      <c r="K13" s="40">
        <v>71.05814562598218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>
        <v>1048</v>
      </c>
      <c r="D15" s="37">
        <v>1050</v>
      </c>
      <c r="E15" s="37">
        <v>1025</v>
      </c>
      <c r="F15" s="38">
        <v>97.61904761904762</v>
      </c>
      <c r="G15" s="39"/>
      <c r="H15" s="129">
        <v>0.638</v>
      </c>
      <c r="I15" s="130">
        <v>0.525</v>
      </c>
      <c r="J15" s="130">
        <v>0.65</v>
      </c>
      <c r="K15" s="40">
        <v>123.80952380952381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>
        <v>4</v>
      </c>
      <c r="D17" s="37">
        <v>4</v>
      </c>
      <c r="E17" s="37">
        <v>2</v>
      </c>
      <c r="F17" s="38">
        <v>50</v>
      </c>
      <c r="G17" s="39"/>
      <c r="H17" s="129">
        <v>0.008</v>
      </c>
      <c r="I17" s="130">
        <v>0.008</v>
      </c>
      <c r="J17" s="130">
        <v>0.004</v>
      </c>
      <c r="K17" s="40">
        <v>50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>
        <v>281</v>
      </c>
      <c r="D19" s="29">
        <v>271</v>
      </c>
      <c r="E19" s="29">
        <v>313</v>
      </c>
      <c r="F19" s="30"/>
      <c r="G19" s="30"/>
      <c r="H19" s="128">
        <v>0.577</v>
      </c>
      <c r="I19" s="128">
        <v>0.325</v>
      </c>
      <c r="J19" s="128">
        <v>0.626</v>
      </c>
      <c r="K19" s="31"/>
    </row>
    <row r="20" spans="1:11" s="32" customFormat="1" ht="11.25" customHeight="1">
      <c r="A20" s="34" t="s">
        <v>16</v>
      </c>
      <c r="B20" s="28"/>
      <c r="C20" s="29">
        <v>280</v>
      </c>
      <c r="D20" s="29">
        <v>280</v>
      </c>
      <c r="E20" s="29">
        <v>280</v>
      </c>
      <c r="F20" s="30"/>
      <c r="G20" s="30"/>
      <c r="H20" s="128">
        <v>0.277</v>
      </c>
      <c r="I20" s="128">
        <v>0.196</v>
      </c>
      <c r="J20" s="128">
        <v>0.308</v>
      </c>
      <c r="K20" s="31"/>
    </row>
    <row r="21" spans="1:11" s="32" customFormat="1" ht="11.25" customHeight="1">
      <c r="A21" s="34" t="s">
        <v>17</v>
      </c>
      <c r="B21" s="28"/>
      <c r="C21" s="29">
        <v>231</v>
      </c>
      <c r="D21" s="29">
        <v>225</v>
      </c>
      <c r="E21" s="29">
        <v>225</v>
      </c>
      <c r="F21" s="30"/>
      <c r="G21" s="30"/>
      <c r="H21" s="128">
        <v>0.18</v>
      </c>
      <c r="I21" s="128">
        <v>0.16</v>
      </c>
      <c r="J21" s="128">
        <v>0.25</v>
      </c>
      <c r="K21" s="31"/>
    </row>
    <row r="22" spans="1:11" s="23" customFormat="1" ht="11.25" customHeight="1">
      <c r="A22" s="35" t="s">
        <v>18</v>
      </c>
      <c r="B22" s="36"/>
      <c r="C22" s="37">
        <v>792</v>
      </c>
      <c r="D22" s="37">
        <v>776</v>
      </c>
      <c r="E22" s="37">
        <v>818</v>
      </c>
      <c r="F22" s="38">
        <v>105.41237113402062</v>
      </c>
      <c r="G22" s="39"/>
      <c r="H22" s="129">
        <v>1.034</v>
      </c>
      <c r="I22" s="130">
        <v>0.681</v>
      </c>
      <c r="J22" s="130">
        <v>1.184</v>
      </c>
      <c r="K22" s="40">
        <v>173.8619676945668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99</v>
      </c>
      <c r="D24" s="37">
        <v>104</v>
      </c>
      <c r="E24" s="37">
        <v>101</v>
      </c>
      <c r="F24" s="38">
        <v>97.11538461538461</v>
      </c>
      <c r="G24" s="39"/>
      <c r="H24" s="129">
        <v>0.196</v>
      </c>
      <c r="I24" s="130">
        <v>0.189</v>
      </c>
      <c r="J24" s="130">
        <v>0.197</v>
      </c>
      <c r="K24" s="40">
        <v>104.23280423280423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152</v>
      </c>
      <c r="D26" s="37">
        <v>175</v>
      </c>
      <c r="E26" s="37">
        <v>175</v>
      </c>
      <c r="F26" s="38">
        <v>100</v>
      </c>
      <c r="G26" s="39"/>
      <c r="H26" s="129">
        <v>0.251</v>
      </c>
      <c r="I26" s="130">
        <v>0.3</v>
      </c>
      <c r="J26" s="130">
        <v>0.28</v>
      </c>
      <c r="K26" s="40">
        <v>93.33333333333334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/>
      <c r="D28" s="29">
        <v>1</v>
      </c>
      <c r="E28" s="29">
        <v>67</v>
      </c>
      <c r="F28" s="30"/>
      <c r="G28" s="30"/>
      <c r="H28" s="128"/>
      <c r="I28" s="128">
        <v>0.002</v>
      </c>
      <c r="J28" s="128">
        <v>0.16</v>
      </c>
      <c r="K28" s="31"/>
    </row>
    <row r="29" spans="1:11" s="32" customFormat="1" ht="11.25" customHeight="1">
      <c r="A29" s="34" t="s">
        <v>22</v>
      </c>
      <c r="B29" s="28"/>
      <c r="C29" s="29">
        <v>1</v>
      </c>
      <c r="D29" s="29">
        <v>1</v>
      </c>
      <c r="E29" s="29">
        <v>1</v>
      </c>
      <c r="F29" s="30"/>
      <c r="G29" s="30"/>
      <c r="H29" s="128">
        <v>0.002</v>
      </c>
      <c r="I29" s="128">
        <v>0.001</v>
      </c>
      <c r="J29" s="128">
        <v>0.001</v>
      </c>
      <c r="K29" s="31"/>
    </row>
    <row r="30" spans="1:11" s="32" customFormat="1" ht="11.25" customHeight="1">
      <c r="A30" s="34" t="s">
        <v>23</v>
      </c>
      <c r="B30" s="28"/>
      <c r="C30" s="29">
        <v>10</v>
      </c>
      <c r="D30" s="29">
        <v>98</v>
      </c>
      <c r="E30" s="29">
        <v>150</v>
      </c>
      <c r="F30" s="30"/>
      <c r="G30" s="30"/>
      <c r="H30" s="128">
        <v>0.016</v>
      </c>
      <c r="I30" s="128">
        <v>0.218</v>
      </c>
      <c r="J30" s="128">
        <v>0.325</v>
      </c>
      <c r="K30" s="31"/>
    </row>
    <row r="31" spans="1:11" s="23" customFormat="1" ht="11.25" customHeight="1">
      <c r="A31" s="41" t="s">
        <v>24</v>
      </c>
      <c r="B31" s="36"/>
      <c r="C31" s="37">
        <v>11</v>
      </c>
      <c r="D31" s="37">
        <v>100</v>
      </c>
      <c r="E31" s="37">
        <v>218</v>
      </c>
      <c r="F31" s="38">
        <v>218</v>
      </c>
      <c r="G31" s="39"/>
      <c r="H31" s="129">
        <v>0.018000000000000002</v>
      </c>
      <c r="I31" s="130">
        <v>0.221</v>
      </c>
      <c r="J31" s="130">
        <v>0.486</v>
      </c>
      <c r="K31" s="40">
        <v>219.90950226244345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154</v>
      </c>
      <c r="D33" s="29">
        <v>120</v>
      </c>
      <c r="E33" s="29">
        <v>129</v>
      </c>
      <c r="F33" s="30"/>
      <c r="G33" s="30"/>
      <c r="H33" s="128">
        <v>0.183</v>
      </c>
      <c r="I33" s="128">
        <v>0.164</v>
      </c>
      <c r="J33" s="128">
        <v>0.124</v>
      </c>
      <c r="K33" s="31"/>
    </row>
    <row r="34" spans="1:11" s="32" customFormat="1" ht="11.25" customHeight="1">
      <c r="A34" s="34" t="s">
        <v>26</v>
      </c>
      <c r="B34" s="28"/>
      <c r="C34" s="29">
        <v>61</v>
      </c>
      <c r="D34" s="29">
        <v>65</v>
      </c>
      <c r="E34" s="29">
        <v>70</v>
      </c>
      <c r="F34" s="30"/>
      <c r="G34" s="30"/>
      <c r="H34" s="128">
        <v>0.115</v>
      </c>
      <c r="I34" s="128">
        <v>0.122</v>
      </c>
      <c r="J34" s="128">
        <v>0.1</v>
      </c>
      <c r="K34" s="31"/>
    </row>
    <row r="35" spans="1:11" s="32" customFormat="1" ht="11.25" customHeight="1">
      <c r="A35" s="34" t="s">
        <v>27</v>
      </c>
      <c r="B35" s="28"/>
      <c r="C35" s="29">
        <v>4</v>
      </c>
      <c r="D35" s="29">
        <v>3</v>
      </c>
      <c r="E35" s="29">
        <v>2</v>
      </c>
      <c r="F35" s="30"/>
      <c r="G35" s="30"/>
      <c r="H35" s="128">
        <v>0.007</v>
      </c>
      <c r="I35" s="128">
        <v>0.004</v>
      </c>
      <c r="J35" s="128">
        <v>0.003</v>
      </c>
      <c r="K35" s="31"/>
    </row>
    <row r="36" spans="1:11" s="32" customFormat="1" ht="11.25" customHeight="1">
      <c r="A36" s="34" t="s">
        <v>28</v>
      </c>
      <c r="B36" s="28"/>
      <c r="C36" s="29">
        <v>11</v>
      </c>
      <c r="D36" s="29">
        <v>11</v>
      </c>
      <c r="E36" s="29">
        <v>4</v>
      </c>
      <c r="F36" s="30"/>
      <c r="G36" s="30"/>
      <c r="H36" s="128">
        <v>0.014</v>
      </c>
      <c r="I36" s="128">
        <v>0.011</v>
      </c>
      <c r="J36" s="128">
        <v>0.003</v>
      </c>
      <c r="K36" s="31"/>
    </row>
    <row r="37" spans="1:11" s="23" customFormat="1" ht="11.25" customHeight="1">
      <c r="A37" s="35" t="s">
        <v>29</v>
      </c>
      <c r="B37" s="36"/>
      <c r="C37" s="37">
        <v>230</v>
      </c>
      <c r="D37" s="37">
        <v>199</v>
      </c>
      <c r="E37" s="37">
        <v>205</v>
      </c>
      <c r="F37" s="38">
        <v>103.01507537688443</v>
      </c>
      <c r="G37" s="39"/>
      <c r="H37" s="129">
        <v>0.319</v>
      </c>
      <c r="I37" s="130">
        <v>0.30100000000000005</v>
      </c>
      <c r="J37" s="130">
        <v>0.23</v>
      </c>
      <c r="K37" s="40">
        <v>76.41196013289036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1</v>
      </c>
      <c r="D39" s="37"/>
      <c r="E39" s="37"/>
      <c r="F39" s="38"/>
      <c r="G39" s="39"/>
      <c r="H39" s="129">
        <v>0.002</v>
      </c>
      <c r="I39" s="130"/>
      <c r="J39" s="130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>
        <v>88</v>
      </c>
      <c r="D41" s="29">
        <v>77</v>
      </c>
      <c r="E41" s="29">
        <v>135</v>
      </c>
      <c r="F41" s="30"/>
      <c r="G41" s="30"/>
      <c r="H41" s="128">
        <v>0.164</v>
      </c>
      <c r="I41" s="128">
        <v>0.097</v>
      </c>
      <c r="J41" s="128">
        <v>0.216</v>
      </c>
      <c r="K41" s="31"/>
    </row>
    <row r="42" spans="1:11" s="32" customFormat="1" ht="11.25" customHeight="1">
      <c r="A42" s="34" t="s">
        <v>32</v>
      </c>
      <c r="B42" s="28"/>
      <c r="C42" s="29">
        <v>248</v>
      </c>
      <c r="D42" s="29">
        <v>215</v>
      </c>
      <c r="E42" s="29">
        <v>106</v>
      </c>
      <c r="F42" s="30"/>
      <c r="G42" s="30"/>
      <c r="H42" s="128">
        <v>0.496</v>
      </c>
      <c r="I42" s="128">
        <v>0.301</v>
      </c>
      <c r="J42" s="128">
        <v>0.152</v>
      </c>
      <c r="K42" s="31"/>
    </row>
    <row r="43" spans="1:11" s="32" customFormat="1" ht="11.25" customHeight="1">
      <c r="A43" s="34" t="s">
        <v>33</v>
      </c>
      <c r="B43" s="28"/>
      <c r="C43" s="29">
        <v>4250</v>
      </c>
      <c r="D43" s="29">
        <v>3186</v>
      </c>
      <c r="E43" s="29">
        <v>4391</v>
      </c>
      <c r="F43" s="30"/>
      <c r="G43" s="30"/>
      <c r="H43" s="128">
        <v>10.625</v>
      </c>
      <c r="I43" s="128">
        <v>6.213</v>
      </c>
      <c r="J43" s="128">
        <v>10.978</v>
      </c>
      <c r="K43" s="31"/>
    </row>
    <row r="44" spans="1:11" s="32" customFormat="1" ht="11.25" customHeight="1">
      <c r="A44" s="34" t="s">
        <v>34</v>
      </c>
      <c r="B44" s="28"/>
      <c r="C44" s="29">
        <v>110</v>
      </c>
      <c r="D44" s="29">
        <v>55</v>
      </c>
      <c r="E44" s="29">
        <v>43</v>
      </c>
      <c r="F44" s="30"/>
      <c r="G44" s="30"/>
      <c r="H44" s="128">
        <v>0.22</v>
      </c>
      <c r="I44" s="128">
        <v>0.069</v>
      </c>
      <c r="J44" s="128">
        <v>0.054</v>
      </c>
      <c r="K44" s="31"/>
    </row>
    <row r="45" spans="1:11" s="32" customFormat="1" ht="11.25" customHeight="1">
      <c r="A45" s="34" t="s">
        <v>35</v>
      </c>
      <c r="B45" s="28"/>
      <c r="C45" s="29">
        <v>59</v>
      </c>
      <c r="D45" s="29">
        <v>67</v>
      </c>
      <c r="E45" s="29">
        <v>70</v>
      </c>
      <c r="F45" s="30"/>
      <c r="G45" s="30"/>
      <c r="H45" s="128">
        <v>0.089</v>
      </c>
      <c r="I45" s="128">
        <v>0.201</v>
      </c>
      <c r="J45" s="128">
        <v>0.21</v>
      </c>
      <c r="K45" s="31"/>
    </row>
    <row r="46" spans="1:11" s="32" customFormat="1" ht="11.25" customHeight="1">
      <c r="A46" s="34" t="s">
        <v>36</v>
      </c>
      <c r="B46" s="28"/>
      <c r="C46" s="29">
        <v>26</v>
      </c>
      <c r="D46" s="29">
        <v>12</v>
      </c>
      <c r="E46" s="29">
        <v>9</v>
      </c>
      <c r="F46" s="30"/>
      <c r="G46" s="30"/>
      <c r="H46" s="128">
        <v>0.049</v>
      </c>
      <c r="I46" s="128">
        <v>0.023</v>
      </c>
      <c r="J46" s="128">
        <v>0.017</v>
      </c>
      <c r="K46" s="31"/>
    </row>
    <row r="47" spans="1:11" s="32" customFormat="1" ht="11.25" customHeight="1">
      <c r="A47" s="34" t="s">
        <v>37</v>
      </c>
      <c r="B47" s="28"/>
      <c r="C47" s="29"/>
      <c r="D47" s="29">
        <v>2</v>
      </c>
      <c r="E47" s="29"/>
      <c r="F47" s="30"/>
      <c r="G47" s="30"/>
      <c r="H47" s="128"/>
      <c r="I47" s="128"/>
      <c r="J47" s="128"/>
      <c r="K47" s="31"/>
    </row>
    <row r="48" spans="1:11" s="32" customFormat="1" ht="11.25" customHeight="1">
      <c r="A48" s="34" t="s">
        <v>38</v>
      </c>
      <c r="B48" s="28"/>
      <c r="C48" s="29">
        <v>20</v>
      </c>
      <c r="D48" s="29">
        <v>3</v>
      </c>
      <c r="E48" s="29">
        <v>3</v>
      </c>
      <c r="F48" s="30"/>
      <c r="G48" s="30"/>
      <c r="H48" s="128">
        <v>0.05</v>
      </c>
      <c r="I48" s="128">
        <v>0.008</v>
      </c>
      <c r="J48" s="128">
        <v>0.007</v>
      </c>
      <c r="K48" s="31"/>
    </row>
    <row r="49" spans="1:11" s="32" customFormat="1" ht="11.25" customHeight="1">
      <c r="A49" s="34" t="s">
        <v>39</v>
      </c>
      <c r="B49" s="28"/>
      <c r="C49" s="29">
        <v>77</v>
      </c>
      <c r="D49" s="29">
        <v>56</v>
      </c>
      <c r="E49" s="29">
        <v>91</v>
      </c>
      <c r="F49" s="30"/>
      <c r="G49" s="30"/>
      <c r="H49" s="128">
        <v>0.154</v>
      </c>
      <c r="I49" s="128">
        <v>0.112</v>
      </c>
      <c r="J49" s="128">
        <v>0.182</v>
      </c>
      <c r="K49" s="31"/>
    </row>
    <row r="50" spans="1:11" s="23" customFormat="1" ht="11.25" customHeight="1">
      <c r="A50" s="41" t="s">
        <v>40</v>
      </c>
      <c r="B50" s="36"/>
      <c r="C50" s="37">
        <v>4878</v>
      </c>
      <c r="D50" s="37">
        <v>3673</v>
      </c>
      <c r="E50" s="37">
        <v>4848</v>
      </c>
      <c r="F50" s="38">
        <v>131.99019874761774</v>
      </c>
      <c r="G50" s="39"/>
      <c r="H50" s="129">
        <v>11.847000000000001</v>
      </c>
      <c r="I50" s="130">
        <v>7.023999999999999</v>
      </c>
      <c r="J50" s="130">
        <v>11.816</v>
      </c>
      <c r="K50" s="40">
        <v>168.22323462414582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/>
      <c r="D52" s="37">
        <v>1</v>
      </c>
      <c r="E52" s="37"/>
      <c r="F52" s="38"/>
      <c r="G52" s="39"/>
      <c r="H52" s="129"/>
      <c r="I52" s="130">
        <v>0.001</v>
      </c>
      <c r="J52" s="130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12</v>
      </c>
      <c r="D54" s="29">
        <v>10</v>
      </c>
      <c r="E54" s="29">
        <v>10</v>
      </c>
      <c r="F54" s="30"/>
      <c r="G54" s="30"/>
      <c r="H54" s="128">
        <v>0.023</v>
      </c>
      <c r="I54" s="128">
        <v>0.021</v>
      </c>
      <c r="J54" s="128">
        <v>0.018</v>
      </c>
      <c r="K54" s="31"/>
    </row>
    <row r="55" spans="1:11" s="32" customFormat="1" ht="11.25" customHeight="1">
      <c r="A55" s="34" t="s">
        <v>43</v>
      </c>
      <c r="B55" s="28"/>
      <c r="C55" s="29">
        <v>3</v>
      </c>
      <c r="D55" s="29">
        <v>2</v>
      </c>
      <c r="E55" s="29"/>
      <c r="F55" s="30"/>
      <c r="G55" s="30"/>
      <c r="H55" s="128">
        <v>0.002</v>
      </c>
      <c r="I55" s="128">
        <v>0.001</v>
      </c>
      <c r="J55" s="128"/>
      <c r="K55" s="31"/>
    </row>
    <row r="56" spans="1:11" s="32" customFormat="1" ht="11.25" customHeight="1">
      <c r="A56" s="34" t="s">
        <v>44</v>
      </c>
      <c r="B56" s="28"/>
      <c r="C56" s="29">
        <v>7</v>
      </c>
      <c r="D56" s="29">
        <v>10</v>
      </c>
      <c r="E56" s="29"/>
      <c r="F56" s="30"/>
      <c r="G56" s="30"/>
      <c r="H56" s="128">
        <v>0.005</v>
      </c>
      <c r="I56" s="128">
        <v>0.008</v>
      </c>
      <c r="J56" s="128"/>
      <c r="K56" s="31"/>
    </row>
    <row r="57" spans="1:11" s="32" customFormat="1" ht="11.25" customHeight="1">
      <c r="A57" s="34" t="s">
        <v>45</v>
      </c>
      <c r="B57" s="28"/>
      <c r="C57" s="29">
        <v>2</v>
      </c>
      <c r="D57" s="29"/>
      <c r="E57" s="29"/>
      <c r="F57" s="30"/>
      <c r="G57" s="30"/>
      <c r="H57" s="128">
        <v>0.002</v>
      </c>
      <c r="I57" s="128"/>
      <c r="J57" s="128"/>
      <c r="K57" s="31"/>
    </row>
    <row r="58" spans="1:11" s="32" customFormat="1" ht="11.25" customHeight="1">
      <c r="A58" s="34" t="s">
        <v>46</v>
      </c>
      <c r="B58" s="28"/>
      <c r="C58" s="29">
        <v>1</v>
      </c>
      <c r="D58" s="29">
        <v>1</v>
      </c>
      <c r="E58" s="29">
        <v>3</v>
      </c>
      <c r="F58" s="30"/>
      <c r="G58" s="30"/>
      <c r="H58" s="128">
        <v>0.001</v>
      </c>
      <c r="I58" s="128">
        <v>0.001</v>
      </c>
      <c r="J58" s="128">
        <v>0.001</v>
      </c>
      <c r="K58" s="31"/>
    </row>
    <row r="59" spans="1:11" s="23" customFormat="1" ht="11.25" customHeight="1">
      <c r="A59" s="35" t="s">
        <v>47</v>
      </c>
      <c r="B59" s="36"/>
      <c r="C59" s="37">
        <v>25</v>
      </c>
      <c r="D59" s="37">
        <v>23</v>
      </c>
      <c r="E59" s="37">
        <v>13</v>
      </c>
      <c r="F59" s="38">
        <v>56.52173913043478</v>
      </c>
      <c r="G59" s="39"/>
      <c r="H59" s="129">
        <v>0.033</v>
      </c>
      <c r="I59" s="130">
        <v>0.031000000000000003</v>
      </c>
      <c r="J59" s="130">
        <v>0.019</v>
      </c>
      <c r="K59" s="40">
        <v>61.29032258064515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3</v>
      </c>
      <c r="D61" s="29"/>
      <c r="E61" s="29"/>
      <c r="F61" s="30"/>
      <c r="G61" s="30"/>
      <c r="H61" s="128">
        <v>0.006</v>
      </c>
      <c r="I61" s="128"/>
      <c r="J61" s="128"/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8"/>
      <c r="I62" s="128"/>
      <c r="J62" s="128"/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8"/>
      <c r="I63" s="128"/>
      <c r="J63" s="128"/>
      <c r="K63" s="31"/>
    </row>
    <row r="64" spans="1:11" s="23" customFormat="1" ht="11.25" customHeight="1">
      <c r="A64" s="35" t="s">
        <v>51</v>
      </c>
      <c r="B64" s="36"/>
      <c r="C64" s="37">
        <v>3</v>
      </c>
      <c r="D64" s="37"/>
      <c r="E64" s="37"/>
      <c r="F64" s="38"/>
      <c r="G64" s="39"/>
      <c r="H64" s="129">
        <v>0.006</v>
      </c>
      <c r="I64" s="130"/>
      <c r="J64" s="130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7</v>
      </c>
      <c r="D66" s="37">
        <v>3</v>
      </c>
      <c r="E66" s="37">
        <v>8</v>
      </c>
      <c r="F66" s="38">
        <v>266.6666666666667</v>
      </c>
      <c r="G66" s="39"/>
      <c r="H66" s="129">
        <v>0.006</v>
      </c>
      <c r="I66" s="130">
        <v>0.006</v>
      </c>
      <c r="J66" s="130">
        <v>0.005</v>
      </c>
      <c r="K66" s="40">
        <v>83.33333333333333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8"/>
      <c r="I68" s="128"/>
      <c r="J68" s="128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8"/>
      <c r="I69" s="128"/>
      <c r="J69" s="128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9"/>
      <c r="I70" s="130"/>
      <c r="J70" s="130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8"/>
      <c r="I72" s="128"/>
      <c r="J72" s="128"/>
      <c r="K72" s="31"/>
    </row>
    <row r="73" spans="1:11" s="32" customFormat="1" ht="11.25" customHeight="1">
      <c r="A73" s="34" t="s">
        <v>57</v>
      </c>
      <c r="B73" s="28"/>
      <c r="C73" s="29">
        <v>10</v>
      </c>
      <c r="D73" s="29"/>
      <c r="E73" s="29">
        <v>20</v>
      </c>
      <c r="F73" s="30"/>
      <c r="G73" s="30"/>
      <c r="H73" s="128">
        <v>0.008</v>
      </c>
      <c r="I73" s="128"/>
      <c r="J73" s="128">
        <v>0.03</v>
      </c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8"/>
      <c r="I74" s="128"/>
      <c r="J74" s="128"/>
      <c r="K74" s="31"/>
    </row>
    <row r="75" spans="1:11" s="32" customFormat="1" ht="11.25" customHeight="1">
      <c r="A75" s="34" t="s">
        <v>59</v>
      </c>
      <c r="B75" s="28"/>
      <c r="C75" s="29">
        <v>84</v>
      </c>
      <c r="D75" s="29">
        <v>149</v>
      </c>
      <c r="E75" s="29">
        <v>50</v>
      </c>
      <c r="F75" s="30"/>
      <c r="G75" s="30"/>
      <c r="H75" s="128">
        <v>0.051</v>
      </c>
      <c r="I75" s="128">
        <v>0.09</v>
      </c>
      <c r="J75" s="128">
        <v>0.02</v>
      </c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8"/>
      <c r="I76" s="128"/>
      <c r="J76" s="128"/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8"/>
      <c r="I77" s="128"/>
      <c r="J77" s="128"/>
      <c r="K77" s="31"/>
    </row>
    <row r="78" spans="1:11" s="32" customFormat="1" ht="11.25" customHeight="1">
      <c r="A78" s="34" t="s">
        <v>62</v>
      </c>
      <c r="B78" s="28"/>
      <c r="C78" s="29">
        <v>1</v>
      </c>
      <c r="D78" s="29">
        <v>30</v>
      </c>
      <c r="E78" s="29">
        <v>30</v>
      </c>
      <c r="F78" s="30"/>
      <c r="G78" s="30"/>
      <c r="H78" s="128">
        <v>0.001</v>
      </c>
      <c r="I78" s="128">
        <v>0.027</v>
      </c>
      <c r="J78" s="128">
        <v>0.02</v>
      </c>
      <c r="K78" s="31"/>
    </row>
    <row r="79" spans="1:11" s="32" customFormat="1" ht="11.25" customHeight="1">
      <c r="A79" s="34" t="s">
        <v>63</v>
      </c>
      <c r="B79" s="28"/>
      <c r="C79" s="29">
        <v>16</v>
      </c>
      <c r="D79" s="29">
        <v>15</v>
      </c>
      <c r="E79" s="29">
        <v>15</v>
      </c>
      <c r="F79" s="30"/>
      <c r="G79" s="30"/>
      <c r="H79" s="128">
        <v>0.011</v>
      </c>
      <c r="I79" s="128">
        <v>0.009</v>
      </c>
      <c r="J79" s="128">
        <v>0.009</v>
      </c>
      <c r="K79" s="31"/>
    </row>
    <row r="80" spans="1:11" s="23" customFormat="1" ht="11.25" customHeight="1">
      <c r="A80" s="41" t="s">
        <v>64</v>
      </c>
      <c r="B80" s="36"/>
      <c r="C80" s="37">
        <v>111</v>
      </c>
      <c r="D80" s="37">
        <v>194</v>
      </c>
      <c r="E80" s="37">
        <v>115</v>
      </c>
      <c r="F80" s="38">
        <v>59.27835051546392</v>
      </c>
      <c r="G80" s="39"/>
      <c r="H80" s="129">
        <v>0.071</v>
      </c>
      <c r="I80" s="130">
        <v>0.126</v>
      </c>
      <c r="J80" s="130">
        <v>0.079</v>
      </c>
      <c r="K80" s="40">
        <v>62.6984126984127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>
        <v>42</v>
      </c>
      <c r="D82" s="29">
        <v>42</v>
      </c>
      <c r="E82" s="29">
        <v>42</v>
      </c>
      <c r="F82" s="30"/>
      <c r="G82" s="30"/>
      <c r="H82" s="128">
        <v>0.039</v>
      </c>
      <c r="I82" s="128">
        <v>0.039</v>
      </c>
      <c r="J82" s="128">
        <v>0.039</v>
      </c>
      <c r="K82" s="31"/>
    </row>
    <row r="83" spans="1:11" s="32" customFormat="1" ht="11.25" customHeight="1">
      <c r="A83" s="34" t="s">
        <v>66</v>
      </c>
      <c r="B83" s="28"/>
      <c r="C83" s="29">
        <v>65</v>
      </c>
      <c r="D83" s="29">
        <v>65</v>
      </c>
      <c r="E83" s="29">
        <v>65</v>
      </c>
      <c r="F83" s="30"/>
      <c r="G83" s="30"/>
      <c r="H83" s="128">
        <v>0.058</v>
      </c>
      <c r="I83" s="128">
        <v>0.058</v>
      </c>
      <c r="J83" s="128">
        <v>0.058</v>
      </c>
      <c r="K83" s="31"/>
    </row>
    <row r="84" spans="1:11" s="23" customFormat="1" ht="11.25" customHeight="1">
      <c r="A84" s="35" t="s">
        <v>67</v>
      </c>
      <c r="B84" s="36"/>
      <c r="C84" s="37">
        <v>107</v>
      </c>
      <c r="D84" s="37">
        <v>107</v>
      </c>
      <c r="E84" s="37">
        <v>107</v>
      </c>
      <c r="F84" s="38">
        <v>100</v>
      </c>
      <c r="G84" s="39"/>
      <c r="H84" s="129">
        <v>0.097</v>
      </c>
      <c r="I84" s="130">
        <v>0.097</v>
      </c>
      <c r="J84" s="130">
        <v>0.097</v>
      </c>
      <c r="K84" s="40">
        <v>100.00000000000001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9307</v>
      </c>
      <c r="D87" s="48">
        <v>8467</v>
      </c>
      <c r="E87" s="48">
        <v>9077</v>
      </c>
      <c r="F87" s="49">
        <v>107.20444077004842</v>
      </c>
      <c r="G87" s="39"/>
      <c r="H87" s="133">
        <v>18.521000000000004</v>
      </c>
      <c r="I87" s="134">
        <v>13.328</v>
      </c>
      <c r="J87" s="134">
        <v>17.76</v>
      </c>
      <c r="K87" s="49">
        <v>133.25330132052824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82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6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3729</v>
      </c>
      <c r="D9" s="29">
        <v>4109</v>
      </c>
      <c r="E9" s="29">
        <v>3905</v>
      </c>
      <c r="F9" s="30"/>
      <c r="G9" s="30"/>
      <c r="H9" s="128">
        <v>60.864</v>
      </c>
      <c r="I9" s="128">
        <v>94.516</v>
      </c>
      <c r="J9" s="128">
        <v>89.824</v>
      </c>
      <c r="K9" s="31"/>
    </row>
    <row r="10" spans="1:11" s="32" customFormat="1" ht="11.25" customHeight="1">
      <c r="A10" s="34" t="s">
        <v>9</v>
      </c>
      <c r="B10" s="28"/>
      <c r="C10" s="29">
        <v>2736</v>
      </c>
      <c r="D10" s="29">
        <v>3857</v>
      </c>
      <c r="E10" s="29">
        <v>3580</v>
      </c>
      <c r="F10" s="30"/>
      <c r="G10" s="30"/>
      <c r="H10" s="128">
        <v>41.916</v>
      </c>
      <c r="I10" s="128">
        <v>57.855</v>
      </c>
      <c r="J10" s="128">
        <v>53.7</v>
      </c>
      <c r="K10" s="31"/>
    </row>
    <row r="11" spans="1:11" s="32" customFormat="1" ht="11.25" customHeight="1">
      <c r="A11" s="27" t="s">
        <v>10</v>
      </c>
      <c r="B11" s="28"/>
      <c r="C11" s="29">
        <v>5350</v>
      </c>
      <c r="D11" s="29">
        <v>5900</v>
      </c>
      <c r="E11" s="29">
        <v>5650</v>
      </c>
      <c r="F11" s="30"/>
      <c r="G11" s="30"/>
      <c r="H11" s="128">
        <v>117.006</v>
      </c>
      <c r="I11" s="128">
        <v>147.5</v>
      </c>
      <c r="J11" s="128">
        <v>141.25</v>
      </c>
      <c r="K11" s="31"/>
    </row>
    <row r="12" spans="1:11" s="32" customFormat="1" ht="11.25" customHeight="1">
      <c r="A12" s="34" t="s">
        <v>11</v>
      </c>
      <c r="B12" s="28"/>
      <c r="C12" s="29">
        <v>1937</v>
      </c>
      <c r="D12" s="29">
        <v>2170</v>
      </c>
      <c r="E12" s="29">
        <v>2090</v>
      </c>
      <c r="F12" s="30"/>
      <c r="G12" s="30"/>
      <c r="H12" s="128">
        <v>40.064</v>
      </c>
      <c r="I12" s="128">
        <v>39.06</v>
      </c>
      <c r="J12" s="128">
        <v>37.65</v>
      </c>
      <c r="K12" s="31"/>
    </row>
    <row r="13" spans="1:11" s="23" customFormat="1" ht="11.25" customHeight="1">
      <c r="A13" s="35" t="s">
        <v>12</v>
      </c>
      <c r="B13" s="36"/>
      <c r="C13" s="37">
        <v>13752</v>
      </c>
      <c r="D13" s="37">
        <v>16036</v>
      </c>
      <c r="E13" s="37">
        <v>15225</v>
      </c>
      <c r="F13" s="38">
        <v>94.94262908455974</v>
      </c>
      <c r="G13" s="39"/>
      <c r="H13" s="129">
        <v>259.85</v>
      </c>
      <c r="I13" s="130">
        <v>338.931</v>
      </c>
      <c r="J13" s="130">
        <v>322.424</v>
      </c>
      <c r="K13" s="40">
        <v>95.12968716346394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>
        <v>485</v>
      </c>
      <c r="D15" s="37">
        <v>460</v>
      </c>
      <c r="E15" s="37">
        <v>340</v>
      </c>
      <c r="F15" s="38">
        <v>73.91304347826087</v>
      </c>
      <c r="G15" s="39"/>
      <c r="H15" s="129">
        <v>8.973</v>
      </c>
      <c r="I15" s="130">
        <v>8</v>
      </c>
      <c r="J15" s="130">
        <v>5.8</v>
      </c>
      <c r="K15" s="40">
        <v>72.5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>
        <v>327</v>
      </c>
      <c r="D19" s="29">
        <v>344</v>
      </c>
      <c r="E19" s="29">
        <v>309</v>
      </c>
      <c r="F19" s="30"/>
      <c r="G19" s="30"/>
      <c r="H19" s="128">
        <v>14.161</v>
      </c>
      <c r="I19" s="128">
        <v>11.673</v>
      </c>
      <c r="J19" s="128">
        <v>11.2</v>
      </c>
      <c r="K19" s="31"/>
    </row>
    <row r="20" spans="1:11" s="32" customFormat="1" ht="11.25" customHeight="1">
      <c r="A20" s="34" t="s">
        <v>16</v>
      </c>
      <c r="B20" s="28"/>
      <c r="C20" s="29">
        <v>135</v>
      </c>
      <c r="D20" s="29">
        <v>125</v>
      </c>
      <c r="E20" s="29">
        <v>120</v>
      </c>
      <c r="F20" s="30"/>
      <c r="G20" s="30"/>
      <c r="H20" s="128">
        <v>3.077</v>
      </c>
      <c r="I20" s="128">
        <v>2.96</v>
      </c>
      <c r="J20" s="128">
        <v>3.6</v>
      </c>
      <c r="K20" s="31"/>
    </row>
    <row r="21" spans="1:11" s="32" customFormat="1" ht="11.25" customHeight="1">
      <c r="A21" s="34" t="s">
        <v>17</v>
      </c>
      <c r="B21" s="28"/>
      <c r="C21" s="29">
        <v>115</v>
      </c>
      <c r="D21" s="29">
        <v>115</v>
      </c>
      <c r="E21" s="29">
        <v>117</v>
      </c>
      <c r="F21" s="30"/>
      <c r="G21" s="30"/>
      <c r="H21" s="128">
        <v>3.108</v>
      </c>
      <c r="I21" s="128">
        <v>2.85</v>
      </c>
      <c r="J21" s="128">
        <v>3.159</v>
      </c>
      <c r="K21" s="31"/>
    </row>
    <row r="22" spans="1:11" s="23" customFormat="1" ht="11.25" customHeight="1">
      <c r="A22" s="35" t="s">
        <v>18</v>
      </c>
      <c r="B22" s="36"/>
      <c r="C22" s="37">
        <v>577</v>
      </c>
      <c r="D22" s="37">
        <v>584</v>
      </c>
      <c r="E22" s="37">
        <v>546</v>
      </c>
      <c r="F22" s="38">
        <v>93.4931506849315</v>
      </c>
      <c r="G22" s="39"/>
      <c r="H22" s="129">
        <v>20.346</v>
      </c>
      <c r="I22" s="130">
        <v>17.483</v>
      </c>
      <c r="J22" s="130">
        <v>17.959</v>
      </c>
      <c r="K22" s="40">
        <v>102.72264485500199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208</v>
      </c>
      <c r="D24" s="37">
        <v>155</v>
      </c>
      <c r="E24" s="37">
        <v>140</v>
      </c>
      <c r="F24" s="38">
        <v>90.3225806451613</v>
      </c>
      <c r="G24" s="39"/>
      <c r="H24" s="129">
        <v>9.582</v>
      </c>
      <c r="I24" s="130">
        <v>6.365</v>
      </c>
      <c r="J24" s="130">
        <v>5.31</v>
      </c>
      <c r="K24" s="40">
        <v>83.42498036135113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421</v>
      </c>
      <c r="D26" s="37">
        <v>390</v>
      </c>
      <c r="E26" s="37">
        <v>380</v>
      </c>
      <c r="F26" s="38">
        <v>97.43589743589743</v>
      </c>
      <c r="G26" s="39"/>
      <c r="H26" s="129">
        <v>20.945</v>
      </c>
      <c r="I26" s="130">
        <v>15.5</v>
      </c>
      <c r="J26" s="130">
        <v>17.5</v>
      </c>
      <c r="K26" s="40">
        <v>112.90322580645162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33</v>
      </c>
      <c r="D28" s="29">
        <v>64</v>
      </c>
      <c r="E28" s="29">
        <v>68</v>
      </c>
      <c r="F28" s="30"/>
      <c r="G28" s="30"/>
      <c r="H28" s="128">
        <v>0.872</v>
      </c>
      <c r="I28" s="128">
        <v>1.59</v>
      </c>
      <c r="J28" s="128">
        <v>2.1</v>
      </c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8"/>
      <c r="I29" s="128"/>
      <c r="J29" s="128"/>
      <c r="K29" s="31"/>
    </row>
    <row r="30" spans="1:11" s="32" customFormat="1" ht="11.25" customHeight="1">
      <c r="A30" s="34" t="s">
        <v>23</v>
      </c>
      <c r="B30" s="28"/>
      <c r="C30" s="29">
        <v>156</v>
      </c>
      <c r="D30" s="29">
        <v>154</v>
      </c>
      <c r="E30" s="29">
        <v>161</v>
      </c>
      <c r="F30" s="30"/>
      <c r="G30" s="30"/>
      <c r="H30" s="128">
        <v>5.31</v>
      </c>
      <c r="I30" s="128">
        <v>4.795</v>
      </c>
      <c r="J30" s="128">
        <v>5.476</v>
      </c>
      <c r="K30" s="31"/>
    </row>
    <row r="31" spans="1:11" s="23" customFormat="1" ht="11.25" customHeight="1">
      <c r="A31" s="41" t="s">
        <v>24</v>
      </c>
      <c r="B31" s="36"/>
      <c r="C31" s="37">
        <v>189</v>
      </c>
      <c r="D31" s="37">
        <v>218</v>
      </c>
      <c r="E31" s="37">
        <v>229</v>
      </c>
      <c r="F31" s="38">
        <v>105.04587155963303</v>
      </c>
      <c r="G31" s="39"/>
      <c r="H31" s="129">
        <v>6.1819999999999995</v>
      </c>
      <c r="I31" s="130">
        <v>6.385</v>
      </c>
      <c r="J31" s="130">
        <v>7.5760000000000005</v>
      </c>
      <c r="K31" s="40">
        <v>118.65309318715741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262</v>
      </c>
      <c r="D33" s="29">
        <v>204</v>
      </c>
      <c r="E33" s="29">
        <v>203</v>
      </c>
      <c r="F33" s="30"/>
      <c r="G33" s="30"/>
      <c r="H33" s="128">
        <v>6.111</v>
      </c>
      <c r="I33" s="128">
        <v>4.674</v>
      </c>
      <c r="J33" s="128">
        <v>4.674</v>
      </c>
      <c r="K33" s="31"/>
    </row>
    <row r="34" spans="1:11" s="32" customFormat="1" ht="11.25" customHeight="1">
      <c r="A34" s="34" t="s">
        <v>26</v>
      </c>
      <c r="B34" s="28"/>
      <c r="C34" s="29">
        <v>201</v>
      </c>
      <c r="D34" s="29">
        <v>191</v>
      </c>
      <c r="E34" s="29">
        <v>91</v>
      </c>
      <c r="F34" s="30"/>
      <c r="G34" s="30"/>
      <c r="H34" s="128">
        <v>5.14</v>
      </c>
      <c r="I34" s="128">
        <v>5.14</v>
      </c>
      <c r="J34" s="128">
        <v>1.92</v>
      </c>
      <c r="K34" s="31"/>
    </row>
    <row r="35" spans="1:11" s="32" customFormat="1" ht="11.25" customHeight="1">
      <c r="A35" s="34" t="s">
        <v>27</v>
      </c>
      <c r="B35" s="28"/>
      <c r="C35" s="29">
        <v>200</v>
      </c>
      <c r="D35" s="29">
        <v>130</v>
      </c>
      <c r="E35" s="29">
        <v>122</v>
      </c>
      <c r="F35" s="30"/>
      <c r="G35" s="30"/>
      <c r="H35" s="128">
        <v>4.498</v>
      </c>
      <c r="I35" s="128">
        <v>2.89</v>
      </c>
      <c r="J35" s="128">
        <v>2.574</v>
      </c>
      <c r="K35" s="31"/>
    </row>
    <row r="36" spans="1:11" s="32" customFormat="1" ht="11.25" customHeight="1">
      <c r="A36" s="34" t="s">
        <v>28</v>
      </c>
      <c r="B36" s="28"/>
      <c r="C36" s="29">
        <v>216</v>
      </c>
      <c r="D36" s="29">
        <v>216</v>
      </c>
      <c r="E36" s="29">
        <v>183</v>
      </c>
      <c r="F36" s="30"/>
      <c r="G36" s="30"/>
      <c r="H36" s="128">
        <v>5.222</v>
      </c>
      <c r="I36" s="128">
        <v>5.232</v>
      </c>
      <c r="J36" s="128">
        <v>3.04</v>
      </c>
      <c r="K36" s="31"/>
    </row>
    <row r="37" spans="1:11" s="23" customFormat="1" ht="11.25" customHeight="1">
      <c r="A37" s="35" t="s">
        <v>29</v>
      </c>
      <c r="B37" s="36"/>
      <c r="C37" s="37">
        <v>879</v>
      </c>
      <c r="D37" s="37">
        <v>741</v>
      </c>
      <c r="E37" s="37">
        <v>599</v>
      </c>
      <c r="F37" s="38">
        <v>80.83670715249663</v>
      </c>
      <c r="G37" s="39"/>
      <c r="H37" s="129">
        <v>20.971</v>
      </c>
      <c r="I37" s="130">
        <v>17.936</v>
      </c>
      <c r="J37" s="130">
        <v>12.207999999999998</v>
      </c>
      <c r="K37" s="40">
        <v>68.06422836752898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9"/>
      <c r="I39" s="130"/>
      <c r="J39" s="130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>
        <v>230</v>
      </c>
      <c r="D41" s="29">
        <v>242</v>
      </c>
      <c r="E41" s="29">
        <v>255</v>
      </c>
      <c r="F41" s="30"/>
      <c r="G41" s="30"/>
      <c r="H41" s="128">
        <v>10.195</v>
      </c>
      <c r="I41" s="128">
        <v>10.532</v>
      </c>
      <c r="J41" s="128">
        <v>10.2</v>
      </c>
      <c r="K41" s="31"/>
    </row>
    <row r="42" spans="1:11" s="32" customFormat="1" ht="11.25" customHeight="1">
      <c r="A42" s="34" t="s">
        <v>32</v>
      </c>
      <c r="B42" s="28"/>
      <c r="C42" s="29">
        <v>751</v>
      </c>
      <c r="D42" s="29">
        <v>695</v>
      </c>
      <c r="E42" s="29">
        <v>629</v>
      </c>
      <c r="F42" s="30"/>
      <c r="G42" s="30"/>
      <c r="H42" s="128">
        <v>30.416</v>
      </c>
      <c r="I42" s="128">
        <v>22.518</v>
      </c>
      <c r="J42" s="128">
        <v>23.65</v>
      </c>
      <c r="K42" s="31"/>
    </row>
    <row r="43" spans="1:11" s="32" customFormat="1" ht="11.25" customHeight="1">
      <c r="A43" s="34" t="s">
        <v>33</v>
      </c>
      <c r="B43" s="28"/>
      <c r="C43" s="29">
        <v>23</v>
      </c>
      <c r="D43" s="29">
        <v>18</v>
      </c>
      <c r="E43" s="29">
        <v>28</v>
      </c>
      <c r="F43" s="30"/>
      <c r="G43" s="30"/>
      <c r="H43" s="128">
        <v>0.736</v>
      </c>
      <c r="I43" s="128">
        <v>0.54</v>
      </c>
      <c r="J43" s="128">
        <v>0.896</v>
      </c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/>
      <c r="I44" s="128"/>
      <c r="J44" s="128"/>
      <c r="K44" s="31"/>
    </row>
    <row r="45" spans="1:11" s="32" customFormat="1" ht="11.25" customHeight="1">
      <c r="A45" s="34" t="s">
        <v>35</v>
      </c>
      <c r="B45" s="28"/>
      <c r="C45" s="29">
        <v>1495</v>
      </c>
      <c r="D45" s="29">
        <v>1430</v>
      </c>
      <c r="E45" s="29">
        <v>1550</v>
      </c>
      <c r="F45" s="30"/>
      <c r="G45" s="30"/>
      <c r="H45" s="128">
        <v>68.77</v>
      </c>
      <c r="I45" s="128">
        <v>68.64</v>
      </c>
      <c r="J45" s="128">
        <v>69.75</v>
      </c>
      <c r="K45" s="31"/>
    </row>
    <row r="46" spans="1:11" s="32" customFormat="1" ht="11.25" customHeight="1">
      <c r="A46" s="34" t="s">
        <v>36</v>
      </c>
      <c r="B46" s="28"/>
      <c r="C46" s="29">
        <v>400</v>
      </c>
      <c r="D46" s="29">
        <v>400</v>
      </c>
      <c r="E46" s="29">
        <v>350</v>
      </c>
      <c r="F46" s="30"/>
      <c r="G46" s="30"/>
      <c r="H46" s="128">
        <v>16</v>
      </c>
      <c r="I46" s="128">
        <v>20</v>
      </c>
      <c r="J46" s="128">
        <v>15.75</v>
      </c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8"/>
      <c r="I47" s="128"/>
      <c r="J47" s="128"/>
      <c r="K47" s="31"/>
    </row>
    <row r="48" spans="1:11" s="32" customFormat="1" ht="11.25" customHeight="1">
      <c r="A48" s="34" t="s">
        <v>38</v>
      </c>
      <c r="B48" s="28"/>
      <c r="C48" s="29">
        <v>2354</v>
      </c>
      <c r="D48" s="29">
        <v>2230</v>
      </c>
      <c r="E48" s="29">
        <v>2393</v>
      </c>
      <c r="F48" s="30"/>
      <c r="G48" s="30"/>
      <c r="H48" s="128">
        <v>110.638</v>
      </c>
      <c r="I48" s="128">
        <v>89.2</v>
      </c>
      <c r="J48" s="128">
        <v>112.471</v>
      </c>
      <c r="K48" s="31"/>
    </row>
    <row r="49" spans="1:11" s="32" customFormat="1" ht="11.25" customHeight="1">
      <c r="A49" s="34" t="s">
        <v>39</v>
      </c>
      <c r="B49" s="28"/>
      <c r="C49" s="29">
        <v>335</v>
      </c>
      <c r="D49" s="29">
        <v>316</v>
      </c>
      <c r="E49" s="29">
        <v>292</v>
      </c>
      <c r="F49" s="30"/>
      <c r="G49" s="30"/>
      <c r="H49" s="128">
        <v>15.075</v>
      </c>
      <c r="I49" s="128">
        <v>14.22</v>
      </c>
      <c r="J49" s="128">
        <v>14.6</v>
      </c>
      <c r="K49" s="31"/>
    </row>
    <row r="50" spans="1:11" s="23" customFormat="1" ht="11.25" customHeight="1">
      <c r="A50" s="41" t="s">
        <v>40</v>
      </c>
      <c r="B50" s="36"/>
      <c r="C50" s="37">
        <v>5588</v>
      </c>
      <c r="D50" s="37">
        <v>5331</v>
      </c>
      <c r="E50" s="37">
        <v>5497</v>
      </c>
      <c r="F50" s="38">
        <v>103.11386231476271</v>
      </c>
      <c r="G50" s="39"/>
      <c r="H50" s="129">
        <v>251.82999999999998</v>
      </c>
      <c r="I50" s="130">
        <v>225.65</v>
      </c>
      <c r="J50" s="130">
        <v>247.31699999999998</v>
      </c>
      <c r="K50" s="40">
        <v>109.60203855528472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686</v>
      </c>
      <c r="D52" s="37">
        <v>208</v>
      </c>
      <c r="E52" s="37">
        <v>207</v>
      </c>
      <c r="F52" s="38">
        <v>99.51923076923077</v>
      </c>
      <c r="G52" s="39"/>
      <c r="H52" s="129">
        <v>26.671</v>
      </c>
      <c r="I52" s="130">
        <v>6.24</v>
      </c>
      <c r="J52" s="130">
        <v>8.748</v>
      </c>
      <c r="K52" s="40">
        <v>140.19230769230768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850</v>
      </c>
      <c r="D54" s="29">
        <v>650</v>
      </c>
      <c r="E54" s="29">
        <v>700</v>
      </c>
      <c r="F54" s="30"/>
      <c r="G54" s="30"/>
      <c r="H54" s="128">
        <v>27.285</v>
      </c>
      <c r="I54" s="128">
        <v>23.4</v>
      </c>
      <c r="J54" s="128">
        <v>25.9</v>
      </c>
      <c r="K54" s="31"/>
    </row>
    <row r="55" spans="1:11" s="32" customFormat="1" ht="11.25" customHeight="1">
      <c r="A55" s="34" t="s">
        <v>43</v>
      </c>
      <c r="B55" s="28"/>
      <c r="C55" s="29">
        <v>98</v>
      </c>
      <c r="D55" s="29">
        <v>84</v>
      </c>
      <c r="E55" s="29">
        <v>62</v>
      </c>
      <c r="F55" s="30"/>
      <c r="G55" s="30"/>
      <c r="H55" s="128">
        <v>2.989</v>
      </c>
      <c r="I55" s="128">
        <v>2.604</v>
      </c>
      <c r="J55" s="128">
        <v>1.86</v>
      </c>
      <c r="K55" s="31"/>
    </row>
    <row r="56" spans="1:11" s="32" customFormat="1" ht="11.25" customHeight="1">
      <c r="A56" s="34" t="s">
        <v>44</v>
      </c>
      <c r="B56" s="28"/>
      <c r="C56" s="29">
        <v>89</v>
      </c>
      <c r="D56" s="29">
        <v>87</v>
      </c>
      <c r="E56" s="29">
        <v>58</v>
      </c>
      <c r="F56" s="30"/>
      <c r="G56" s="30"/>
      <c r="H56" s="128">
        <v>1.31</v>
      </c>
      <c r="I56" s="128">
        <v>0.98</v>
      </c>
      <c r="J56" s="128">
        <v>0.78</v>
      </c>
      <c r="K56" s="31"/>
    </row>
    <row r="57" spans="1:11" s="32" customFormat="1" ht="11.25" customHeight="1">
      <c r="A57" s="34" t="s">
        <v>45</v>
      </c>
      <c r="B57" s="28"/>
      <c r="C57" s="29">
        <v>37</v>
      </c>
      <c r="D57" s="29">
        <v>23</v>
      </c>
      <c r="E57" s="29">
        <v>23</v>
      </c>
      <c r="F57" s="30"/>
      <c r="G57" s="30"/>
      <c r="H57" s="128">
        <v>0.74</v>
      </c>
      <c r="I57" s="128">
        <v>0.318</v>
      </c>
      <c r="J57" s="128">
        <v>0.318</v>
      </c>
      <c r="K57" s="31"/>
    </row>
    <row r="58" spans="1:11" s="32" customFormat="1" ht="11.25" customHeight="1">
      <c r="A58" s="34" t="s">
        <v>46</v>
      </c>
      <c r="B58" s="28"/>
      <c r="C58" s="29">
        <v>150</v>
      </c>
      <c r="D58" s="29">
        <v>145</v>
      </c>
      <c r="E58" s="29">
        <v>137</v>
      </c>
      <c r="F58" s="30"/>
      <c r="G58" s="30"/>
      <c r="H58" s="128">
        <v>5.4</v>
      </c>
      <c r="I58" s="128">
        <v>4.35</v>
      </c>
      <c r="J58" s="128">
        <v>2.959</v>
      </c>
      <c r="K58" s="31"/>
    </row>
    <row r="59" spans="1:11" s="23" customFormat="1" ht="11.25" customHeight="1">
      <c r="A59" s="35" t="s">
        <v>47</v>
      </c>
      <c r="B59" s="36"/>
      <c r="C59" s="37">
        <v>1224</v>
      </c>
      <c r="D59" s="37">
        <v>989</v>
      </c>
      <c r="E59" s="37">
        <v>980</v>
      </c>
      <c r="F59" s="38">
        <v>99.08998988877654</v>
      </c>
      <c r="G59" s="39"/>
      <c r="H59" s="129">
        <v>37.724</v>
      </c>
      <c r="I59" s="130">
        <v>31.652</v>
      </c>
      <c r="J59" s="130">
        <v>31.817</v>
      </c>
      <c r="K59" s="40">
        <v>100.52129407304434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446</v>
      </c>
      <c r="D61" s="29">
        <v>450</v>
      </c>
      <c r="E61" s="29">
        <v>550</v>
      </c>
      <c r="F61" s="30"/>
      <c r="G61" s="30"/>
      <c r="H61" s="128">
        <v>13.737</v>
      </c>
      <c r="I61" s="128">
        <v>9.66</v>
      </c>
      <c r="J61" s="128">
        <v>15.4</v>
      </c>
      <c r="K61" s="31"/>
    </row>
    <row r="62" spans="1:11" s="32" customFormat="1" ht="11.25" customHeight="1">
      <c r="A62" s="34" t="s">
        <v>49</v>
      </c>
      <c r="B62" s="28"/>
      <c r="C62" s="29">
        <v>106</v>
      </c>
      <c r="D62" s="29">
        <v>106</v>
      </c>
      <c r="E62" s="29">
        <v>108</v>
      </c>
      <c r="F62" s="30"/>
      <c r="G62" s="30"/>
      <c r="H62" s="128">
        <v>2.404</v>
      </c>
      <c r="I62" s="128">
        <v>2.163</v>
      </c>
      <c r="J62" s="128">
        <v>2.252</v>
      </c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8"/>
      <c r="I63" s="128"/>
      <c r="J63" s="128"/>
      <c r="K63" s="31"/>
    </row>
    <row r="64" spans="1:11" s="23" customFormat="1" ht="11.25" customHeight="1">
      <c r="A64" s="35" t="s">
        <v>51</v>
      </c>
      <c r="B64" s="36"/>
      <c r="C64" s="37">
        <v>552</v>
      </c>
      <c r="D64" s="37">
        <v>556</v>
      </c>
      <c r="E64" s="37">
        <v>658</v>
      </c>
      <c r="F64" s="38">
        <v>118.34532374100719</v>
      </c>
      <c r="G64" s="39"/>
      <c r="H64" s="129">
        <v>16.141</v>
      </c>
      <c r="I64" s="130">
        <v>11.823</v>
      </c>
      <c r="J64" s="130">
        <v>17.652</v>
      </c>
      <c r="K64" s="40">
        <v>149.3022075615326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1170</v>
      </c>
      <c r="D66" s="37">
        <v>1230</v>
      </c>
      <c r="E66" s="37">
        <v>1000</v>
      </c>
      <c r="F66" s="38">
        <v>81.30081300813008</v>
      </c>
      <c r="G66" s="39"/>
      <c r="H66" s="129">
        <v>39.195</v>
      </c>
      <c r="I66" s="130">
        <v>28.3</v>
      </c>
      <c r="J66" s="130">
        <v>30.8</v>
      </c>
      <c r="K66" s="40">
        <v>108.83392226148409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477</v>
      </c>
      <c r="D68" s="29">
        <v>475</v>
      </c>
      <c r="E68" s="29">
        <v>500</v>
      </c>
      <c r="F68" s="30"/>
      <c r="G68" s="30"/>
      <c r="H68" s="128">
        <v>21.789</v>
      </c>
      <c r="I68" s="128">
        <v>16</v>
      </c>
      <c r="J68" s="128">
        <v>21</v>
      </c>
      <c r="K68" s="31"/>
    </row>
    <row r="69" spans="1:11" s="32" customFormat="1" ht="11.25" customHeight="1">
      <c r="A69" s="34" t="s">
        <v>54</v>
      </c>
      <c r="B69" s="28"/>
      <c r="C69" s="29">
        <v>191</v>
      </c>
      <c r="D69" s="29">
        <v>150</v>
      </c>
      <c r="E69" s="29">
        <v>180</v>
      </c>
      <c r="F69" s="30"/>
      <c r="G69" s="30"/>
      <c r="H69" s="128">
        <v>8.637</v>
      </c>
      <c r="I69" s="128">
        <v>4.5</v>
      </c>
      <c r="J69" s="128">
        <v>7.5</v>
      </c>
      <c r="K69" s="31"/>
    </row>
    <row r="70" spans="1:11" s="23" customFormat="1" ht="11.25" customHeight="1">
      <c r="A70" s="35" t="s">
        <v>55</v>
      </c>
      <c r="B70" s="36"/>
      <c r="C70" s="37">
        <v>668</v>
      </c>
      <c r="D70" s="37">
        <v>625</v>
      </c>
      <c r="E70" s="37">
        <v>680</v>
      </c>
      <c r="F70" s="38">
        <v>108.8</v>
      </c>
      <c r="G70" s="39"/>
      <c r="H70" s="129">
        <v>30.426000000000002</v>
      </c>
      <c r="I70" s="130">
        <v>20.5</v>
      </c>
      <c r="J70" s="130">
        <v>28.5</v>
      </c>
      <c r="K70" s="40">
        <v>139.02439024390245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148</v>
      </c>
      <c r="D72" s="29">
        <v>217</v>
      </c>
      <c r="E72" s="29">
        <v>148</v>
      </c>
      <c r="F72" s="30"/>
      <c r="G72" s="30"/>
      <c r="H72" s="128">
        <v>3.593</v>
      </c>
      <c r="I72" s="128">
        <v>5.055</v>
      </c>
      <c r="J72" s="128">
        <v>5.036</v>
      </c>
      <c r="K72" s="31"/>
    </row>
    <row r="73" spans="1:11" s="32" customFormat="1" ht="11.25" customHeight="1">
      <c r="A73" s="34" t="s">
        <v>57</v>
      </c>
      <c r="B73" s="28"/>
      <c r="C73" s="29">
        <v>120</v>
      </c>
      <c r="D73" s="29">
        <v>120</v>
      </c>
      <c r="E73" s="29">
        <v>102</v>
      </c>
      <c r="F73" s="30"/>
      <c r="G73" s="30"/>
      <c r="H73" s="128">
        <v>3.744</v>
      </c>
      <c r="I73" s="128">
        <v>4.7</v>
      </c>
      <c r="J73" s="128">
        <v>3.264</v>
      </c>
      <c r="K73" s="31"/>
    </row>
    <row r="74" spans="1:11" s="32" customFormat="1" ht="11.25" customHeight="1">
      <c r="A74" s="34" t="s">
        <v>58</v>
      </c>
      <c r="B74" s="28"/>
      <c r="C74" s="29">
        <v>419</v>
      </c>
      <c r="D74" s="29">
        <v>333</v>
      </c>
      <c r="E74" s="29">
        <v>315</v>
      </c>
      <c r="F74" s="30"/>
      <c r="G74" s="30"/>
      <c r="H74" s="128">
        <v>17.286</v>
      </c>
      <c r="I74" s="128">
        <v>11.638</v>
      </c>
      <c r="J74" s="128">
        <v>11.025</v>
      </c>
      <c r="K74" s="31"/>
    </row>
    <row r="75" spans="1:11" s="32" customFormat="1" ht="11.25" customHeight="1">
      <c r="A75" s="34" t="s">
        <v>59</v>
      </c>
      <c r="B75" s="28"/>
      <c r="C75" s="29">
        <v>559</v>
      </c>
      <c r="D75" s="29">
        <v>525</v>
      </c>
      <c r="E75" s="29">
        <v>550</v>
      </c>
      <c r="F75" s="30"/>
      <c r="G75" s="30"/>
      <c r="H75" s="128">
        <v>17.949</v>
      </c>
      <c r="I75" s="128">
        <v>17.937</v>
      </c>
      <c r="J75" s="128">
        <v>16.45</v>
      </c>
      <c r="K75" s="31"/>
    </row>
    <row r="76" spans="1:11" s="32" customFormat="1" ht="11.25" customHeight="1">
      <c r="A76" s="34" t="s">
        <v>60</v>
      </c>
      <c r="B76" s="28"/>
      <c r="C76" s="29">
        <v>105</v>
      </c>
      <c r="D76" s="29">
        <v>85</v>
      </c>
      <c r="E76" s="29">
        <v>25</v>
      </c>
      <c r="F76" s="30"/>
      <c r="G76" s="30"/>
      <c r="H76" s="128">
        <v>3.149</v>
      </c>
      <c r="I76" s="128">
        <v>2.125</v>
      </c>
      <c r="J76" s="128">
        <v>0.625</v>
      </c>
      <c r="K76" s="31"/>
    </row>
    <row r="77" spans="1:11" s="32" customFormat="1" ht="11.25" customHeight="1">
      <c r="A77" s="34" t="s">
        <v>61</v>
      </c>
      <c r="B77" s="28"/>
      <c r="C77" s="29">
        <v>68</v>
      </c>
      <c r="D77" s="29">
        <v>71</v>
      </c>
      <c r="E77" s="29">
        <v>64</v>
      </c>
      <c r="F77" s="30"/>
      <c r="G77" s="30"/>
      <c r="H77" s="128">
        <v>2.19</v>
      </c>
      <c r="I77" s="128">
        <v>2.343</v>
      </c>
      <c r="J77" s="128">
        <v>2.112</v>
      </c>
      <c r="K77" s="31"/>
    </row>
    <row r="78" spans="1:11" s="32" customFormat="1" ht="11.25" customHeight="1">
      <c r="A78" s="34" t="s">
        <v>62</v>
      </c>
      <c r="B78" s="28"/>
      <c r="C78" s="29">
        <v>395</v>
      </c>
      <c r="D78" s="29">
        <v>400</v>
      </c>
      <c r="E78" s="29">
        <v>350</v>
      </c>
      <c r="F78" s="30"/>
      <c r="G78" s="30"/>
      <c r="H78" s="128">
        <v>13.075</v>
      </c>
      <c r="I78" s="128">
        <v>14</v>
      </c>
      <c r="J78" s="128">
        <v>12.28</v>
      </c>
      <c r="K78" s="31"/>
    </row>
    <row r="79" spans="1:11" s="32" customFormat="1" ht="11.25" customHeight="1">
      <c r="A79" s="34" t="s">
        <v>63</v>
      </c>
      <c r="B79" s="28"/>
      <c r="C79" s="29">
        <v>600</v>
      </c>
      <c r="D79" s="29">
        <v>500</v>
      </c>
      <c r="E79" s="29">
        <v>500</v>
      </c>
      <c r="F79" s="30"/>
      <c r="G79" s="30"/>
      <c r="H79" s="128">
        <v>22.8</v>
      </c>
      <c r="I79" s="128">
        <v>19</v>
      </c>
      <c r="J79" s="128">
        <v>24.5</v>
      </c>
      <c r="K79" s="31"/>
    </row>
    <row r="80" spans="1:11" s="23" customFormat="1" ht="11.25" customHeight="1">
      <c r="A80" s="41" t="s">
        <v>64</v>
      </c>
      <c r="B80" s="36"/>
      <c r="C80" s="37">
        <v>2414</v>
      </c>
      <c r="D80" s="37">
        <v>2251</v>
      </c>
      <c r="E80" s="37">
        <v>2054</v>
      </c>
      <c r="F80" s="38">
        <v>91.248334073745</v>
      </c>
      <c r="G80" s="39"/>
      <c r="H80" s="129">
        <v>83.786</v>
      </c>
      <c r="I80" s="130">
        <v>76.798</v>
      </c>
      <c r="J80" s="130">
        <v>75.292</v>
      </c>
      <c r="K80" s="40">
        <v>98.03901143258939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>
        <v>82</v>
      </c>
      <c r="D82" s="29">
        <v>82</v>
      </c>
      <c r="E82" s="29">
        <v>106</v>
      </c>
      <c r="F82" s="30"/>
      <c r="G82" s="30"/>
      <c r="H82" s="128">
        <v>2.527</v>
      </c>
      <c r="I82" s="128">
        <v>2.527</v>
      </c>
      <c r="J82" s="128">
        <v>4.756</v>
      </c>
      <c r="K82" s="31"/>
    </row>
    <row r="83" spans="1:11" s="32" customFormat="1" ht="11.25" customHeight="1">
      <c r="A83" s="34" t="s">
        <v>66</v>
      </c>
      <c r="B83" s="28"/>
      <c r="C83" s="29">
        <v>67</v>
      </c>
      <c r="D83" s="29">
        <v>67</v>
      </c>
      <c r="E83" s="29">
        <v>67</v>
      </c>
      <c r="F83" s="30"/>
      <c r="G83" s="30"/>
      <c r="H83" s="128">
        <v>1.589</v>
      </c>
      <c r="I83" s="128">
        <v>1.589</v>
      </c>
      <c r="J83" s="128">
        <v>1.778</v>
      </c>
      <c r="K83" s="31"/>
    </row>
    <row r="84" spans="1:11" s="23" customFormat="1" ht="11.25" customHeight="1">
      <c r="A84" s="35" t="s">
        <v>67</v>
      </c>
      <c r="B84" s="36"/>
      <c r="C84" s="37">
        <v>149</v>
      </c>
      <c r="D84" s="37">
        <v>149</v>
      </c>
      <c r="E84" s="37">
        <v>173</v>
      </c>
      <c r="F84" s="38">
        <v>116.10738255033557</v>
      </c>
      <c r="G84" s="39"/>
      <c r="H84" s="129">
        <v>4.116</v>
      </c>
      <c r="I84" s="130">
        <v>4.116</v>
      </c>
      <c r="J84" s="130">
        <v>6.534000000000001</v>
      </c>
      <c r="K84" s="40">
        <v>158.74635568513122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28962</v>
      </c>
      <c r="D87" s="48">
        <v>29923</v>
      </c>
      <c r="E87" s="48">
        <v>28708</v>
      </c>
      <c r="F87" s="49">
        <v>95.93957825084384</v>
      </c>
      <c r="G87" s="39"/>
      <c r="H87" s="133">
        <v>836.7380000000003</v>
      </c>
      <c r="I87" s="134">
        <v>815.679</v>
      </c>
      <c r="J87" s="134">
        <v>835.4370000000001</v>
      </c>
      <c r="K87" s="49">
        <v>102.4222764102055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83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7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/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38</v>
      </c>
      <c r="D9" s="29">
        <v>41</v>
      </c>
      <c r="E9" s="29">
        <v>39</v>
      </c>
      <c r="F9" s="30"/>
      <c r="G9" s="30"/>
      <c r="H9" s="128">
        <v>0.6</v>
      </c>
      <c r="I9" s="128">
        <v>0.621</v>
      </c>
      <c r="J9" s="128"/>
      <c r="K9" s="31"/>
    </row>
    <row r="10" spans="1:11" s="32" customFormat="1" ht="11.25" customHeight="1">
      <c r="A10" s="34" t="s">
        <v>9</v>
      </c>
      <c r="B10" s="28"/>
      <c r="C10" s="29">
        <v>483</v>
      </c>
      <c r="D10" s="29">
        <v>570</v>
      </c>
      <c r="E10" s="29">
        <v>570</v>
      </c>
      <c r="F10" s="30"/>
      <c r="G10" s="30"/>
      <c r="H10" s="128">
        <v>0.638</v>
      </c>
      <c r="I10" s="128">
        <v>8.55</v>
      </c>
      <c r="J10" s="128"/>
      <c r="K10" s="31"/>
    </row>
    <row r="11" spans="1:11" s="32" customFormat="1" ht="11.25" customHeight="1">
      <c r="A11" s="27" t="s">
        <v>10</v>
      </c>
      <c r="B11" s="28"/>
      <c r="C11" s="29">
        <v>594</v>
      </c>
      <c r="D11" s="29">
        <v>608</v>
      </c>
      <c r="E11" s="29">
        <v>582</v>
      </c>
      <c r="F11" s="30"/>
      <c r="G11" s="30"/>
      <c r="H11" s="128">
        <v>8.91</v>
      </c>
      <c r="I11" s="128">
        <v>9.59</v>
      </c>
      <c r="J11" s="128"/>
      <c r="K11" s="31"/>
    </row>
    <row r="12" spans="1:11" s="32" customFormat="1" ht="11.25" customHeight="1">
      <c r="A12" s="34" t="s">
        <v>11</v>
      </c>
      <c r="B12" s="28"/>
      <c r="C12" s="29">
        <v>20</v>
      </c>
      <c r="D12" s="29">
        <v>20</v>
      </c>
      <c r="E12" s="29">
        <v>19</v>
      </c>
      <c r="F12" s="30"/>
      <c r="G12" s="30"/>
      <c r="H12" s="128">
        <v>0.262</v>
      </c>
      <c r="I12" s="128">
        <v>0.251</v>
      </c>
      <c r="J12" s="128"/>
      <c r="K12" s="31"/>
    </row>
    <row r="13" spans="1:11" s="23" customFormat="1" ht="11.25" customHeight="1">
      <c r="A13" s="35" t="s">
        <v>12</v>
      </c>
      <c r="B13" s="36"/>
      <c r="C13" s="37">
        <v>1135</v>
      </c>
      <c r="D13" s="37">
        <v>1239</v>
      </c>
      <c r="E13" s="37">
        <v>1210</v>
      </c>
      <c r="F13" s="38">
        <v>97.65940274414851</v>
      </c>
      <c r="G13" s="39"/>
      <c r="H13" s="129">
        <v>10.41</v>
      </c>
      <c r="I13" s="130">
        <v>19.012000000000004</v>
      </c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>
        <v>138</v>
      </c>
      <c r="D17" s="37">
        <v>147</v>
      </c>
      <c r="E17" s="37">
        <v>147</v>
      </c>
      <c r="F17" s="38">
        <v>100</v>
      </c>
      <c r="G17" s="39"/>
      <c r="H17" s="129">
        <v>3.484</v>
      </c>
      <c r="I17" s="130">
        <v>4.41</v>
      </c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>
        <v>916</v>
      </c>
      <c r="D19" s="29">
        <v>902</v>
      </c>
      <c r="E19" s="29">
        <v>784</v>
      </c>
      <c r="F19" s="30"/>
      <c r="G19" s="30"/>
      <c r="H19" s="128">
        <v>35.065</v>
      </c>
      <c r="I19" s="128">
        <v>29.216</v>
      </c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>
        <v>10</v>
      </c>
      <c r="D21" s="29">
        <v>10</v>
      </c>
      <c r="E21" s="29">
        <v>12</v>
      </c>
      <c r="F21" s="30"/>
      <c r="G21" s="30"/>
      <c r="H21" s="128">
        <v>0.247</v>
      </c>
      <c r="I21" s="128">
        <v>0.3</v>
      </c>
      <c r="J21" s="128"/>
      <c r="K21" s="31"/>
    </row>
    <row r="22" spans="1:11" s="23" customFormat="1" ht="11.25" customHeight="1">
      <c r="A22" s="35" t="s">
        <v>18</v>
      </c>
      <c r="B22" s="36"/>
      <c r="C22" s="37">
        <v>926</v>
      </c>
      <c r="D22" s="37">
        <v>912</v>
      </c>
      <c r="E22" s="37">
        <v>796</v>
      </c>
      <c r="F22" s="38">
        <v>87.28070175438596</v>
      </c>
      <c r="G22" s="39"/>
      <c r="H22" s="129">
        <v>35.312</v>
      </c>
      <c r="I22" s="130">
        <v>29.516000000000002</v>
      </c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160</v>
      </c>
      <c r="D24" s="37">
        <v>163</v>
      </c>
      <c r="E24" s="37">
        <v>151</v>
      </c>
      <c r="F24" s="38">
        <v>92.63803680981596</v>
      </c>
      <c r="G24" s="39"/>
      <c r="H24" s="129">
        <v>3.35</v>
      </c>
      <c r="I24" s="130">
        <v>3.093</v>
      </c>
      <c r="J24" s="130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281</v>
      </c>
      <c r="D26" s="37">
        <v>240</v>
      </c>
      <c r="E26" s="37">
        <v>220</v>
      </c>
      <c r="F26" s="38">
        <v>91.66666666666667</v>
      </c>
      <c r="G26" s="39"/>
      <c r="H26" s="129">
        <v>16.073</v>
      </c>
      <c r="I26" s="130">
        <v>11</v>
      </c>
      <c r="J26" s="130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26</v>
      </c>
      <c r="D28" s="29">
        <v>49</v>
      </c>
      <c r="E28" s="29">
        <v>53</v>
      </c>
      <c r="F28" s="30"/>
      <c r="G28" s="30"/>
      <c r="H28" s="128">
        <v>0.514</v>
      </c>
      <c r="I28" s="128">
        <v>1.85</v>
      </c>
      <c r="J28" s="128"/>
      <c r="K28" s="31"/>
    </row>
    <row r="29" spans="1:11" s="32" customFormat="1" ht="11.25" customHeight="1">
      <c r="A29" s="34" t="s">
        <v>22</v>
      </c>
      <c r="B29" s="28"/>
      <c r="C29" s="29">
        <v>126</v>
      </c>
      <c r="D29" s="29">
        <v>181</v>
      </c>
      <c r="E29" s="29">
        <v>230</v>
      </c>
      <c r="F29" s="30"/>
      <c r="G29" s="30"/>
      <c r="H29" s="128">
        <v>2.898</v>
      </c>
      <c r="I29" s="128">
        <v>3.167</v>
      </c>
      <c r="J29" s="128"/>
      <c r="K29" s="31"/>
    </row>
    <row r="30" spans="1:11" s="32" customFormat="1" ht="11.25" customHeight="1">
      <c r="A30" s="34" t="s">
        <v>23</v>
      </c>
      <c r="B30" s="28"/>
      <c r="C30" s="29">
        <v>40</v>
      </c>
      <c r="D30" s="29">
        <v>35</v>
      </c>
      <c r="E30" s="29">
        <v>24</v>
      </c>
      <c r="F30" s="30"/>
      <c r="G30" s="30"/>
      <c r="H30" s="128">
        <v>1.4</v>
      </c>
      <c r="I30" s="128">
        <v>1.12</v>
      </c>
      <c r="J30" s="128"/>
      <c r="K30" s="31"/>
    </row>
    <row r="31" spans="1:11" s="23" customFormat="1" ht="11.25" customHeight="1">
      <c r="A31" s="41" t="s">
        <v>24</v>
      </c>
      <c r="B31" s="36"/>
      <c r="C31" s="37">
        <v>192</v>
      </c>
      <c r="D31" s="37">
        <v>265</v>
      </c>
      <c r="E31" s="37">
        <v>307</v>
      </c>
      <c r="F31" s="38">
        <v>115.84905660377359</v>
      </c>
      <c r="G31" s="39"/>
      <c r="H31" s="129">
        <v>4.811999999999999</v>
      </c>
      <c r="I31" s="130">
        <v>6.137</v>
      </c>
      <c r="J31" s="130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19</v>
      </c>
      <c r="D33" s="29">
        <v>17</v>
      </c>
      <c r="E33" s="29">
        <v>14</v>
      </c>
      <c r="F33" s="30"/>
      <c r="G33" s="30"/>
      <c r="H33" s="128">
        <v>0.542</v>
      </c>
      <c r="I33" s="128">
        <v>0.491</v>
      </c>
      <c r="J33" s="128"/>
      <c r="K33" s="31"/>
    </row>
    <row r="34" spans="1:11" s="32" customFormat="1" ht="11.25" customHeight="1">
      <c r="A34" s="34" t="s">
        <v>26</v>
      </c>
      <c r="B34" s="28"/>
      <c r="C34" s="29">
        <v>9</v>
      </c>
      <c r="D34" s="29">
        <v>9</v>
      </c>
      <c r="E34" s="29">
        <v>6</v>
      </c>
      <c r="F34" s="30"/>
      <c r="G34" s="30"/>
      <c r="H34" s="128">
        <v>0.14</v>
      </c>
      <c r="I34" s="128">
        <v>0.14</v>
      </c>
      <c r="J34" s="128"/>
      <c r="K34" s="31"/>
    </row>
    <row r="35" spans="1:11" s="32" customFormat="1" ht="11.25" customHeight="1">
      <c r="A35" s="34" t="s">
        <v>27</v>
      </c>
      <c r="B35" s="28"/>
      <c r="C35" s="29">
        <v>4</v>
      </c>
      <c r="D35" s="29">
        <v>4</v>
      </c>
      <c r="E35" s="29">
        <v>3</v>
      </c>
      <c r="F35" s="30"/>
      <c r="G35" s="30"/>
      <c r="H35" s="128">
        <v>0.11</v>
      </c>
      <c r="I35" s="128">
        <v>0.11</v>
      </c>
      <c r="J35" s="128"/>
      <c r="K35" s="31"/>
    </row>
    <row r="36" spans="1:11" s="32" customFormat="1" ht="11.25" customHeight="1">
      <c r="A36" s="34" t="s">
        <v>28</v>
      </c>
      <c r="B36" s="28"/>
      <c r="C36" s="29">
        <v>2</v>
      </c>
      <c r="D36" s="29">
        <v>2</v>
      </c>
      <c r="E36" s="29">
        <v>1</v>
      </c>
      <c r="F36" s="30"/>
      <c r="G36" s="30"/>
      <c r="H36" s="128">
        <v>0.03</v>
      </c>
      <c r="I36" s="128">
        <v>0.03</v>
      </c>
      <c r="J36" s="128"/>
      <c r="K36" s="31"/>
    </row>
    <row r="37" spans="1:11" s="23" customFormat="1" ht="11.25" customHeight="1">
      <c r="A37" s="35" t="s">
        <v>29</v>
      </c>
      <c r="B37" s="36"/>
      <c r="C37" s="37">
        <v>34</v>
      </c>
      <c r="D37" s="37">
        <v>32</v>
      </c>
      <c r="E37" s="37">
        <v>24</v>
      </c>
      <c r="F37" s="38">
        <v>75</v>
      </c>
      <c r="G37" s="39"/>
      <c r="H37" s="129">
        <v>0.8220000000000001</v>
      </c>
      <c r="I37" s="130">
        <v>0.771</v>
      </c>
      <c r="J37" s="130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302</v>
      </c>
      <c r="D39" s="37">
        <v>290</v>
      </c>
      <c r="E39" s="37">
        <v>270</v>
      </c>
      <c r="F39" s="38">
        <v>93.10344827586206</v>
      </c>
      <c r="G39" s="39"/>
      <c r="H39" s="129">
        <v>9.607</v>
      </c>
      <c r="I39" s="130">
        <v>9.2</v>
      </c>
      <c r="J39" s="130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>
        <v>1178</v>
      </c>
      <c r="D41" s="29">
        <v>1037</v>
      </c>
      <c r="E41" s="29">
        <v>1038</v>
      </c>
      <c r="F41" s="30"/>
      <c r="G41" s="30"/>
      <c r="H41" s="128">
        <v>60.537</v>
      </c>
      <c r="I41" s="128">
        <v>50.897</v>
      </c>
      <c r="J41" s="128"/>
      <c r="K41" s="31"/>
    </row>
    <row r="42" spans="1:11" s="32" customFormat="1" ht="11.25" customHeight="1">
      <c r="A42" s="34" t="s">
        <v>32</v>
      </c>
      <c r="B42" s="28"/>
      <c r="C42" s="29">
        <v>1389</v>
      </c>
      <c r="D42" s="29">
        <v>1290</v>
      </c>
      <c r="E42" s="29">
        <v>1167</v>
      </c>
      <c r="F42" s="30"/>
      <c r="G42" s="30"/>
      <c r="H42" s="128">
        <v>56.949</v>
      </c>
      <c r="I42" s="128">
        <v>44.75</v>
      </c>
      <c r="J42" s="128"/>
      <c r="K42" s="31"/>
    </row>
    <row r="43" spans="1:11" s="32" customFormat="1" ht="11.25" customHeight="1">
      <c r="A43" s="34" t="s">
        <v>33</v>
      </c>
      <c r="B43" s="28"/>
      <c r="C43" s="29">
        <v>1279</v>
      </c>
      <c r="D43" s="29">
        <v>1117</v>
      </c>
      <c r="E43" s="29">
        <v>1135</v>
      </c>
      <c r="F43" s="30"/>
      <c r="G43" s="30"/>
      <c r="H43" s="128">
        <v>60.086</v>
      </c>
      <c r="I43" s="128">
        <v>42.446</v>
      </c>
      <c r="J43" s="128"/>
      <c r="K43" s="31"/>
    </row>
    <row r="44" spans="1:11" s="32" customFormat="1" ht="11.25" customHeight="1">
      <c r="A44" s="34" t="s">
        <v>34</v>
      </c>
      <c r="B44" s="28"/>
      <c r="C44" s="29">
        <v>818</v>
      </c>
      <c r="D44" s="29">
        <v>664</v>
      </c>
      <c r="E44" s="29">
        <v>667</v>
      </c>
      <c r="F44" s="30"/>
      <c r="G44" s="30"/>
      <c r="H44" s="128">
        <v>34.353</v>
      </c>
      <c r="I44" s="128">
        <v>24.763</v>
      </c>
      <c r="J44" s="128"/>
      <c r="K44" s="31"/>
    </row>
    <row r="45" spans="1:11" s="32" customFormat="1" ht="11.25" customHeight="1">
      <c r="A45" s="34" t="s">
        <v>35</v>
      </c>
      <c r="B45" s="28"/>
      <c r="C45" s="29">
        <v>2421</v>
      </c>
      <c r="D45" s="29">
        <v>2467</v>
      </c>
      <c r="E45" s="29">
        <v>2718</v>
      </c>
      <c r="F45" s="30"/>
      <c r="G45" s="30"/>
      <c r="H45" s="128">
        <v>116.208</v>
      </c>
      <c r="I45" s="128">
        <v>118.416</v>
      </c>
      <c r="J45" s="128"/>
      <c r="K45" s="31"/>
    </row>
    <row r="46" spans="1:11" s="32" customFormat="1" ht="11.25" customHeight="1">
      <c r="A46" s="34" t="s">
        <v>36</v>
      </c>
      <c r="B46" s="28"/>
      <c r="C46" s="29">
        <v>1472</v>
      </c>
      <c r="D46" s="29">
        <v>1481</v>
      </c>
      <c r="E46" s="29">
        <v>1506</v>
      </c>
      <c r="F46" s="30"/>
      <c r="G46" s="30"/>
      <c r="H46" s="128">
        <v>66.24</v>
      </c>
      <c r="I46" s="128">
        <v>59.24</v>
      </c>
      <c r="J46" s="128"/>
      <c r="K46" s="31"/>
    </row>
    <row r="47" spans="1:11" s="32" customFormat="1" ht="11.25" customHeight="1">
      <c r="A47" s="34" t="s">
        <v>37</v>
      </c>
      <c r="B47" s="28"/>
      <c r="C47" s="29">
        <v>339</v>
      </c>
      <c r="D47" s="29">
        <v>295</v>
      </c>
      <c r="E47" s="29">
        <v>323</v>
      </c>
      <c r="F47" s="30"/>
      <c r="G47" s="30"/>
      <c r="H47" s="128">
        <v>14.238</v>
      </c>
      <c r="I47" s="128">
        <v>13.275</v>
      </c>
      <c r="J47" s="128"/>
      <c r="K47" s="31"/>
    </row>
    <row r="48" spans="1:11" s="32" customFormat="1" ht="11.25" customHeight="1">
      <c r="A48" s="34" t="s">
        <v>38</v>
      </c>
      <c r="B48" s="28"/>
      <c r="C48" s="29">
        <v>2342</v>
      </c>
      <c r="D48" s="29">
        <v>2245</v>
      </c>
      <c r="E48" s="29">
        <v>2390</v>
      </c>
      <c r="F48" s="30"/>
      <c r="G48" s="30"/>
      <c r="H48" s="128">
        <v>121.784</v>
      </c>
      <c r="I48" s="128">
        <v>107.76</v>
      </c>
      <c r="J48" s="128"/>
      <c r="K48" s="31"/>
    </row>
    <row r="49" spans="1:11" s="32" customFormat="1" ht="11.25" customHeight="1">
      <c r="A49" s="34" t="s">
        <v>39</v>
      </c>
      <c r="B49" s="28"/>
      <c r="C49" s="29">
        <v>497</v>
      </c>
      <c r="D49" s="29">
        <v>475</v>
      </c>
      <c r="E49" s="29">
        <v>475</v>
      </c>
      <c r="F49" s="30"/>
      <c r="G49" s="30"/>
      <c r="H49" s="128">
        <v>27.335</v>
      </c>
      <c r="I49" s="128">
        <v>23.75</v>
      </c>
      <c r="J49" s="128"/>
      <c r="K49" s="31"/>
    </row>
    <row r="50" spans="1:11" s="23" customFormat="1" ht="11.25" customHeight="1">
      <c r="A50" s="41" t="s">
        <v>40</v>
      </c>
      <c r="B50" s="36"/>
      <c r="C50" s="37">
        <v>11735</v>
      </c>
      <c r="D50" s="37">
        <v>11071</v>
      </c>
      <c r="E50" s="37">
        <v>11419</v>
      </c>
      <c r="F50" s="38">
        <v>103.14334748441875</v>
      </c>
      <c r="G50" s="39"/>
      <c r="H50" s="129">
        <v>557.7300000000001</v>
      </c>
      <c r="I50" s="130">
        <v>485.29699999999997</v>
      </c>
      <c r="J50" s="130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39</v>
      </c>
      <c r="D52" s="37">
        <v>11</v>
      </c>
      <c r="E52" s="37">
        <v>12</v>
      </c>
      <c r="F52" s="38">
        <v>109.0909090909091</v>
      </c>
      <c r="G52" s="39"/>
      <c r="H52" s="129">
        <v>1.114</v>
      </c>
      <c r="I52" s="130">
        <v>0.286</v>
      </c>
      <c r="J52" s="130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253</v>
      </c>
      <c r="D54" s="29">
        <v>200</v>
      </c>
      <c r="E54" s="29">
        <v>250</v>
      </c>
      <c r="F54" s="30"/>
      <c r="G54" s="30"/>
      <c r="H54" s="128">
        <v>7.97</v>
      </c>
      <c r="I54" s="128">
        <v>6.8</v>
      </c>
      <c r="J54" s="128"/>
      <c r="K54" s="31"/>
    </row>
    <row r="55" spans="1:11" s="32" customFormat="1" ht="11.25" customHeight="1">
      <c r="A55" s="34" t="s">
        <v>43</v>
      </c>
      <c r="B55" s="28"/>
      <c r="C55" s="29">
        <v>151</v>
      </c>
      <c r="D55" s="29">
        <v>105</v>
      </c>
      <c r="E55" s="29">
        <v>91</v>
      </c>
      <c r="F55" s="30"/>
      <c r="G55" s="30"/>
      <c r="H55" s="128">
        <v>4.53</v>
      </c>
      <c r="I55" s="128">
        <v>3.15</v>
      </c>
      <c r="J55" s="128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8"/>
      <c r="I56" s="128"/>
      <c r="J56" s="128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/>
      <c r="I57" s="128"/>
      <c r="J57" s="128"/>
      <c r="K57" s="31"/>
    </row>
    <row r="58" spans="1:11" s="32" customFormat="1" ht="11.25" customHeight="1">
      <c r="A58" s="34" t="s">
        <v>46</v>
      </c>
      <c r="B58" s="28"/>
      <c r="C58" s="29">
        <v>80</v>
      </c>
      <c r="D58" s="29">
        <v>90</v>
      </c>
      <c r="E58" s="29">
        <v>64</v>
      </c>
      <c r="F58" s="30"/>
      <c r="G58" s="30"/>
      <c r="H58" s="128">
        <v>2.88</v>
      </c>
      <c r="I58" s="128">
        <v>1.44</v>
      </c>
      <c r="J58" s="128"/>
      <c r="K58" s="31"/>
    </row>
    <row r="59" spans="1:11" s="23" customFormat="1" ht="11.25" customHeight="1">
      <c r="A59" s="35" t="s">
        <v>47</v>
      </c>
      <c r="B59" s="36"/>
      <c r="C59" s="37">
        <v>484</v>
      </c>
      <c r="D59" s="37">
        <v>395</v>
      </c>
      <c r="E59" s="37">
        <v>405</v>
      </c>
      <c r="F59" s="38">
        <v>102.53164556962025</v>
      </c>
      <c r="G59" s="39"/>
      <c r="H59" s="129">
        <v>15.379999999999999</v>
      </c>
      <c r="I59" s="130">
        <v>11.389999999999999</v>
      </c>
      <c r="J59" s="130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232</v>
      </c>
      <c r="D61" s="29">
        <v>210</v>
      </c>
      <c r="E61" s="29">
        <v>216</v>
      </c>
      <c r="F61" s="30"/>
      <c r="G61" s="30"/>
      <c r="H61" s="128">
        <v>5.8</v>
      </c>
      <c r="I61" s="128">
        <v>4.86</v>
      </c>
      <c r="J61" s="128"/>
      <c r="K61" s="31"/>
    </row>
    <row r="62" spans="1:11" s="32" customFormat="1" ht="11.25" customHeight="1">
      <c r="A62" s="34" t="s">
        <v>49</v>
      </c>
      <c r="B62" s="28"/>
      <c r="C62" s="29">
        <v>103</v>
      </c>
      <c r="D62" s="29">
        <v>103</v>
      </c>
      <c r="E62" s="29">
        <v>104</v>
      </c>
      <c r="F62" s="30"/>
      <c r="G62" s="30"/>
      <c r="H62" s="128">
        <v>1.505</v>
      </c>
      <c r="I62" s="128">
        <v>1.505</v>
      </c>
      <c r="J62" s="128"/>
      <c r="K62" s="31"/>
    </row>
    <row r="63" spans="1:11" s="32" customFormat="1" ht="11.25" customHeight="1">
      <c r="A63" s="34" t="s">
        <v>50</v>
      </c>
      <c r="B63" s="28"/>
      <c r="C63" s="29">
        <v>115</v>
      </c>
      <c r="D63" s="29">
        <v>78</v>
      </c>
      <c r="E63" s="29">
        <v>118</v>
      </c>
      <c r="F63" s="30"/>
      <c r="G63" s="30"/>
      <c r="H63" s="128">
        <v>2.174</v>
      </c>
      <c r="I63" s="128">
        <v>1.482</v>
      </c>
      <c r="J63" s="128"/>
      <c r="K63" s="31"/>
    </row>
    <row r="64" spans="1:11" s="23" customFormat="1" ht="11.25" customHeight="1">
      <c r="A64" s="35" t="s">
        <v>51</v>
      </c>
      <c r="B64" s="36"/>
      <c r="C64" s="37">
        <v>450</v>
      </c>
      <c r="D64" s="37">
        <v>391</v>
      </c>
      <c r="E64" s="37">
        <v>438</v>
      </c>
      <c r="F64" s="38">
        <v>112.02046035805627</v>
      </c>
      <c r="G64" s="39"/>
      <c r="H64" s="129">
        <v>9.479</v>
      </c>
      <c r="I64" s="130">
        <v>7.847</v>
      </c>
      <c r="J64" s="130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464</v>
      </c>
      <c r="D66" s="37">
        <v>430</v>
      </c>
      <c r="E66" s="37">
        <v>450</v>
      </c>
      <c r="F66" s="38">
        <v>104.65116279069767</v>
      </c>
      <c r="G66" s="39"/>
      <c r="H66" s="129">
        <v>13.572</v>
      </c>
      <c r="I66" s="130">
        <v>12.9</v>
      </c>
      <c r="J66" s="130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8"/>
      <c r="I68" s="128"/>
      <c r="J68" s="128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8"/>
      <c r="I69" s="128"/>
      <c r="J69" s="128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9"/>
      <c r="I70" s="130"/>
      <c r="J70" s="130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61</v>
      </c>
      <c r="D72" s="29">
        <v>86</v>
      </c>
      <c r="E72" s="29">
        <v>86</v>
      </c>
      <c r="F72" s="30"/>
      <c r="G72" s="30"/>
      <c r="H72" s="128">
        <v>1.263</v>
      </c>
      <c r="I72" s="128">
        <v>2.568</v>
      </c>
      <c r="J72" s="128"/>
      <c r="K72" s="31"/>
    </row>
    <row r="73" spans="1:11" s="32" customFormat="1" ht="11.25" customHeight="1">
      <c r="A73" s="34" t="s">
        <v>57</v>
      </c>
      <c r="B73" s="28"/>
      <c r="C73" s="29">
        <v>310</v>
      </c>
      <c r="D73" s="29">
        <v>310</v>
      </c>
      <c r="E73" s="29">
        <v>263</v>
      </c>
      <c r="F73" s="30"/>
      <c r="G73" s="30"/>
      <c r="H73" s="128">
        <v>9.672</v>
      </c>
      <c r="I73" s="128">
        <v>9.672</v>
      </c>
      <c r="J73" s="128"/>
      <c r="K73" s="31"/>
    </row>
    <row r="74" spans="1:11" s="32" customFormat="1" ht="11.25" customHeight="1">
      <c r="A74" s="34" t="s">
        <v>58</v>
      </c>
      <c r="B74" s="28"/>
      <c r="C74" s="29">
        <v>60</v>
      </c>
      <c r="D74" s="29">
        <v>48</v>
      </c>
      <c r="E74" s="29">
        <v>45</v>
      </c>
      <c r="F74" s="30"/>
      <c r="G74" s="30"/>
      <c r="H74" s="128">
        <v>2.16</v>
      </c>
      <c r="I74" s="128">
        <v>1.425</v>
      </c>
      <c r="J74" s="128"/>
      <c r="K74" s="31"/>
    </row>
    <row r="75" spans="1:11" s="32" customFormat="1" ht="11.25" customHeight="1">
      <c r="A75" s="34" t="s">
        <v>59</v>
      </c>
      <c r="B75" s="28"/>
      <c r="C75" s="29">
        <v>11</v>
      </c>
      <c r="D75" s="29">
        <v>7</v>
      </c>
      <c r="E75" s="29">
        <v>10</v>
      </c>
      <c r="F75" s="30"/>
      <c r="G75" s="30"/>
      <c r="H75" s="128">
        <v>0.372</v>
      </c>
      <c r="I75" s="128">
        <v>0.236</v>
      </c>
      <c r="J75" s="128"/>
      <c r="K75" s="31"/>
    </row>
    <row r="76" spans="1:11" s="32" customFormat="1" ht="11.25" customHeight="1">
      <c r="A76" s="34" t="s">
        <v>60</v>
      </c>
      <c r="B76" s="28"/>
      <c r="C76" s="29">
        <v>15</v>
      </c>
      <c r="D76" s="29">
        <v>10</v>
      </c>
      <c r="E76" s="29">
        <v>1</v>
      </c>
      <c r="F76" s="30"/>
      <c r="G76" s="30"/>
      <c r="H76" s="128">
        <v>0.375</v>
      </c>
      <c r="I76" s="128">
        <v>0.2</v>
      </c>
      <c r="J76" s="128"/>
      <c r="K76" s="31"/>
    </row>
    <row r="77" spans="1:11" s="32" customFormat="1" ht="11.25" customHeight="1">
      <c r="A77" s="34" t="s">
        <v>61</v>
      </c>
      <c r="B77" s="28"/>
      <c r="C77" s="29">
        <v>19</v>
      </c>
      <c r="D77" s="29">
        <v>22</v>
      </c>
      <c r="E77" s="29">
        <v>19</v>
      </c>
      <c r="F77" s="30"/>
      <c r="G77" s="30"/>
      <c r="H77" s="128">
        <v>0.494</v>
      </c>
      <c r="I77" s="128">
        <v>0.638</v>
      </c>
      <c r="J77" s="128"/>
      <c r="K77" s="31"/>
    </row>
    <row r="78" spans="1:11" s="32" customFormat="1" ht="11.25" customHeight="1">
      <c r="A78" s="34" t="s">
        <v>62</v>
      </c>
      <c r="B78" s="28"/>
      <c r="C78" s="29">
        <v>232</v>
      </c>
      <c r="D78" s="29">
        <v>180</v>
      </c>
      <c r="E78" s="29">
        <v>160</v>
      </c>
      <c r="F78" s="30"/>
      <c r="G78" s="30"/>
      <c r="H78" s="128">
        <v>6.653</v>
      </c>
      <c r="I78" s="128">
        <v>7.2</v>
      </c>
      <c r="J78" s="128"/>
      <c r="K78" s="31"/>
    </row>
    <row r="79" spans="1:11" s="32" customFormat="1" ht="11.25" customHeight="1">
      <c r="A79" s="34" t="s">
        <v>63</v>
      </c>
      <c r="B79" s="28"/>
      <c r="C79" s="29">
        <v>300</v>
      </c>
      <c r="D79" s="29">
        <v>300</v>
      </c>
      <c r="E79" s="29">
        <v>300</v>
      </c>
      <c r="F79" s="30"/>
      <c r="G79" s="30"/>
      <c r="H79" s="128">
        <v>9</v>
      </c>
      <c r="I79" s="128">
        <v>9</v>
      </c>
      <c r="J79" s="128"/>
      <c r="K79" s="31"/>
    </row>
    <row r="80" spans="1:11" s="23" customFormat="1" ht="11.25" customHeight="1">
      <c r="A80" s="41" t="s">
        <v>64</v>
      </c>
      <c r="B80" s="36"/>
      <c r="C80" s="37">
        <v>1008</v>
      </c>
      <c r="D80" s="37">
        <v>963</v>
      </c>
      <c r="E80" s="37">
        <v>884</v>
      </c>
      <c r="F80" s="38">
        <v>91.79646936656282</v>
      </c>
      <c r="G80" s="39"/>
      <c r="H80" s="129">
        <v>29.989</v>
      </c>
      <c r="I80" s="130">
        <v>30.939</v>
      </c>
      <c r="J80" s="130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>
        <v>173</v>
      </c>
      <c r="D82" s="29">
        <v>173</v>
      </c>
      <c r="E82" s="29">
        <v>174</v>
      </c>
      <c r="F82" s="30"/>
      <c r="G82" s="30"/>
      <c r="H82" s="128">
        <v>4.2</v>
      </c>
      <c r="I82" s="128">
        <v>4.2</v>
      </c>
      <c r="J82" s="128"/>
      <c r="K82" s="31"/>
    </row>
    <row r="83" spans="1:11" s="32" customFormat="1" ht="11.25" customHeight="1">
      <c r="A83" s="34" t="s">
        <v>66</v>
      </c>
      <c r="B83" s="28"/>
      <c r="C83" s="29">
        <v>374</v>
      </c>
      <c r="D83" s="29">
        <v>374</v>
      </c>
      <c r="E83" s="29">
        <v>371</v>
      </c>
      <c r="F83" s="30"/>
      <c r="G83" s="30"/>
      <c r="H83" s="128">
        <v>7.393</v>
      </c>
      <c r="I83" s="128">
        <v>7.393</v>
      </c>
      <c r="J83" s="128"/>
      <c r="K83" s="31"/>
    </row>
    <row r="84" spans="1:11" s="23" customFormat="1" ht="11.25" customHeight="1">
      <c r="A84" s="35" t="s">
        <v>67</v>
      </c>
      <c r="B84" s="36"/>
      <c r="C84" s="37">
        <v>547</v>
      </c>
      <c r="D84" s="37">
        <v>547</v>
      </c>
      <c r="E84" s="37">
        <v>545</v>
      </c>
      <c r="F84" s="38">
        <v>99.6343692870201</v>
      </c>
      <c r="G84" s="39"/>
      <c r="H84" s="129">
        <v>11.593</v>
      </c>
      <c r="I84" s="130">
        <v>11.593</v>
      </c>
      <c r="J84" s="130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17895</v>
      </c>
      <c r="D87" s="48">
        <v>17096</v>
      </c>
      <c r="E87" s="48">
        <v>17278</v>
      </c>
      <c r="F87" s="49">
        <v>101.06457650912495</v>
      </c>
      <c r="G87" s="39"/>
      <c r="H87" s="133">
        <v>722.7270000000002</v>
      </c>
      <c r="I87" s="134">
        <v>643.3909999999997</v>
      </c>
      <c r="J87" s="134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84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7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/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4240</v>
      </c>
      <c r="D9" s="29">
        <v>4655</v>
      </c>
      <c r="E9" s="29">
        <v>4419</v>
      </c>
      <c r="F9" s="30"/>
      <c r="G9" s="30"/>
      <c r="H9" s="128">
        <v>68.949</v>
      </c>
      <c r="I9" s="128">
        <v>102.727</v>
      </c>
      <c r="J9" s="128"/>
      <c r="K9" s="31"/>
    </row>
    <row r="10" spans="1:11" s="32" customFormat="1" ht="11.25" customHeight="1">
      <c r="A10" s="34" t="s">
        <v>9</v>
      </c>
      <c r="B10" s="28"/>
      <c r="C10" s="29">
        <v>3292</v>
      </c>
      <c r="D10" s="29">
        <v>4522</v>
      </c>
      <c r="E10" s="29">
        <v>4238</v>
      </c>
      <c r="F10" s="30"/>
      <c r="G10" s="30"/>
      <c r="H10" s="128">
        <v>43.868</v>
      </c>
      <c r="I10" s="128">
        <v>68.115</v>
      </c>
      <c r="J10" s="128"/>
      <c r="K10" s="31"/>
    </row>
    <row r="11" spans="1:11" s="32" customFormat="1" ht="11.25" customHeight="1">
      <c r="A11" s="27" t="s">
        <v>10</v>
      </c>
      <c r="B11" s="28"/>
      <c r="C11" s="29">
        <v>6029</v>
      </c>
      <c r="D11" s="29">
        <v>6598</v>
      </c>
      <c r="E11" s="29">
        <v>6324</v>
      </c>
      <c r="F11" s="30"/>
      <c r="G11" s="30"/>
      <c r="H11" s="128">
        <v>127.106</v>
      </c>
      <c r="I11" s="128">
        <v>158.35</v>
      </c>
      <c r="J11" s="128"/>
      <c r="K11" s="31"/>
    </row>
    <row r="12" spans="1:11" s="32" customFormat="1" ht="11.25" customHeight="1">
      <c r="A12" s="34" t="s">
        <v>11</v>
      </c>
      <c r="B12" s="28"/>
      <c r="C12" s="29">
        <v>2608</v>
      </c>
      <c r="D12" s="29">
        <v>2927</v>
      </c>
      <c r="E12" s="29">
        <v>2789</v>
      </c>
      <c r="F12" s="30"/>
      <c r="G12" s="30"/>
      <c r="H12" s="128">
        <v>52.071</v>
      </c>
      <c r="I12" s="128">
        <v>52.542</v>
      </c>
      <c r="J12" s="128"/>
      <c r="K12" s="31"/>
    </row>
    <row r="13" spans="1:11" s="23" customFormat="1" ht="11.25" customHeight="1">
      <c r="A13" s="35" t="s">
        <v>12</v>
      </c>
      <c r="B13" s="36"/>
      <c r="C13" s="37">
        <v>16169</v>
      </c>
      <c r="D13" s="37">
        <v>18702</v>
      </c>
      <c r="E13" s="37">
        <v>17770</v>
      </c>
      <c r="F13" s="38">
        <v>95.01657576729761</v>
      </c>
      <c r="G13" s="39"/>
      <c r="H13" s="129">
        <v>291.994</v>
      </c>
      <c r="I13" s="130">
        <v>381.73400000000004</v>
      </c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>
        <v>485</v>
      </c>
      <c r="D15" s="37">
        <v>460</v>
      </c>
      <c r="E15" s="37">
        <v>340</v>
      </c>
      <c r="F15" s="38">
        <v>73.91304347826087</v>
      </c>
      <c r="G15" s="39"/>
      <c r="H15" s="129">
        <v>8.973</v>
      </c>
      <c r="I15" s="130">
        <v>8</v>
      </c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>
        <v>138</v>
      </c>
      <c r="D17" s="37">
        <v>147</v>
      </c>
      <c r="E17" s="37">
        <v>147</v>
      </c>
      <c r="F17" s="38">
        <v>100</v>
      </c>
      <c r="G17" s="39"/>
      <c r="H17" s="129">
        <v>3.484</v>
      </c>
      <c r="I17" s="130">
        <v>4.41</v>
      </c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>
        <v>1243</v>
      </c>
      <c r="D19" s="29">
        <v>1242</v>
      </c>
      <c r="E19" s="29">
        <v>1093</v>
      </c>
      <c r="F19" s="30"/>
      <c r="G19" s="30"/>
      <c r="H19" s="128">
        <v>49.226</v>
      </c>
      <c r="I19" s="128">
        <v>40.882</v>
      </c>
      <c r="J19" s="128"/>
      <c r="K19" s="31"/>
    </row>
    <row r="20" spans="1:11" s="32" customFormat="1" ht="11.25" customHeight="1">
      <c r="A20" s="34" t="s">
        <v>16</v>
      </c>
      <c r="B20" s="28"/>
      <c r="C20" s="29">
        <v>160</v>
      </c>
      <c r="D20" s="29">
        <v>150</v>
      </c>
      <c r="E20" s="29">
        <v>150</v>
      </c>
      <c r="F20" s="30"/>
      <c r="G20" s="30"/>
      <c r="H20" s="128">
        <v>3.7</v>
      </c>
      <c r="I20" s="128">
        <v>3.485</v>
      </c>
      <c r="J20" s="128"/>
      <c r="K20" s="31"/>
    </row>
    <row r="21" spans="1:11" s="32" customFormat="1" ht="11.25" customHeight="1">
      <c r="A21" s="34" t="s">
        <v>17</v>
      </c>
      <c r="B21" s="28"/>
      <c r="C21" s="29">
        <v>205</v>
      </c>
      <c r="D21" s="29">
        <v>205</v>
      </c>
      <c r="E21" s="29">
        <v>214</v>
      </c>
      <c r="F21" s="30"/>
      <c r="G21" s="30"/>
      <c r="H21" s="128">
        <v>5.409</v>
      </c>
      <c r="I21" s="128">
        <v>4.95</v>
      </c>
      <c r="J21" s="128"/>
      <c r="K21" s="31"/>
    </row>
    <row r="22" spans="1:11" s="23" customFormat="1" ht="11.25" customHeight="1">
      <c r="A22" s="35" t="s">
        <v>18</v>
      </c>
      <c r="B22" s="36"/>
      <c r="C22" s="37">
        <v>1608</v>
      </c>
      <c r="D22" s="37">
        <v>1597</v>
      </c>
      <c r="E22" s="37">
        <v>1457</v>
      </c>
      <c r="F22" s="38">
        <v>91.23356293049467</v>
      </c>
      <c r="G22" s="39"/>
      <c r="H22" s="129">
        <v>58.335</v>
      </c>
      <c r="I22" s="130">
        <v>49.317</v>
      </c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368</v>
      </c>
      <c r="D24" s="37">
        <v>318</v>
      </c>
      <c r="E24" s="37">
        <v>291</v>
      </c>
      <c r="F24" s="38">
        <v>91.50943396226415</v>
      </c>
      <c r="G24" s="39"/>
      <c r="H24" s="129">
        <v>12.932</v>
      </c>
      <c r="I24" s="130">
        <v>9.458</v>
      </c>
      <c r="J24" s="130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702</v>
      </c>
      <c r="D26" s="37">
        <v>630</v>
      </c>
      <c r="E26" s="37">
        <v>600</v>
      </c>
      <c r="F26" s="38">
        <v>95.23809523809524</v>
      </c>
      <c r="G26" s="39"/>
      <c r="H26" s="129">
        <v>37.018</v>
      </c>
      <c r="I26" s="130">
        <v>26.5</v>
      </c>
      <c r="J26" s="130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60</v>
      </c>
      <c r="D28" s="29">
        <v>115</v>
      </c>
      <c r="E28" s="29">
        <v>123</v>
      </c>
      <c r="F28" s="30"/>
      <c r="G28" s="30"/>
      <c r="H28" s="128">
        <v>1.419</v>
      </c>
      <c r="I28" s="128">
        <v>3.5</v>
      </c>
      <c r="J28" s="128"/>
      <c r="K28" s="31"/>
    </row>
    <row r="29" spans="1:11" s="32" customFormat="1" ht="11.25" customHeight="1">
      <c r="A29" s="34" t="s">
        <v>22</v>
      </c>
      <c r="B29" s="28"/>
      <c r="C29" s="29">
        <v>126</v>
      </c>
      <c r="D29" s="29">
        <v>181</v>
      </c>
      <c r="E29" s="29">
        <v>230</v>
      </c>
      <c r="F29" s="30"/>
      <c r="G29" s="30"/>
      <c r="H29" s="128">
        <v>2.898</v>
      </c>
      <c r="I29" s="128">
        <v>3.167</v>
      </c>
      <c r="J29" s="128"/>
      <c r="K29" s="31"/>
    </row>
    <row r="30" spans="1:11" s="32" customFormat="1" ht="11.25" customHeight="1">
      <c r="A30" s="34" t="s">
        <v>23</v>
      </c>
      <c r="B30" s="28"/>
      <c r="C30" s="29">
        <v>196</v>
      </c>
      <c r="D30" s="29">
        <v>189</v>
      </c>
      <c r="E30" s="29">
        <v>185</v>
      </c>
      <c r="F30" s="30"/>
      <c r="G30" s="30"/>
      <c r="H30" s="128">
        <v>6.71</v>
      </c>
      <c r="I30" s="128">
        <v>5.915</v>
      </c>
      <c r="J30" s="128"/>
      <c r="K30" s="31"/>
    </row>
    <row r="31" spans="1:11" s="23" customFormat="1" ht="11.25" customHeight="1">
      <c r="A31" s="41" t="s">
        <v>24</v>
      </c>
      <c r="B31" s="36"/>
      <c r="C31" s="37">
        <v>382</v>
      </c>
      <c r="D31" s="37">
        <v>485</v>
      </c>
      <c r="E31" s="37">
        <v>538</v>
      </c>
      <c r="F31" s="38">
        <v>110.9278350515464</v>
      </c>
      <c r="G31" s="39"/>
      <c r="H31" s="129">
        <v>11.027000000000001</v>
      </c>
      <c r="I31" s="130">
        <v>12.582</v>
      </c>
      <c r="J31" s="130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326</v>
      </c>
      <c r="D33" s="29">
        <v>261</v>
      </c>
      <c r="E33" s="29">
        <v>246</v>
      </c>
      <c r="F33" s="30"/>
      <c r="G33" s="30"/>
      <c r="H33" s="128">
        <v>7.672</v>
      </c>
      <c r="I33" s="128">
        <v>6.034</v>
      </c>
      <c r="J33" s="128"/>
      <c r="K33" s="31"/>
    </row>
    <row r="34" spans="1:11" s="32" customFormat="1" ht="11.25" customHeight="1">
      <c r="A34" s="34" t="s">
        <v>26</v>
      </c>
      <c r="B34" s="28"/>
      <c r="C34" s="29">
        <v>238</v>
      </c>
      <c r="D34" s="29">
        <v>228</v>
      </c>
      <c r="E34" s="29">
        <v>110</v>
      </c>
      <c r="F34" s="30"/>
      <c r="G34" s="30"/>
      <c r="H34" s="128">
        <v>5.912</v>
      </c>
      <c r="I34" s="128">
        <v>5.912</v>
      </c>
      <c r="J34" s="128"/>
      <c r="K34" s="31"/>
    </row>
    <row r="35" spans="1:11" s="32" customFormat="1" ht="11.25" customHeight="1">
      <c r="A35" s="34" t="s">
        <v>27</v>
      </c>
      <c r="B35" s="28"/>
      <c r="C35" s="29">
        <v>204</v>
      </c>
      <c r="D35" s="29">
        <v>134</v>
      </c>
      <c r="E35" s="29">
        <v>125</v>
      </c>
      <c r="F35" s="30"/>
      <c r="G35" s="30"/>
      <c r="H35" s="128">
        <v>4.608</v>
      </c>
      <c r="I35" s="128">
        <v>3</v>
      </c>
      <c r="J35" s="128"/>
      <c r="K35" s="31"/>
    </row>
    <row r="36" spans="1:11" s="32" customFormat="1" ht="11.25" customHeight="1">
      <c r="A36" s="34" t="s">
        <v>28</v>
      </c>
      <c r="B36" s="28"/>
      <c r="C36" s="29">
        <v>229</v>
      </c>
      <c r="D36" s="29">
        <v>229</v>
      </c>
      <c r="E36" s="29">
        <v>195</v>
      </c>
      <c r="F36" s="30"/>
      <c r="G36" s="30"/>
      <c r="H36" s="128">
        <v>5.452</v>
      </c>
      <c r="I36" s="128">
        <v>5.452</v>
      </c>
      <c r="J36" s="128"/>
      <c r="K36" s="31"/>
    </row>
    <row r="37" spans="1:11" s="23" customFormat="1" ht="11.25" customHeight="1">
      <c r="A37" s="35" t="s">
        <v>29</v>
      </c>
      <c r="B37" s="36"/>
      <c r="C37" s="37">
        <v>997</v>
      </c>
      <c r="D37" s="37">
        <v>852</v>
      </c>
      <c r="E37" s="37">
        <v>676</v>
      </c>
      <c r="F37" s="38">
        <v>79.34272300469483</v>
      </c>
      <c r="G37" s="39"/>
      <c r="H37" s="129">
        <v>23.644</v>
      </c>
      <c r="I37" s="130">
        <v>20.398</v>
      </c>
      <c r="J37" s="130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1351</v>
      </c>
      <c r="D39" s="37">
        <v>1350</v>
      </c>
      <c r="E39" s="37">
        <v>1115</v>
      </c>
      <c r="F39" s="38">
        <v>82.5925925925926</v>
      </c>
      <c r="G39" s="39"/>
      <c r="H39" s="129">
        <v>49.24</v>
      </c>
      <c r="I39" s="130">
        <v>45</v>
      </c>
      <c r="J39" s="130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>
        <v>1408</v>
      </c>
      <c r="D41" s="29">
        <v>1279</v>
      </c>
      <c r="E41" s="29">
        <v>1293</v>
      </c>
      <c r="F41" s="30"/>
      <c r="G41" s="30"/>
      <c r="H41" s="128">
        <v>70.732</v>
      </c>
      <c r="I41" s="128">
        <v>61.429</v>
      </c>
      <c r="J41" s="128"/>
      <c r="K41" s="31"/>
    </row>
    <row r="42" spans="1:11" s="32" customFormat="1" ht="11.25" customHeight="1">
      <c r="A42" s="34" t="s">
        <v>32</v>
      </c>
      <c r="B42" s="28"/>
      <c r="C42" s="29">
        <v>2140</v>
      </c>
      <c r="D42" s="29">
        <v>1985</v>
      </c>
      <c r="E42" s="29">
        <v>1796</v>
      </c>
      <c r="F42" s="30"/>
      <c r="G42" s="30"/>
      <c r="H42" s="128">
        <v>87.365</v>
      </c>
      <c r="I42" s="128">
        <v>67.268</v>
      </c>
      <c r="J42" s="128"/>
      <c r="K42" s="31"/>
    </row>
    <row r="43" spans="1:11" s="32" customFormat="1" ht="11.25" customHeight="1">
      <c r="A43" s="34" t="s">
        <v>33</v>
      </c>
      <c r="B43" s="28"/>
      <c r="C43" s="29">
        <v>1302</v>
      </c>
      <c r="D43" s="29">
        <v>1135</v>
      </c>
      <c r="E43" s="29">
        <v>1163</v>
      </c>
      <c r="F43" s="30"/>
      <c r="G43" s="30"/>
      <c r="H43" s="128">
        <v>60.822</v>
      </c>
      <c r="I43" s="128">
        <v>42.986</v>
      </c>
      <c r="J43" s="128"/>
      <c r="K43" s="31"/>
    </row>
    <row r="44" spans="1:11" s="32" customFormat="1" ht="11.25" customHeight="1">
      <c r="A44" s="34" t="s">
        <v>34</v>
      </c>
      <c r="B44" s="28"/>
      <c r="C44" s="29">
        <v>818</v>
      </c>
      <c r="D44" s="29">
        <v>664</v>
      </c>
      <c r="E44" s="29">
        <v>667</v>
      </c>
      <c r="F44" s="30"/>
      <c r="G44" s="30"/>
      <c r="H44" s="128">
        <v>34.353</v>
      </c>
      <c r="I44" s="128">
        <v>24.763</v>
      </c>
      <c r="J44" s="128"/>
      <c r="K44" s="31"/>
    </row>
    <row r="45" spans="1:11" s="32" customFormat="1" ht="11.25" customHeight="1">
      <c r="A45" s="34" t="s">
        <v>35</v>
      </c>
      <c r="B45" s="28"/>
      <c r="C45" s="29">
        <v>3916</v>
      </c>
      <c r="D45" s="29">
        <v>3897</v>
      </c>
      <c r="E45" s="29">
        <v>4268</v>
      </c>
      <c r="F45" s="30"/>
      <c r="G45" s="30"/>
      <c r="H45" s="128">
        <v>184.978</v>
      </c>
      <c r="I45" s="128">
        <v>187.056</v>
      </c>
      <c r="J45" s="128"/>
      <c r="K45" s="31"/>
    </row>
    <row r="46" spans="1:11" s="32" customFormat="1" ht="11.25" customHeight="1">
      <c r="A46" s="34" t="s">
        <v>36</v>
      </c>
      <c r="B46" s="28"/>
      <c r="C46" s="29">
        <v>1872</v>
      </c>
      <c r="D46" s="29">
        <v>1881</v>
      </c>
      <c r="E46" s="29">
        <v>1856</v>
      </c>
      <c r="F46" s="30"/>
      <c r="G46" s="30"/>
      <c r="H46" s="128">
        <v>82.24</v>
      </c>
      <c r="I46" s="128">
        <v>79.24</v>
      </c>
      <c r="J46" s="128"/>
      <c r="K46" s="31"/>
    </row>
    <row r="47" spans="1:11" s="32" customFormat="1" ht="11.25" customHeight="1">
      <c r="A47" s="34" t="s">
        <v>37</v>
      </c>
      <c r="B47" s="28"/>
      <c r="C47" s="29">
        <v>339</v>
      </c>
      <c r="D47" s="29">
        <v>295</v>
      </c>
      <c r="E47" s="29">
        <v>323</v>
      </c>
      <c r="F47" s="30"/>
      <c r="G47" s="30"/>
      <c r="H47" s="128">
        <v>14.238</v>
      </c>
      <c r="I47" s="128">
        <v>13.275</v>
      </c>
      <c r="J47" s="128"/>
      <c r="K47" s="31"/>
    </row>
    <row r="48" spans="1:11" s="32" customFormat="1" ht="11.25" customHeight="1">
      <c r="A48" s="34" t="s">
        <v>38</v>
      </c>
      <c r="B48" s="28"/>
      <c r="C48" s="29">
        <v>4696</v>
      </c>
      <c r="D48" s="29">
        <v>4475</v>
      </c>
      <c r="E48" s="29">
        <v>4783</v>
      </c>
      <c r="F48" s="30"/>
      <c r="G48" s="30"/>
      <c r="H48" s="128">
        <v>232.422</v>
      </c>
      <c r="I48" s="128">
        <v>196.96</v>
      </c>
      <c r="J48" s="128"/>
      <c r="K48" s="31"/>
    </row>
    <row r="49" spans="1:11" s="32" customFormat="1" ht="11.25" customHeight="1">
      <c r="A49" s="34" t="s">
        <v>39</v>
      </c>
      <c r="B49" s="28"/>
      <c r="C49" s="29">
        <v>832</v>
      </c>
      <c r="D49" s="29">
        <v>791</v>
      </c>
      <c r="E49" s="29">
        <v>767</v>
      </c>
      <c r="F49" s="30"/>
      <c r="G49" s="30"/>
      <c r="H49" s="128">
        <v>42.41</v>
      </c>
      <c r="I49" s="128">
        <v>37.97</v>
      </c>
      <c r="J49" s="128"/>
      <c r="K49" s="31"/>
    </row>
    <row r="50" spans="1:11" s="23" customFormat="1" ht="11.25" customHeight="1">
      <c r="A50" s="41" t="s">
        <v>40</v>
      </c>
      <c r="B50" s="36"/>
      <c r="C50" s="37">
        <v>17323</v>
      </c>
      <c r="D50" s="37">
        <v>16402</v>
      </c>
      <c r="E50" s="37">
        <v>16916</v>
      </c>
      <c r="F50" s="38">
        <v>103.1337641751006</v>
      </c>
      <c r="G50" s="39"/>
      <c r="H50" s="129">
        <v>809.5600000000001</v>
      </c>
      <c r="I50" s="130">
        <v>710.947</v>
      </c>
      <c r="J50" s="130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725</v>
      </c>
      <c r="D52" s="37">
        <v>219</v>
      </c>
      <c r="E52" s="37">
        <v>219</v>
      </c>
      <c r="F52" s="38">
        <v>100</v>
      </c>
      <c r="G52" s="39"/>
      <c r="H52" s="129">
        <v>27.785</v>
      </c>
      <c r="I52" s="130">
        <v>6.526</v>
      </c>
      <c r="J52" s="130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1103</v>
      </c>
      <c r="D54" s="29">
        <v>850</v>
      </c>
      <c r="E54" s="29">
        <v>950</v>
      </c>
      <c r="F54" s="30"/>
      <c r="G54" s="30"/>
      <c r="H54" s="128">
        <v>35.255</v>
      </c>
      <c r="I54" s="128">
        <v>30.2</v>
      </c>
      <c r="J54" s="128"/>
      <c r="K54" s="31"/>
    </row>
    <row r="55" spans="1:11" s="32" customFormat="1" ht="11.25" customHeight="1">
      <c r="A55" s="34" t="s">
        <v>43</v>
      </c>
      <c r="B55" s="28"/>
      <c r="C55" s="29">
        <v>255</v>
      </c>
      <c r="D55" s="29">
        <v>196</v>
      </c>
      <c r="E55" s="29">
        <v>158</v>
      </c>
      <c r="F55" s="30"/>
      <c r="G55" s="30"/>
      <c r="H55" s="128">
        <v>7.705</v>
      </c>
      <c r="I55" s="128">
        <v>5.968</v>
      </c>
      <c r="J55" s="128"/>
      <c r="K55" s="31"/>
    </row>
    <row r="56" spans="1:11" s="32" customFormat="1" ht="11.25" customHeight="1">
      <c r="A56" s="34" t="s">
        <v>44</v>
      </c>
      <c r="B56" s="28"/>
      <c r="C56" s="29">
        <v>89</v>
      </c>
      <c r="D56" s="29">
        <v>87</v>
      </c>
      <c r="E56" s="29">
        <v>58</v>
      </c>
      <c r="F56" s="30"/>
      <c r="G56" s="30"/>
      <c r="H56" s="128">
        <v>1.31</v>
      </c>
      <c r="I56" s="128">
        <v>0.98</v>
      </c>
      <c r="J56" s="128"/>
      <c r="K56" s="31"/>
    </row>
    <row r="57" spans="1:11" s="32" customFormat="1" ht="11.25" customHeight="1">
      <c r="A57" s="34" t="s">
        <v>45</v>
      </c>
      <c r="B57" s="28"/>
      <c r="C57" s="29">
        <v>37</v>
      </c>
      <c r="D57" s="29">
        <v>23</v>
      </c>
      <c r="E57" s="29">
        <v>23</v>
      </c>
      <c r="F57" s="30"/>
      <c r="G57" s="30"/>
      <c r="H57" s="128">
        <v>0.74</v>
      </c>
      <c r="I57" s="128">
        <v>0.318</v>
      </c>
      <c r="J57" s="128"/>
      <c r="K57" s="31"/>
    </row>
    <row r="58" spans="1:11" s="32" customFormat="1" ht="11.25" customHeight="1">
      <c r="A58" s="34" t="s">
        <v>46</v>
      </c>
      <c r="B58" s="28"/>
      <c r="C58" s="29">
        <v>230</v>
      </c>
      <c r="D58" s="29">
        <v>235</v>
      </c>
      <c r="E58" s="29">
        <v>201</v>
      </c>
      <c r="F58" s="30"/>
      <c r="G58" s="30"/>
      <c r="H58" s="128">
        <v>8.28</v>
      </c>
      <c r="I58" s="128">
        <v>5.79</v>
      </c>
      <c r="J58" s="128"/>
      <c r="K58" s="31"/>
    </row>
    <row r="59" spans="1:11" s="23" customFormat="1" ht="11.25" customHeight="1">
      <c r="A59" s="35" t="s">
        <v>47</v>
      </c>
      <c r="B59" s="36"/>
      <c r="C59" s="37">
        <v>1714</v>
      </c>
      <c r="D59" s="37">
        <v>1391</v>
      </c>
      <c r="E59" s="37">
        <v>1390</v>
      </c>
      <c r="F59" s="38">
        <v>99.92810927390367</v>
      </c>
      <c r="G59" s="39"/>
      <c r="H59" s="129">
        <v>53.290000000000006</v>
      </c>
      <c r="I59" s="130">
        <v>43.25599999999999</v>
      </c>
      <c r="J59" s="130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954</v>
      </c>
      <c r="D61" s="29">
        <v>930</v>
      </c>
      <c r="E61" s="29">
        <v>1081</v>
      </c>
      <c r="F61" s="30"/>
      <c r="G61" s="30"/>
      <c r="H61" s="128">
        <v>26.575</v>
      </c>
      <c r="I61" s="128">
        <v>20.028</v>
      </c>
      <c r="J61" s="128"/>
      <c r="K61" s="31"/>
    </row>
    <row r="62" spans="1:11" s="32" customFormat="1" ht="11.25" customHeight="1">
      <c r="A62" s="34" t="s">
        <v>49</v>
      </c>
      <c r="B62" s="28"/>
      <c r="C62" s="29">
        <v>431</v>
      </c>
      <c r="D62" s="29">
        <v>431</v>
      </c>
      <c r="E62" s="29">
        <v>437</v>
      </c>
      <c r="F62" s="30"/>
      <c r="G62" s="30"/>
      <c r="H62" s="128">
        <v>11.013</v>
      </c>
      <c r="I62" s="128">
        <v>10.772</v>
      </c>
      <c r="J62" s="128"/>
      <c r="K62" s="31"/>
    </row>
    <row r="63" spans="1:11" s="32" customFormat="1" ht="11.25" customHeight="1">
      <c r="A63" s="34" t="s">
        <v>50</v>
      </c>
      <c r="B63" s="28"/>
      <c r="C63" s="29">
        <v>1006</v>
      </c>
      <c r="D63" s="29">
        <v>941</v>
      </c>
      <c r="E63" s="29">
        <v>1047</v>
      </c>
      <c r="F63" s="30"/>
      <c r="G63" s="30"/>
      <c r="H63" s="128">
        <v>39.997</v>
      </c>
      <c r="I63" s="128">
        <v>15.234</v>
      </c>
      <c r="J63" s="128"/>
      <c r="K63" s="31"/>
    </row>
    <row r="64" spans="1:11" s="23" customFormat="1" ht="11.25" customHeight="1">
      <c r="A64" s="35" t="s">
        <v>51</v>
      </c>
      <c r="B64" s="36"/>
      <c r="C64" s="37">
        <v>2391</v>
      </c>
      <c r="D64" s="37">
        <v>2302</v>
      </c>
      <c r="E64" s="37">
        <v>2565</v>
      </c>
      <c r="F64" s="38">
        <v>111.42484795829714</v>
      </c>
      <c r="G64" s="39"/>
      <c r="H64" s="129">
        <v>77.58500000000001</v>
      </c>
      <c r="I64" s="130">
        <v>46.034</v>
      </c>
      <c r="J64" s="130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4676</v>
      </c>
      <c r="D66" s="37">
        <v>4970</v>
      </c>
      <c r="E66" s="37">
        <v>4712</v>
      </c>
      <c r="F66" s="38">
        <v>94.80885311871228</v>
      </c>
      <c r="G66" s="39"/>
      <c r="H66" s="129">
        <v>176.904</v>
      </c>
      <c r="I66" s="130">
        <v>158.64</v>
      </c>
      <c r="J66" s="130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477</v>
      </c>
      <c r="D68" s="29">
        <v>475</v>
      </c>
      <c r="E68" s="29">
        <v>500</v>
      </c>
      <c r="F68" s="30"/>
      <c r="G68" s="30"/>
      <c r="H68" s="128">
        <v>21.789</v>
      </c>
      <c r="I68" s="128">
        <v>16</v>
      </c>
      <c r="J68" s="128"/>
      <c r="K68" s="31"/>
    </row>
    <row r="69" spans="1:11" s="32" customFormat="1" ht="11.25" customHeight="1">
      <c r="A69" s="34" t="s">
        <v>54</v>
      </c>
      <c r="B69" s="28"/>
      <c r="C69" s="29">
        <v>191</v>
      </c>
      <c r="D69" s="29">
        <v>150</v>
      </c>
      <c r="E69" s="29">
        <v>180</v>
      </c>
      <c r="F69" s="30"/>
      <c r="G69" s="30"/>
      <c r="H69" s="128">
        <v>8.637</v>
      </c>
      <c r="I69" s="128">
        <v>4.5</v>
      </c>
      <c r="J69" s="128"/>
      <c r="K69" s="31"/>
    </row>
    <row r="70" spans="1:11" s="23" customFormat="1" ht="11.25" customHeight="1">
      <c r="A70" s="35" t="s">
        <v>55</v>
      </c>
      <c r="B70" s="36"/>
      <c r="C70" s="37">
        <v>668</v>
      </c>
      <c r="D70" s="37">
        <v>625</v>
      </c>
      <c r="E70" s="37">
        <v>680</v>
      </c>
      <c r="F70" s="38">
        <v>108.8</v>
      </c>
      <c r="G70" s="39"/>
      <c r="H70" s="129">
        <v>30.426000000000002</v>
      </c>
      <c r="I70" s="130">
        <v>20.5</v>
      </c>
      <c r="J70" s="130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435</v>
      </c>
      <c r="D72" s="29">
        <v>524</v>
      </c>
      <c r="E72" s="29">
        <v>451</v>
      </c>
      <c r="F72" s="30"/>
      <c r="G72" s="30"/>
      <c r="H72" s="128">
        <v>10.507</v>
      </c>
      <c r="I72" s="128">
        <v>13.084</v>
      </c>
      <c r="J72" s="128"/>
      <c r="K72" s="31"/>
    </row>
    <row r="73" spans="1:11" s="32" customFormat="1" ht="11.25" customHeight="1">
      <c r="A73" s="34" t="s">
        <v>57</v>
      </c>
      <c r="B73" s="28"/>
      <c r="C73" s="29">
        <v>1950</v>
      </c>
      <c r="D73" s="29">
        <v>1940</v>
      </c>
      <c r="E73" s="29">
        <v>1656</v>
      </c>
      <c r="F73" s="30"/>
      <c r="G73" s="30"/>
      <c r="H73" s="128">
        <v>60.688</v>
      </c>
      <c r="I73" s="128">
        <v>61.472</v>
      </c>
      <c r="J73" s="128"/>
      <c r="K73" s="31"/>
    </row>
    <row r="74" spans="1:11" s="32" customFormat="1" ht="11.25" customHeight="1">
      <c r="A74" s="34" t="s">
        <v>58</v>
      </c>
      <c r="B74" s="28"/>
      <c r="C74" s="29">
        <v>596</v>
      </c>
      <c r="D74" s="29">
        <v>476</v>
      </c>
      <c r="E74" s="29">
        <v>450</v>
      </c>
      <c r="F74" s="30"/>
      <c r="G74" s="30"/>
      <c r="H74" s="128">
        <v>23.424</v>
      </c>
      <c r="I74" s="128">
        <v>15.723</v>
      </c>
      <c r="J74" s="128"/>
      <c r="K74" s="31"/>
    </row>
    <row r="75" spans="1:11" s="32" customFormat="1" ht="11.25" customHeight="1">
      <c r="A75" s="34" t="s">
        <v>59</v>
      </c>
      <c r="B75" s="28"/>
      <c r="C75" s="29">
        <v>652</v>
      </c>
      <c r="D75" s="29">
        <v>596</v>
      </c>
      <c r="E75" s="29">
        <v>648</v>
      </c>
      <c r="F75" s="30"/>
      <c r="G75" s="30"/>
      <c r="H75" s="128">
        <v>21.241</v>
      </c>
      <c r="I75" s="128">
        <v>21.093</v>
      </c>
      <c r="J75" s="128"/>
      <c r="K75" s="31"/>
    </row>
    <row r="76" spans="1:11" s="32" customFormat="1" ht="11.25" customHeight="1">
      <c r="A76" s="34" t="s">
        <v>60</v>
      </c>
      <c r="B76" s="28"/>
      <c r="C76" s="29">
        <v>235</v>
      </c>
      <c r="D76" s="29">
        <v>193</v>
      </c>
      <c r="E76" s="29">
        <v>194</v>
      </c>
      <c r="F76" s="30"/>
      <c r="G76" s="30"/>
      <c r="H76" s="128">
        <v>6.924</v>
      </c>
      <c r="I76" s="128">
        <v>4.767</v>
      </c>
      <c r="J76" s="128"/>
      <c r="K76" s="31"/>
    </row>
    <row r="77" spans="1:11" s="32" customFormat="1" ht="11.25" customHeight="1">
      <c r="A77" s="34" t="s">
        <v>61</v>
      </c>
      <c r="B77" s="28"/>
      <c r="C77" s="29">
        <v>89</v>
      </c>
      <c r="D77" s="29">
        <v>95</v>
      </c>
      <c r="E77" s="29">
        <v>85</v>
      </c>
      <c r="F77" s="30"/>
      <c r="G77" s="30"/>
      <c r="H77" s="128">
        <v>2.734</v>
      </c>
      <c r="I77" s="128">
        <v>3.035</v>
      </c>
      <c r="J77" s="128"/>
      <c r="K77" s="31"/>
    </row>
    <row r="78" spans="1:11" s="32" customFormat="1" ht="11.25" customHeight="1">
      <c r="A78" s="34" t="s">
        <v>62</v>
      </c>
      <c r="B78" s="28"/>
      <c r="C78" s="29">
        <v>880</v>
      </c>
      <c r="D78" s="29">
        <v>780</v>
      </c>
      <c r="E78" s="29">
        <v>710</v>
      </c>
      <c r="F78" s="30"/>
      <c r="G78" s="30"/>
      <c r="H78" s="128">
        <v>28.729</v>
      </c>
      <c r="I78" s="128">
        <v>28.54</v>
      </c>
      <c r="J78" s="128"/>
      <c r="K78" s="31"/>
    </row>
    <row r="79" spans="1:11" s="32" customFormat="1" ht="11.25" customHeight="1">
      <c r="A79" s="34" t="s">
        <v>63</v>
      </c>
      <c r="B79" s="28"/>
      <c r="C79" s="29">
        <v>4700</v>
      </c>
      <c r="D79" s="29">
        <v>4430</v>
      </c>
      <c r="E79" s="29">
        <v>4430</v>
      </c>
      <c r="F79" s="30"/>
      <c r="G79" s="30"/>
      <c r="H79" s="128">
        <v>163.3</v>
      </c>
      <c r="I79" s="128">
        <v>153.55</v>
      </c>
      <c r="J79" s="128"/>
      <c r="K79" s="31"/>
    </row>
    <row r="80" spans="1:11" s="23" customFormat="1" ht="11.25" customHeight="1">
      <c r="A80" s="41" t="s">
        <v>64</v>
      </c>
      <c r="B80" s="36"/>
      <c r="C80" s="37">
        <v>9537</v>
      </c>
      <c r="D80" s="37">
        <v>9034</v>
      </c>
      <c r="E80" s="37">
        <v>8624</v>
      </c>
      <c r="F80" s="38">
        <v>95.46158955058667</v>
      </c>
      <c r="G80" s="39"/>
      <c r="H80" s="129">
        <v>317.547</v>
      </c>
      <c r="I80" s="130">
        <v>301.264</v>
      </c>
      <c r="J80" s="130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>
        <v>1345</v>
      </c>
      <c r="D82" s="29">
        <v>1345</v>
      </c>
      <c r="E82" s="29">
        <v>1344</v>
      </c>
      <c r="F82" s="30"/>
      <c r="G82" s="30"/>
      <c r="H82" s="128">
        <v>37.516</v>
      </c>
      <c r="I82" s="128">
        <v>37.516</v>
      </c>
      <c r="J82" s="128"/>
      <c r="K82" s="31"/>
    </row>
    <row r="83" spans="1:11" s="32" customFormat="1" ht="11.25" customHeight="1">
      <c r="A83" s="34" t="s">
        <v>66</v>
      </c>
      <c r="B83" s="28"/>
      <c r="C83" s="29">
        <v>2704</v>
      </c>
      <c r="D83" s="29">
        <v>2704</v>
      </c>
      <c r="E83" s="29">
        <v>2668</v>
      </c>
      <c r="F83" s="30"/>
      <c r="G83" s="30"/>
      <c r="H83" s="128">
        <v>53.846</v>
      </c>
      <c r="I83" s="128">
        <v>53.846</v>
      </c>
      <c r="J83" s="128"/>
      <c r="K83" s="31"/>
    </row>
    <row r="84" spans="1:11" s="23" customFormat="1" ht="11.25" customHeight="1">
      <c r="A84" s="35" t="s">
        <v>67</v>
      </c>
      <c r="B84" s="36"/>
      <c r="C84" s="37">
        <v>4049</v>
      </c>
      <c r="D84" s="37">
        <v>4049</v>
      </c>
      <c r="E84" s="37">
        <v>4012</v>
      </c>
      <c r="F84" s="38">
        <v>99.08619412200544</v>
      </c>
      <c r="G84" s="39"/>
      <c r="H84" s="129">
        <v>91.362</v>
      </c>
      <c r="I84" s="130">
        <v>91.362</v>
      </c>
      <c r="J84" s="130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63283</v>
      </c>
      <c r="D87" s="48">
        <v>63533</v>
      </c>
      <c r="E87" s="48">
        <v>62052</v>
      </c>
      <c r="F87" s="49">
        <v>97.66892795869863</v>
      </c>
      <c r="G87" s="39"/>
      <c r="H87" s="133">
        <v>2081.106</v>
      </c>
      <c r="I87" s="134">
        <v>1935.9280000000003</v>
      </c>
      <c r="J87" s="134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85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6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/>
      <c r="I9" s="128"/>
      <c r="J9" s="128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/>
      <c r="I10" s="128"/>
      <c r="J10" s="128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/>
      <c r="I11" s="128"/>
      <c r="J11" s="128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/>
      <c r="I12" s="128"/>
      <c r="J12" s="128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9"/>
      <c r="I13" s="130"/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/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9"/>
      <c r="I22" s="130"/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9"/>
      <c r="I24" s="130"/>
      <c r="J24" s="130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9"/>
      <c r="I26" s="130"/>
      <c r="J26" s="130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/>
      <c r="D28" s="29">
        <v>47</v>
      </c>
      <c r="E28" s="29"/>
      <c r="F28" s="30"/>
      <c r="G28" s="30"/>
      <c r="H28" s="128"/>
      <c r="I28" s="128">
        <v>3.7</v>
      </c>
      <c r="J28" s="128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8"/>
      <c r="I29" s="128"/>
      <c r="J29" s="128"/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8"/>
      <c r="I30" s="128"/>
      <c r="J30" s="128"/>
      <c r="K30" s="31"/>
    </row>
    <row r="31" spans="1:11" s="23" customFormat="1" ht="11.25" customHeight="1">
      <c r="A31" s="41" t="s">
        <v>24</v>
      </c>
      <c r="B31" s="36"/>
      <c r="C31" s="37"/>
      <c r="D31" s="37">
        <v>47</v>
      </c>
      <c r="E31" s="37"/>
      <c r="F31" s="38"/>
      <c r="G31" s="39"/>
      <c r="H31" s="129"/>
      <c r="I31" s="130">
        <v>3.7</v>
      </c>
      <c r="J31" s="130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8"/>
      <c r="I33" s="128"/>
      <c r="J33" s="128"/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8"/>
      <c r="I34" s="128"/>
      <c r="J34" s="128"/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8"/>
      <c r="I35" s="128"/>
      <c r="J35" s="128"/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8"/>
      <c r="I36" s="128"/>
      <c r="J36" s="128"/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9"/>
      <c r="I37" s="130"/>
      <c r="J37" s="130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9"/>
      <c r="I39" s="130"/>
      <c r="J39" s="130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8"/>
      <c r="I41" s="128"/>
      <c r="J41" s="128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8"/>
      <c r="I42" s="128"/>
      <c r="J42" s="128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8"/>
      <c r="I43" s="128"/>
      <c r="J43" s="128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/>
      <c r="I44" s="128"/>
      <c r="J44" s="128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8"/>
      <c r="I45" s="128"/>
      <c r="J45" s="128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8"/>
      <c r="I46" s="128"/>
      <c r="J46" s="128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8"/>
      <c r="I47" s="128"/>
      <c r="J47" s="128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8"/>
      <c r="I48" s="128"/>
      <c r="J48" s="128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8"/>
      <c r="I49" s="128"/>
      <c r="J49" s="128"/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9"/>
      <c r="I50" s="130"/>
      <c r="J50" s="130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9"/>
      <c r="I52" s="130"/>
      <c r="J52" s="130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8"/>
      <c r="I54" s="128"/>
      <c r="J54" s="128"/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8"/>
      <c r="I55" s="128"/>
      <c r="J55" s="128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8"/>
      <c r="I56" s="128"/>
      <c r="J56" s="128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/>
      <c r="I57" s="128"/>
      <c r="J57" s="128"/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8"/>
      <c r="I58" s="128"/>
      <c r="J58" s="128"/>
      <c r="K58" s="31"/>
    </row>
    <row r="59" spans="1:11" s="23" customFormat="1" ht="11.25" customHeight="1">
      <c r="A59" s="35" t="s">
        <v>47</v>
      </c>
      <c r="B59" s="36"/>
      <c r="C59" s="37"/>
      <c r="D59" s="37"/>
      <c r="E59" s="37"/>
      <c r="F59" s="38"/>
      <c r="G59" s="39"/>
      <c r="H59" s="129"/>
      <c r="I59" s="130"/>
      <c r="J59" s="130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8"/>
      <c r="I61" s="128"/>
      <c r="J61" s="128"/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8"/>
      <c r="I62" s="128"/>
      <c r="J62" s="128"/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8"/>
      <c r="I63" s="128"/>
      <c r="J63" s="128"/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9"/>
      <c r="I64" s="130"/>
      <c r="J64" s="130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/>
      <c r="D66" s="37"/>
      <c r="E66" s="37"/>
      <c r="F66" s="38"/>
      <c r="G66" s="39"/>
      <c r="H66" s="129"/>
      <c r="I66" s="130"/>
      <c r="J66" s="130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8"/>
      <c r="I68" s="128"/>
      <c r="J68" s="128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8"/>
      <c r="I69" s="128"/>
      <c r="J69" s="128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9"/>
      <c r="I70" s="130"/>
      <c r="J70" s="130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8"/>
      <c r="I72" s="128"/>
      <c r="J72" s="128"/>
      <c r="K72" s="31"/>
    </row>
    <row r="73" spans="1:11" s="32" customFormat="1" ht="11.25" customHeight="1">
      <c r="A73" s="34" t="s">
        <v>57</v>
      </c>
      <c r="B73" s="28"/>
      <c r="C73" s="29">
        <v>4810</v>
      </c>
      <c r="D73" s="29">
        <v>3890</v>
      </c>
      <c r="E73" s="29">
        <v>4790</v>
      </c>
      <c r="F73" s="30"/>
      <c r="G73" s="30"/>
      <c r="H73" s="128">
        <v>225.144</v>
      </c>
      <c r="I73" s="128">
        <v>202.28</v>
      </c>
      <c r="J73" s="128">
        <v>221</v>
      </c>
      <c r="K73" s="31"/>
    </row>
    <row r="74" spans="1:11" s="32" customFormat="1" ht="11.25" customHeight="1">
      <c r="A74" s="34" t="s">
        <v>58</v>
      </c>
      <c r="B74" s="28"/>
      <c r="C74" s="29">
        <v>19</v>
      </c>
      <c r="D74" s="29">
        <v>14</v>
      </c>
      <c r="E74" s="29">
        <v>13</v>
      </c>
      <c r="F74" s="30"/>
      <c r="G74" s="30"/>
      <c r="H74" s="128">
        <v>1.026</v>
      </c>
      <c r="I74" s="128">
        <v>0.84</v>
      </c>
      <c r="J74" s="128">
        <v>0.78</v>
      </c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8"/>
      <c r="I75" s="128"/>
      <c r="J75" s="128"/>
      <c r="K75" s="31"/>
    </row>
    <row r="76" spans="1:11" s="32" customFormat="1" ht="11.25" customHeight="1">
      <c r="A76" s="34" t="s">
        <v>60</v>
      </c>
      <c r="B76" s="28"/>
      <c r="C76" s="29">
        <v>1</v>
      </c>
      <c r="D76" s="29"/>
      <c r="E76" s="29"/>
      <c r="F76" s="30"/>
      <c r="G76" s="30"/>
      <c r="H76" s="128">
        <v>0.08</v>
      </c>
      <c r="I76" s="128"/>
      <c r="J76" s="128"/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8"/>
      <c r="I77" s="128"/>
      <c r="J77" s="128"/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8"/>
      <c r="I78" s="128"/>
      <c r="J78" s="128"/>
      <c r="K78" s="31"/>
    </row>
    <row r="79" spans="1:11" s="32" customFormat="1" ht="11.25" customHeight="1">
      <c r="A79" s="34" t="s">
        <v>63</v>
      </c>
      <c r="B79" s="28"/>
      <c r="C79" s="29">
        <v>4100</v>
      </c>
      <c r="D79" s="29">
        <v>3860</v>
      </c>
      <c r="E79" s="29">
        <v>1700</v>
      </c>
      <c r="F79" s="30"/>
      <c r="G79" s="30"/>
      <c r="H79" s="128">
        <v>339.32</v>
      </c>
      <c r="I79" s="128">
        <v>328.1</v>
      </c>
      <c r="J79" s="128">
        <v>152.8</v>
      </c>
      <c r="K79" s="31"/>
    </row>
    <row r="80" spans="1:11" s="23" customFormat="1" ht="11.25" customHeight="1">
      <c r="A80" s="41" t="s">
        <v>64</v>
      </c>
      <c r="B80" s="36"/>
      <c r="C80" s="37">
        <v>8930</v>
      </c>
      <c r="D80" s="37">
        <v>7764</v>
      </c>
      <c r="E80" s="37">
        <v>6503</v>
      </c>
      <c r="F80" s="38">
        <v>83.75837197320969</v>
      </c>
      <c r="G80" s="39"/>
      <c r="H80" s="129">
        <v>565.57</v>
      </c>
      <c r="I80" s="130">
        <v>531.22</v>
      </c>
      <c r="J80" s="130">
        <v>374.58000000000004</v>
      </c>
      <c r="K80" s="40">
        <v>70.51315839012086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8"/>
      <c r="I82" s="128"/>
      <c r="J82" s="128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8"/>
      <c r="I83" s="128"/>
      <c r="J83" s="128"/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9"/>
      <c r="I84" s="130"/>
      <c r="J84" s="130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8930</v>
      </c>
      <c r="D87" s="48">
        <v>7811</v>
      </c>
      <c r="E87" s="48">
        <v>6503</v>
      </c>
      <c r="F87" s="49">
        <v>83.25438484188965</v>
      </c>
      <c r="G87" s="39"/>
      <c r="H87" s="133">
        <v>565.57</v>
      </c>
      <c r="I87" s="134">
        <v>534.9200000000001</v>
      </c>
      <c r="J87" s="134">
        <v>374.58000000000004</v>
      </c>
      <c r="K87" s="49">
        <v>70.0254243625215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77"/>
  <sheetViews>
    <sheetView view="pageBreakPreview" zoomScale="120" zoomScaleSheetLayoutView="120" zoomScalePageLayoutView="0" workbookViewId="0" topLeftCell="A21">
      <selection activeCell="A9" sqref="A9"/>
    </sheetView>
  </sheetViews>
  <sheetFormatPr defaultColWidth="11.421875" defaultRowHeight="15"/>
  <cols>
    <col min="1" max="3" width="11.57421875" style="88" customWidth="1"/>
    <col min="4" max="4" width="11.421875" style="88" customWidth="1"/>
    <col min="5" max="5" width="1.8515625" style="88" customWidth="1"/>
    <col min="6" max="8" width="11.57421875" style="88" customWidth="1"/>
    <col min="9" max="9" width="11.28125" style="88" customWidth="1"/>
    <col min="10" max="16384" width="11.57421875" style="88" customWidth="1"/>
  </cols>
  <sheetData>
    <row r="1" spans="1:9" ht="12.75">
      <c r="A1" s="87"/>
      <c r="B1" s="87"/>
      <c r="C1" s="87"/>
      <c r="D1" s="87"/>
      <c r="E1" s="87"/>
      <c r="F1" s="87"/>
      <c r="G1" s="87"/>
      <c r="H1" s="87"/>
      <c r="I1" s="87"/>
    </row>
    <row r="2" spans="1:9" ht="12.75">
      <c r="A2" s="87"/>
      <c r="B2" s="87"/>
      <c r="C2" s="87"/>
      <c r="D2" s="87"/>
      <c r="E2" s="87"/>
      <c r="F2" s="87"/>
      <c r="G2" s="87"/>
      <c r="H2" s="87"/>
      <c r="I2" s="87"/>
    </row>
    <row r="3" spans="1:9" ht="15">
      <c r="A3" s="158" t="s">
        <v>215</v>
      </c>
      <c r="B3" s="158"/>
      <c r="C3" s="158"/>
      <c r="D3" s="158"/>
      <c r="E3" s="158"/>
      <c r="F3" s="158"/>
      <c r="G3" s="158"/>
      <c r="H3" s="158"/>
      <c r="I3" s="158"/>
    </row>
    <row r="4" spans="1:9" ht="12.75">
      <c r="A4" s="87"/>
      <c r="B4" s="87"/>
      <c r="C4" s="87"/>
      <c r="D4" s="87"/>
      <c r="E4" s="87"/>
      <c r="F4" s="87"/>
      <c r="G4" s="87"/>
      <c r="H4" s="87"/>
      <c r="I4" s="87"/>
    </row>
    <row r="5" spans="1:9" ht="12.75">
      <c r="A5" s="87"/>
      <c r="B5" s="87"/>
      <c r="C5" s="87"/>
      <c r="D5" s="87"/>
      <c r="E5" s="87"/>
      <c r="F5" s="87"/>
      <c r="G5" s="87"/>
      <c r="H5" s="87"/>
      <c r="I5" s="87"/>
    </row>
    <row r="6" spans="1:9" ht="12.75">
      <c r="A6" s="126" t="s">
        <v>330</v>
      </c>
      <c r="B6" s="122"/>
      <c r="C6" s="122"/>
      <c r="D6" s="89"/>
      <c r="E6" s="89"/>
      <c r="F6" s="89"/>
      <c r="G6" s="89"/>
      <c r="H6" s="89"/>
      <c r="I6" s="89"/>
    </row>
    <row r="7" spans="1:9" ht="12.75">
      <c r="A7" s="87"/>
      <c r="B7" s="87"/>
      <c r="C7" s="87"/>
      <c r="D7" s="87"/>
      <c r="E7" s="87"/>
      <c r="F7" s="87"/>
      <c r="G7" s="87"/>
      <c r="H7" s="87"/>
      <c r="I7" s="87"/>
    </row>
    <row r="8" spans="1:9" ht="12.75">
      <c r="A8" s="126" t="s">
        <v>333</v>
      </c>
      <c r="B8" s="87"/>
      <c r="C8" s="87"/>
      <c r="D8" s="87"/>
      <c r="E8" s="87"/>
      <c r="F8" s="87"/>
      <c r="G8" s="87"/>
      <c r="H8" s="87"/>
      <c r="I8" s="87"/>
    </row>
    <row r="9" spans="1:9" ht="12.75">
      <c r="A9" s="90"/>
      <c r="B9" s="87"/>
      <c r="C9" s="87"/>
      <c r="D9" s="87"/>
      <c r="E9" s="87"/>
      <c r="F9" s="87"/>
      <c r="G9" s="87"/>
      <c r="H9" s="87"/>
      <c r="I9" s="87"/>
    </row>
    <row r="10" spans="1:9" ht="12.75">
      <c r="A10" s="87"/>
      <c r="B10" s="87"/>
      <c r="C10" s="87"/>
      <c r="D10" s="87"/>
      <c r="E10" s="87"/>
      <c r="F10" s="87"/>
      <c r="G10" s="87"/>
      <c r="H10" s="87"/>
      <c r="I10" s="87"/>
    </row>
    <row r="11" spans="1:9" ht="12.75">
      <c r="A11" s="91"/>
      <c r="B11" s="92"/>
      <c r="C11" s="92"/>
      <c r="D11" s="93" t="s">
        <v>216</v>
      </c>
      <c r="E11" s="89"/>
      <c r="F11" s="91"/>
      <c r="G11" s="92"/>
      <c r="H11" s="92"/>
      <c r="I11" s="93" t="s">
        <v>216</v>
      </c>
    </row>
    <row r="12" spans="1:9" ht="12.75">
      <c r="A12" s="94"/>
      <c r="B12" s="95"/>
      <c r="C12" s="95"/>
      <c r="D12" s="96"/>
      <c r="E12" s="89"/>
      <c r="F12" s="94"/>
      <c r="G12" s="95"/>
      <c r="H12" s="95"/>
      <c r="I12" s="96"/>
    </row>
    <row r="13" spans="1:9" ht="5.25" customHeight="1">
      <c r="A13" s="97"/>
      <c r="B13" s="98"/>
      <c r="C13" s="98"/>
      <c r="D13" s="99"/>
      <c r="E13" s="89"/>
      <c r="F13" s="97"/>
      <c r="G13" s="98"/>
      <c r="H13" s="98"/>
      <c r="I13" s="99"/>
    </row>
    <row r="14" spans="1:9" ht="12.75">
      <c r="A14" s="94" t="s">
        <v>217</v>
      </c>
      <c r="B14" s="95"/>
      <c r="C14" s="95"/>
      <c r="D14" s="96">
        <v>14</v>
      </c>
      <c r="E14" s="89"/>
      <c r="F14" s="94" t="s">
        <v>249</v>
      </c>
      <c r="G14" s="95"/>
      <c r="H14" s="95"/>
      <c r="I14" s="96">
        <v>46</v>
      </c>
    </row>
    <row r="15" spans="1:9" ht="5.25" customHeight="1">
      <c r="A15" s="97"/>
      <c r="B15" s="98"/>
      <c r="C15" s="98"/>
      <c r="D15" s="99"/>
      <c r="E15" s="89"/>
      <c r="F15" s="97"/>
      <c r="G15" s="98"/>
      <c r="H15" s="98"/>
      <c r="I15" s="99"/>
    </row>
    <row r="16" spans="1:9" ht="12.75">
      <c r="A16" s="94" t="s">
        <v>218</v>
      </c>
      <c r="B16" s="95"/>
      <c r="C16" s="95"/>
      <c r="D16" s="96">
        <v>15</v>
      </c>
      <c r="E16" s="89"/>
      <c r="F16" s="94" t="s">
        <v>250</v>
      </c>
      <c r="G16" s="95"/>
      <c r="H16" s="95"/>
      <c r="I16" s="96">
        <v>47</v>
      </c>
    </row>
    <row r="17" spans="1:9" ht="5.25" customHeight="1">
      <c r="A17" s="97"/>
      <c r="B17" s="98"/>
      <c r="C17" s="98"/>
      <c r="D17" s="99"/>
      <c r="E17" s="89"/>
      <c r="F17" s="97"/>
      <c r="G17" s="98"/>
      <c r="H17" s="98"/>
      <c r="I17" s="99"/>
    </row>
    <row r="18" spans="1:9" ht="12.75">
      <c r="A18" s="94" t="s">
        <v>219</v>
      </c>
      <c r="B18" s="95"/>
      <c r="C18" s="95"/>
      <c r="D18" s="96">
        <v>16</v>
      </c>
      <c r="E18" s="89"/>
      <c r="F18" s="94" t="s">
        <v>251</v>
      </c>
      <c r="G18" s="95"/>
      <c r="H18" s="95"/>
      <c r="I18" s="96">
        <v>48</v>
      </c>
    </row>
    <row r="19" spans="1:9" ht="5.25" customHeight="1">
      <c r="A19" s="97"/>
      <c r="B19" s="98"/>
      <c r="C19" s="98"/>
      <c r="D19" s="99"/>
      <c r="E19" s="89"/>
      <c r="F19" s="97"/>
      <c r="G19" s="98"/>
      <c r="H19" s="98"/>
      <c r="I19" s="99"/>
    </row>
    <row r="20" spans="1:9" ht="12.75">
      <c r="A20" s="94" t="s">
        <v>220</v>
      </c>
      <c r="B20" s="95"/>
      <c r="C20" s="95"/>
      <c r="D20" s="96">
        <v>17</v>
      </c>
      <c r="E20" s="89"/>
      <c r="F20" s="94" t="s">
        <v>252</v>
      </c>
      <c r="G20" s="95"/>
      <c r="H20" s="95"/>
      <c r="I20" s="96">
        <v>49</v>
      </c>
    </row>
    <row r="21" spans="1:9" ht="5.25" customHeight="1">
      <c r="A21" s="97"/>
      <c r="B21" s="98"/>
      <c r="C21" s="98"/>
      <c r="D21" s="99"/>
      <c r="E21" s="89"/>
      <c r="F21" s="97"/>
      <c r="G21" s="98"/>
      <c r="H21" s="98"/>
      <c r="I21" s="99"/>
    </row>
    <row r="22" spans="1:9" ht="12.75">
      <c r="A22" s="94" t="s">
        <v>221</v>
      </c>
      <c r="B22" s="95"/>
      <c r="C22" s="95"/>
      <c r="D22" s="96">
        <f>D20+1</f>
        <v>18</v>
      </c>
      <c r="E22" s="89"/>
      <c r="F22" s="94" t="s">
        <v>253</v>
      </c>
      <c r="G22" s="95"/>
      <c r="H22" s="95"/>
      <c r="I22" s="96">
        <v>50</v>
      </c>
    </row>
    <row r="23" spans="1:9" ht="5.25" customHeight="1">
      <c r="A23" s="97"/>
      <c r="B23" s="98"/>
      <c r="C23" s="98"/>
      <c r="D23" s="98"/>
      <c r="E23" s="89"/>
      <c r="F23" s="97"/>
      <c r="G23" s="98"/>
      <c r="H23" s="98"/>
      <c r="I23" s="99"/>
    </row>
    <row r="24" spans="1:9" ht="12.75">
      <c r="A24" s="94" t="s">
        <v>222</v>
      </c>
      <c r="B24" s="95"/>
      <c r="C24" s="95"/>
      <c r="D24" s="96">
        <f aca="true" t="shared" si="0" ref="D24:D72">D22+1</f>
        <v>19</v>
      </c>
      <c r="E24" s="89"/>
      <c r="F24" s="94" t="s">
        <v>254</v>
      </c>
      <c r="G24" s="95"/>
      <c r="H24" s="95"/>
      <c r="I24" s="96">
        <v>51</v>
      </c>
    </row>
    <row r="25" spans="1:9" ht="5.25" customHeight="1">
      <c r="A25" s="97"/>
      <c r="B25" s="98"/>
      <c r="C25" s="98"/>
      <c r="D25" s="98"/>
      <c r="E25" s="89"/>
      <c r="F25" s="97"/>
      <c r="G25" s="98"/>
      <c r="H25" s="98"/>
      <c r="I25" s="99"/>
    </row>
    <row r="26" spans="1:9" ht="12.75">
      <c r="A26" s="94" t="s">
        <v>223</v>
      </c>
      <c r="B26" s="95"/>
      <c r="C26" s="95"/>
      <c r="D26" s="96">
        <f t="shared" si="0"/>
        <v>20</v>
      </c>
      <c r="E26" s="89"/>
      <c r="F26" s="94" t="s">
        <v>255</v>
      </c>
      <c r="G26" s="95"/>
      <c r="H26" s="95"/>
      <c r="I26" s="96">
        <v>52</v>
      </c>
    </row>
    <row r="27" spans="1:9" ht="5.25" customHeight="1">
      <c r="A27" s="97"/>
      <c r="B27" s="98"/>
      <c r="C27" s="98"/>
      <c r="D27" s="98"/>
      <c r="E27" s="89"/>
      <c r="F27" s="97"/>
      <c r="G27" s="98"/>
      <c r="H27" s="98"/>
      <c r="I27" s="99"/>
    </row>
    <row r="28" spans="1:9" ht="12.75">
      <c r="A28" s="94" t="s">
        <v>224</v>
      </c>
      <c r="B28" s="95"/>
      <c r="C28" s="95"/>
      <c r="D28" s="96">
        <f t="shared" si="0"/>
        <v>21</v>
      </c>
      <c r="E28" s="89"/>
      <c r="F28" s="94" t="s">
        <v>256</v>
      </c>
      <c r="G28" s="95"/>
      <c r="H28" s="95"/>
      <c r="I28" s="96">
        <v>53</v>
      </c>
    </row>
    <row r="29" spans="1:9" ht="5.25" customHeight="1">
      <c r="A29" s="97"/>
      <c r="B29" s="98"/>
      <c r="C29" s="98"/>
      <c r="D29" s="137"/>
      <c r="E29" s="89"/>
      <c r="F29" s="97"/>
      <c r="G29" s="98"/>
      <c r="H29" s="98"/>
      <c r="I29" s="99"/>
    </row>
    <row r="30" spans="1:9" ht="12.75">
      <c r="A30" s="94" t="s">
        <v>225</v>
      </c>
      <c r="B30" s="95"/>
      <c r="C30" s="95"/>
      <c r="D30" s="96">
        <f t="shared" si="0"/>
        <v>22</v>
      </c>
      <c r="E30" s="89"/>
      <c r="F30" s="94" t="s">
        <v>257</v>
      </c>
      <c r="G30" s="95"/>
      <c r="H30" s="95"/>
      <c r="I30" s="96">
        <v>54</v>
      </c>
    </row>
    <row r="31" spans="1:9" ht="5.25" customHeight="1">
      <c r="A31" s="97"/>
      <c r="B31" s="98"/>
      <c r="C31" s="98"/>
      <c r="D31" s="137"/>
      <c r="E31" s="89"/>
      <c r="F31" s="97"/>
      <c r="G31" s="98"/>
      <c r="H31" s="98"/>
      <c r="I31" s="99"/>
    </row>
    <row r="32" spans="1:9" ht="12.75">
      <c r="A32" s="94" t="s">
        <v>226</v>
      </c>
      <c r="B32" s="95"/>
      <c r="C32" s="95"/>
      <c r="D32" s="96">
        <f t="shared" si="0"/>
        <v>23</v>
      </c>
      <c r="E32" s="89"/>
      <c r="F32" s="94" t="s">
        <v>258</v>
      </c>
      <c r="G32" s="95"/>
      <c r="H32" s="95"/>
      <c r="I32" s="96">
        <v>55</v>
      </c>
    </row>
    <row r="33" spans="1:9" ht="5.25" customHeight="1">
      <c r="A33" s="97"/>
      <c r="B33" s="98"/>
      <c r="C33" s="98"/>
      <c r="D33" s="137"/>
      <c r="E33" s="89"/>
      <c r="F33" s="97"/>
      <c r="G33" s="98"/>
      <c r="H33" s="98"/>
      <c r="I33" s="99"/>
    </row>
    <row r="34" spans="1:9" ht="12.75">
      <c r="A34" s="94" t="s">
        <v>227</v>
      </c>
      <c r="B34" s="95"/>
      <c r="C34" s="95"/>
      <c r="D34" s="96">
        <f t="shared" si="0"/>
        <v>24</v>
      </c>
      <c r="E34" s="89"/>
      <c r="F34" s="94" t="s">
        <v>259</v>
      </c>
      <c r="G34" s="95"/>
      <c r="H34" s="95"/>
      <c r="I34" s="96">
        <v>56</v>
      </c>
    </row>
    <row r="35" spans="1:9" ht="5.25" customHeight="1">
      <c r="A35" s="97"/>
      <c r="B35" s="98"/>
      <c r="C35" s="98"/>
      <c r="D35" s="137"/>
      <c r="E35" s="89"/>
      <c r="F35" s="97"/>
      <c r="G35" s="98"/>
      <c r="H35" s="98"/>
      <c r="I35" s="99"/>
    </row>
    <row r="36" spans="1:9" ht="12.75">
      <c r="A36" s="94" t="s">
        <v>228</v>
      </c>
      <c r="B36" s="95"/>
      <c r="C36" s="95"/>
      <c r="D36" s="96">
        <f t="shared" si="0"/>
        <v>25</v>
      </c>
      <c r="E36" s="89"/>
      <c r="F36" s="94" t="s">
        <v>260</v>
      </c>
      <c r="G36" s="95"/>
      <c r="H36" s="95"/>
      <c r="I36" s="96">
        <v>57</v>
      </c>
    </row>
    <row r="37" spans="1:9" ht="5.25" customHeight="1">
      <c r="A37" s="97"/>
      <c r="B37" s="98"/>
      <c r="C37" s="98"/>
      <c r="D37" s="137"/>
      <c r="E37" s="89"/>
      <c r="F37" s="97"/>
      <c r="G37" s="98"/>
      <c r="H37" s="98"/>
      <c r="I37" s="99"/>
    </row>
    <row r="38" spans="1:9" ht="12.75">
      <c r="A38" s="94" t="s">
        <v>229</v>
      </c>
      <c r="B38" s="95"/>
      <c r="C38" s="95"/>
      <c r="D38" s="96">
        <f t="shared" si="0"/>
        <v>26</v>
      </c>
      <c r="E38" s="89"/>
      <c r="F38" s="94" t="s">
        <v>261</v>
      </c>
      <c r="G38" s="95"/>
      <c r="H38" s="95"/>
      <c r="I38" s="96">
        <v>58</v>
      </c>
    </row>
    <row r="39" spans="1:9" ht="5.25" customHeight="1">
      <c r="A39" s="97"/>
      <c r="B39" s="98"/>
      <c r="C39" s="98"/>
      <c r="D39" s="137"/>
      <c r="E39" s="89"/>
      <c r="F39" s="97"/>
      <c r="G39" s="98"/>
      <c r="H39" s="98"/>
      <c r="I39" s="99"/>
    </row>
    <row r="40" spans="1:9" ht="12.75">
      <c r="A40" s="94" t="s">
        <v>230</v>
      </c>
      <c r="B40" s="95"/>
      <c r="C40" s="95"/>
      <c r="D40" s="96">
        <f t="shared" si="0"/>
        <v>27</v>
      </c>
      <c r="E40" s="89"/>
      <c r="F40" s="94" t="s">
        <v>262</v>
      </c>
      <c r="G40" s="95"/>
      <c r="H40" s="95"/>
      <c r="I40" s="96">
        <v>59</v>
      </c>
    </row>
    <row r="41" spans="1:9" ht="5.25" customHeight="1">
      <c r="A41" s="97"/>
      <c r="B41" s="98"/>
      <c r="C41" s="98"/>
      <c r="D41" s="137"/>
      <c r="E41" s="89"/>
      <c r="F41" s="97"/>
      <c r="G41" s="98"/>
      <c r="H41" s="98"/>
      <c r="I41" s="99"/>
    </row>
    <row r="42" spans="1:9" ht="12.75">
      <c r="A42" s="94" t="s">
        <v>231</v>
      </c>
      <c r="B42" s="95"/>
      <c r="C42" s="95"/>
      <c r="D42" s="96">
        <f t="shared" si="0"/>
        <v>28</v>
      </c>
      <c r="E42" s="89"/>
      <c r="F42" s="94" t="s">
        <v>263</v>
      </c>
      <c r="G42" s="95"/>
      <c r="H42" s="95"/>
      <c r="I42" s="96">
        <v>60</v>
      </c>
    </row>
    <row r="43" spans="1:9" ht="5.25" customHeight="1">
      <c r="A43" s="97"/>
      <c r="B43" s="98"/>
      <c r="C43" s="98"/>
      <c r="D43" s="137"/>
      <c r="E43" s="89"/>
      <c r="F43" s="97"/>
      <c r="G43" s="98"/>
      <c r="H43" s="98"/>
      <c r="I43" s="99"/>
    </row>
    <row r="44" spans="1:9" ht="12.75">
      <c r="A44" s="94" t="s">
        <v>232</v>
      </c>
      <c r="B44" s="95"/>
      <c r="C44" s="95"/>
      <c r="D44" s="96">
        <f t="shared" si="0"/>
        <v>29</v>
      </c>
      <c r="E44" s="89"/>
      <c r="F44" s="94"/>
      <c r="G44" s="95"/>
      <c r="H44" s="95"/>
      <c r="I44" s="96"/>
    </row>
    <row r="45" spans="1:9" ht="5.25" customHeight="1">
      <c r="A45" s="97"/>
      <c r="B45" s="98"/>
      <c r="C45" s="98"/>
      <c r="D45" s="137"/>
      <c r="E45" s="89"/>
      <c r="F45" s="97"/>
      <c r="G45" s="98"/>
      <c r="H45" s="98"/>
      <c r="I45" s="99"/>
    </row>
    <row r="46" spans="1:9" ht="12.75">
      <c r="A46" s="94" t="s">
        <v>233</v>
      </c>
      <c r="B46" s="95"/>
      <c r="C46" s="95"/>
      <c r="D46" s="96">
        <f t="shared" si="0"/>
        <v>30</v>
      </c>
      <c r="E46" s="89"/>
      <c r="F46" s="94"/>
      <c r="G46" s="95"/>
      <c r="H46" s="95"/>
      <c r="I46" s="96"/>
    </row>
    <row r="47" spans="1:9" ht="5.25" customHeight="1">
      <c r="A47" s="97"/>
      <c r="B47" s="98"/>
      <c r="C47" s="98"/>
      <c r="D47" s="137"/>
      <c r="E47" s="89"/>
      <c r="F47" s="97"/>
      <c r="G47" s="98"/>
      <c r="H47" s="98"/>
      <c r="I47" s="99"/>
    </row>
    <row r="48" spans="1:9" ht="12.75">
      <c r="A48" s="94" t="s">
        <v>234</v>
      </c>
      <c r="B48" s="95"/>
      <c r="C48" s="95"/>
      <c r="D48" s="96">
        <f t="shared" si="0"/>
        <v>31</v>
      </c>
      <c r="E48" s="89"/>
      <c r="F48" s="94"/>
      <c r="G48" s="95"/>
      <c r="H48" s="95"/>
      <c r="I48" s="96"/>
    </row>
    <row r="49" spans="1:9" ht="5.25" customHeight="1">
      <c r="A49" s="97"/>
      <c r="B49" s="98"/>
      <c r="C49" s="98"/>
      <c r="D49" s="137"/>
      <c r="E49" s="89"/>
      <c r="F49" s="97"/>
      <c r="G49" s="98"/>
      <c r="H49" s="98"/>
      <c r="I49" s="99"/>
    </row>
    <row r="50" spans="1:9" ht="12.75">
      <c r="A50" s="94" t="s">
        <v>235</v>
      </c>
      <c r="B50" s="95"/>
      <c r="C50" s="95"/>
      <c r="D50" s="96">
        <f t="shared" si="0"/>
        <v>32</v>
      </c>
      <c r="E50" s="89"/>
      <c r="F50" s="94"/>
      <c r="G50" s="95"/>
      <c r="H50" s="95"/>
      <c r="I50" s="96"/>
    </row>
    <row r="51" spans="1:9" ht="5.25" customHeight="1">
      <c r="A51" s="97"/>
      <c r="B51" s="98"/>
      <c r="C51" s="98"/>
      <c r="D51" s="137"/>
      <c r="E51" s="89"/>
      <c r="F51" s="97"/>
      <c r="G51" s="98"/>
      <c r="H51" s="98"/>
      <c r="I51" s="99"/>
    </row>
    <row r="52" spans="1:9" ht="12.75">
      <c r="A52" s="94" t="s">
        <v>236</v>
      </c>
      <c r="B52" s="95"/>
      <c r="C52" s="95"/>
      <c r="D52" s="96">
        <f t="shared" si="0"/>
        <v>33</v>
      </c>
      <c r="E52" s="89"/>
      <c r="F52" s="94"/>
      <c r="G52" s="95"/>
      <c r="H52" s="95"/>
      <c r="I52" s="96"/>
    </row>
    <row r="53" spans="1:9" ht="5.25" customHeight="1">
      <c r="A53" s="97"/>
      <c r="B53" s="98"/>
      <c r="C53" s="98"/>
      <c r="D53" s="137"/>
      <c r="E53" s="89"/>
      <c r="F53" s="97"/>
      <c r="G53" s="98"/>
      <c r="H53" s="98"/>
      <c r="I53" s="99"/>
    </row>
    <row r="54" spans="1:9" ht="12.75">
      <c r="A54" s="94" t="s">
        <v>237</v>
      </c>
      <c r="B54" s="95"/>
      <c r="C54" s="95"/>
      <c r="D54" s="96">
        <f t="shared" si="0"/>
        <v>34</v>
      </c>
      <c r="E54" s="89"/>
      <c r="F54" s="94"/>
      <c r="G54" s="95"/>
      <c r="H54" s="95"/>
      <c r="I54" s="96"/>
    </row>
    <row r="55" spans="1:9" ht="5.25" customHeight="1">
      <c r="A55" s="97"/>
      <c r="B55" s="98"/>
      <c r="C55" s="98"/>
      <c r="D55" s="137"/>
      <c r="E55" s="89"/>
      <c r="F55" s="97"/>
      <c r="G55" s="98"/>
      <c r="H55" s="98"/>
      <c r="I55" s="99"/>
    </row>
    <row r="56" spans="1:9" ht="12.75">
      <c r="A56" s="94" t="s">
        <v>238</v>
      </c>
      <c r="B56" s="95"/>
      <c r="C56" s="95"/>
      <c r="D56" s="96">
        <f t="shared" si="0"/>
        <v>35</v>
      </c>
      <c r="E56" s="89"/>
      <c r="F56" s="94"/>
      <c r="G56" s="95"/>
      <c r="H56" s="95"/>
      <c r="I56" s="96"/>
    </row>
    <row r="57" spans="1:9" ht="5.25" customHeight="1">
      <c r="A57" s="97"/>
      <c r="B57" s="98"/>
      <c r="C57" s="98"/>
      <c r="D57" s="137"/>
      <c r="E57" s="89"/>
      <c r="F57" s="97"/>
      <c r="G57" s="98"/>
      <c r="H57" s="98"/>
      <c r="I57" s="99"/>
    </row>
    <row r="58" spans="1:9" ht="12.75">
      <c r="A58" s="94" t="s">
        <v>239</v>
      </c>
      <c r="B58" s="95"/>
      <c r="C58" s="95"/>
      <c r="D58" s="96">
        <f t="shared" si="0"/>
        <v>36</v>
      </c>
      <c r="E58" s="89"/>
      <c r="F58" s="94"/>
      <c r="G58" s="95"/>
      <c r="H58" s="95"/>
      <c r="I58" s="96"/>
    </row>
    <row r="59" spans="1:9" ht="5.25" customHeight="1">
      <c r="A59" s="97"/>
      <c r="B59" s="98"/>
      <c r="C59" s="98"/>
      <c r="D59" s="137"/>
      <c r="E59" s="89"/>
      <c r="F59" s="97"/>
      <c r="G59" s="98"/>
      <c r="H59" s="98"/>
      <c r="I59" s="99"/>
    </row>
    <row r="60" spans="1:9" ht="12.75">
      <c r="A60" s="94" t="s">
        <v>240</v>
      </c>
      <c r="B60" s="95"/>
      <c r="C60" s="95"/>
      <c r="D60" s="96">
        <f t="shared" si="0"/>
        <v>37</v>
      </c>
      <c r="E60" s="89"/>
      <c r="F60" s="94"/>
      <c r="G60" s="95"/>
      <c r="H60" s="95"/>
      <c r="I60" s="96"/>
    </row>
    <row r="61" spans="1:9" ht="5.25" customHeight="1">
      <c r="A61" s="97"/>
      <c r="B61" s="98"/>
      <c r="C61" s="98"/>
      <c r="D61" s="137"/>
      <c r="E61" s="89"/>
      <c r="F61" s="97"/>
      <c r="G61" s="98"/>
      <c r="H61" s="98"/>
      <c r="I61" s="99"/>
    </row>
    <row r="62" spans="1:9" ht="12.75">
      <c r="A62" s="94" t="s">
        <v>241</v>
      </c>
      <c r="B62" s="95"/>
      <c r="C62" s="95"/>
      <c r="D62" s="96">
        <f t="shared" si="0"/>
        <v>38</v>
      </c>
      <c r="E62" s="89"/>
      <c r="F62" s="94"/>
      <c r="G62" s="95"/>
      <c r="H62" s="95"/>
      <c r="I62" s="96"/>
    </row>
    <row r="63" spans="1:9" ht="5.25" customHeight="1">
      <c r="A63" s="97"/>
      <c r="B63" s="98"/>
      <c r="C63" s="98"/>
      <c r="D63" s="137"/>
      <c r="E63" s="89"/>
      <c r="F63" s="97"/>
      <c r="G63" s="98"/>
      <c r="H63" s="98"/>
      <c r="I63" s="99"/>
    </row>
    <row r="64" spans="1:9" ht="12.75">
      <c r="A64" s="94" t="s">
        <v>242</v>
      </c>
      <c r="B64" s="95"/>
      <c r="C64" s="95"/>
      <c r="D64" s="96">
        <f t="shared" si="0"/>
        <v>39</v>
      </c>
      <c r="E64" s="89"/>
      <c r="F64" s="94"/>
      <c r="G64" s="95"/>
      <c r="H64" s="95"/>
      <c r="I64" s="96"/>
    </row>
    <row r="65" spans="1:9" ht="5.25" customHeight="1">
      <c r="A65" s="97"/>
      <c r="B65" s="98"/>
      <c r="C65" s="98"/>
      <c r="D65" s="137"/>
      <c r="E65" s="89"/>
      <c r="F65" s="97"/>
      <c r="G65" s="98"/>
      <c r="H65" s="98"/>
      <c r="I65" s="99"/>
    </row>
    <row r="66" spans="1:9" ht="12.75">
      <c r="A66" s="94" t="s">
        <v>243</v>
      </c>
      <c r="B66" s="95"/>
      <c r="C66" s="95"/>
      <c r="D66" s="96">
        <f t="shared" si="0"/>
        <v>40</v>
      </c>
      <c r="E66" s="89"/>
      <c r="F66" s="94"/>
      <c r="G66" s="95"/>
      <c r="H66" s="95"/>
      <c r="I66" s="96"/>
    </row>
    <row r="67" spans="1:9" ht="5.25" customHeight="1">
      <c r="A67" s="97"/>
      <c r="B67" s="98"/>
      <c r="C67" s="98"/>
      <c r="D67" s="137"/>
      <c r="E67" s="89"/>
      <c r="F67" s="97"/>
      <c r="G67" s="98"/>
      <c r="H67" s="98"/>
      <c r="I67" s="99"/>
    </row>
    <row r="68" spans="1:9" ht="12.75">
      <c r="A68" s="94" t="s">
        <v>244</v>
      </c>
      <c r="B68" s="95"/>
      <c r="C68" s="95"/>
      <c r="D68" s="96">
        <f t="shared" si="0"/>
        <v>41</v>
      </c>
      <c r="E68" s="89"/>
      <c r="F68" s="94"/>
      <c r="G68" s="95"/>
      <c r="H68" s="95"/>
      <c r="I68" s="96"/>
    </row>
    <row r="69" spans="1:9" ht="5.25" customHeight="1">
      <c r="A69" s="97"/>
      <c r="B69" s="98"/>
      <c r="C69" s="98"/>
      <c r="D69" s="137"/>
      <c r="E69" s="89"/>
      <c r="F69" s="97"/>
      <c r="G69" s="98"/>
      <c r="H69" s="98"/>
      <c r="I69" s="99"/>
    </row>
    <row r="70" spans="1:9" ht="12.75">
      <c r="A70" s="94" t="s">
        <v>245</v>
      </c>
      <c r="B70" s="95"/>
      <c r="C70" s="95"/>
      <c r="D70" s="96">
        <f t="shared" si="0"/>
        <v>42</v>
      </c>
      <c r="E70" s="89"/>
      <c r="F70" s="94"/>
      <c r="G70" s="95"/>
      <c r="H70" s="95"/>
      <c r="I70" s="96"/>
    </row>
    <row r="71" spans="1:9" ht="5.25" customHeight="1">
      <c r="A71" s="97"/>
      <c r="B71" s="98"/>
      <c r="C71" s="98"/>
      <c r="D71" s="137"/>
      <c r="E71" s="89"/>
      <c r="F71" s="97"/>
      <c r="G71" s="98"/>
      <c r="H71" s="98"/>
      <c r="I71" s="99"/>
    </row>
    <row r="72" spans="1:9" ht="12.75">
      <c r="A72" s="94" t="s">
        <v>246</v>
      </c>
      <c r="B72" s="95"/>
      <c r="C72" s="95"/>
      <c r="D72" s="96">
        <f t="shared" si="0"/>
        <v>43</v>
      </c>
      <c r="E72" s="89"/>
      <c r="F72" s="94"/>
      <c r="G72" s="95"/>
      <c r="H72" s="95"/>
      <c r="I72" s="96"/>
    </row>
    <row r="73" spans="1:9" ht="5.25" customHeight="1">
      <c r="A73" s="97"/>
      <c r="B73" s="98"/>
      <c r="C73" s="98"/>
      <c r="D73" s="137"/>
      <c r="E73" s="87"/>
      <c r="F73" s="97"/>
      <c r="G73" s="98"/>
      <c r="H73" s="98"/>
      <c r="I73" s="99"/>
    </row>
    <row r="74" spans="1:9" ht="12.75">
      <c r="A74" s="94" t="s">
        <v>247</v>
      </c>
      <c r="B74" s="95"/>
      <c r="C74" s="95"/>
      <c r="D74" s="96">
        <v>44</v>
      </c>
      <c r="E74" s="87"/>
      <c r="F74" s="94"/>
      <c r="G74" s="95"/>
      <c r="H74" s="95"/>
      <c r="I74" s="96"/>
    </row>
    <row r="75" spans="1:9" ht="5.25" customHeight="1">
      <c r="A75" s="97"/>
      <c r="B75" s="98"/>
      <c r="C75" s="98"/>
      <c r="D75" s="99"/>
      <c r="E75" s="87"/>
      <c r="F75" s="97"/>
      <c r="G75" s="98"/>
      <c r="H75" s="98"/>
      <c r="I75" s="99"/>
    </row>
    <row r="76" spans="1:9" ht="12.75">
      <c r="A76" s="94" t="s">
        <v>248</v>
      </c>
      <c r="B76" s="95"/>
      <c r="C76" s="95"/>
      <c r="D76" s="96">
        <v>45</v>
      </c>
      <c r="E76" s="87"/>
      <c r="F76" s="94"/>
      <c r="G76" s="95"/>
      <c r="H76" s="95"/>
      <c r="I76" s="96"/>
    </row>
    <row r="77" spans="1:9" ht="5.25" customHeight="1">
      <c r="A77" s="100"/>
      <c r="B77" s="101"/>
      <c r="C77" s="101"/>
      <c r="D77" s="102"/>
      <c r="E77" s="87"/>
      <c r="F77" s="100"/>
      <c r="G77" s="101"/>
      <c r="H77" s="101"/>
      <c r="I77" s="102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86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7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/>
      <c r="I9" s="128"/>
      <c r="J9" s="128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/>
      <c r="I10" s="128"/>
      <c r="J10" s="128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/>
      <c r="I11" s="128"/>
      <c r="J11" s="128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/>
      <c r="I12" s="128"/>
      <c r="J12" s="128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9"/>
      <c r="I13" s="130"/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/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9"/>
      <c r="I22" s="130"/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9"/>
      <c r="I24" s="130"/>
      <c r="J24" s="130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9"/>
      <c r="I26" s="130"/>
      <c r="J26" s="130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8"/>
      <c r="I28" s="128"/>
      <c r="J28" s="128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8"/>
      <c r="I29" s="128"/>
      <c r="J29" s="128"/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8"/>
      <c r="I30" s="128"/>
      <c r="J30" s="128"/>
      <c r="K30" s="31"/>
    </row>
    <row r="31" spans="1:11" s="23" customFormat="1" ht="11.25" customHeight="1">
      <c r="A31" s="41" t="s">
        <v>24</v>
      </c>
      <c r="B31" s="36"/>
      <c r="C31" s="37"/>
      <c r="D31" s="37"/>
      <c r="E31" s="37"/>
      <c r="F31" s="38"/>
      <c r="G31" s="39"/>
      <c r="H31" s="129"/>
      <c r="I31" s="130"/>
      <c r="J31" s="130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8"/>
      <c r="I33" s="128"/>
      <c r="J33" s="128"/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8"/>
      <c r="I34" s="128"/>
      <c r="J34" s="128"/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8"/>
      <c r="I35" s="128"/>
      <c r="J35" s="128"/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8"/>
      <c r="I36" s="128"/>
      <c r="J36" s="128"/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9"/>
      <c r="I37" s="130"/>
      <c r="J37" s="130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9"/>
      <c r="I39" s="130"/>
      <c r="J39" s="130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8"/>
      <c r="I41" s="128"/>
      <c r="J41" s="128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8"/>
      <c r="I42" s="128"/>
      <c r="J42" s="128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8"/>
      <c r="I43" s="128"/>
      <c r="J43" s="128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/>
      <c r="I44" s="128"/>
      <c r="J44" s="128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8"/>
      <c r="I45" s="128"/>
      <c r="J45" s="128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8"/>
      <c r="I46" s="128"/>
      <c r="J46" s="128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8"/>
      <c r="I47" s="128"/>
      <c r="J47" s="128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8"/>
      <c r="I48" s="128"/>
      <c r="J48" s="128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8"/>
      <c r="I49" s="128"/>
      <c r="J49" s="128"/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9"/>
      <c r="I50" s="130"/>
      <c r="J50" s="130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9"/>
      <c r="I52" s="130"/>
      <c r="J52" s="130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8"/>
      <c r="I54" s="128"/>
      <c r="J54" s="128"/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8"/>
      <c r="I55" s="128"/>
      <c r="J55" s="128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8"/>
      <c r="I56" s="128"/>
      <c r="J56" s="128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/>
      <c r="I57" s="128"/>
      <c r="J57" s="128"/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8"/>
      <c r="I58" s="128"/>
      <c r="J58" s="128"/>
      <c r="K58" s="31"/>
    </row>
    <row r="59" spans="1:11" s="23" customFormat="1" ht="11.25" customHeight="1">
      <c r="A59" s="35" t="s">
        <v>47</v>
      </c>
      <c r="B59" s="36"/>
      <c r="C59" s="37"/>
      <c r="D59" s="37"/>
      <c r="E59" s="37"/>
      <c r="F59" s="38"/>
      <c r="G59" s="39"/>
      <c r="H59" s="129"/>
      <c r="I59" s="130"/>
      <c r="J59" s="130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8"/>
      <c r="I61" s="128"/>
      <c r="J61" s="128"/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8"/>
      <c r="I62" s="128"/>
      <c r="J62" s="128"/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8"/>
      <c r="I63" s="128"/>
      <c r="J63" s="128"/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9"/>
      <c r="I64" s="130"/>
      <c r="J64" s="130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15</v>
      </c>
      <c r="D66" s="37">
        <v>15</v>
      </c>
      <c r="E66" s="37">
        <v>13</v>
      </c>
      <c r="F66" s="38">
        <v>86.66666666666667</v>
      </c>
      <c r="G66" s="39"/>
      <c r="H66" s="129">
        <v>0.036</v>
      </c>
      <c r="I66" s="130">
        <v>0.027</v>
      </c>
      <c r="J66" s="130">
        <v>0.016</v>
      </c>
      <c r="K66" s="40">
        <v>59.25925925925927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8"/>
      <c r="I68" s="128"/>
      <c r="J68" s="128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8"/>
      <c r="I69" s="128"/>
      <c r="J69" s="128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9"/>
      <c r="I70" s="130"/>
      <c r="J70" s="130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8"/>
      <c r="I72" s="128"/>
      <c r="J72" s="128"/>
      <c r="K72" s="31"/>
    </row>
    <row r="73" spans="1:11" s="32" customFormat="1" ht="11.25" customHeight="1">
      <c r="A73" s="34" t="s">
        <v>57</v>
      </c>
      <c r="B73" s="28"/>
      <c r="C73" s="29">
        <v>12120</v>
      </c>
      <c r="D73" s="29">
        <v>11441</v>
      </c>
      <c r="E73" s="29">
        <v>12200</v>
      </c>
      <c r="F73" s="30"/>
      <c r="G73" s="30"/>
      <c r="H73" s="128">
        <v>34.48</v>
      </c>
      <c r="I73" s="128">
        <v>29.225</v>
      </c>
      <c r="J73" s="128">
        <v>27.54</v>
      </c>
      <c r="K73" s="31"/>
    </row>
    <row r="74" spans="1:11" s="32" customFormat="1" ht="11.25" customHeight="1">
      <c r="A74" s="34" t="s">
        <v>58</v>
      </c>
      <c r="B74" s="28"/>
      <c r="C74" s="29">
        <v>3453</v>
      </c>
      <c r="D74" s="29">
        <v>2930</v>
      </c>
      <c r="E74" s="29">
        <v>2386</v>
      </c>
      <c r="F74" s="30"/>
      <c r="G74" s="30"/>
      <c r="H74" s="128">
        <v>10.716</v>
      </c>
      <c r="I74" s="128">
        <v>5.7</v>
      </c>
      <c r="J74" s="128">
        <v>1.21</v>
      </c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8"/>
      <c r="I75" s="128"/>
      <c r="J75" s="128"/>
      <c r="K75" s="31"/>
    </row>
    <row r="76" spans="1:11" s="32" customFormat="1" ht="11.25" customHeight="1">
      <c r="A76" s="34" t="s">
        <v>60</v>
      </c>
      <c r="B76" s="28"/>
      <c r="C76" s="29">
        <v>295</v>
      </c>
      <c r="D76" s="29">
        <v>141</v>
      </c>
      <c r="E76" s="29">
        <v>101</v>
      </c>
      <c r="F76" s="30"/>
      <c r="G76" s="30"/>
      <c r="H76" s="128">
        <v>0.392</v>
      </c>
      <c r="I76" s="128">
        <v>0.21</v>
      </c>
      <c r="J76" s="128">
        <v>0.802</v>
      </c>
      <c r="K76" s="31"/>
    </row>
    <row r="77" spans="1:11" s="32" customFormat="1" ht="11.25" customHeight="1">
      <c r="A77" s="34" t="s">
        <v>61</v>
      </c>
      <c r="B77" s="28"/>
      <c r="C77" s="29">
        <v>3903</v>
      </c>
      <c r="D77" s="29">
        <v>3246</v>
      </c>
      <c r="E77" s="29">
        <v>3192</v>
      </c>
      <c r="F77" s="30"/>
      <c r="G77" s="30"/>
      <c r="H77" s="128">
        <v>11.23</v>
      </c>
      <c r="I77" s="128">
        <v>5.336</v>
      </c>
      <c r="J77" s="128">
        <v>3.839</v>
      </c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8"/>
      <c r="I78" s="128"/>
      <c r="J78" s="128"/>
      <c r="K78" s="31"/>
    </row>
    <row r="79" spans="1:11" s="32" customFormat="1" ht="11.25" customHeight="1">
      <c r="A79" s="34" t="s">
        <v>63</v>
      </c>
      <c r="B79" s="28"/>
      <c r="C79" s="29">
        <v>38128</v>
      </c>
      <c r="D79" s="29">
        <v>34050</v>
      </c>
      <c r="E79" s="29">
        <v>35060</v>
      </c>
      <c r="F79" s="30"/>
      <c r="G79" s="30"/>
      <c r="H79" s="128">
        <v>118.067</v>
      </c>
      <c r="I79" s="128">
        <v>74.91</v>
      </c>
      <c r="J79" s="128">
        <v>63.108</v>
      </c>
      <c r="K79" s="31"/>
    </row>
    <row r="80" spans="1:11" s="23" customFormat="1" ht="11.25" customHeight="1">
      <c r="A80" s="41" t="s">
        <v>64</v>
      </c>
      <c r="B80" s="36"/>
      <c r="C80" s="37">
        <v>57899</v>
      </c>
      <c r="D80" s="37">
        <v>51808</v>
      </c>
      <c r="E80" s="37">
        <v>52939</v>
      </c>
      <c r="F80" s="38">
        <v>102.1830605311921</v>
      </c>
      <c r="G80" s="39"/>
      <c r="H80" s="129">
        <v>174.885</v>
      </c>
      <c r="I80" s="130">
        <v>115.381</v>
      </c>
      <c r="J80" s="130">
        <v>96.499</v>
      </c>
      <c r="K80" s="40">
        <v>83.63508723273328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8"/>
      <c r="I82" s="128"/>
      <c r="J82" s="128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8"/>
      <c r="I83" s="128"/>
      <c r="J83" s="128"/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9"/>
      <c r="I84" s="130"/>
      <c r="J84" s="130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57914</v>
      </c>
      <c r="D87" s="48">
        <v>51823</v>
      </c>
      <c r="E87" s="48">
        <v>52952</v>
      </c>
      <c r="F87" s="49">
        <v>102.17856936109449</v>
      </c>
      <c r="G87" s="39"/>
      <c r="H87" s="133">
        <v>174.921</v>
      </c>
      <c r="I87" s="134">
        <v>115.408</v>
      </c>
      <c r="J87" s="134">
        <v>96.515</v>
      </c>
      <c r="K87" s="49">
        <v>83.62938444475253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K625"/>
  <sheetViews>
    <sheetView view="pageBreakPreview" zoomScaleSheetLayoutView="100" workbookViewId="0" topLeftCell="A44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87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6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/>
      <c r="I9" s="128"/>
      <c r="J9" s="128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/>
      <c r="I10" s="128"/>
      <c r="J10" s="128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/>
      <c r="I11" s="128"/>
      <c r="J11" s="128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/>
      <c r="I12" s="128"/>
      <c r="J12" s="128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9"/>
      <c r="I13" s="130"/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>
        <v>61</v>
      </c>
      <c r="D17" s="37">
        <v>61</v>
      </c>
      <c r="E17" s="37">
        <v>88</v>
      </c>
      <c r="F17" s="38">
        <v>144.2622950819672</v>
      </c>
      <c r="G17" s="39"/>
      <c r="H17" s="129">
        <v>0.098</v>
      </c>
      <c r="I17" s="130">
        <v>0.078</v>
      </c>
      <c r="J17" s="130">
        <v>0.113</v>
      </c>
      <c r="K17" s="40">
        <v>144.8717948717949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>
        <v>2249</v>
      </c>
      <c r="D19" s="29">
        <v>2967</v>
      </c>
      <c r="E19" s="29">
        <v>3767</v>
      </c>
      <c r="F19" s="30"/>
      <c r="G19" s="30"/>
      <c r="H19" s="128">
        <v>3.146</v>
      </c>
      <c r="I19" s="128">
        <v>4.45</v>
      </c>
      <c r="J19" s="128">
        <v>8.287</v>
      </c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>
        <v>2249</v>
      </c>
      <c r="D22" s="37">
        <v>2967</v>
      </c>
      <c r="E22" s="37">
        <v>3767</v>
      </c>
      <c r="F22" s="38">
        <v>126.96326255476913</v>
      </c>
      <c r="G22" s="39"/>
      <c r="H22" s="129">
        <v>3.146</v>
      </c>
      <c r="I22" s="130">
        <v>4.45</v>
      </c>
      <c r="J22" s="130">
        <v>8.287</v>
      </c>
      <c r="K22" s="40">
        <v>186.2247191011236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4416</v>
      </c>
      <c r="D24" s="37">
        <v>5219</v>
      </c>
      <c r="E24" s="37">
        <v>6373</v>
      </c>
      <c r="F24" s="38">
        <v>122.1115156160184</v>
      </c>
      <c r="G24" s="39"/>
      <c r="H24" s="129">
        <v>7.036</v>
      </c>
      <c r="I24" s="130">
        <v>7.083</v>
      </c>
      <c r="J24" s="130">
        <v>10.605</v>
      </c>
      <c r="K24" s="40">
        <v>149.72469292672596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1089</v>
      </c>
      <c r="D26" s="37">
        <v>2800</v>
      </c>
      <c r="E26" s="37">
        <v>2900</v>
      </c>
      <c r="F26" s="38">
        <v>103.57142857142857</v>
      </c>
      <c r="G26" s="39"/>
      <c r="H26" s="129">
        <v>2.752</v>
      </c>
      <c r="I26" s="130">
        <v>3.9</v>
      </c>
      <c r="J26" s="130">
        <v>5.8</v>
      </c>
      <c r="K26" s="40">
        <v>148.71794871794873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2166</v>
      </c>
      <c r="D28" s="29">
        <v>8100</v>
      </c>
      <c r="E28" s="29">
        <v>5865</v>
      </c>
      <c r="F28" s="30"/>
      <c r="G28" s="30"/>
      <c r="H28" s="128">
        <v>3.339</v>
      </c>
      <c r="I28" s="128">
        <v>15</v>
      </c>
      <c r="J28" s="128">
        <v>12.5</v>
      </c>
      <c r="K28" s="31"/>
    </row>
    <row r="29" spans="1:11" s="32" customFormat="1" ht="11.25" customHeight="1">
      <c r="A29" s="34" t="s">
        <v>22</v>
      </c>
      <c r="B29" s="28"/>
      <c r="C29" s="29">
        <v>4922</v>
      </c>
      <c r="D29" s="29">
        <v>6865</v>
      </c>
      <c r="E29" s="29">
        <v>7500</v>
      </c>
      <c r="F29" s="30"/>
      <c r="G29" s="30"/>
      <c r="H29" s="128">
        <v>4.291</v>
      </c>
      <c r="I29" s="128">
        <v>5.835</v>
      </c>
      <c r="J29" s="128">
        <v>6</v>
      </c>
      <c r="K29" s="31"/>
    </row>
    <row r="30" spans="1:11" s="32" customFormat="1" ht="11.25" customHeight="1">
      <c r="A30" s="34" t="s">
        <v>23</v>
      </c>
      <c r="B30" s="28"/>
      <c r="C30" s="29">
        <v>6564</v>
      </c>
      <c r="D30" s="29">
        <v>11417</v>
      </c>
      <c r="E30" s="29">
        <v>10301</v>
      </c>
      <c r="F30" s="30"/>
      <c r="G30" s="30"/>
      <c r="H30" s="128">
        <v>8.208</v>
      </c>
      <c r="I30" s="128">
        <v>19.135</v>
      </c>
      <c r="J30" s="128">
        <v>18.749</v>
      </c>
      <c r="K30" s="31"/>
    </row>
    <row r="31" spans="1:11" s="23" customFormat="1" ht="11.25" customHeight="1">
      <c r="A31" s="41" t="s">
        <v>24</v>
      </c>
      <c r="B31" s="36"/>
      <c r="C31" s="37">
        <v>13652</v>
      </c>
      <c r="D31" s="37">
        <v>26382</v>
      </c>
      <c r="E31" s="37">
        <v>23666</v>
      </c>
      <c r="F31" s="38">
        <v>89.70510196345994</v>
      </c>
      <c r="G31" s="39"/>
      <c r="H31" s="129">
        <v>15.838000000000001</v>
      </c>
      <c r="I31" s="130">
        <v>39.97</v>
      </c>
      <c r="J31" s="130">
        <v>37.248999999999995</v>
      </c>
      <c r="K31" s="40">
        <v>93.19239429572178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110</v>
      </c>
      <c r="D33" s="29">
        <v>146</v>
      </c>
      <c r="E33" s="29">
        <v>121</v>
      </c>
      <c r="F33" s="30"/>
      <c r="G33" s="30"/>
      <c r="H33" s="128">
        <v>0.198</v>
      </c>
      <c r="I33" s="128">
        <v>0.19</v>
      </c>
      <c r="J33" s="128">
        <v>0.116</v>
      </c>
      <c r="K33" s="31"/>
    </row>
    <row r="34" spans="1:11" s="32" customFormat="1" ht="11.25" customHeight="1">
      <c r="A34" s="34" t="s">
        <v>26</v>
      </c>
      <c r="B34" s="28"/>
      <c r="C34" s="29">
        <v>1677</v>
      </c>
      <c r="D34" s="29">
        <v>2350</v>
      </c>
      <c r="E34" s="29">
        <v>4200</v>
      </c>
      <c r="F34" s="30"/>
      <c r="G34" s="30"/>
      <c r="H34" s="128">
        <v>2.736</v>
      </c>
      <c r="I34" s="128">
        <v>3.83</v>
      </c>
      <c r="J34" s="128">
        <v>5.41</v>
      </c>
      <c r="K34" s="31"/>
    </row>
    <row r="35" spans="1:11" s="32" customFormat="1" ht="11.25" customHeight="1">
      <c r="A35" s="34" t="s">
        <v>27</v>
      </c>
      <c r="B35" s="28"/>
      <c r="C35" s="29">
        <v>118</v>
      </c>
      <c r="D35" s="29">
        <v>240</v>
      </c>
      <c r="E35" s="29">
        <v>1632</v>
      </c>
      <c r="F35" s="30"/>
      <c r="G35" s="30"/>
      <c r="H35" s="128">
        <v>0.234</v>
      </c>
      <c r="I35" s="128">
        <v>0.554</v>
      </c>
      <c r="J35" s="128">
        <v>3.111</v>
      </c>
      <c r="K35" s="31"/>
    </row>
    <row r="36" spans="1:11" s="32" customFormat="1" ht="11.25" customHeight="1">
      <c r="A36" s="34" t="s">
        <v>28</v>
      </c>
      <c r="B36" s="28"/>
      <c r="C36" s="29">
        <v>42</v>
      </c>
      <c r="D36" s="29">
        <v>42</v>
      </c>
      <c r="E36" s="29">
        <v>56</v>
      </c>
      <c r="F36" s="30"/>
      <c r="G36" s="30"/>
      <c r="H36" s="128">
        <v>0.065</v>
      </c>
      <c r="I36" s="128">
        <v>0.04</v>
      </c>
      <c r="J36" s="128">
        <v>0.049</v>
      </c>
      <c r="K36" s="31"/>
    </row>
    <row r="37" spans="1:11" s="23" customFormat="1" ht="11.25" customHeight="1">
      <c r="A37" s="35" t="s">
        <v>29</v>
      </c>
      <c r="B37" s="36"/>
      <c r="C37" s="37">
        <v>1947</v>
      </c>
      <c r="D37" s="37">
        <v>2778</v>
      </c>
      <c r="E37" s="37">
        <v>6009</v>
      </c>
      <c r="F37" s="38">
        <v>216.30669546436286</v>
      </c>
      <c r="G37" s="39"/>
      <c r="H37" s="129">
        <v>3.233</v>
      </c>
      <c r="I37" s="130">
        <v>4.614000000000001</v>
      </c>
      <c r="J37" s="130">
        <v>8.686</v>
      </c>
      <c r="K37" s="40">
        <v>188.25314260944947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7</v>
      </c>
      <c r="D39" s="37">
        <v>9</v>
      </c>
      <c r="E39" s="37">
        <v>9</v>
      </c>
      <c r="F39" s="38">
        <v>100</v>
      </c>
      <c r="G39" s="39"/>
      <c r="H39" s="129">
        <v>0.01</v>
      </c>
      <c r="I39" s="130">
        <v>0.014</v>
      </c>
      <c r="J39" s="130">
        <v>0.01</v>
      </c>
      <c r="K39" s="40">
        <v>71.42857142857143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>
        <v>2803</v>
      </c>
      <c r="D41" s="29">
        <v>9149</v>
      </c>
      <c r="E41" s="29">
        <v>7993</v>
      </c>
      <c r="F41" s="30"/>
      <c r="G41" s="30"/>
      <c r="H41" s="128">
        <v>2.218</v>
      </c>
      <c r="I41" s="128">
        <v>6.814</v>
      </c>
      <c r="J41" s="128">
        <v>7.311</v>
      </c>
      <c r="K41" s="31"/>
    </row>
    <row r="42" spans="1:11" s="32" customFormat="1" ht="11.25" customHeight="1">
      <c r="A42" s="34" t="s">
        <v>32</v>
      </c>
      <c r="B42" s="28"/>
      <c r="C42" s="29">
        <v>55981</v>
      </c>
      <c r="D42" s="29">
        <v>81045</v>
      </c>
      <c r="E42" s="29">
        <v>84682</v>
      </c>
      <c r="F42" s="30"/>
      <c r="G42" s="30"/>
      <c r="H42" s="128">
        <v>80.152</v>
      </c>
      <c r="I42" s="128">
        <v>70.993</v>
      </c>
      <c r="J42" s="128">
        <v>109.158</v>
      </c>
      <c r="K42" s="31"/>
    </row>
    <row r="43" spans="1:11" s="32" customFormat="1" ht="11.25" customHeight="1">
      <c r="A43" s="34" t="s">
        <v>33</v>
      </c>
      <c r="B43" s="28"/>
      <c r="C43" s="29">
        <v>13138</v>
      </c>
      <c r="D43" s="29">
        <v>21728</v>
      </c>
      <c r="E43" s="29">
        <v>18811</v>
      </c>
      <c r="F43" s="30"/>
      <c r="G43" s="30"/>
      <c r="H43" s="128">
        <v>22.757</v>
      </c>
      <c r="I43" s="128">
        <v>32.781</v>
      </c>
      <c r="J43" s="128">
        <v>37.905</v>
      </c>
      <c r="K43" s="31"/>
    </row>
    <row r="44" spans="1:11" s="32" customFormat="1" ht="11.25" customHeight="1">
      <c r="A44" s="34" t="s">
        <v>34</v>
      </c>
      <c r="B44" s="28"/>
      <c r="C44" s="29">
        <v>38045</v>
      </c>
      <c r="D44" s="29">
        <v>61114</v>
      </c>
      <c r="E44" s="29">
        <v>57286</v>
      </c>
      <c r="F44" s="30"/>
      <c r="G44" s="30"/>
      <c r="H44" s="128">
        <v>56.452</v>
      </c>
      <c r="I44" s="128">
        <v>64.454</v>
      </c>
      <c r="J44" s="128">
        <v>73.642</v>
      </c>
      <c r="K44" s="31"/>
    </row>
    <row r="45" spans="1:11" s="32" customFormat="1" ht="11.25" customHeight="1">
      <c r="A45" s="34" t="s">
        <v>35</v>
      </c>
      <c r="B45" s="28"/>
      <c r="C45" s="29">
        <v>15782</v>
      </c>
      <c r="D45" s="29">
        <v>24458</v>
      </c>
      <c r="E45" s="29">
        <v>27814</v>
      </c>
      <c r="F45" s="30"/>
      <c r="G45" s="30"/>
      <c r="H45" s="128">
        <v>20.668</v>
      </c>
      <c r="I45" s="128">
        <v>25.561</v>
      </c>
      <c r="J45" s="128">
        <v>38.847</v>
      </c>
      <c r="K45" s="31"/>
    </row>
    <row r="46" spans="1:11" s="32" customFormat="1" ht="11.25" customHeight="1">
      <c r="A46" s="34" t="s">
        <v>36</v>
      </c>
      <c r="B46" s="28"/>
      <c r="C46" s="29">
        <v>25287</v>
      </c>
      <c r="D46" s="29">
        <v>38085</v>
      </c>
      <c r="E46" s="29">
        <v>37021</v>
      </c>
      <c r="F46" s="30"/>
      <c r="G46" s="30"/>
      <c r="H46" s="128">
        <v>22.051</v>
      </c>
      <c r="I46" s="128">
        <v>20.649</v>
      </c>
      <c r="J46" s="128">
        <v>30.398</v>
      </c>
      <c r="K46" s="31"/>
    </row>
    <row r="47" spans="1:11" s="32" customFormat="1" ht="11.25" customHeight="1">
      <c r="A47" s="34" t="s">
        <v>37</v>
      </c>
      <c r="B47" s="28"/>
      <c r="C47" s="29">
        <v>31400</v>
      </c>
      <c r="D47" s="29">
        <v>44004</v>
      </c>
      <c r="E47" s="29">
        <v>44903</v>
      </c>
      <c r="F47" s="30"/>
      <c r="G47" s="30"/>
      <c r="H47" s="128">
        <v>38.207</v>
      </c>
      <c r="I47" s="128">
        <v>25.464</v>
      </c>
      <c r="J47" s="128">
        <v>48.614</v>
      </c>
      <c r="K47" s="31"/>
    </row>
    <row r="48" spans="1:11" s="32" customFormat="1" ht="11.25" customHeight="1">
      <c r="A48" s="34" t="s">
        <v>38</v>
      </c>
      <c r="B48" s="28"/>
      <c r="C48" s="29">
        <v>41776</v>
      </c>
      <c r="D48" s="29">
        <v>65907</v>
      </c>
      <c r="E48" s="29">
        <v>52082</v>
      </c>
      <c r="F48" s="30"/>
      <c r="G48" s="30"/>
      <c r="H48" s="128">
        <v>55.095</v>
      </c>
      <c r="I48" s="128">
        <v>50.5</v>
      </c>
      <c r="J48" s="128">
        <v>88.769</v>
      </c>
      <c r="K48" s="31"/>
    </row>
    <row r="49" spans="1:11" s="32" customFormat="1" ht="11.25" customHeight="1">
      <c r="A49" s="34" t="s">
        <v>39</v>
      </c>
      <c r="B49" s="28"/>
      <c r="C49" s="29">
        <v>26626</v>
      </c>
      <c r="D49" s="29">
        <v>41529</v>
      </c>
      <c r="E49" s="29">
        <v>34939</v>
      </c>
      <c r="F49" s="30"/>
      <c r="G49" s="30"/>
      <c r="H49" s="128">
        <v>32.409</v>
      </c>
      <c r="I49" s="128">
        <v>32.678</v>
      </c>
      <c r="J49" s="128">
        <v>39.539</v>
      </c>
      <c r="K49" s="31"/>
    </row>
    <row r="50" spans="1:11" s="23" customFormat="1" ht="11.25" customHeight="1">
      <c r="A50" s="41" t="s">
        <v>40</v>
      </c>
      <c r="B50" s="36"/>
      <c r="C50" s="37">
        <v>250838</v>
      </c>
      <c r="D50" s="37">
        <v>387019</v>
      </c>
      <c r="E50" s="37">
        <v>365531</v>
      </c>
      <c r="F50" s="38">
        <v>94.44781780739447</v>
      </c>
      <c r="G50" s="39"/>
      <c r="H50" s="129">
        <v>330.009</v>
      </c>
      <c r="I50" s="130">
        <v>329.894</v>
      </c>
      <c r="J50" s="130">
        <v>474.183</v>
      </c>
      <c r="K50" s="40">
        <v>143.73798856602426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341</v>
      </c>
      <c r="D52" s="37">
        <v>1347</v>
      </c>
      <c r="E52" s="37">
        <v>2295</v>
      </c>
      <c r="F52" s="38">
        <v>170.37861915367483</v>
      </c>
      <c r="G52" s="39"/>
      <c r="H52" s="129">
        <v>0.296</v>
      </c>
      <c r="I52" s="130">
        <v>0.943</v>
      </c>
      <c r="J52" s="130">
        <v>1.946</v>
      </c>
      <c r="K52" s="40">
        <v>206.3626723223754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2577</v>
      </c>
      <c r="D54" s="29">
        <v>5199</v>
      </c>
      <c r="E54" s="29">
        <v>2771</v>
      </c>
      <c r="F54" s="30"/>
      <c r="G54" s="30"/>
      <c r="H54" s="128">
        <v>4.147</v>
      </c>
      <c r="I54" s="128">
        <v>7.5</v>
      </c>
      <c r="J54" s="128">
        <v>3.823</v>
      </c>
      <c r="K54" s="31"/>
    </row>
    <row r="55" spans="1:11" s="32" customFormat="1" ht="11.25" customHeight="1">
      <c r="A55" s="34" t="s">
        <v>43</v>
      </c>
      <c r="B55" s="28"/>
      <c r="C55" s="29">
        <v>675</v>
      </c>
      <c r="D55" s="29">
        <v>2345</v>
      </c>
      <c r="E55" s="29">
        <v>720</v>
      </c>
      <c r="F55" s="30"/>
      <c r="G55" s="30"/>
      <c r="H55" s="128">
        <v>0.47</v>
      </c>
      <c r="I55" s="128">
        <v>1.525</v>
      </c>
      <c r="J55" s="128">
        <v>0.277</v>
      </c>
      <c r="K55" s="31"/>
    </row>
    <row r="56" spans="1:11" s="32" customFormat="1" ht="11.25" customHeight="1">
      <c r="A56" s="34" t="s">
        <v>44</v>
      </c>
      <c r="B56" s="28"/>
      <c r="C56" s="29">
        <v>121981</v>
      </c>
      <c r="D56" s="29">
        <v>139315</v>
      </c>
      <c r="E56" s="29">
        <v>120900</v>
      </c>
      <c r="F56" s="30"/>
      <c r="G56" s="30"/>
      <c r="H56" s="128">
        <v>96.285</v>
      </c>
      <c r="I56" s="128">
        <v>62.8</v>
      </c>
      <c r="J56" s="128">
        <v>93.5</v>
      </c>
      <c r="K56" s="31"/>
    </row>
    <row r="57" spans="1:11" s="32" customFormat="1" ht="11.25" customHeight="1">
      <c r="A57" s="34" t="s">
        <v>45</v>
      </c>
      <c r="B57" s="28"/>
      <c r="C57" s="29">
        <v>26930</v>
      </c>
      <c r="D57" s="29">
        <v>29837</v>
      </c>
      <c r="E57" s="29">
        <v>29837</v>
      </c>
      <c r="F57" s="30"/>
      <c r="G57" s="30"/>
      <c r="H57" s="128">
        <v>19.826</v>
      </c>
      <c r="I57" s="128">
        <v>22.202</v>
      </c>
      <c r="J57" s="128">
        <v>27.93</v>
      </c>
      <c r="K57" s="31"/>
    </row>
    <row r="58" spans="1:11" s="32" customFormat="1" ht="11.25" customHeight="1">
      <c r="A58" s="34" t="s">
        <v>46</v>
      </c>
      <c r="B58" s="28"/>
      <c r="C58" s="29">
        <v>898</v>
      </c>
      <c r="D58" s="29">
        <v>2493</v>
      </c>
      <c r="E58" s="29">
        <v>2395</v>
      </c>
      <c r="F58" s="30"/>
      <c r="G58" s="30"/>
      <c r="H58" s="128">
        <v>0.898</v>
      </c>
      <c r="I58" s="128">
        <v>2.006</v>
      </c>
      <c r="J58" s="128">
        <v>0.772</v>
      </c>
      <c r="K58" s="31"/>
    </row>
    <row r="59" spans="1:11" s="23" customFormat="1" ht="11.25" customHeight="1">
      <c r="A59" s="35" t="s">
        <v>47</v>
      </c>
      <c r="B59" s="36"/>
      <c r="C59" s="37">
        <v>153061</v>
      </c>
      <c r="D59" s="37">
        <v>179189</v>
      </c>
      <c r="E59" s="37">
        <v>156623</v>
      </c>
      <c r="F59" s="38">
        <v>87.40659303863518</v>
      </c>
      <c r="G59" s="39"/>
      <c r="H59" s="129">
        <v>121.626</v>
      </c>
      <c r="I59" s="130">
        <v>96.033</v>
      </c>
      <c r="J59" s="130">
        <v>126.302</v>
      </c>
      <c r="K59" s="40">
        <v>131.519373548676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313</v>
      </c>
      <c r="D61" s="29">
        <v>406</v>
      </c>
      <c r="E61" s="29">
        <v>370</v>
      </c>
      <c r="F61" s="30"/>
      <c r="G61" s="30"/>
      <c r="H61" s="128">
        <v>0.329</v>
      </c>
      <c r="I61" s="128">
        <v>0.28</v>
      </c>
      <c r="J61" s="128">
        <v>0.283</v>
      </c>
      <c r="K61" s="31"/>
    </row>
    <row r="62" spans="1:11" s="32" customFormat="1" ht="11.25" customHeight="1">
      <c r="A62" s="34" t="s">
        <v>49</v>
      </c>
      <c r="B62" s="28"/>
      <c r="C62" s="29"/>
      <c r="D62" s="29">
        <v>46</v>
      </c>
      <c r="E62" s="29">
        <v>46</v>
      </c>
      <c r="F62" s="30"/>
      <c r="G62" s="30"/>
      <c r="H62" s="128"/>
      <c r="I62" s="128">
        <v>0.034</v>
      </c>
      <c r="J62" s="128">
        <v>0.034</v>
      </c>
      <c r="K62" s="31"/>
    </row>
    <row r="63" spans="1:11" s="32" customFormat="1" ht="11.25" customHeight="1">
      <c r="A63" s="34" t="s">
        <v>50</v>
      </c>
      <c r="B63" s="28"/>
      <c r="C63" s="29">
        <v>365</v>
      </c>
      <c r="D63" s="29">
        <v>540</v>
      </c>
      <c r="E63" s="29">
        <v>548</v>
      </c>
      <c r="F63" s="30"/>
      <c r="G63" s="30"/>
      <c r="H63" s="128">
        <v>0.345</v>
      </c>
      <c r="I63" s="128">
        <v>0.459</v>
      </c>
      <c r="J63" s="128">
        <v>0.703</v>
      </c>
      <c r="K63" s="31"/>
    </row>
    <row r="64" spans="1:11" s="23" customFormat="1" ht="11.25" customHeight="1">
      <c r="A64" s="35" t="s">
        <v>51</v>
      </c>
      <c r="B64" s="36"/>
      <c r="C64" s="37">
        <v>678</v>
      </c>
      <c r="D64" s="37">
        <v>992</v>
      </c>
      <c r="E64" s="37">
        <v>964</v>
      </c>
      <c r="F64" s="38">
        <v>97.1774193548387</v>
      </c>
      <c r="G64" s="39"/>
      <c r="H64" s="129">
        <v>0.6739999999999999</v>
      </c>
      <c r="I64" s="130">
        <v>0.7730000000000001</v>
      </c>
      <c r="J64" s="130">
        <v>1.02</v>
      </c>
      <c r="K64" s="40">
        <v>131.9534282018111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61</v>
      </c>
      <c r="D66" s="37">
        <v>579</v>
      </c>
      <c r="E66" s="37">
        <v>620</v>
      </c>
      <c r="F66" s="38">
        <v>107.0811744386874</v>
      </c>
      <c r="G66" s="39"/>
      <c r="H66" s="129">
        <v>0.076</v>
      </c>
      <c r="I66" s="130">
        <v>0.695</v>
      </c>
      <c r="J66" s="130">
        <v>0.68</v>
      </c>
      <c r="K66" s="40">
        <v>97.84172661870504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7672</v>
      </c>
      <c r="D68" s="29">
        <v>20650</v>
      </c>
      <c r="E68" s="29">
        <v>9800</v>
      </c>
      <c r="F68" s="30"/>
      <c r="G68" s="30"/>
      <c r="H68" s="128">
        <v>7.336</v>
      </c>
      <c r="I68" s="128">
        <v>21</v>
      </c>
      <c r="J68" s="128">
        <v>9.8</v>
      </c>
      <c r="K68" s="31"/>
    </row>
    <row r="69" spans="1:11" s="32" customFormat="1" ht="11.25" customHeight="1">
      <c r="A69" s="34" t="s">
        <v>54</v>
      </c>
      <c r="B69" s="28"/>
      <c r="C69" s="29">
        <v>405</v>
      </c>
      <c r="D69" s="29">
        <v>3500</v>
      </c>
      <c r="E69" s="29">
        <v>900</v>
      </c>
      <c r="F69" s="30"/>
      <c r="G69" s="30"/>
      <c r="H69" s="128">
        <v>0.359</v>
      </c>
      <c r="I69" s="128">
        <v>5</v>
      </c>
      <c r="J69" s="128">
        <v>1.8</v>
      </c>
      <c r="K69" s="31"/>
    </row>
    <row r="70" spans="1:11" s="23" customFormat="1" ht="11.25" customHeight="1">
      <c r="A70" s="35" t="s">
        <v>55</v>
      </c>
      <c r="B70" s="36"/>
      <c r="C70" s="37">
        <v>8077</v>
      </c>
      <c r="D70" s="37">
        <v>24150</v>
      </c>
      <c r="E70" s="37">
        <v>10700</v>
      </c>
      <c r="F70" s="38">
        <v>44.3064182194617</v>
      </c>
      <c r="G70" s="39"/>
      <c r="H70" s="129">
        <v>7.695</v>
      </c>
      <c r="I70" s="130">
        <v>26</v>
      </c>
      <c r="J70" s="130">
        <v>11.600000000000001</v>
      </c>
      <c r="K70" s="40">
        <v>44.61538461538463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1</v>
      </c>
      <c r="D72" s="29">
        <v>104</v>
      </c>
      <c r="E72" s="29">
        <v>104</v>
      </c>
      <c r="F72" s="30"/>
      <c r="G72" s="30"/>
      <c r="H72" s="128">
        <v>0.001</v>
      </c>
      <c r="I72" s="128">
        <v>0.089</v>
      </c>
      <c r="J72" s="128">
        <v>0.037</v>
      </c>
      <c r="K72" s="31"/>
    </row>
    <row r="73" spans="1:11" s="32" customFormat="1" ht="11.25" customHeight="1">
      <c r="A73" s="34" t="s">
        <v>57</v>
      </c>
      <c r="B73" s="28"/>
      <c r="C73" s="29">
        <v>52585</v>
      </c>
      <c r="D73" s="29">
        <v>60734</v>
      </c>
      <c r="E73" s="29">
        <v>57500</v>
      </c>
      <c r="F73" s="30"/>
      <c r="G73" s="30"/>
      <c r="H73" s="128">
        <v>76.844</v>
      </c>
      <c r="I73" s="128">
        <v>102.033</v>
      </c>
      <c r="J73" s="128">
        <v>95.34</v>
      </c>
      <c r="K73" s="31"/>
    </row>
    <row r="74" spans="1:11" s="32" customFormat="1" ht="11.25" customHeight="1">
      <c r="A74" s="34" t="s">
        <v>58</v>
      </c>
      <c r="B74" s="28"/>
      <c r="C74" s="29">
        <v>25105</v>
      </c>
      <c r="D74" s="29">
        <v>33670</v>
      </c>
      <c r="E74" s="29">
        <v>24300</v>
      </c>
      <c r="F74" s="30"/>
      <c r="G74" s="30"/>
      <c r="H74" s="128">
        <v>27.006</v>
      </c>
      <c r="I74" s="128">
        <v>25.926</v>
      </c>
      <c r="J74" s="128">
        <v>23</v>
      </c>
      <c r="K74" s="31"/>
    </row>
    <row r="75" spans="1:11" s="32" customFormat="1" ht="11.25" customHeight="1">
      <c r="A75" s="34" t="s">
        <v>59</v>
      </c>
      <c r="B75" s="28"/>
      <c r="C75" s="29">
        <v>629</v>
      </c>
      <c r="D75" s="29">
        <v>1466</v>
      </c>
      <c r="E75" s="29">
        <v>1000</v>
      </c>
      <c r="F75" s="30"/>
      <c r="G75" s="30"/>
      <c r="H75" s="128">
        <v>0.545</v>
      </c>
      <c r="I75" s="128">
        <v>1.27</v>
      </c>
      <c r="J75" s="128">
        <v>0.68</v>
      </c>
      <c r="K75" s="31"/>
    </row>
    <row r="76" spans="1:11" s="32" customFormat="1" ht="11.25" customHeight="1">
      <c r="A76" s="34" t="s">
        <v>60</v>
      </c>
      <c r="B76" s="28"/>
      <c r="C76" s="29">
        <v>15627</v>
      </c>
      <c r="D76" s="29">
        <v>16854</v>
      </c>
      <c r="E76" s="29">
        <v>14825</v>
      </c>
      <c r="F76" s="30"/>
      <c r="G76" s="30"/>
      <c r="H76" s="128">
        <v>24.984</v>
      </c>
      <c r="I76" s="128">
        <v>16.8</v>
      </c>
      <c r="J76" s="128">
        <v>11.86</v>
      </c>
      <c r="K76" s="31"/>
    </row>
    <row r="77" spans="1:11" s="32" customFormat="1" ht="11.25" customHeight="1">
      <c r="A77" s="34" t="s">
        <v>61</v>
      </c>
      <c r="B77" s="28"/>
      <c r="C77" s="29">
        <v>528</v>
      </c>
      <c r="D77" s="29">
        <v>1968</v>
      </c>
      <c r="E77" s="29">
        <v>449</v>
      </c>
      <c r="F77" s="30"/>
      <c r="G77" s="30"/>
      <c r="H77" s="128">
        <v>0.47</v>
      </c>
      <c r="I77" s="128">
        <v>1.48</v>
      </c>
      <c r="J77" s="128">
        <v>0.212</v>
      </c>
      <c r="K77" s="31"/>
    </row>
    <row r="78" spans="1:11" s="32" customFormat="1" ht="11.25" customHeight="1">
      <c r="A78" s="34" t="s">
        <v>62</v>
      </c>
      <c r="B78" s="28"/>
      <c r="C78" s="29">
        <v>758</v>
      </c>
      <c r="D78" s="29">
        <v>2200</v>
      </c>
      <c r="E78" s="29">
        <v>1500</v>
      </c>
      <c r="F78" s="30"/>
      <c r="G78" s="30"/>
      <c r="H78" s="128">
        <v>0.762</v>
      </c>
      <c r="I78" s="128">
        <v>2.42</v>
      </c>
      <c r="J78" s="128">
        <v>1.35</v>
      </c>
      <c r="K78" s="31"/>
    </row>
    <row r="79" spans="1:11" s="32" customFormat="1" ht="11.25" customHeight="1">
      <c r="A79" s="34" t="s">
        <v>63</v>
      </c>
      <c r="B79" s="28"/>
      <c r="C79" s="29">
        <v>99447</v>
      </c>
      <c r="D79" s="29">
        <v>129350</v>
      </c>
      <c r="E79" s="29">
        <v>64675</v>
      </c>
      <c r="F79" s="30"/>
      <c r="G79" s="30"/>
      <c r="H79" s="128">
        <v>136.894</v>
      </c>
      <c r="I79" s="128">
        <v>129.35</v>
      </c>
      <c r="J79" s="128">
        <v>82.8</v>
      </c>
      <c r="K79" s="31"/>
    </row>
    <row r="80" spans="1:11" s="23" customFormat="1" ht="11.25" customHeight="1">
      <c r="A80" s="41" t="s">
        <v>64</v>
      </c>
      <c r="B80" s="36"/>
      <c r="C80" s="37">
        <v>194680</v>
      </c>
      <c r="D80" s="37">
        <v>246346</v>
      </c>
      <c r="E80" s="37">
        <v>164353</v>
      </c>
      <c r="F80" s="38">
        <v>66.7163258181582</v>
      </c>
      <c r="G80" s="39"/>
      <c r="H80" s="129">
        <v>267.506</v>
      </c>
      <c r="I80" s="130">
        <v>279.368</v>
      </c>
      <c r="J80" s="130">
        <v>215.279</v>
      </c>
      <c r="K80" s="40">
        <v>77.05929097104895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8"/>
      <c r="I82" s="128"/>
      <c r="J82" s="128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8"/>
      <c r="I83" s="128"/>
      <c r="J83" s="128"/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9"/>
      <c r="I84" s="130"/>
      <c r="J84" s="130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631157</v>
      </c>
      <c r="D87" s="48">
        <v>879838</v>
      </c>
      <c r="E87" s="48">
        <v>743898</v>
      </c>
      <c r="F87" s="49">
        <v>84.54942841750413</v>
      </c>
      <c r="G87" s="39"/>
      <c r="H87" s="133">
        <v>759.9949999999999</v>
      </c>
      <c r="I87" s="134">
        <v>793.815</v>
      </c>
      <c r="J87" s="134">
        <v>901.76</v>
      </c>
      <c r="K87" s="49">
        <v>113.59825652072585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88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5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/>
      <c r="I9" s="128"/>
      <c r="J9" s="128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/>
      <c r="I10" s="128"/>
      <c r="J10" s="128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/>
      <c r="I11" s="128"/>
      <c r="J11" s="128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/>
      <c r="I12" s="128"/>
      <c r="J12" s="128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9"/>
      <c r="I13" s="130"/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/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9"/>
      <c r="I22" s="130"/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38</v>
      </c>
      <c r="D24" s="37">
        <v>46</v>
      </c>
      <c r="E24" s="37">
        <v>51</v>
      </c>
      <c r="F24" s="38">
        <v>110.8695652173913</v>
      </c>
      <c r="G24" s="39"/>
      <c r="H24" s="129">
        <v>0.09</v>
      </c>
      <c r="I24" s="130">
        <v>0.171</v>
      </c>
      <c r="J24" s="130">
        <v>0.16</v>
      </c>
      <c r="K24" s="40">
        <v>93.56725146198829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9"/>
      <c r="I26" s="130"/>
      <c r="J26" s="130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475</v>
      </c>
      <c r="D28" s="29">
        <v>442</v>
      </c>
      <c r="E28" s="29">
        <v>268</v>
      </c>
      <c r="F28" s="30"/>
      <c r="G28" s="30"/>
      <c r="H28" s="128">
        <v>1.446</v>
      </c>
      <c r="I28" s="128">
        <v>1.2</v>
      </c>
      <c r="J28" s="128">
        <v>0.75</v>
      </c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8"/>
      <c r="I29" s="128"/>
      <c r="J29" s="128"/>
      <c r="K29" s="31"/>
    </row>
    <row r="30" spans="1:11" s="32" customFormat="1" ht="11.25" customHeight="1">
      <c r="A30" s="34" t="s">
        <v>23</v>
      </c>
      <c r="B30" s="28"/>
      <c r="C30" s="29">
        <v>207</v>
      </c>
      <c r="D30" s="29">
        <v>81</v>
      </c>
      <c r="E30" s="29">
        <v>75</v>
      </c>
      <c r="F30" s="30"/>
      <c r="G30" s="30"/>
      <c r="H30" s="128">
        <v>0.452</v>
      </c>
      <c r="I30" s="128">
        <v>0.39</v>
      </c>
      <c r="J30" s="128">
        <v>0.263</v>
      </c>
      <c r="K30" s="31"/>
    </row>
    <row r="31" spans="1:11" s="23" customFormat="1" ht="11.25" customHeight="1">
      <c r="A31" s="41" t="s">
        <v>24</v>
      </c>
      <c r="B31" s="36"/>
      <c r="C31" s="37">
        <v>682</v>
      </c>
      <c r="D31" s="37">
        <v>523</v>
      </c>
      <c r="E31" s="37">
        <v>343</v>
      </c>
      <c r="F31" s="38">
        <v>65.5831739961759</v>
      </c>
      <c r="G31" s="39"/>
      <c r="H31" s="129">
        <v>1.898</v>
      </c>
      <c r="I31" s="130">
        <v>1.5899999999999999</v>
      </c>
      <c r="J31" s="130">
        <v>1.013</v>
      </c>
      <c r="K31" s="40">
        <v>63.71069182389937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4</v>
      </c>
      <c r="D33" s="29"/>
      <c r="E33" s="29"/>
      <c r="F33" s="30"/>
      <c r="G33" s="30"/>
      <c r="H33" s="128">
        <v>0.008</v>
      </c>
      <c r="I33" s="128"/>
      <c r="J33" s="128"/>
      <c r="K33" s="31"/>
    </row>
    <row r="34" spans="1:11" s="32" customFormat="1" ht="11.25" customHeight="1">
      <c r="A34" s="34" t="s">
        <v>26</v>
      </c>
      <c r="B34" s="28"/>
      <c r="C34" s="29">
        <v>26</v>
      </c>
      <c r="D34" s="29">
        <v>3</v>
      </c>
      <c r="E34" s="29">
        <v>34</v>
      </c>
      <c r="F34" s="30"/>
      <c r="G34" s="30"/>
      <c r="H34" s="128">
        <v>0.041</v>
      </c>
      <c r="I34" s="128">
        <v>0.005</v>
      </c>
      <c r="J34" s="128">
        <v>0.037</v>
      </c>
      <c r="K34" s="31"/>
    </row>
    <row r="35" spans="1:11" s="32" customFormat="1" ht="11.25" customHeight="1">
      <c r="A35" s="34" t="s">
        <v>27</v>
      </c>
      <c r="B35" s="28"/>
      <c r="C35" s="29">
        <v>123</v>
      </c>
      <c r="D35" s="29">
        <v>190</v>
      </c>
      <c r="E35" s="29">
        <v>190</v>
      </c>
      <c r="F35" s="30"/>
      <c r="G35" s="30"/>
      <c r="H35" s="128">
        <v>0.241</v>
      </c>
      <c r="I35" s="128">
        <v>0.252</v>
      </c>
      <c r="J35" s="128">
        <v>0.53</v>
      </c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>
        <v>1</v>
      </c>
      <c r="F36" s="30"/>
      <c r="G36" s="30"/>
      <c r="H36" s="128"/>
      <c r="I36" s="128"/>
      <c r="J36" s="128"/>
      <c r="K36" s="31"/>
    </row>
    <row r="37" spans="1:11" s="23" customFormat="1" ht="11.25" customHeight="1">
      <c r="A37" s="35" t="s">
        <v>29</v>
      </c>
      <c r="B37" s="36"/>
      <c r="C37" s="37">
        <v>153</v>
      </c>
      <c r="D37" s="37">
        <v>193</v>
      </c>
      <c r="E37" s="37">
        <v>225</v>
      </c>
      <c r="F37" s="38">
        <v>116.58031088082902</v>
      </c>
      <c r="G37" s="39"/>
      <c r="H37" s="129">
        <v>0.29</v>
      </c>
      <c r="I37" s="130">
        <v>0.257</v>
      </c>
      <c r="J37" s="130">
        <v>0.5670000000000001</v>
      </c>
      <c r="K37" s="40">
        <v>220.6225680933852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9"/>
      <c r="I39" s="130"/>
      <c r="J39" s="130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>
        <v>22</v>
      </c>
      <c r="D41" s="29">
        <v>13</v>
      </c>
      <c r="E41" s="29">
        <v>68</v>
      </c>
      <c r="F41" s="30"/>
      <c r="G41" s="30"/>
      <c r="H41" s="128">
        <v>0.084</v>
      </c>
      <c r="I41" s="128">
        <v>0.05</v>
      </c>
      <c r="J41" s="128">
        <v>0.238</v>
      </c>
      <c r="K41" s="31"/>
    </row>
    <row r="42" spans="1:11" s="32" customFormat="1" ht="11.25" customHeight="1">
      <c r="A42" s="34" t="s">
        <v>32</v>
      </c>
      <c r="B42" s="28"/>
      <c r="C42" s="29"/>
      <c r="D42" s="29">
        <v>3</v>
      </c>
      <c r="E42" s="29">
        <v>25</v>
      </c>
      <c r="F42" s="30"/>
      <c r="G42" s="30"/>
      <c r="H42" s="128"/>
      <c r="I42" s="128">
        <v>0.009</v>
      </c>
      <c r="J42" s="128">
        <v>0.093</v>
      </c>
      <c r="K42" s="31"/>
    </row>
    <row r="43" spans="1:11" s="32" customFormat="1" ht="11.25" customHeight="1">
      <c r="A43" s="34" t="s">
        <v>33</v>
      </c>
      <c r="B43" s="28"/>
      <c r="C43" s="29">
        <v>35</v>
      </c>
      <c r="D43" s="29">
        <v>47</v>
      </c>
      <c r="E43" s="29">
        <v>102</v>
      </c>
      <c r="F43" s="30"/>
      <c r="G43" s="30"/>
      <c r="H43" s="128">
        <v>0.109</v>
      </c>
      <c r="I43" s="128">
        <v>0.136</v>
      </c>
      <c r="J43" s="128">
        <v>0.316</v>
      </c>
      <c r="K43" s="31"/>
    </row>
    <row r="44" spans="1:11" s="32" customFormat="1" ht="11.25" customHeight="1">
      <c r="A44" s="34" t="s">
        <v>34</v>
      </c>
      <c r="B44" s="28"/>
      <c r="C44" s="29">
        <v>36</v>
      </c>
      <c r="D44" s="29">
        <v>12</v>
      </c>
      <c r="E44" s="29">
        <v>48</v>
      </c>
      <c r="F44" s="30"/>
      <c r="G44" s="30"/>
      <c r="H44" s="128">
        <v>0.151</v>
      </c>
      <c r="I44" s="128">
        <v>0.047</v>
      </c>
      <c r="J44" s="128">
        <v>0.132</v>
      </c>
      <c r="K44" s="31"/>
    </row>
    <row r="45" spans="1:11" s="32" customFormat="1" ht="11.25" customHeight="1">
      <c r="A45" s="34" t="s">
        <v>35</v>
      </c>
      <c r="B45" s="28"/>
      <c r="C45" s="29">
        <v>34</v>
      </c>
      <c r="D45" s="29">
        <v>40</v>
      </c>
      <c r="E45" s="29">
        <v>67</v>
      </c>
      <c r="F45" s="30"/>
      <c r="G45" s="30"/>
      <c r="H45" s="128">
        <v>0.119</v>
      </c>
      <c r="I45" s="128">
        <v>0.12</v>
      </c>
      <c r="J45" s="128">
        <v>0.235</v>
      </c>
      <c r="K45" s="31"/>
    </row>
    <row r="46" spans="1:11" s="32" customFormat="1" ht="11.25" customHeight="1">
      <c r="A46" s="34" t="s">
        <v>36</v>
      </c>
      <c r="B46" s="28"/>
      <c r="C46" s="29">
        <v>5</v>
      </c>
      <c r="D46" s="29"/>
      <c r="E46" s="29"/>
      <c r="F46" s="30"/>
      <c r="G46" s="30"/>
      <c r="H46" s="128">
        <v>0.015</v>
      </c>
      <c r="I46" s="128"/>
      <c r="J46" s="128"/>
      <c r="K46" s="31"/>
    </row>
    <row r="47" spans="1:11" s="32" customFormat="1" ht="11.25" customHeight="1">
      <c r="A47" s="34" t="s">
        <v>37</v>
      </c>
      <c r="B47" s="28"/>
      <c r="C47" s="29">
        <v>7</v>
      </c>
      <c r="D47" s="29"/>
      <c r="E47" s="29"/>
      <c r="F47" s="30"/>
      <c r="G47" s="30"/>
      <c r="H47" s="128">
        <v>0.014</v>
      </c>
      <c r="I47" s="128"/>
      <c r="J47" s="128"/>
      <c r="K47" s="31"/>
    </row>
    <row r="48" spans="1:11" s="32" customFormat="1" ht="11.25" customHeight="1">
      <c r="A48" s="34" t="s">
        <v>38</v>
      </c>
      <c r="B48" s="28"/>
      <c r="C48" s="29">
        <v>7</v>
      </c>
      <c r="D48" s="29">
        <v>14</v>
      </c>
      <c r="E48" s="29">
        <v>17</v>
      </c>
      <c r="F48" s="30"/>
      <c r="G48" s="30"/>
      <c r="H48" s="128">
        <v>0.021</v>
      </c>
      <c r="I48" s="128">
        <v>0.042</v>
      </c>
      <c r="J48" s="128">
        <v>0.051</v>
      </c>
      <c r="K48" s="31"/>
    </row>
    <row r="49" spans="1:11" s="32" customFormat="1" ht="11.25" customHeight="1">
      <c r="A49" s="34" t="s">
        <v>39</v>
      </c>
      <c r="B49" s="28"/>
      <c r="C49" s="29">
        <v>12</v>
      </c>
      <c r="D49" s="29">
        <v>2</v>
      </c>
      <c r="E49" s="29">
        <v>28</v>
      </c>
      <c r="F49" s="30"/>
      <c r="G49" s="30"/>
      <c r="H49" s="128">
        <v>0.03</v>
      </c>
      <c r="I49" s="128">
        <v>0.001</v>
      </c>
      <c r="J49" s="128">
        <v>0.048</v>
      </c>
      <c r="K49" s="31"/>
    </row>
    <row r="50" spans="1:11" s="23" customFormat="1" ht="11.25" customHeight="1">
      <c r="A50" s="41" t="s">
        <v>40</v>
      </c>
      <c r="B50" s="36"/>
      <c r="C50" s="37">
        <v>158</v>
      </c>
      <c r="D50" s="37">
        <v>131</v>
      </c>
      <c r="E50" s="37">
        <v>355</v>
      </c>
      <c r="F50" s="38">
        <v>270.99236641221376</v>
      </c>
      <c r="G50" s="39"/>
      <c r="H50" s="129">
        <v>0.543</v>
      </c>
      <c r="I50" s="130">
        <v>0.40499999999999997</v>
      </c>
      <c r="J50" s="130">
        <v>1.113</v>
      </c>
      <c r="K50" s="40">
        <v>274.81481481481484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/>
      <c r="D52" s="37">
        <v>2</v>
      </c>
      <c r="E52" s="37"/>
      <c r="F52" s="38"/>
      <c r="G52" s="39"/>
      <c r="H52" s="129"/>
      <c r="I52" s="130">
        <v>0.008</v>
      </c>
      <c r="J52" s="130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44</v>
      </c>
      <c r="D54" s="29">
        <v>7</v>
      </c>
      <c r="E54" s="29">
        <v>5</v>
      </c>
      <c r="F54" s="30"/>
      <c r="G54" s="30"/>
      <c r="H54" s="128">
        <v>0.158</v>
      </c>
      <c r="I54" s="128">
        <v>0.018</v>
      </c>
      <c r="J54" s="128"/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8"/>
      <c r="I55" s="128"/>
      <c r="J55" s="128"/>
      <c r="K55" s="31"/>
    </row>
    <row r="56" spans="1:11" s="32" customFormat="1" ht="11.25" customHeight="1">
      <c r="A56" s="34" t="s">
        <v>44</v>
      </c>
      <c r="B56" s="28"/>
      <c r="C56" s="29">
        <v>1</v>
      </c>
      <c r="D56" s="29"/>
      <c r="E56" s="29"/>
      <c r="F56" s="30"/>
      <c r="G56" s="30"/>
      <c r="H56" s="128">
        <v>0.001</v>
      </c>
      <c r="I56" s="128"/>
      <c r="J56" s="128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/>
      <c r="I57" s="128"/>
      <c r="J57" s="128"/>
      <c r="K57" s="31"/>
    </row>
    <row r="58" spans="1:11" s="32" customFormat="1" ht="11.25" customHeight="1">
      <c r="A58" s="34" t="s">
        <v>46</v>
      </c>
      <c r="B58" s="28"/>
      <c r="C58" s="29">
        <v>6</v>
      </c>
      <c r="D58" s="29">
        <v>6</v>
      </c>
      <c r="E58" s="29">
        <v>6</v>
      </c>
      <c r="F58" s="30"/>
      <c r="G58" s="30"/>
      <c r="H58" s="128">
        <v>0.012</v>
      </c>
      <c r="I58" s="128">
        <v>0.017</v>
      </c>
      <c r="J58" s="128">
        <v>0.004</v>
      </c>
      <c r="K58" s="31"/>
    </row>
    <row r="59" spans="1:11" s="23" customFormat="1" ht="11.25" customHeight="1">
      <c r="A59" s="35" t="s">
        <v>47</v>
      </c>
      <c r="B59" s="36"/>
      <c r="C59" s="37">
        <v>51</v>
      </c>
      <c r="D59" s="37">
        <v>13</v>
      </c>
      <c r="E59" s="37">
        <v>11</v>
      </c>
      <c r="F59" s="38">
        <v>84.61538461538461</v>
      </c>
      <c r="G59" s="39"/>
      <c r="H59" s="129">
        <v>0.171</v>
      </c>
      <c r="I59" s="130">
        <v>0.035</v>
      </c>
      <c r="J59" s="130">
        <v>0.004</v>
      </c>
      <c r="K59" s="40">
        <v>11.428571428571429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8"/>
      <c r="I61" s="128"/>
      <c r="J61" s="128"/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8"/>
      <c r="I62" s="128"/>
      <c r="J62" s="128"/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8"/>
      <c r="I63" s="128"/>
      <c r="J63" s="128"/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9"/>
      <c r="I64" s="130"/>
      <c r="J64" s="130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/>
      <c r="D66" s="37"/>
      <c r="E66" s="37">
        <v>1</v>
      </c>
      <c r="F66" s="38"/>
      <c r="G66" s="39"/>
      <c r="H66" s="129"/>
      <c r="I66" s="130"/>
      <c r="J66" s="130">
        <v>0.001</v>
      </c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275</v>
      </c>
      <c r="D68" s="29">
        <v>90</v>
      </c>
      <c r="E68" s="29">
        <v>200</v>
      </c>
      <c r="F68" s="30"/>
      <c r="G68" s="30"/>
      <c r="H68" s="128">
        <v>0.856</v>
      </c>
      <c r="I68" s="128">
        <v>0.25</v>
      </c>
      <c r="J68" s="128">
        <v>0.6</v>
      </c>
      <c r="K68" s="31"/>
    </row>
    <row r="69" spans="1:11" s="32" customFormat="1" ht="11.25" customHeight="1">
      <c r="A69" s="34" t="s">
        <v>54</v>
      </c>
      <c r="B69" s="28"/>
      <c r="C69" s="29">
        <v>202</v>
      </c>
      <c r="D69" s="29">
        <v>290</v>
      </c>
      <c r="E69" s="29">
        <v>1000</v>
      </c>
      <c r="F69" s="30"/>
      <c r="G69" s="30"/>
      <c r="H69" s="128">
        <v>0.808</v>
      </c>
      <c r="I69" s="128">
        <v>0.75</v>
      </c>
      <c r="J69" s="128">
        <v>4.5</v>
      </c>
      <c r="K69" s="31"/>
    </row>
    <row r="70" spans="1:11" s="23" customFormat="1" ht="11.25" customHeight="1">
      <c r="A70" s="35" t="s">
        <v>55</v>
      </c>
      <c r="B70" s="36"/>
      <c r="C70" s="37">
        <v>477</v>
      </c>
      <c r="D70" s="37">
        <v>380</v>
      </c>
      <c r="E70" s="37">
        <v>1200</v>
      </c>
      <c r="F70" s="38">
        <v>315.7894736842105</v>
      </c>
      <c r="G70" s="39"/>
      <c r="H70" s="129">
        <v>1.6640000000000001</v>
      </c>
      <c r="I70" s="130">
        <v>1</v>
      </c>
      <c r="J70" s="130">
        <v>5.1</v>
      </c>
      <c r="K70" s="40">
        <v>509.99999999999994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8"/>
      <c r="I72" s="128"/>
      <c r="J72" s="128"/>
      <c r="K72" s="31"/>
    </row>
    <row r="73" spans="1:11" s="32" customFormat="1" ht="11.25" customHeight="1">
      <c r="A73" s="34" t="s">
        <v>57</v>
      </c>
      <c r="B73" s="28"/>
      <c r="C73" s="29">
        <v>2</v>
      </c>
      <c r="D73" s="29"/>
      <c r="E73" s="29"/>
      <c r="F73" s="30"/>
      <c r="G73" s="30"/>
      <c r="H73" s="128">
        <v>0.002</v>
      </c>
      <c r="I73" s="128"/>
      <c r="J73" s="128"/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8"/>
      <c r="I74" s="128"/>
      <c r="J74" s="128"/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8"/>
      <c r="I75" s="128"/>
      <c r="J75" s="128"/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8"/>
      <c r="I76" s="128"/>
      <c r="J76" s="128"/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8"/>
      <c r="I77" s="128"/>
      <c r="J77" s="128"/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8"/>
      <c r="I78" s="128"/>
      <c r="J78" s="128"/>
      <c r="K78" s="31"/>
    </row>
    <row r="79" spans="1:11" s="32" customFormat="1" ht="11.25" customHeight="1">
      <c r="A79" s="34" t="s">
        <v>63</v>
      </c>
      <c r="B79" s="28"/>
      <c r="C79" s="29">
        <v>9</v>
      </c>
      <c r="D79" s="29">
        <v>18</v>
      </c>
      <c r="E79" s="29">
        <v>18</v>
      </c>
      <c r="F79" s="30"/>
      <c r="G79" s="30"/>
      <c r="H79" s="128"/>
      <c r="I79" s="128">
        <v>0.011</v>
      </c>
      <c r="J79" s="128">
        <v>0.011</v>
      </c>
      <c r="K79" s="31"/>
    </row>
    <row r="80" spans="1:11" s="23" customFormat="1" ht="11.25" customHeight="1">
      <c r="A80" s="41" t="s">
        <v>64</v>
      </c>
      <c r="B80" s="36"/>
      <c r="C80" s="37">
        <v>11</v>
      </c>
      <c r="D80" s="37">
        <v>18</v>
      </c>
      <c r="E80" s="37">
        <v>18</v>
      </c>
      <c r="F80" s="38">
        <v>100</v>
      </c>
      <c r="G80" s="39"/>
      <c r="H80" s="129">
        <v>0.002</v>
      </c>
      <c r="I80" s="130">
        <v>0.011</v>
      </c>
      <c r="J80" s="130">
        <v>0.011</v>
      </c>
      <c r="K80" s="40">
        <v>100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8"/>
      <c r="I82" s="128"/>
      <c r="J82" s="128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8"/>
      <c r="I83" s="128"/>
      <c r="J83" s="128"/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9"/>
      <c r="I84" s="130"/>
      <c r="J84" s="130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1570</v>
      </c>
      <c r="D87" s="48">
        <v>1306</v>
      </c>
      <c r="E87" s="48">
        <v>2204</v>
      </c>
      <c r="F87" s="49">
        <v>168.75957120980092</v>
      </c>
      <c r="G87" s="39"/>
      <c r="H87" s="133">
        <v>4.658</v>
      </c>
      <c r="I87" s="134">
        <v>3.477</v>
      </c>
      <c r="J87" s="134">
        <v>7.968999999999999</v>
      </c>
      <c r="K87" s="49">
        <v>229.1918320391142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89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7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/>
      <c r="I9" s="128"/>
      <c r="J9" s="128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/>
      <c r="I10" s="128"/>
      <c r="J10" s="128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/>
      <c r="I11" s="128"/>
      <c r="J11" s="128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/>
      <c r="I12" s="128"/>
      <c r="J12" s="128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9"/>
      <c r="I13" s="130"/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>
        <v>36</v>
      </c>
      <c r="D17" s="37">
        <v>37</v>
      </c>
      <c r="E17" s="37"/>
      <c r="F17" s="38"/>
      <c r="G17" s="39"/>
      <c r="H17" s="129">
        <v>0.069</v>
      </c>
      <c r="I17" s="130">
        <v>0.059</v>
      </c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>
        <v>1488</v>
      </c>
      <c r="D19" s="29">
        <v>1490</v>
      </c>
      <c r="E19" s="29">
        <v>4530</v>
      </c>
      <c r="F19" s="30"/>
      <c r="G19" s="30"/>
      <c r="H19" s="128">
        <v>4.241</v>
      </c>
      <c r="I19" s="128">
        <v>4.18</v>
      </c>
      <c r="J19" s="128">
        <v>4.53</v>
      </c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>
        <v>1488</v>
      </c>
      <c r="D22" s="37">
        <v>1490</v>
      </c>
      <c r="E22" s="37">
        <v>4530</v>
      </c>
      <c r="F22" s="38">
        <v>304.0268456375839</v>
      </c>
      <c r="G22" s="39"/>
      <c r="H22" s="129">
        <v>4.241</v>
      </c>
      <c r="I22" s="130">
        <v>4.18</v>
      </c>
      <c r="J22" s="130">
        <v>4.53</v>
      </c>
      <c r="K22" s="40">
        <v>108.3732057416268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7396</v>
      </c>
      <c r="D24" s="37">
        <v>8928</v>
      </c>
      <c r="E24" s="37">
        <v>7792</v>
      </c>
      <c r="F24" s="38">
        <v>87.27598566308244</v>
      </c>
      <c r="G24" s="39"/>
      <c r="H24" s="129">
        <v>19.73</v>
      </c>
      <c r="I24" s="130">
        <v>19.28</v>
      </c>
      <c r="J24" s="130">
        <v>14.573</v>
      </c>
      <c r="K24" s="40">
        <v>75.58609958506223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2131</v>
      </c>
      <c r="D26" s="37">
        <v>3200</v>
      </c>
      <c r="E26" s="37">
        <v>1950</v>
      </c>
      <c r="F26" s="38">
        <v>60.9375</v>
      </c>
      <c r="G26" s="39"/>
      <c r="H26" s="129">
        <v>7.413</v>
      </c>
      <c r="I26" s="130">
        <v>9</v>
      </c>
      <c r="J26" s="130">
        <v>3.5</v>
      </c>
      <c r="K26" s="40">
        <v>38.888888888888886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2430</v>
      </c>
      <c r="D28" s="29">
        <v>4707</v>
      </c>
      <c r="E28" s="29">
        <v>5027</v>
      </c>
      <c r="F28" s="30"/>
      <c r="G28" s="30"/>
      <c r="H28" s="128">
        <v>7.533</v>
      </c>
      <c r="I28" s="128">
        <v>12.5</v>
      </c>
      <c r="J28" s="128">
        <v>13</v>
      </c>
      <c r="K28" s="31"/>
    </row>
    <row r="29" spans="1:11" s="32" customFormat="1" ht="11.25" customHeight="1">
      <c r="A29" s="34" t="s">
        <v>22</v>
      </c>
      <c r="B29" s="28"/>
      <c r="C29" s="29">
        <v>155</v>
      </c>
      <c r="D29" s="29">
        <v>464</v>
      </c>
      <c r="E29" s="29">
        <v>460</v>
      </c>
      <c r="F29" s="30"/>
      <c r="G29" s="30"/>
      <c r="H29" s="128">
        <v>0.181</v>
      </c>
      <c r="I29" s="128">
        <v>0.16</v>
      </c>
      <c r="J29" s="128">
        <v>0.23</v>
      </c>
      <c r="K29" s="31"/>
    </row>
    <row r="30" spans="1:11" s="32" customFormat="1" ht="11.25" customHeight="1">
      <c r="A30" s="34" t="s">
        <v>23</v>
      </c>
      <c r="B30" s="28"/>
      <c r="C30" s="29">
        <v>2385</v>
      </c>
      <c r="D30" s="29">
        <v>2984</v>
      </c>
      <c r="E30" s="29">
        <v>2950</v>
      </c>
      <c r="F30" s="30"/>
      <c r="G30" s="30"/>
      <c r="H30" s="128">
        <v>4.251</v>
      </c>
      <c r="I30" s="128">
        <v>5.229</v>
      </c>
      <c r="J30" s="128"/>
      <c r="K30" s="31"/>
    </row>
    <row r="31" spans="1:11" s="23" customFormat="1" ht="11.25" customHeight="1">
      <c r="A31" s="41" t="s">
        <v>24</v>
      </c>
      <c r="B31" s="36"/>
      <c r="C31" s="37">
        <v>4970</v>
      </c>
      <c r="D31" s="37">
        <v>8155</v>
      </c>
      <c r="E31" s="37">
        <v>8437</v>
      </c>
      <c r="F31" s="38">
        <v>103.45800122624156</v>
      </c>
      <c r="G31" s="39"/>
      <c r="H31" s="129">
        <v>11.965</v>
      </c>
      <c r="I31" s="130">
        <v>17.889</v>
      </c>
      <c r="J31" s="130">
        <v>13.23</v>
      </c>
      <c r="K31" s="40">
        <v>73.95606238470569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6233</v>
      </c>
      <c r="D33" s="29">
        <v>8036</v>
      </c>
      <c r="E33" s="29">
        <v>5781</v>
      </c>
      <c r="F33" s="30"/>
      <c r="G33" s="30"/>
      <c r="H33" s="128">
        <v>11.624</v>
      </c>
      <c r="I33" s="128">
        <v>12.78</v>
      </c>
      <c r="J33" s="128">
        <v>4.86</v>
      </c>
      <c r="K33" s="31"/>
    </row>
    <row r="34" spans="1:11" s="32" customFormat="1" ht="11.25" customHeight="1">
      <c r="A34" s="34" t="s">
        <v>26</v>
      </c>
      <c r="B34" s="28"/>
      <c r="C34" s="29">
        <v>8178</v>
      </c>
      <c r="D34" s="29">
        <v>10000</v>
      </c>
      <c r="E34" s="29">
        <v>9280</v>
      </c>
      <c r="F34" s="30"/>
      <c r="G34" s="30"/>
      <c r="H34" s="128">
        <v>22.321</v>
      </c>
      <c r="I34" s="128">
        <v>27.29</v>
      </c>
      <c r="J34" s="128">
        <v>16.148</v>
      </c>
      <c r="K34" s="31"/>
    </row>
    <row r="35" spans="1:11" s="32" customFormat="1" ht="11.25" customHeight="1">
      <c r="A35" s="34" t="s">
        <v>27</v>
      </c>
      <c r="B35" s="28"/>
      <c r="C35" s="29">
        <v>3139</v>
      </c>
      <c r="D35" s="29">
        <v>4150</v>
      </c>
      <c r="E35" s="29">
        <v>6098</v>
      </c>
      <c r="F35" s="30"/>
      <c r="G35" s="30"/>
      <c r="H35" s="128">
        <v>7.937</v>
      </c>
      <c r="I35" s="128">
        <v>9.545</v>
      </c>
      <c r="J35" s="128">
        <v>8.31</v>
      </c>
      <c r="K35" s="31"/>
    </row>
    <row r="36" spans="1:11" s="32" customFormat="1" ht="11.25" customHeight="1">
      <c r="A36" s="34" t="s">
        <v>28</v>
      </c>
      <c r="B36" s="28"/>
      <c r="C36" s="29">
        <v>327</v>
      </c>
      <c r="D36" s="29">
        <v>327</v>
      </c>
      <c r="E36" s="29">
        <v>625</v>
      </c>
      <c r="F36" s="30"/>
      <c r="G36" s="30"/>
      <c r="H36" s="128">
        <v>0.507</v>
      </c>
      <c r="I36" s="128">
        <v>0.6</v>
      </c>
      <c r="J36" s="128">
        <v>0.218</v>
      </c>
      <c r="K36" s="31"/>
    </row>
    <row r="37" spans="1:11" s="23" customFormat="1" ht="11.25" customHeight="1">
      <c r="A37" s="35" t="s">
        <v>29</v>
      </c>
      <c r="B37" s="36"/>
      <c r="C37" s="37">
        <v>17877</v>
      </c>
      <c r="D37" s="37">
        <v>22513</v>
      </c>
      <c r="E37" s="37">
        <v>21784</v>
      </c>
      <c r="F37" s="38">
        <v>96.76187091902456</v>
      </c>
      <c r="G37" s="39"/>
      <c r="H37" s="129">
        <v>42.388999999999996</v>
      </c>
      <c r="I37" s="130">
        <v>50.215</v>
      </c>
      <c r="J37" s="130">
        <v>29.535999999999998</v>
      </c>
      <c r="K37" s="40">
        <v>58.819077964751564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9"/>
      <c r="I39" s="130"/>
      <c r="J39" s="130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>
        <v>1866</v>
      </c>
      <c r="D41" s="29">
        <v>2392</v>
      </c>
      <c r="E41" s="29">
        <v>2132</v>
      </c>
      <c r="F41" s="30"/>
      <c r="G41" s="30"/>
      <c r="H41" s="128">
        <v>5.482</v>
      </c>
      <c r="I41" s="128">
        <v>4.544</v>
      </c>
      <c r="J41" s="128">
        <v>2.584</v>
      </c>
      <c r="K41" s="31"/>
    </row>
    <row r="42" spans="1:11" s="32" customFormat="1" ht="11.25" customHeight="1">
      <c r="A42" s="34" t="s">
        <v>32</v>
      </c>
      <c r="B42" s="28"/>
      <c r="C42" s="29">
        <v>7111</v>
      </c>
      <c r="D42" s="29">
        <v>9852</v>
      </c>
      <c r="E42" s="29">
        <v>6289</v>
      </c>
      <c r="F42" s="30"/>
      <c r="G42" s="30"/>
      <c r="H42" s="128">
        <v>22.944</v>
      </c>
      <c r="I42" s="128">
        <v>18.26</v>
      </c>
      <c r="J42" s="128">
        <v>6.583</v>
      </c>
      <c r="K42" s="31"/>
    </row>
    <row r="43" spans="1:11" s="32" customFormat="1" ht="11.25" customHeight="1">
      <c r="A43" s="34" t="s">
        <v>33</v>
      </c>
      <c r="B43" s="28"/>
      <c r="C43" s="29">
        <v>3429</v>
      </c>
      <c r="D43" s="29">
        <v>4958</v>
      </c>
      <c r="E43" s="29"/>
      <c r="F43" s="30"/>
      <c r="G43" s="30"/>
      <c r="H43" s="128">
        <v>7.921</v>
      </c>
      <c r="I43" s="128">
        <v>8.867</v>
      </c>
      <c r="J43" s="128"/>
      <c r="K43" s="31"/>
    </row>
    <row r="44" spans="1:11" s="32" customFormat="1" ht="11.25" customHeight="1">
      <c r="A44" s="34" t="s">
        <v>34</v>
      </c>
      <c r="B44" s="28"/>
      <c r="C44" s="29">
        <v>3298</v>
      </c>
      <c r="D44" s="29">
        <v>5612</v>
      </c>
      <c r="E44" s="29">
        <v>6016</v>
      </c>
      <c r="F44" s="30"/>
      <c r="G44" s="30"/>
      <c r="H44" s="128">
        <v>6.734</v>
      </c>
      <c r="I44" s="128">
        <v>13.234</v>
      </c>
      <c r="J44" s="128">
        <v>8.64</v>
      </c>
      <c r="K44" s="31"/>
    </row>
    <row r="45" spans="1:11" s="32" customFormat="1" ht="11.25" customHeight="1">
      <c r="A45" s="34" t="s">
        <v>35</v>
      </c>
      <c r="B45" s="28"/>
      <c r="C45" s="29">
        <v>3558</v>
      </c>
      <c r="D45" s="29">
        <v>5337</v>
      </c>
      <c r="E45" s="29">
        <v>3818</v>
      </c>
      <c r="F45" s="30"/>
      <c r="G45" s="30"/>
      <c r="H45" s="128">
        <v>8.798</v>
      </c>
      <c r="I45" s="128">
        <v>12.292</v>
      </c>
      <c r="J45" s="128">
        <v>7.986</v>
      </c>
      <c r="K45" s="31"/>
    </row>
    <row r="46" spans="1:11" s="32" customFormat="1" ht="11.25" customHeight="1">
      <c r="A46" s="34" t="s">
        <v>36</v>
      </c>
      <c r="B46" s="28"/>
      <c r="C46" s="29">
        <v>2724</v>
      </c>
      <c r="D46" s="29">
        <v>3714</v>
      </c>
      <c r="E46" s="29">
        <v>2195</v>
      </c>
      <c r="F46" s="30"/>
      <c r="G46" s="30"/>
      <c r="H46" s="128">
        <v>5.727</v>
      </c>
      <c r="I46" s="128">
        <v>6.448</v>
      </c>
      <c r="J46" s="128">
        <v>3.287</v>
      </c>
      <c r="K46" s="31"/>
    </row>
    <row r="47" spans="1:11" s="32" customFormat="1" ht="11.25" customHeight="1">
      <c r="A47" s="34" t="s">
        <v>37</v>
      </c>
      <c r="B47" s="28"/>
      <c r="C47" s="29">
        <v>3635</v>
      </c>
      <c r="D47" s="29">
        <v>6065</v>
      </c>
      <c r="E47" s="29">
        <v>2307</v>
      </c>
      <c r="F47" s="30"/>
      <c r="G47" s="30"/>
      <c r="H47" s="128">
        <v>9.415</v>
      </c>
      <c r="I47" s="128">
        <v>7.764</v>
      </c>
      <c r="J47" s="128">
        <v>1.321</v>
      </c>
      <c r="K47" s="31"/>
    </row>
    <row r="48" spans="1:11" s="32" customFormat="1" ht="11.25" customHeight="1">
      <c r="A48" s="34" t="s">
        <v>38</v>
      </c>
      <c r="B48" s="28"/>
      <c r="C48" s="29">
        <v>9174</v>
      </c>
      <c r="D48" s="29">
        <v>12393</v>
      </c>
      <c r="E48" s="29">
        <v>8389</v>
      </c>
      <c r="F48" s="30"/>
      <c r="G48" s="30"/>
      <c r="H48" s="128">
        <v>24.187</v>
      </c>
      <c r="I48" s="128">
        <v>27.184</v>
      </c>
      <c r="J48" s="128">
        <v>17.009</v>
      </c>
      <c r="K48" s="31"/>
    </row>
    <row r="49" spans="1:11" s="32" customFormat="1" ht="11.25" customHeight="1">
      <c r="A49" s="34" t="s">
        <v>39</v>
      </c>
      <c r="B49" s="28"/>
      <c r="C49" s="29">
        <v>5844</v>
      </c>
      <c r="D49" s="29">
        <v>10116</v>
      </c>
      <c r="E49" s="29">
        <v>9885</v>
      </c>
      <c r="F49" s="30"/>
      <c r="G49" s="30"/>
      <c r="H49" s="128">
        <v>17.408</v>
      </c>
      <c r="I49" s="128">
        <v>20.653</v>
      </c>
      <c r="J49" s="128">
        <v>16.382</v>
      </c>
      <c r="K49" s="31"/>
    </row>
    <row r="50" spans="1:11" s="23" customFormat="1" ht="11.25" customHeight="1">
      <c r="A50" s="41" t="s">
        <v>40</v>
      </c>
      <c r="B50" s="36"/>
      <c r="C50" s="37">
        <v>40639</v>
      </c>
      <c r="D50" s="37">
        <v>60439</v>
      </c>
      <c r="E50" s="37">
        <v>41031</v>
      </c>
      <c r="F50" s="38">
        <v>67.8882840549976</v>
      </c>
      <c r="G50" s="39"/>
      <c r="H50" s="129">
        <v>108.61600000000001</v>
      </c>
      <c r="I50" s="130">
        <v>119.24600000000001</v>
      </c>
      <c r="J50" s="130">
        <v>63.792</v>
      </c>
      <c r="K50" s="40">
        <v>53.49613404223202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2032</v>
      </c>
      <c r="D52" s="37">
        <v>2032</v>
      </c>
      <c r="E52" s="37">
        <v>2636</v>
      </c>
      <c r="F52" s="38">
        <v>129.7244094488189</v>
      </c>
      <c r="G52" s="39"/>
      <c r="H52" s="129">
        <v>4.978</v>
      </c>
      <c r="I52" s="130">
        <v>4.409</v>
      </c>
      <c r="J52" s="130">
        <v>5.414</v>
      </c>
      <c r="K52" s="40">
        <v>122.79428441823542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2922</v>
      </c>
      <c r="D54" s="29">
        <v>2827</v>
      </c>
      <c r="E54" s="29">
        <v>3276</v>
      </c>
      <c r="F54" s="30"/>
      <c r="G54" s="30"/>
      <c r="H54" s="128">
        <v>7.289</v>
      </c>
      <c r="I54" s="128">
        <v>6.73</v>
      </c>
      <c r="J54" s="128">
        <v>7.449</v>
      </c>
      <c r="K54" s="31"/>
    </row>
    <row r="55" spans="1:11" s="32" customFormat="1" ht="11.25" customHeight="1">
      <c r="A55" s="34" t="s">
        <v>43</v>
      </c>
      <c r="B55" s="28"/>
      <c r="C55" s="29">
        <v>725</v>
      </c>
      <c r="D55" s="29">
        <v>726</v>
      </c>
      <c r="E55" s="29">
        <v>558</v>
      </c>
      <c r="F55" s="30"/>
      <c r="G55" s="30"/>
      <c r="H55" s="128">
        <v>1.636</v>
      </c>
      <c r="I55" s="128">
        <v>1.636</v>
      </c>
      <c r="J55" s="128">
        <v>1.096</v>
      </c>
      <c r="K55" s="31"/>
    </row>
    <row r="56" spans="1:11" s="32" customFormat="1" ht="11.25" customHeight="1">
      <c r="A56" s="34" t="s">
        <v>44</v>
      </c>
      <c r="B56" s="28"/>
      <c r="C56" s="29">
        <v>886</v>
      </c>
      <c r="D56" s="29">
        <v>1330</v>
      </c>
      <c r="E56" s="29">
        <v>1254</v>
      </c>
      <c r="F56" s="30"/>
      <c r="G56" s="30"/>
      <c r="H56" s="128">
        <v>1.2</v>
      </c>
      <c r="I56" s="128">
        <v>1.28</v>
      </c>
      <c r="J56" s="128">
        <v>1</v>
      </c>
      <c r="K56" s="31"/>
    </row>
    <row r="57" spans="1:11" s="32" customFormat="1" ht="11.25" customHeight="1">
      <c r="A57" s="34" t="s">
        <v>45</v>
      </c>
      <c r="B57" s="28"/>
      <c r="C57" s="29">
        <v>4825</v>
      </c>
      <c r="D57" s="29">
        <v>4276</v>
      </c>
      <c r="E57" s="29">
        <v>6709</v>
      </c>
      <c r="F57" s="30"/>
      <c r="G57" s="30"/>
      <c r="H57" s="128">
        <v>14.473</v>
      </c>
      <c r="I57" s="128">
        <v>19.95</v>
      </c>
      <c r="J57" s="128">
        <v>10.804</v>
      </c>
      <c r="K57" s="31"/>
    </row>
    <row r="58" spans="1:11" s="32" customFormat="1" ht="11.25" customHeight="1">
      <c r="A58" s="34" t="s">
        <v>46</v>
      </c>
      <c r="B58" s="28"/>
      <c r="C58" s="29">
        <v>2297</v>
      </c>
      <c r="D58" s="29">
        <v>2560</v>
      </c>
      <c r="E58" s="29">
        <v>1887</v>
      </c>
      <c r="F58" s="30"/>
      <c r="G58" s="30"/>
      <c r="H58" s="128">
        <v>7.467</v>
      </c>
      <c r="I58" s="128">
        <v>4.566</v>
      </c>
      <c r="J58" s="128">
        <v>3.741</v>
      </c>
      <c r="K58" s="31"/>
    </row>
    <row r="59" spans="1:11" s="23" customFormat="1" ht="11.25" customHeight="1">
      <c r="A59" s="35" t="s">
        <v>47</v>
      </c>
      <c r="B59" s="36"/>
      <c r="C59" s="37">
        <v>11655</v>
      </c>
      <c r="D59" s="37">
        <v>11719</v>
      </c>
      <c r="E59" s="37">
        <v>13684</v>
      </c>
      <c r="F59" s="38">
        <v>116.7676422902978</v>
      </c>
      <c r="G59" s="39"/>
      <c r="H59" s="129">
        <v>32.065</v>
      </c>
      <c r="I59" s="130">
        <v>34.162</v>
      </c>
      <c r="J59" s="130">
        <v>24.09</v>
      </c>
      <c r="K59" s="40">
        <v>70.51694865640185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8"/>
      <c r="I61" s="128"/>
      <c r="J61" s="128"/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8"/>
      <c r="I62" s="128"/>
      <c r="J62" s="128"/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>
        <v>118</v>
      </c>
      <c r="F63" s="30"/>
      <c r="G63" s="30"/>
      <c r="H63" s="128"/>
      <c r="I63" s="128"/>
      <c r="J63" s="128">
        <v>0.156</v>
      </c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>
        <v>118</v>
      </c>
      <c r="F64" s="38"/>
      <c r="G64" s="39"/>
      <c r="H64" s="129"/>
      <c r="I64" s="130"/>
      <c r="J64" s="130">
        <v>0.156</v>
      </c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/>
      <c r="D66" s="37"/>
      <c r="E66" s="37"/>
      <c r="F66" s="38"/>
      <c r="G66" s="39"/>
      <c r="H66" s="129"/>
      <c r="I66" s="130"/>
      <c r="J66" s="130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1150</v>
      </c>
      <c r="D68" s="29">
        <v>1990</v>
      </c>
      <c r="E68" s="29">
        <v>3100</v>
      </c>
      <c r="F68" s="30"/>
      <c r="G68" s="30"/>
      <c r="H68" s="128">
        <v>1.707</v>
      </c>
      <c r="I68" s="128">
        <v>3</v>
      </c>
      <c r="J68" s="128">
        <v>4.5</v>
      </c>
      <c r="K68" s="31"/>
    </row>
    <row r="69" spans="1:11" s="32" customFormat="1" ht="11.25" customHeight="1">
      <c r="A69" s="34" t="s">
        <v>54</v>
      </c>
      <c r="B69" s="28"/>
      <c r="C69" s="29">
        <v>7</v>
      </c>
      <c r="D69" s="29">
        <v>31</v>
      </c>
      <c r="E69" s="29">
        <v>40</v>
      </c>
      <c r="F69" s="30"/>
      <c r="G69" s="30"/>
      <c r="H69" s="128">
        <v>0.008</v>
      </c>
      <c r="I69" s="128">
        <v>0.07</v>
      </c>
      <c r="J69" s="128">
        <v>0.05</v>
      </c>
      <c r="K69" s="31"/>
    </row>
    <row r="70" spans="1:11" s="23" customFormat="1" ht="11.25" customHeight="1">
      <c r="A70" s="35" t="s">
        <v>55</v>
      </c>
      <c r="B70" s="36"/>
      <c r="C70" s="37">
        <v>1157</v>
      </c>
      <c r="D70" s="37">
        <v>2021</v>
      </c>
      <c r="E70" s="37">
        <v>3140</v>
      </c>
      <c r="F70" s="38">
        <v>155.3686293913904</v>
      </c>
      <c r="G70" s="39"/>
      <c r="H70" s="129">
        <v>1.715</v>
      </c>
      <c r="I70" s="130">
        <v>3.07</v>
      </c>
      <c r="J70" s="130">
        <v>4.55</v>
      </c>
      <c r="K70" s="40">
        <v>148.2084690553746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8"/>
      <c r="I72" s="128"/>
      <c r="J72" s="128"/>
      <c r="K72" s="31"/>
    </row>
    <row r="73" spans="1:11" s="32" customFormat="1" ht="11.25" customHeight="1">
      <c r="A73" s="34" t="s">
        <v>57</v>
      </c>
      <c r="B73" s="28"/>
      <c r="C73" s="29">
        <v>285</v>
      </c>
      <c r="D73" s="29">
        <v>410</v>
      </c>
      <c r="E73" s="29">
        <v>284</v>
      </c>
      <c r="F73" s="30"/>
      <c r="G73" s="30"/>
      <c r="H73" s="128">
        <v>0.417</v>
      </c>
      <c r="I73" s="128">
        <v>0.599</v>
      </c>
      <c r="J73" s="128">
        <v>0.225</v>
      </c>
      <c r="K73" s="31"/>
    </row>
    <row r="74" spans="1:11" s="32" customFormat="1" ht="11.25" customHeight="1">
      <c r="A74" s="34" t="s">
        <v>58</v>
      </c>
      <c r="B74" s="28"/>
      <c r="C74" s="29">
        <v>1086</v>
      </c>
      <c r="D74" s="29">
        <v>2227</v>
      </c>
      <c r="E74" s="29">
        <v>3150</v>
      </c>
      <c r="F74" s="30"/>
      <c r="G74" s="30"/>
      <c r="H74" s="128">
        <v>1.243</v>
      </c>
      <c r="I74" s="128">
        <v>2.242</v>
      </c>
      <c r="J74" s="128">
        <v>2.82</v>
      </c>
      <c r="K74" s="31"/>
    </row>
    <row r="75" spans="1:11" s="32" customFormat="1" ht="11.25" customHeight="1">
      <c r="A75" s="34" t="s">
        <v>59</v>
      </c>
      <c r="B75" s="28"/>
      <c r="C75" s="29">
        <v>2</v>
      </c>
      <c r="D75" s="29">
        <v>2</v>
      </c>
      <c r="E75" s="29">
        <v>5</v>
      </c>
      <c r="F75" s="30"/>
      <c r="G75" s="30"/>
      <c r="H75" s="128">
        <v>0.002</v>
      </c>
      <c r="I75" s="128">
        <v>0.002</v>
      </c>
      <c r="J75" s="128">
        <v>0.002</v>
      </c>
      <c r="K75" s="31"/>
    </row>
    <row r="76" spans="1:11" s="32" customFormat="1" ht="11.25" customHeight="1">
      <c r="A76" s="34" t="s">
        <v>60</v>
      </c>
      <c r="B76" s="28"/>
      <c r="C76" s="29">
        <v>96</v>
      </c>
      <c r="D76" s="29">
        <v>66</v>
      </c>
      <c r="E76" s="29">
        <v>74</v>
      </c>
      <c r="F76" s="30"/>
      <c r="G76" s="30"/>
      <c r="H76" s="128">
        <v>0.23</v>
      </c>
      <c r="I76" s="128">
        <v>0.099</v>
      </c>
      <c r="J76" s="128">
        <v>0.104</v>
      </c>
      <c r="K76" s="31"/>
    </row>
    <row r="77" spans="1:11" s="32" customFormat="1" ht="11.25" customHeight="1">
      <c r="A77" s="34" t="s">
        <v>61</v>
      </c>
      <c r="B77" s="28"/>
      <c r="C77" s="29">
        <v>4</v>
      </c>
      <c r="D77" s="29">
        <v>5</v>
      </c>
      <c r="E77" s="29"/>
      <c r="F77" s="30"/>
      <c r="G77" s="30"/>
      <c r="H77" s="128">
        <v>0.006</v>
      </c>
      <c r="I77" s="128">
        <v>0.007</v>
      </c>
      <c r="J77" s="128"/>
      <c r="K77" s="31"/>
    </row>
    <row r="78" spans="1:11" s="32" customFormat="1" ht="11.25" customHeight="1">
      <c r="A78" s="34" t="s">
        <v>62</v>
      </c>
      <c r="B78" s="28"/>
      <c r="C78" s="29">
        <v>177</v>
      </c>
      <c r="D78" s="29">
        <v>100</v>
      </c>
      <c r="E78" s="29">
        <v>100</v>
      </c>
      <c r="F78" s="30"/>
      <c r="G78" s="30"/>
      <c r="H78" s="128">
        <v>0.308</v>
      </c>
      <c r="I78" s="128">
        <v>0.15</v>
      </c>
      <c r="J78" s="128">
        <v>0.15</v>
      </c>
      <c r="K78" s="31"/>
    </row>
    <row r="79" spans="1:11" s="32" customFormat="1" ht="11.25" customHeight="1">
      <c r="A79" s="34" t="s">
        <v>63</v>
      </c>
      <c r="B79" s="28"/>
      <c r="C79" s="29">
        <v>1067</v>
      </c>
      <c r="D79" s="29">
        <v>1820</v>
      </c>
      <c r="E79" s="29">
        <v>2500</v>
      </c>
      <c r="F79" s="30"/>
      <c r="G79" s="30"/>
      <c r="H79" s="128">
        <v>1.694</v>
      </c>
      <c r="I79" s="128">
        <v>2.548</v>
      </c>
      <c r="J79" s="128">
        <v>3</v>
      </c>
      <c r="K79" s="31"/>
    </row>
    <row r="80" spans="1:11" s="23" customFormat="1" ht="11.25" customHeight="1">
      <c r="A80" s="41" t="s">
        <v>64</v>
      </c>
      <c r="B80" s="36"/>
      <c r="C80" s="37">
        <v>2717</v>
      </c>
      <c r="D80" s="37">
        <v>4630</v>
      </c>
      <c r="E80" s="37">
        <v>6113</v>
      </c>
      <c r="F80" s="38">
        <v>132.03023758099351</v>
      </c>
      <c r="G80" s="39"/>
      <c r="H80" s="129">
        <v>3.9</v>
      </c>
      <c r="I80" s="130">
        <v>5.647</v>
      </c>
      <c r="J80" s="130">
        <v>6.301</v>
      </c>
      <c r="K80" s="40">
        <v>111.5813706392775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8"/>
      <c r="I82" s="128"/>
      <c r="J82" s="128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8"/>
      <c r="I83" s="128"/>
      <c r="J83" s="128"/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9"/>
      <c r="I84" s="130"/>
      <c r="J84" s="130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92098</v>
      </c>
      <c r="D87" s="48">
        <v>125164</v>
      </c>
      <c r="E87" s="48">
        <v>111215</v>
      </c>
      <c r="F87" s="49">
        <v>88.855421686747</v>
      </c>
      <c r="G87" s="39"/>
      <c r="H87" s="133">
        <v>237.08100000000002</v>
      </c>
      <c r="I87" s="134">
        <v>267.157</v>
      </c>
      <c r="J87" s="134">
        <v>169.672</v>
      </c>
      <c r="K87" s="49">
        <v>63.51022058190503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90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5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45084</v>
      </c>
      <c r="D9" s="29">
        <v>43730</v>
      </c>
      <c r="E9" s="29">
        <v>45042</v>
      </c>
      <c r="F9" s="30"/>
      <c r="G9" s="30"/>
      <c r="H9" s="128">
        <v>1344.794</v>
      </c>
      <c r="I9" s="128">
        <v>1320.737</v>
      </c>
      <c r="J9" s="128">
        <v>1946.824</v>
      </c>
      <c r="K9" s="31"/>
    </row>
    <row r="10" spans="1:11" s="32" customFormat="1" ht="11.25" customHeight="1">
      <c r="A10" s="34" t="s">
        <v>9</v>
      </c>
      <c r="B10" s="28"/>
      <c r="C10" s="29">
        <v>20604</v>
      </c>
      <c r="D10" s="29">
        <v>19028</v>
      </c>
      <c r="E10" s="29">
        <v>18077</v>
      </c>
      <c r="F10" s="30"/>
      <c r="G10" s="30"/>
      <c r="H10" s="128">
        <v>497.079</v>
      </c>
      <c r="I10" s="128">
        <v>468.089</v>
      </c>
      <c r="J10" s="128">
        <v>751.371</v>
      </c>
      <c r="K10" s="31"/>
    </row>
    <row r="11" spans="1:11" s="32" customFormat="1" ht="11.25" customHeight="1">
      <c r="A11" s="27" t="s">
        <v>10</v>
      </c>
      <c r="B11" s="28"/>
      <c r="C11" s="29">
        <v>765</v>
      </c>
      <c r="D11" s="29">
        <v>750</v>
      </c>
      <c r="E11" s="29">
        <v>730</v>
      </c>
      <c r="F11" s="30"/>
      <c r="G11" s="30"/>
      <c r="H11" s="128">
        <v>24.286</v>
      </c>
      <c r="I11" s="128">
        <v>26.82</v>
      </c>
      <c r="J11" s="128">
        <v>30.094</v>
      </c>
      <c r="K11" s="31"/>
    </row>
    <row r="12" spans="1:11" s="32" customFormat="1" ht="11.25" customHeight="1">
      <c r="A12" s="34" t="s">
        <v>11</v>
      </c>
      <c r="B12" s="28"/>
      <c r="C12" s="29">
        <v>5276</v>
      </c>
      <c r="D12" s="29">
        <v>5100</v>
      </c>
      <c r="E12" s="29">
        <v>5282</v>
      </c>
      <c r="F12" s="30"/>
      <c r="G12" s="30"/>
      <c r="H12" s="128">
        <v>170.228</v>
      </c>
      <c r="I12" s="128">
        <v>160.5</v>
      </c>
      <c r="J12" s="128">
        <v>197.233</v>
      </c>
      <c r="K12" s="31"/>
    </row>
    <row r="13" spans="1:11" s="23" customFormat="1" ht="11.25" customHeight="1">
      <c r="A13" s="35" t="s">
        <v>12</v>
      </c>
      <c r="B13" s="36"/>
      <c r="C13" s="37">
        <v>71729</v>
      </c>
      <c r="D13" s="37">
        <v>68608</v>
      </c>
      <c r="E13" s="37">
        <v>69131</v>
      </c>
      <c r="F13" s="38">
        <v>100.76230177238806</v>
      </c>
      <c r="G13" s="39"/>
      <c r="H13" s="129">
        <v>2036.3870000000002</v>
      </c>
      <c r="I13" s="130">
        <v>1976.146</v>
      </c>
      <c r="J13" s="130">
        <v>2925.5220000000004</v>
      </c>
      <c r="K13" s="40">
        <v>148.04179448279632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>
        <v>6892</v>
      </c>
      <c r="D15" s="37">
        <v>6960</v>
      </c>
      <c r="E15" s="37">
        <v>6900</v>
      </c>
      <c r="F15" s="38">
        <v>99.13793103448276</v>
      </c>
      <c r="G15" s="39"/>
      <c r="H15" s="129">
        <v>289.464</v>
      </c>
      <c r="I15" s="130">
        <v>293</v>
      </c>
      <c r="J15" s="130">
        <v>289.8</v>
      </c>
      <c r="K15" s="40">
        <v>98.90784982935153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>
        <v>3374</v>
      </c>
      <c r="D17" s="37">
        <v>1145</v>
      </c>
      <c r="E17" s="37">
        <v>3336</v>
      </c>
      <c r="F17" s="38">
        <v>291.353711790393</v>
      </c>
      <c r="G17" s="39"/>
      <c r="H17" s="129">
        <v>185.57</v>
      </c>
      <c r="I17" s="130">
        <v>47.8</v>
      </c>
      <c r="J17" s="130">
        <v>183.48</v>
      </c>
      <c r="K17" s="40">
        <v>383.8493723849373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>
        <v>578</v>
      </c>
      <c r="D19" s="29">
        <v>597</v>
      </c>
      <c r="E19" s="29">
        <v>570</v>
      </c>
      <c r="F19" s="30"/>
      <c r="G19" s="30"/>
      <c r="H19" s="128">
        <v>31.214</v>
      </c>
      <c r="I19" s="128">
        <v>17.922</v>
      </c>
      <c r="J19" s="128">
        <v>22.14</v>
      </c>
      <c r="K19" s="31"/>
    </row>
    <row r="20" spans="1:11" s="32" customFormat="1" ht="11.25" customHeight="1">
      <c r="A20" s="34" t="s">
        <v>16</v>
      </c>
      <c r="B20" s="28"/>
      <c r="C20" s="29">
        <v>228</v>
      </c>
      <c r="D20" s="29"/>
      <c r="E20" s="29">
        <v>240</v>
      </c>
      <c r="F20" s="30"/>
      <c r="G20" s="30"/>
      <c r="H20" s="128">
        <v>9.918</v>
      </c>
      <c r="I20" s="128"/>
      <c r="J20" s="128">
        <v>10.56</v>
      </c>
      <c r="K20" s="31"/>
    </row>
    <row r="21" spans="1:11" s="32" customFormat="1" ht="11.25" customHeight="1">
      <c r="A21" s="34" t="s">
        <v>17</v>
      </c>
      <c r="B21" s="28"/>
      <c r="C21" s="29">
        <v>221</v>
      </c>
      <c r="D21" s="29">
        <v>215</v>
      </c>
      <c r="E21" s="29">
        <v>200</v>
      </c>
      <c r="F21" s="30"/>
      <c r="G21" s="30"/>
      <c r="H21" s="128">
        <v>9.978</v>
      </c>
      <c r="I21" s="128">
        <v>6.88</v>
      </c>
      <c r="J21" s="128">
        <v>6.56</v>
      </c>
      <c r="K21" s="31"/>
    </row>
    <row r="22" spans="1:11" s="23" customFormat="1" ht="11.25" customHeight="1">
      <c r="A22" s="35" t="s">
        <v>18</v>
      </c>
      <c r="B22" s="36"/>
      <c r="C22" s="37">
        <v>1027</v>
      </c>
      <c r="D22" s="37">
        <v>812</v>
      </c>
      <c r="E22" s="37">
        <v>1010</v>
      </c>
      <c r="F22" s="38">
        <v>124.38423645320196</v>
      </c>
      <c r="G22" s="39"/>
      <c r="H22" s="129">
        <v>51.11</v>
      </c>
      <c r="I22" s="130">
        <v>24.802</v>
      </c>
      <c r="J22" s="130">
        <v>39.260000000000005</v>
      </c>
      <c r="K22" s="40">
        <v>158.29368599306508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4520</v>
      </c>
      <c r="D24" s="37">
        <v>4861</v>
      </c>
      <c r="E24" s="37">
        <v>5013</v>
      </c>
      <c r="F24" s="38">
        <v>103.12692861551122</v>
      </c>
      <c r="G24" s="39"/>
      <c r="H24" s="129">
        <v>193.94</v>
      </c>
      <c r="I24" s="130">
        <v>167.879</v>
      </c>
      <c r="J24" s="130">
        <v>168.369</v>
      </c>
      <c r="K24" s="40">
        <v>100.29187688752019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50</v>
      </c>
      <c r="D26" s="37">
        <v>40</v>
      </c>
      <c r="E26" s="37">
        <v>40</v>
      </c>
      <c r="F26" s="38">
        <v>100</v>
      </c>
      <c r="G26" s="39"/>
      <c r="H26" s="129">
        <v>2.705</v>
      </c>
      <c r="I26" s="130">
        <v>2.4</v>
      </c>
      <c r="J26" s="130">
        <v>2.7</v>
      </c>
      <c r="K26" s="40">
        <v>112.5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1449</v>
      </c>
      <c r="D28" s="29">
        <v>1450</v>
      </c>
      <c r="E28" s="29">
        <v>855</v>
      </c>
      <c r="F28" s="30"/>
      <c r="G28" s="30"/>
      <c r="H28" s="128">
        <v>88.678</v>
      </c>
      <c r="I28" s="128">
        <v>84.5</v>
      </c>
      <c r="J28" s="128">
        <v>35.5</v>
      </c>
      <c r="K28" s="31"/>
    </row>
    <row r="29" spans="1:11" s="32" customFormat="1" ht="11.25" customHeight="1">
      <c r="A29" s="34" t="s">
        <v>22</v>
      </c>
      <c r="B29" s="28"/>
      <c r="C29" s="29">
        <v>353</v>
      </c>
      <c r="D29" s="29">
        <v>129</v>
      </c>
      <c r="E29" s="29">
        <v>400</v>
      </c>
      <c r="F29" s="30"/>
      <c r="G29" s="30"/>
      <c r="H29" s="128">
        <v>15.807</v>
      </c>
      <c r="I29" s="128">
        <v>5.134</v>
      </c>
      <c r="J29" s="128">
        <v>12.45</v>
      </c>
      <c r="K29" s="31"/>
    </row>
    <row r="30" spans="1:11" s="32" customFormat="1" ht="11.25" customHeight="1">
      <c r="A30" s="34" t="s">
        <v>23</v>
      </c>
      <c r="B30" s="28"/>
      <c r="C30" s="29">
        <v>244</v>
      </c>
      <c r="D30" s="29">
        <v>137</v>
      </c>
      <c r="E30" s="29">
        <v>220</v>
      </c>
      <c r="F30" s="30"/>
      <c r="G30" s="30"/>
      <c r="H30" s="128">
        <v>11.384</v>
      </c>
      <c r="I30" s="128">
        <v>6.25</v>
      </c>
      <c r="J30" s="128">
        <v>15.4</v>
      </c>
      <c r="K30" s="31"/>
    </row>
    <row r="31" spans="1:11" s="23" customFormat="1" ht="11.25" customHeight="1">
      <c r="A31" s="41" t="s">
        <v>24</v>
      </c>
      <c r="B31" s="36"/>
      <c r="C31" s="37">
        <v>2046</v>
      </c>
      <c r="D31" s="37">
        <v>1716</v>
      </c>
      <c r="E31" s="37">
        <v>1475</v>
      </c>
      <c r="F31" s="38">
        <v>85.95571095571096</v>
      </c>
      <c r="G31" s="39"/>
      <c r="H31" s="129">
        <v>115.869</v>
      </c>
      <c r="I31" s="130">
        <v>95.884</v>
      </c>
      <c r="J31" s="130">
        <v>63.35</v>
      </c>
      <c r="K31" s="40">
        <v>66.06941721246505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1057</v>
      </c>
      <c r="D33" s="29">
        <v>1600</v>
      </c>
      <c r="E33" s="29">
        <v>654</v>
      </c>
      <c r="F33" s="30"/>
      <c r="G33" s="30"/>
      <c r="H33" s="128">
        <v>37.305</v>
      </c>
      <c r="I33" s="128">
        <v>35.6</v>
      </c>
      <c r="J33" s="128">
        <v>19.007</v>
      </c>
      <c r="K33" s="31"/>
    </row>
    <row r="34" spans="1:11" s="32" customFormat="1" ht="11.25" customHeight="1">
      <c r="A34" s="34" t="s">
        <v>26</v>
      </c>
      <c r="B34" s="28"/>
      <c r="C34" s="29">
        <v>4254</v>
      </c>
      <c r="D34" s="29">
        <v>3620</v>
      </c>
      <c r="E34" s="29">
        <v>2500</v>
      </c>
      <c r="F34" s="30"/>
      <c r="G34" s="30"/>
      <c r="H34" s="128">
        <v>206.136</v>
      </c>
      <c r="I34" s="128">
        <v>175</v>
      </c>
      <c r="J34" s="128">
        <v>81.99</v>
      </c>
      <c r="K34" s="31"/>
    </row>
    <row r="35" spans="1:11" s="32" customFormat="1" ht="11.25" customHeight="1">
      <c r="A35" s="34" t="s">
        <v>27</v>
      </c>
      <c r="B35" s="28"/>
      <c r="C35" s="29">
        <v>7365</v>
      </c>
      <c r="D35" s="29">
        <v>5200</v>
      </c>
      <c r="E35" s="29">
        <v>2571</v>
      </c>
      <c r="F35" s="30"/>
      <c r="G35" s="30"/>
      <c r="H35" s="128">
        <v>408.812</v>
      </c>
      <c r="I35" s="128">
        <v>240</v>
      </c>
      <c r="J35" s="128">
        <v>143.162</v>
      </c>
      <c r="K35" s="31"/>
    </row>
    <row r="36" spans="1:11" s="32" customFormat="1" ht="11.25" customHeight="1">
      <c r="A36" s="34" t="s">
        <v>28</v>
      </c>
      <c r="B36" s="28"/>
      <c r="C36" s="29">
        <v>5</v>
      </c>
      <c r="D36" s="29">
        <v>5</v>
      </c>
      <c r="E36" s="29">
        <v>1</v>
      </c>
      <c r="F36" s="30"/>
      <c r="G36" s="30"/>
      <c r="H36" s="128">
        <v>0.175</v>
      </c>
      <c r="I36" s="128">
        <v>0.175</v>
      </c>
      <c r="J36" s="128">
        <v>0.001</v>
      </c>
      <c r="K36" s="31"/>
    </row>
    <row r="37" spans="1:11" s="23" customFormat="1" ht="11.25" customHeight="1">
      <c r="A37" s="35" t="s">
        <v>29</v>
      </c>
      <c r="B37" s="36"/>
      <c r="C37" s="37">
        <v>12681</v>
      </c>
      <c r="D37" s="37">
        <v>10425</v>
      </c>
      <c r="E37" s="37">
        <v>5726</v>
      </c>
      <c r="F37" s="38">
        <v>54.92565947242206</v>
      </c>
      <c r="G37" s="39"/>
      <c r="H37" s="129">
        <v>652.428</v>
      </c>
      <c r="I37" s="130">
        <v>450.77500000000003</v>
      </c>
      <c r="J37" s="130">
        <v>244.16</v>
      </c>
      <c r="K37" s="40">
        <v>54.16449448172591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76</v>
      </c>
      <c r="D39" s="37">
        <v>75</v>
      </c>
      <c r="E39" s="37">
        <v>65</v>
      </c>
      <c r="F39" s="38">
        <v>86.66666666666667</v>
      </c>
      <c r="G39" s="39"/>
      <c r="H39" s="129">
        <v>1.714</v>
      </c>
      <c r="I39" s="130">
        <v>1.65</v>
      </c>
      <c r="J39" s="130">
        <v>2.3</v>
      </c>
      <c r="K39" s="40">
        <v>139.39393939393938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>
        <v>395</v>
      </c>
      <c r="D41" s="29">
        <v>630</v>
      </c>
      <c r="E41" s="29">
        <v>690</v>
      </c>
      <c r="F41" s="30"/>
      <c r="G41" s="30"/>
      <c r="H41" s="128">
        <v>25.383</v>
      </c>
      <c r="I41" s="128">
        <v>40.246</v>
      </c>
      <c r="J41" s="128">
        <v>37.95</v>
      </c>
      <c r="K41" s="31"/>
    </row>
    <row r="42" spans="1:11" s="32" customFormat="1" ht="11.25" customHeight="1">
      <c r="A42" s="34" t="s">
        <v>32</v>
      </c>
      <c r="B42" s="28"/>
      <c r="C42" s="29">
        <v>689</v>
      </c>
      <c r="D42" s="29">
        <v>594</v>
      </c>
      <c r="E42" s="29">
        <v>698</v>
      </c>
      <c r="F42" s="30"/>
      <c r="G42" s="30"/>
      <c r="H42" s="128">
        <v>36.09</v>
      </c>
      <c r="I42" s="128">
        <v>19.29</v>
      </c>
      <c r="J42" s="128">
        <v>30.504</v>
      </c>
      <c r="K42" s="31"/>
    </row>
    <row r="43" spans="1:11" s="32" customFormat="1" ht="11.25" customHeight="1">
      <c r="A43" s="34" t="s">
        <v>33</v>
      </c>
      <c r="B43" s="28"/>
      <c r="C43" s="29">
        <v>3300</v>
      </c>
      <c r="D43" s="29">
        <v>3300</v>
      </c>
      <c r="E43" s="29">
        <v>3300</v>
      </c>
      <c r="F43" s="30"/>
      <c r="G43" s="30"/>
      <c r="H43" s="128">
        <v>214.5</v>
      </c>
      <c r="I43" s="128">
        <v>207.9</v>
      </c>
      <c r="J43" s="128">
        <v>214.5</v>
      </c>
      <c r="K43" s="31"/>
    </row>
    <row r="44" spans="1:11" s="32" customFormat="1" ht="11.25" customHeight="1">
      <c r="A44" s="34" t="s">
        <v>34</v>
      </c>
      <c r="B44" s="28"/>
      <c r="C44" s="29">
        <v>3499</v>
      </c>
      <c r="D44" s="29">
        <v>3382</v>
      </c>
      <c r="E44" s="29">
        <v>5246</v>
      </c>
      <c r="F44" s="30"/>
      <c r="G44" s="30"/>
      <c r="H44" s="128">
        <v>198.743</v>
      </c>
      <c r="I44" s="128">
        <v>186.159</v>
      </c>
      <c r="J44" s="128">
        <v>288.53</v>
      </c>
      <c r="K44" s="31"/>
    </row>
    <row r="45" spans="1:11" s="32" customFormat="1" ht="11.25" customHeight="1">
      <c r="A45" s="34" t="s">
        <v>35</v>
      </c>
      <c r="B45" s="28"/>
      <c r="C45" s="29">
        <v>260</v>
      </c>
      <c r="D45" s="29">
        <v>151</v>
      </c>
      <c r="E45" s="29">
        <v>240</v>
      </c>
      <c r="F45" s="30"/>
      <c r="G45" s="30"/>
      <c r="H45" s="128">
        <v>12.48</v>
      </c>
      <c r="I45" s="128">
        <v>7.55</v>
      </c>
      <c r="J45" s="128">
        <v>59.2</v>
      </c>
      <c r="K45" s="31"/>
    </row>
    <row r="46" spans="1:11" s="32" customFormat="1" ht="11.25" customHeight="1">
      <c r="A46" s="34" t="s">
        <v>36</v>
      </c>
      <c r="B46" s="28"/>
      <c r="C46" s="29">
        <v>344</v>
      </c>
      <c r="D46" s="29">
        <v>254</v>
      </c>
      <c r="E46" s="29">
        <v>225</v>
      </c>
      <c r="F46" s="30"/>
      <c r="G46" s="30"/>
      <c r="H46" s="128">
        <v>18.576</v>
      </c>
      <c r="I46" s="128">
        <v>13.462</v>
      </c>
      <c r="J46" s="128">
        <v>11.7</v>
      </c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8"/>
      <c r="I47" s="128"/>
      <c r="J47" s="128"/>
      <c r="K47" s="31"/>
    </row>
    <row r="48" spans="1:11" s="32" customFormat="1" ht="11.25" customHeight="1">
      <c r="A48" s="34" t="s">
        <v>38</v>
      </c>
      <c r="B48" s="28"/>
      <c r="C48" s="29">
        <v>500</v>
      </c>
      <c r="D48" s="29">
        <v>455</v>
      </c>
      <c r="E48" s="29">
        <v>455</v>
      </c>
      <c r="F48" s="30"/>
      <c r="G48" s="30"/>
      <c r="H48" s="128">
        <v>36.75</v>
      </c>
      <c r="I48" s="128">
        <v>33.215</v>
      </c>
      <c r="J48" s="128">
        <v>33.215</v>
      </c>
      <c r="K48" s="31"/>
    </row>
    <row r="49" spans="1:11" s="32" customFormat="1" ht="11.25" customHeight="1">
      <c r="A49" s="34" t="s">
        <v>39</v>
      </c>
      <c r="B49" s="28"/>
      <c r="C49" s="29">
        <v>2109</v>
      </c>
      <c r="D49" s="29">
        <v>2185</v>
      </c>
      <c r="E49" s="29">
        <v>1987</v>
      </c>
      <c r="F49" s="30"/>
      <c r="G49" s="30"/>
      <c r="H49" s="128">
        <v>122.706</v>
      </c>
      <c r="I49" s="128">
        <v>40.712</v>
      </c>
      <c r="J49" s="128">
        <v>63.926</v>
      </c>
      <c r="K49" s="31"/>
    </row>
    <row r="50" spans="1:11" s="23" customFormat="1" ht="11.25" customHeight="1">
      <c r="A50" s="41" t="s">
        <v>40</v>
      </c>
      <c r="B50" s="36"/>
      <c r="C50" s="37">
        <v>11096</v>
      </c>
      <c r="D50" s="37">
        <v>10951</v>
      </c>
      <c r="E50" s="37">
        <v>12841</v>
      </c>
      <c r="F50" s="38">
        <v>117.25869783581408</v>
      </c>
      <c r="G50" s="39"/>
      <c r="H50" s="129">
        <v>665.2280000000001</v>
      </c>
      <c r="I50" s="130">
        <v>548.534</v>
      </c>
      <c r="J50" s="130">
        <v>739.5250000000001</v>
      </c>
      <c r="K50" s="40">
        <v>134.8184433417072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343</v>
      </c>
      <c r="D52" s="37">
        <v>343</v>
      </c>
      <c r="E52" s="37">
        <v>343</v>
      </c>
      <c r="F52" s="38">
        <v>100</v>
      </c>
      <c r="G52" s="39"/>
      <c r="H52" s="129">
        <v>17.665</v>
      </c>
      <c r="I52" s="130">
        <v>4.15</v>
      </c>
      <c r="J52" s="130">
        <v>3.77</v>
      </c>
      <c r="K52" s="40">
        <v>90.84337349397589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521</v>
      </c>
      <c r="D54" s="29">
        <v>800</v>
      </c>
      <c r="E54" s="29">
        <v>650</v>
      </c>
      <c r="F54" s="30"/>
      <c r="G54" s="30"/>
      <c r="H54" s="128">
        <v>31.521</v>
      </c>
      <c r="I54" s="128">
        <v>48</v>
      </c>
      <c r="J54" s="128">
        <v>38.35</v>
      </c>
      <c r="K54" s="31"/>
    </row>
    <row r="55" spans="1:11" s="32" customFormat="1" ht="11.25" customHeight="1">
      <c r="A55" s="34" t="s">
        <v>43</v>
      </c>
      <c r="B55" s="28"/>
      <c r="C55" s="29">
        <v>78</v>
      </c>
      <c r="D55" s="29">
        <v>140</v>
      </c>
      <c r="E55" s="29">
        <v>76</v>
      </c>
      <c r="F55" s="30"/>
      <c r="G55" s="30"/>
      <c r="H55" s="128">
        <v>3.744</v>
      </c>
      <c r="I55" s="128">
        <v>6.65</v>
      </c>
      <c r="J55" s="128">
        <v>3.6</v>
      </c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8"/>
      <c r="I56" s="128"/>
      <c r="J56" s="128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/>
      <c r="I57" s="128"/>
      <c r="J57" s="128"/>
      <c r="K57" s="31"/>
    </row>
    <row r="58" spans="1:11" s="32" customFormat="1" ht="11.25" customHeight="1">
      <c r="A58" s="34" t="s">
        <v>46</v>
      </c>
      <c r="B58" s="28"/>
      <c r="C58" s="29">
        <v>1580</v>
      </c>
      <c r="D58" s="29">
        <v>1930</v>
      </c>
      <c r="E58" s="29">
        <v>1900</v>
      </c>
      <c r="F58" s="30"/>
      <c r="G58" s="30"/>
      <c r="H58" s="128">
        <v>79</v>
      </c>
      <c r="I58" s="128">
        <v>100.36</v>
      </c>
      <c r="J58" s="128">
        <v>62.4</v>
      </c>
      <c r="K58" s="31"/>
    </row>
    <row r="59" spans="1:11" s="23" customFormat="1" ht="11.25" customHeight="1">
      <c r="A59" s="35" t="s">
        <v>47</v>
      </c>
      <c r="B59" s="36"/>
      <c r="C59" s="37">
        <v>2179</v>
      </c>
      <c r="D59" s="37">
        <v>2870</v>
      </c>
      <c r="E59" s="37">
        <v>2626</v>
      </c>
      <c r="F59" s="38">
        <v>91.49825783972125</v>
      </c>
      <c r="G59" s="39"/>
      <c r="H59" s="129">
        <v>114.265</v>
      </c>
      <c r="I59" s="130">
        <v>155.01</v>
      </c>
      <c r="J59" s="130">
        <v>104.35</v>
      </c>
      <c r="K59" s="40">
        <v>67.31823753306239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29</v>
      </c>
      <c r="D61" s="29"/>
      <c r="E61" s="29">
        <v>22</v>
      </c>
      <c r="F61" s="30"/>
      <c r="G61" s="30"/>
      <c r="H61" s="128">
        <v>0.87</v>
      </c>
      <c r="I61" s="128"/>
      <c r="J61" s="128">
        <v>0.66</v>
      </c>
      <c r="K61" s="31"/>
    </row>
    <row r="62" spans="1:11" s="32" customFormat="1" ht="11.25" customHeight="1">
      <c r="A62" s="34" t="s">
        <v>49</v>
      </c>
      <c r="B62" s="28"/>
      <c r="C62" s="29">
        <v>21</v>
      </c>
      <c r="D62" s="29">
        <v>21</v>
      </c>
      <c r="E62" s="29">
        <v>21</v>
      </c>
      <c r="F62" s="30"/>
      <c r="G62" s="30"/>
      <c r="H62" s="128">
        <v>0.174</v>
      </c>
      <c r="I62" s="128">
        <v>0.165</v>
      </c>
      <c r="J62" s="128">
        <v>0.135</v>
      </c>
      <c r="K62" s="31"/>
    </row>
    <row r="63" spans="1:11" s="32" customFormat="1" ht="11.25" customHeight="1">
      <c r="A63" s="34" t="s">
        <v>50</v>
      </c>
      <c r="B63" s="28"/>
      <c r="C63" s="29">
        <v>154</v>
      </c>
      <c r="D63" s="29">
        <v>149</v>
      </c>
      <c r="E63" s="29">
        <v>171</v>
      </c>
      <c r="F63" s="30"/>
      <c r="G63" s="30"/>
      <c r="H63" s="128">
        <v>5.299</v>
      </c>
      <c r="I63" s="128">
        <v>4.474</v>
      </c>
      <c r="J63" s="128">
        <v>4.361</v>
      </c>
      <c r="K63" s="31"/>
    </row>
    <row r="64" spans="1:11" s="23" customFormat="1" ht="11.25" customHeight="1">
      <c r="A64" s="35" t="s">
        <v>51</v>
      </c>
      <c r="B64" s="36"/>
      <c r="C64" s="37">
        <v>204</v>
      </c>
      <c r="D64" s="37">
        <v>170</v>
      </c>
      <c r="E64" s="37">
        <v>214</v>
      </c>
      <c r="F64" s="38">
        <v>125.88235294117646</v>
      </c>
      <c r="G64" s="39"/>
      <c r="H64" s="129">
        <v>6.343</v>
      </c>
      <c r="I64" s="130">
        <v>4.639</v>
      </c>
      <c r="J64" s="130">
        <v>5.156</v>
      </c>
      <c r="K64" s="40">
        <v>111.14464324207803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66</v>
      </c>
      <c r="D66" s="37">
        <v>66</v>
      </c>
      <c r="E66" s="37">
        <v>160</v>
      </c>
      <c r="F66" s="38">
        <v>242.42424242424244</v>
      </c>
      <c r="G66" s="39"/>
      <c r="H66" s="129">
        <v>2.67</v>
      </c>
      <c r="I66" s="130">
        <v>2.5</v>
      </c>
      <c r="J66" s="130">
        <v>1.76</v>
      </c>
      <c r="K66" s="40">
        <v>70.4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372</v>
      </c>
      <c r="D68" s="29"/>
      <c r="E68" s="29">
        <v>250</v>
      </c>
      <c r="F68" s="30"/>
      <c r="G68" s="30"/>
      <c r="H68" s="128">
        <v>29.76</v>
      </c>
      <c r="I68" s="128"/>
      <c r="J68" s="128">
        <v>25</v>
      </c>
      <c r="K68" s="31"/>
    </row>
    <row r="69" spans="1:11" s="32" customFormat="1" ht="11.25" customHeight="1">
      <c r="A69" s="34" t="s">
        <v>54</v>
      </c>
      <c r="B69" s="28"/>
      <c r="C69" s="29">
        <v>154</v>
      </c>
      <c r="D69" s="29"/>
      <c r="E69" s="29">
        <v>250</v>
      </c>
      <c r="F69" s="30"/>
      <c r="G69" s="30"/>
      <c r="H69" s="128">
        <v>12.32</v>
      </c>
      <c r="I69" s="128"/>
      <c r="J69" s="128">
        <v>15</v>
      </c>
      <c r="K69" s="31"/>
    </row>
    <row r="70" spans="1:11" s="23" customFormat="1" ht="11.25" customHeight="1">
      <c r="A70" s="35" t="s">
        <v>55</v>
      </c>
      <c r="B70" s="36"/>
      <c r="C70" s="37">
        <v>526</v>
      </c>
      <c r="D70" s="37"/>
      <c r="E70" s="37">
        <v>500</v>
      </c>
      <c r="F70" s="38"/>
      <c r="G70" s="39"/>
      <c r="H70" s="129">
        <v>42.08</v>
      </c>
      <c r="I70" s="130"/>
      <c r="J70" s="130">
        <v>40</v>
      </c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8"/>
      <c r="I72" s="128"/>
      <c r="J72" s="128"/>
      <c r="K72" s="31"/>
    </row>
    <row r="73" spans="1:11" s="32" customFormat="1" ht="11.25" customHeight="1">
      <c r="A73" s="34" t="s">
        <v>57</v>
      </c>
      <c r="B73" s="28"/>
      <c r="C73" s="29">
        <v>300</v>
      </c>
      <c r="D73" s="29">
        <v>300</v>
      </c>
      <c r="E73" s="29">
        <v>420</v>
      </c>
      <c r="F73" s="30"/>
      <c r="G73" s="30"/>
      <c r="H73" s="128">
        <v>4.425</v>
      </c>
      <c r="I73" s="128">
        <v>4.425</v>
      </c>
      <c r="J73" s="128">
        <v>9.36</v>
      </c>
      <c r="K73" s="31"/>
    </row>
    <row r="74" spans="1:11" s="32" customFormat="1" ht="11.25" customHeight="1">
      <c r="A74" s="34" t="s">
        <v>58</v>
      </c>
      <c r="B74" s="28"/>
      <c r="C74" s="29"/>
      <c r="D74" s="29">
        <v>20</v>
      </c>
      <c r="E74" s="29"/>
      <c r="F74" s="30"/>
      <c r="G74" s="30"/>
      <c r="H74" s="128"/>
      <c r="I74" s="128">
        <v>0.8</v>
      </c>
      <c r="J74" s="128"/>
      <c r="K74" s="31"/>
    </row>
    <row r="75" spans="1:11" s="32" customFormat="1" ht="11.25" customHeight="1">
      <c r="A75" s="34" t="s">
        <v>59</v>
      </c>
      <c r="B75" s="28"/>
      <c r="C75" s="29">
        <v>181</v>
      </c>
      <c r="D75" s="29">
        <v>185</v>
      </c>
      <c r="E75" s="29">
        <v>300</v>
      </c>
      <c r="F75" s="30"/>
      <c r="G75" s="30"/>
      <c r="H75" s="128">
        <v>9.467</v>
      </c>
      <c r="I75" s="128">
        <v>9.676</v>
      </c>
      <c r="J75" s="128">
        <v>8.97</v>
      </c>
      <c r="K75" s="31"/>
    </row>
    <row r="76" spans="1:11" s="32" customFormat="1" ht="11.25" customHeight="1">
      <c r="A76" s="34" t="s">
        <v>60</v>
      </c>
      <c r="B76" s="28"/>
      <c r="C76" s="29">
        <v>172</v>
      </c>
      <c r="D76" s="29">
        <v>54</v>
      </c>
      <c r="E76" s="29">
        <v>127</v>
      </c>
      <c r="F76" s="30"/>
      <c r="G76" s="30"/>
      <c r="H76" s="128">
        <v>7.559</v>
      </c>
      <c r="I76" s="128">
        <v>1.89</v>
      </c>
      <c r="J76" s="128">
        <v>4.445</v>
      </c>
      <c r="K76" s="31"/>
    </row>
    <row r="77" spans="1:11" s="32" customFormat="1" ht="11.25" customHeight="1">
      <c r="A77" s="34" t="s">
        <v>61</v>
      </c>
      <c r="B77" s="28"/>
      <c r="C77" s="29">
        <v>13</v>
      </c>
      <c r="D77" s="29">
        <v>150</v>
      </c>
      <c r="E77" s="29">
        <v>2</v>
      </c>
      <c r="F77" s="30"/>
      <c r="G77" s="30"/>
      <c r="H77" s="128">
        <v>0.444</v>
      </c>
      <c r="I77" s="128">
        <v>5.195</v>
      </c>
      <c r="J77" s="128">
        <v>0.027</v>
      </c>
      <c r="K77" s="31"/>
    </row>
    <row r="78" spans="1:11" s="32" customFormat="1" ht="11.25" customHeight="1">
      <c r="A78" s="34" t="s">
        <v>62</v>
      </c>
      <c r="B78" s="28"/>
      <c r="C78" s="29">
        <v>160</v>
      </c>
      <c r="D78" s="29"/>
      <c r="E78" s="29"/>
      <c r="F78" s="30"/>
      <c r="G78" s="30"/>
      <c r="H78" s="128">
        <v>4.731</v>
      </c>
      <c r="I78" s="128"/>
      <c r="J78" s="128"/>
      <c r="K78" s="31"/>
    </row>
    <row r="79" spans="1:11" s="32" customFormat="1" ht="11.25" customHeight="1">
      <c r="A79" s="34" t="s">
        <v>63</v>
      </c>
      <c r="B79" s="28"/>
      <c r="C79" s="29">
        <v>223</v>
      </c>
      <c r="D79" s="29">
        <v>80</v>
      </c>
      <c r="E79" s="29">
        <v>80</v>
      </c>
      <c r="F79" s="30"/>
      <c r="G79" s="30"/>
      <c r="H79" s="128">
        <v>10.258</v>
      </c>
      <c r="I79" s="128">
        <v>3.6</v>
      </c>
      <c r="J79" s="128">
        <v>4.05</v>
      </c>
      <c r="K79" s="31"/>
    </row>
    <row r="80" spans="1:11" s="23" customFormat="1" ht="11.25" customHeight="1">
      <c r="A80" s="41" t="s">
        <v>64</v>
      </c>
      <c r="B80" s="36"/>
      <c r="C80" s="37">
        <v>1049</v>
      </c>
      <c r="D80" s="37">
        <v>789</v>
      </c>
      <c r="E80" s="37">
        <v>929</v>
      </c>
      <c r="F80" s="38">
        <v>117.74397972116603</v>
      </c>
      <c r="G80" s="39"/>
      <c r="H80" s="129">
        <v>36.884</v>
      </c>
      <c r="I80" s="130">
        <v>25.586000000000002</v>
      </c>
      <c r="J80" s="130">
        <v>26.852</v>
      </c>
      <c r="K80" s="40">
        <v>104.94801844758851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>
        <v>239</v>
      </c>
      <c r="D82" s="29">
        <v>239</v>
      </c>
      <c r="E82" s="29">
        <v>239</v>
      </c>
      <c r="F82" s="30"/>
      <c r="G82" s="30"/>
      <c r="H82" s="128">
        <v>2.453</v>
      </c>
      <c r="I82" s="128">
        <v>2.453</v>
      </c>
      <c r="J82" s="128">
        <v>2.478</v>
      </c>
      <c r="K82" s="31"/>
    </row>
    <row r="83" spans="1:11" s="32" customFormat="1" ht="11.25" customHeight="1">
      <c r="A83" s="34" t="s">
        <v>66</v>
      </c>
      <c r="B83" s="28"/>
      <c r="C83" s="29">
        <v>154</v>
      </c>
      <c r="D83" s="29">
        <v>154</v>
      </c>
      <c r="E83" s="29">
        <v>160</v>
      </c>
      <c r="F83" s="30"/>
      <c r="G83" s="30"/>
      <c r="H83" s="128">
        <v>1.472</v>
      </c>
      <c r="I83" s="128">
        <v>1.472</v>
      </c>
      <c r="J83" s="128">
        <v>1.596</v>
      </c>
      <c r="K83" s="31"/>
    </row>
    <row r="84" spans="1:11" s="23" customFormat="1" ht="11.25" customHeight="1">
      <c r="A84" s="35" t="s">
        <v>67</v>
      </c>
      <c r="B84" s="36"/>
      <c r="C84" s="37">
        <v>393</v>
      </c>
      <c r="D84" s="37">
        <v>393</v>
      </c>
      <c r="E84" s="37">
        <v>399</v>
      </c>
      <c r="F84" s="38">
        <v>101.52671755725191</v>
      </c>
      <c r="G84" s="39"/>
      <c r="H84" s="129">
        <v>3.925</v>
      </c>
      <c r="I84" s="130">
        <v>3.925</v>
      </c>
      <c r="J84" s="130">
        <v>4.074</v>
      </c>
      <c r="K84" s="40">
        <v>103.79617834394904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118251</v>
      </c>
      <c r="D87" s="48">
        <v>110224</v>
      </c>
      <c r="E87" s="48">
        <v>110708</v>
      </c>
      <c r="F87" s="49">
        <v>100.43910582087386</v>
      </c>
      <c r="G87" s="39"/>
      <c r="H87" s="133">
        <v>4418.247000000001</v>
      </c>
      <c r="I87" s="134">
        <v>3804.6800000000007</v>
      </c>
      <c r="J87" s="134">
        <v>4844.428000000001</v>
      </c>
      <c r="K87" s="49">
        <v>127.32813272075444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91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7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/>
      <c r="I9" s="128"/>
      <c r="J9" s="128"/>
      <c r="K9" s="31"/>
    </row>
    <row r="10" spans="1:11" s="32" customFormat="1" ht="11.25" customHeight="1">
      <c r="A10" s="34" t="s">
        <v>9</v>
      </c>
      <c r="B10" s="28"/>
      <c r="C10" s="29"/>
      <c r="D10" s="29">
        <v>2</v>
      </c>
      <c r="E10" s="29">
        <v>2</v>
      </c>
      <c r="F10" s="30"/>
      <c r="G10" s="30"/>
      <c r="H10" s="128"/>
      <c r="I10" s="128">
        <v>0.006</v>
      </c>
      <c r="J10" s="128">
        <v>0.005</v>
      </c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/>
      <c r="I11" s="128"/>
      <c r="J11" s="128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/>
      <c r="I12" s="128"/>
      <c r="J12" s="128"/>
      <c r="K12" s="31"/>
    </row>
    <row r="13" spans="1:11" s="23" customFormat="1" ht="11.25" customHeight="1">
      <c r="A13" s="35" t="s">
        <v>12</v>
      </c>
      <c r="B13" s="36"/>
      <c r="C13" s="37"/>
      <c r="D13" s="37">
        <v>2</v>
      </c>
      <c r="E13" s="37">
        <v>2</v>
      </c>
      <c r="F13" s="38">
        <v>100</v>
      </c>
      <c r="G13" s="39"/>
      <c r="H13" s="129"/>
      <c r="I13" s="130">
        <v>0.006</v>
      </c>
      <c r="J13" s="130">
        <v>0.005</v>
      </c>
      <c r="K13" s="40">
        <v>83.33333333333333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>
        <v>1</v>
      </c>
      <c r="D19" s="29"/>
      <c r="E19" s="29"/>
      <c r="F19" s="30"/>
      <c r="G19" s="30"/>
      <c r="H19" s="128">
        <v>0.005</v>
      </c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>
        <v>1</v>
      </c>
      <c r="D22" s="37"/>
      <c r="E22" s="37"/>
      <c r="F22" s="38"/>
      <c r="G22" s="39"/>
      <c r="H22" s="129">
        <v>0.005</v>
      </c>
      <c r="I22" s="130"/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1933</v>
      </c>
      <c r="D24" s="37">
        <v>1716</v>
      </c>
      <c r="E24" s="37">
        <v>1741</v>
      </c>
      <c r="F24" s="38">
        <v>101.45687645687646</v>
      </c>
      <c r="G24" s="39"/>
      <c r="H24" s="129">
        <v>7.289</v>
      </c>
      <c r="I24" s="130">
        <v>6.805</v>
      </c>
      <c r="J24" s="130">
        <v>6.883</v>
      </c>
      <c r="K24" s="40">
        <v>101.14621601763409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92</v>
      </c>
      <c r="D26" s="37">
        <v>75</v>
      </c>
      <c r="E26" s="37">
        <v>85</v>
      </c>
      <c r="F26" s="38">
        <v>113.33333333333333</v>
      </c>
      <c r="G26" s="39"/>
      <c r="H26" s="129">
        <v>0.378</v>
      </c>
      <c r="I26" s="130">
        <v>0.32</v>
      </c>
      <c r="J26" s="130">
        <v>0.34</v>
      </c>
      <c r="K26" s="40">
        <v>106.25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10</v>
      </c>
      <c r="D28" s="29">
        <v>9</v>
      </c>
      <c r="E28" s="29">
        <v>9</v>
      </c>
      <c r="F28" s="30"/>
      <c r="G28" s="30"/>
      <c r="H28" s="128">
        <v>0.043</v>
      </c>
      <c r="I28" s="128">
        <v>0.04</v>
      </c>
      <c r="J28" s="128">
        <v>0.04</v>
      </c>
      <c r="K28" s="31"/>
    </row>
    <row r="29" spans="1:11" s="32" customFormat="1" ht="11.25" customHeight="1">
      <c r="A29" s="34" t="s">
        <v>22</v>
      </c>
      <c r="B29" s="28"/>
      <c r="C29" s="29">
        <v>10</v>
      </c>
      <c r="D29" s="29">
        <v>10</v>
      </c>
      <c r="E29" s="29">
        <v>10</v>
      </c>
      <c r="F29" s="30"/>
      <c r="G29" s="30"/>
      <c r="H29" s="128">
        <v>0.018</v>
      </c>
      <c r="I29" s="128">
        <v>0.025</v>
      </c>
      <c r="J29" s="128">
        <v>0.016</v>
      </c>
      <c r="K29" s="31"/>
    </row>
    <row r="30" spans="1:11" s="32" customFormat="1" ht="11.25" customHeight="1">
      <c r="A30" s="34" t="s">
        <v>23</v>
      </c>
      <c r="B30" s="28"/>
      <c r="C30" s="29">
        <v>56</v>
      </c>
      <c r="D30" s="29">
        <v>59</v>
      </c>
      <c r="E30" s="29">
        <v>60</v>
      </c>
      <c r="F30" s="30"/>
      <c r="G30" s="30"/>
      <c r="H30" s="128">
        <v>0.224</v>
      </c>
      <c r="I30" s="128">
        <v>0.22</v>
      </c>
      <c r="J30" s="128">
        <v>0.256</v>
      </c>
      <c r="K30" s="31"/>
    </row>
    <row r="31" spans="1:11" s="23" customFormat="1" ht="11.25" customHeight="1">
      <c r="A31" s="41" t="s">
        <v>24</v>
      </c>
      <c r="B31" s="36"/>
      <c r="C31" s="37">
        <v>76</v>
      </c>
      <c r="D31" s="37">
        <v>78</v>
      </c>
      <c r="E31" s="37">
        <v>79</v>
      </c>
      <c r="F31" s="38">
        <v>101.28205128205128</v>
      </c>
      <c r="G31" s="39"/>
      <c r="H31" s="129">
        <v>0.28500000000000003</v>
      </c>
      <c r="I31" s="130">
        <v>0.28500000000000003</v>
      </c>
      <c r="J31" s="130">
        <v>0.312</v>
      </c>
      <c r="K31" s="40">
        <v>109.4736842105263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5</v>
      </c>
      <c r="D33" s="29">
        <v>6</v>
      </c>
      <c r="E33" s="29">
        <v>6</v>
      </c>
      <c r="F33" s="30"/>
      <c r="G33" s="30"/>
      <c r="H33" s="128">
        <v>0.028</v>
      </c>
      <c r="I33" s="128">
        <v>0.028</v>
      </c>
      <c r="J33" s="128">
        <v>0.026</v>
      </c>
      <c r="K33" s="31"/>
    </row>
    <row r="34" spans="1:11" s="32" customFormat="1" ht="11.25" customHeight="1">
      <c r="A34" s="34" t="s">
        <v>26</v>
      </c>
      <c r="B34" s="28"/>
      <c r="C34" s="29">
        <v>1</v>
      </c>
      <c r="D34" s="29">
        <v>1</v>
      </c>
      <c r="E34" s="29">
        <v>1</v>
      </c>
      <c r="F34" s="30"/>
      <c r="G34" s="30"/>
      <c r="H34" s="128">
        <v>0.006</v>
      </c>
      <c r="I34" s="128">
        <v>0.006</v>
      </c>
      <c r="J34" s="128">
        <v>0.006</v>
      </c>
      <c r="K34" s="31"/>
    </row>
    <row r="35" spans="1:11" s="32" customFormat="1" ht="11.25" customHeight="1">
      <c r="A35" s="34" t="s">
        <v>27</v>
      </c>
      <c r="B35" s="28"/>
      <c r="C35" s="29">
        <v>10</v>
      </c>
      <c r="D35" s="29">
        <v>7</v>
      </c>
      <c r="E35" s="29">
        <v>6</v>
      </c>
      <c r="F35" s="30"/>
      <c r="G35" s="30"/>
      <c r="H35" s="128">
        <v>0.022</v>
      </c>
      <c r="I35" s="128">
        <v>0.035</v>
      </c>
      <c r="J35" s="128">
        <v>0.026</v>
      </c>
      <c r="K35" s="31"/>
    </row>
    <row r="36" spans="1:11" s="32" customFormat="1" ht="11.25" customHeight="1">
      <c r="A36" s="34" t="s">
        <v>28</v>
      </c>
      <c r="B36" s="28"/>
      <c r="C36" s="29">
        <v>2</v>
      </c>
      <c r="D36" s="29">
        <v>2</v>
      </c>
      <c r="E36" s="29">
        <v>1</v>
      </c>
      <c r="F36" s="30"/>
      <c r="G36" s="30"/>
      <c r="H36" s="128">
        <v>0.014</v>
      </c>
      <c r="I36" s="128">
        <v>0.014</v>
      </c>
      <c r="J36" s="128">
        <v>0.005</v>
      </c>
      <c r="K36" s="31"/>
    </row>
    <row r="37" spans="1:11" s="23" customFormat="1" ht="11.25" customHeight="1">
      <c r="A37" s="35" t="s">
        <v>29</v>
      </c>
      <c r="B37" s="36"/>
      <c r="C37" s="37">
        <v>18</v>
      </c>
      <c r="D37" s="37">
        <v>16</v>
      </c>
      <c r="E37" s="37">
        <v>14</v>
      </c>
      <c r="F37" s="38">
        <v>87.5</v>
      </c>
      <c r="G37" s="39"/>
      <c r="H37" s="129">
        <v>0.07</v>
      </c>
      <c r="I37" s="130">
        <v>0.083</v>
      </c>
      <c r="J37" s="130">
        <v>0.063</v>
      </c>
      <c r="K37" s="40">
        <v>75.90361445783132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1</v>
      </c>
      <c r="D39" s="37"/>
      <c r="E39" s="37"/>
      <c r="F39" s="38"/>
      <c r="G39" s="39"/>
      <c r="H39" s="129">
        <v>0.003</v>
      </c>
      <c r="I39" s="130"/>
      <c r="J39" s="130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>
        <v>29</v>
      </c>
      <c r="D41" s="29">
        <v>24</v>
      </c>
      <c r="E41" s="29">
        <v>22</v>
      </c>
      <c r="F41" s="30"/>
      <c r="G41" s="30"/>
      <c r="H41" s="128">
        <v>0.144</v>
      </c>
      <c r="I41" s="128">
        <v>0.108</v>
      </c>
      <c r="J41" s="128">
        <v>0.112</v>
      </c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8"/>
      <c r="I42" s="128"/>
      <c r="J42" s="128"/>
      <c r="K42" s="31"/>
    </row>
    <row r="43" spans="1:11" s="32" customFormat="1" ht="11.25" customHeight="1">
      <c r="A43" s="34" t="s">
        <v>33</v>
      </c>
      <c r="B43" s="28"/>
      <c r="C43" s="29">
        <v>2</v>
      </c>
      <c r="D43" s="29">
        <v>2</v>
      </c>
      <c r="E43" s="29"/>
      <c r="F43" s="30"/>
      <c r="G43" s="30"/>
      <c r="H43" s="128">
        <v>0.01</v>
      </c>
      <c r="I43" s="128">
        <v>0.01</v>
      </c>
      <c r="J43" s="128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/>
      <c r="I44" s="128"/>
      <c r="J44" s="128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8"/>
      <c r="I45" s="128"/>
      <c r="J45" s="128"/>
      <c r="K45" s="31"/>
    </row>
    <row r="46" spans="1:11" s="32" customFormat="1" ht="11.25" customHeight="1">
      <c r="A46" s="34" t="s">
        <v>36</v>
      </c>
      <c r="B46" s="28"/>
      <c r="C46" s="29">
        <v>1</v>
      </c>
      <c r="D46" s="29">
        <v>1</v>
      </c>
      <c r="E46" s="29"/>
      <c r="F46" s="30"/>
      <c r="G46" s="30"/>
      <c r="H46" s="128">
        <v>0.008</v>
      </c>
      <c r="I46" s="128">
        <v>0.008</v>
      </c>
      <c r="J46" s="128"/>
      <c r="K46" s="31"/>
    </row>
    <row r="47" spans="1:11" s="32" customFormat="1" ht="11.25" customHeight="1">
      <c r="A47" s="34" t="s">
        <v>37</v>
      </c>
      <c r="B47" s="28"/>
      <c r="C47" s="29">
        <v>2</v>
      </c>
      <c r="D47" s="29">
        <v>2</v>
      </c>
      <c r="E47" s="29">
        <v>2</v>
      </c>
      <c r="F47" s="30"/>
      <c r="G47" s="30"/>
      <c r="H47" s="128"/>
      <c r="I47" s="128"/>
      <c r="J47" s="128"/>
      <c r="K47" s="31"/>
    </row>
    <row r="48" spans="1:11" s="32" customFormat="1" ht="11.25" customHeight="1">
      <c r="A48" s="34" t="s">
        <v>38</v>
      </c>
      <c r="B48" s="28"/>
      <c r="C48" s="29">
        <v>71</v>
      </c>
      <c r="D48" s="29">
        <v>73</v>
      </c>
      <c r="E48" s="29">
        <v>61</v>
      </c>
      <c r="F48" s="30"/>
      <c r="G48" s="30"/>
      <c r="H48" s="128">
        <v>0.32</v>
      </c>
      <c r="I48" s="128">
        <v>0.307</v>
      </c>
      <c r="J48" s="128">
        <v>0.305</v>
      </c>
      <c r="K48" s="31"/>
    </row>
    <row r="49" spans="1:11" s="32" customFormat="1" ht="11.25" customHeight="1">
      <c r="A49" s="34" t="s">
        <v>39</v>
      </c>
      <c r="B49" s="28"/>
      <c r="C49" s="29">
        <v>46</v>
      </c>
      <c r="D49" s="29">
        <v>23</v>
      </c>
      <c r="E49" s="29">
        <v>43</v>
      </c>
      <c r="F49" s="30"/>
      <c r="G49" s="30"/>
      <c r="H49" s="128">
        <v>0.345</v>
      </c>
      <c r="I49" s="128">
        <v>0.173</v>
      </c>
      <c r="J49" s="128">
        <v>0.344</v>
      </c>
      <c r="K49" s="31"/>
    </row>
    <row r="50" spans="1:11" s="23" customFormat="1" ht="11.25" customHeight="1">
      <c r="A50" s="41" t="s">
        <v>40</v>
      </c>
      <c r="B50" s="36"/>
      <c r="C50" s="37">
        <v>151</v>
      </c>
      <c r="D50" s="37">
        <v>125</v>
      </c>
      <c r="E50" s="37">
        <v>128</v>
      </c>
      <c r="F50" s="38">
        <v>102.4</v>
      </c>
      <c r="G50" s="39"/>
      <c r="H50" s="129">
        <v>0.827</v>
      </c>
      <c r="I50" s="130">
        <v>0.606</v>
      </c>
      <c r="J50" s="130">
        <v>0.7609999999999999</v>
      </c>
      <c r="K50" s="40">
        <v>125.57755775577557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75</v>
      </c>
      <c r="D52" s="37">
        <v>75</v>
      </c>
      <c r="E52" s="37">
        <v>68</v>
      </c>
      <c r="F52" s="38">
        <v>90.66666666666667</v>
      </c>
      <c r="G52" s="39"/>
      <c r="H52" s="129">
        <v>0.399</v>
      </c>
      <c r="I52" s="130">
        <v>0.4</v>
      </c>
      <c r="J52" s="130">
        <v>0.18</v>
      </c>
      <c r="K52" s="40">
        <v>45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15</v>
      </c>
      <c r="D54" s="29">
        <v>24</v>
      </c>
      <c r="E54" s="29">
        <v>10</v>
      </c>
      <c r="F54" s="30"/>
      <c r="G54" s="30"/>
      <c r="H54" s="128">
        <v>0.098</v>
      </c>
      <c r="I54" s="128">
        <v>0.132</v>
      </c>
      <c r="J54" s="128">
        <v>0.057</v>
      </c>
      <c r="K54" s="31"/>
    </row>
    <row r="55" spans="1:11" s="32" customFormat="1" ht="11.25" customHeight="1">
      <c r="A55" s="34" t="s">
        <v>43</v>
      </c>
      <c r="B55" s="28"/>
      <c r="C55" s="29">
        <v>63</v>
      </c>
      <c r="D55" s="29">
        <v>63</v>
      </c>
      <c r="E55" s="29">
        <v>65</v>
      </c>
      <c r="F55" s="30"/>
      <c r="G55" s="30"/>
      <c r="H55" s="128">
        <v>0.328</v>
      </c>
      <c r="I55" s="128">
        <v>0.328</v>
      </c>
      <c r="J55" s="128">
        <v>0.312</v>
      </c>
      <c r="K55" s="31"/>
    </row>
    <row r="56" spans="1:11" s="32" customFormat="1" ht="11.25" customHeight="1">
      <c r="A56" s="34" t="s">
        <v>44</v>
      </c>
      <c r="B56" s="28"/>
      <c r="C56" s="29">
        <v>16</v>
      </c>
      <c r="D56" s="29">
        <v>16</v>
      </c>
      <c r="E56" s="29">
        <v>16</v>
      </c>
      <c r="F56" s="30"/>
      <c r="G56" s="30"/>
      <c r="H56" s="128">
        <v>0.067</v>
      </c>
      <c r="I56" s="128">
        <v>0.08</v>
      </c>
      <c r="J56" s="128">
        <v>0.079</v>
      </c>
      <c r="K56" s="31"/>
    </row>
    <row r="57" spans="1:11" s="32" customFormat="1" ht="11.25" customHeight="1">
      <c r="A57" s="34" t="s">
        <v>45</v>
      </c>
      <c r="B57" s="28"/>
      <c r="C57" s="29">
        <v>826</v>
      </c>
      <c r="D57" s="29">
        <v>885</v>
      </c>
      <c r="E57" s="29">
        <v>757</v>
      </c>
      <c r="F57" s="30"/>
      <c r="G57" s="30"/>
      <c r="H57" s="128">
        <v>3.444</v>
      </c>
      <c r="I57" s="128">
        <v>3.047</v>
      </c>
      <c r="J57" s="128">
        <v>3.028</v>
      </c>
      <c r="K57" s="31"/>
    </row>
    <row r="58" spans="1:11" s="32" customFormat="1" ht="11.25" customHeight="1">
      <c r="A58" s="34" t="s">
        <v>46</v>
      </c>
      <c r="B58" s="28"/>
      <c r="C58" s="29">
        <v>44</v>
      </c>
      <c r="D58" s="29">
        <v>46</v>
      </c>
      <c r="E58" s="29">
        <v>35</v>
      </c>
      <c r="F58" s="30"/>
      <c r="G58" s="30"/>
      <c r="H58" s="128">
        <v>0.264</v>
      </c>
      <c r="I58" s="128">
        <v>0.207</v>
      </c>
      <c r="J58" s="128">
        <v>0.134</v>
      </c>
      <c r="K58" s="31"/>
    </row>
    <row r="59" spans="1:11" s="23" customFormat="1" ht="11.25" customHeight="1">
      <c r="A59" s="35" t="s">
        <v>47</v>
      </c>
      <c r="B59" s="36"/>
      <c r="C59" s="37">
        <v>964</v>
      </c>
      <c r="D59" s="37">
        <v>1034</v>
      </c>
      <c r="E59" s="37">
        <v>883</v>
      </c>
      <c r="F59" s="38">
        <v>85.39651837524178</v>
      </c>
      <c r="G59" s="39"/>
      <c r="H59" s="129">
        <v>4.201</v>
      </c>
      <c r="I59" s="130">
        <v>3.794</v>
      </c>
      <c r="J59" s="130">
        <v>3.61</v>
      </c>
      <c r="K59" s="40">
        <v>95.15023721665789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19</v>
      </c>
      <c r="D61" s="29"/>
      <c r="E61" s="29"/>
      <c r="F61" s="30"/>
      <c r="G61" s="30"/>
      <c r="H61" s="128">
        <v>0.133</v>
      </c>
      <c r="I61" s="128"/>
      <c r="J61" s="128"/>
      <c r="K61" s="31"/>
    </row>
    <row r="62" spans="1:11" s="32" customFormat="1" ht="11.25" customHeight="1">
      <c r="A62" s="34" t="s">
        <v>49</v>
      </c>
      <c r="B62" s="28"/>
      <c r="C62" s="29">
        <v>2</v>
      </c>
      <c r="D62" s="29">
        <v>2</v>
      </c>
      <c r="E62" s="29">
        <v>1</v>
      </c>
      <c r="F62" s="30"/>
      <c r="G62" s="30"/>
      <c r="H62" s="128">
        <v>0.006</v>
      </c>
      <c r="I62" s="128">
        <v>0.006</v>
      </c>
      <c r="J62" s="128">
        <v>0.003</v>
      </c>
      <c r="K62" s="31"/>
    </row>
    <row r="63" spans="1:11" s="32" customFormat="1" ht="11.25" customHeight="1">
      <c r="A63" s="34" t="s">
        <v>50</v>
      </c>
      <c r="B63" s="28"/>
      <c r="C63" s="29">
        <v>2</v>
      </c>
      <c r="D63" s="29">
        <v>2</v>
      </c>
      <c r="E63" s="29">
        <v>7</v>
      </c>
      <c r="F63" s="30"/>
      <c r="G63" s="30"/>
      <c r="H63" s="128">
        <v>0.014</v>
      </c>
      <c r="I63" s="128">
        <v>0.008</v>
      </c>
      <c r="J63" s="128">
        <v>0.04</v>
      </c>
      <c r="K63" s="31"/>
    </row>
    <row r="64" spans="1:11" s="23" customFormat="1" ht="11.25" customHeight="1">
      <c r="A64" s="35" t="s">
        <v>51</v>
      </c>
      <c r="B64" s="36"/>
      <c r="C64" s="37">
        <v>23</v>
      </c>
      <c r="D64" s="37">
        <v>4</v>
      </c>
      <c r="E64" s="37">
        <v>8</v>
      </c>
      <c r="F64" s="38">
        <v>200</v>
      </c>
      <c r="G64" s="39"/>
      <c r="H64" s="129">
        <v>0.15300000000000002</v>
      </c>
      <c r="I64" s="130">
        <v>0.014</v>
      </c>
      <c r="J64" s="130">
        <v>0.043000000000000003</v>
      </c>
      <c r="K64" s="40">
        <v>307.14285714285717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23</v>
      </c>
      <c r="D66" s="37">
        <v>20</v>
      </c>
      <c r="E66" s="37">
        <v>12</v>
      </c>
      <c r="F66" s="38">
        <v>60</v>
      </c>
      <c r="G66" s="39"/>
      <c r="H66" s="129">
        <v>0.124</v>
      </c>
      <c r="I66" s="130">
        <v>0.1</v>
      </c>
      <c r="J66" s="130">
        <v>0.11</v>
      </c>
      <c r="K66" s="40">
        <v>110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337</v>
      </c>
      <c r="D68" s="29">
        <v>240</v>
      </c>
      <c r="E68" s="29">
        <v>165</v>
      </c>
      <c r="F68" s="30"/>
      <c r="G68" s="30"/>
      <c r="H68" s="128">
        <v>1.817</v>
      </c>
      <c r="I68" s="128">
        <v>1.1</v>
      </c>
      <c r="J68" s="128">
        <v>0.7</v>
      </c>
      <c r="K68" s="31"/>
    </row>
    <row r="69" spans="1:11" s="32" customFormat="1" ht="11.25" customHeight="1">
      <c r="A69" s="34" t="s">
        <v>54</v>
      </c>
      <c r="B69" s="28"/>
      <c r="C69" s="29">
        <v>444</v>
      </c>
      <c r="D69" s="29">
        <v>440</v>
      </c>
      <c r="E69" s="29">
        <v>445</v>
      </c>
      <c r="F69" s="30"/>
      <c r="G69" s="30"/>
      <c r="H69" s="128">
        <v>2.242</v>
      </c>
      <c r="I69" s="128">
        <v>2.6</v>
      </c>
      <c r="J69" s="128">
        <v>2.4</v>
      </c>
      <c r="K69" s="31"/>
    </row>
    <row r="70" spans="1:11" s="23" customFormat="1" ht="11.25" customHeight="1">
      <c r="A70" s="35" t="s">
        <v>55</v>
      </c>
      <c r="B70" s="36"/>
      <c r="C70" s="37">
        <v>781</v>
      </c>
      <c r="D70" s="37">
        <v>680</v>
      </c>
      <c r="E70" s="37">
        <v>610</v>
      </c>
      <c r="F70" s="38">
        <v>89.70588235294117</v>
      </c>
      <c r="G70" s="39"/>
      <c r="H70" s="129">
        <v>4.059</v>
      </c>
      <c r="I70" s="130">
        <v>3.7</v>
      </c>
      <c r="J70" s="130">
        <v>3.0999999999999996</v>
      </c>
      <c r="K70" s="40">
        <v>83.78378378378376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60</v>
      </c>
      <c r="D72" s="29">
        <v>54</v>
      </c>
      <c r="E72" s="29">
        <v>51</v>
      </c>
      <c r="F72" s="30"/>
      <c r="G72" s="30"/>
      <c r="H72" s="128">
        <v>0.432</v>
      </c>
      <c r="I72" s="128">
        <v>0.383</v>
      </c>
      <c r="J72" s="128">
        <v>0.286</v>
      </c>
      <c r="K72" s="31"/>
    </row>
    <row r="73" spans="1:11" s="32" customFormat="1" ht="11.25" customHeight="1">
      <c r="A73" s="34" t="s">
        <v>57</v>
      </c>
      <c r="B73" s="28"/>
      <c r="C73" s="29">
        <v>385</v>
      </c>
      <c r="D73" s="29">
        <v>385</v>
      </c>
      <c r="E73" s="29">
        <v>385</v>
      </c>
      <c r="F73" s="30"/>
      <c r="G73" s="30"/>
      <c r="H73" s="128">
        <v>1.28</v>
      </c>
      <c r="I73" s="128">
        <v>1.28</v>
      </c>
      <c r="J73" s="128">
        <v>1.2</v>
      </c>
      <c r="K73" s="31"/>
    </row>
    <row r="74" spans="1:11" s="32" customFormat="1" ht="11.25" customHeight="1">
      <c r="A74" s="34" t="s">
        <v>58</v>
      </c>
      <c r="B74" s="28"/>
      <c r="C74" s="29">
        <v>285</v>
      </c>
      <c r="D74" s="29">
        <v>290</v>
      </c>
      <c r="E74" s="29">
        <v>237</v>
      </c>
      <c r="F74" s="30"/>
      <c r="G74" s="30"/>
      <c r="H74" s="128">
        <v>1.092</v>
      </c>
      <c r="I74" s="128">
        <v>1.26</v>
      </c>
      <c r="J74" s="128">
        <v>0.586</v>
      </c>
      <c r="K74" s="31"/>
    </row>
    <row r="75" spans="1:11" s="32" customFormat="1" ht="11.25" customHeight="1">
      <c r="A75" s="34" t="s">
        <v>59</v>
      </c>
      <c r="B75" s="28"/>
      <c r="C75" s="29">
        <v>6627</v>
      </c>
      <c r="D75" s="29">
        <v>6259</v>
      </c>
      <c r="E75" s="29">
        <v>6500</v>
      </c>
      <c r="F75" s="30"/>
      <c r="G75" s="30"/>
      <c r="H75" s="128">
        <v>31.713</v>
      </c>
      <c r="I75" s="128">
        <v>30.083</v>
      </c>
      <c r="J75" s="128">
        <v>23</v>
      </c>
      <c r="K75" s="31"/>
    </row>
    <row r="76" spans="1:11" s="32" customFormat="1" ht="11.25" customHeight="1">
      <c r="A76" s="34" t="s">
        <v>60</v>
      </c>
      <c r="B76" s="28"/>
      <c r="C76" s="29">
        <v>120</v>
      </c>
      <c r="D76" s="29">
        <v>110</v>
      </c>
      <c r="E76" s="29">
        <v>104</v>
      </c>
      <c r="F76" s="30"/>
      <c r="G76" s="30"/>
      <c r="H76" s="128">
        <v>0.33</v>
      </c>
      <c r="I76" s="128">
        <v>0.36</v>
      </c>
      <c r="J76" s="128">
        <v>0.385</v>
      </c>
      <c r="K76" s="31"/>
    </row>
    <row r="77" spans="1:11" s="32" customFormat="1" ht="11.25" customHeight="1">
      <c r="A77" s="34" t="s">
        <v>61</v>
      </c>
      <c r="B77" s="28"/>
      <c r="C77" s="29">
        <v>609</v>
      </c>
      <c r="D77" s="29">
        <v>585</v>
      </c>
      <c r="E77" s="29">
        <v>607</v>
      </c>
      <c r="F77" s="30"/>
      <c r="G77" s="30"/>
      <c r="H77" s="128">
        <v>2.798</v>
      </c>
      <c r="I77" s="128">
        <v>1.901</v>
      </c>
      <c r="J77" s="128">
        <v>1.172</v>
      </c>
      <c r="K77" s="31"/>
    </row>
    <row r="78" spans="1:11" s="32" customFormat="1" ht="11.25" customHeight="1">
      <c r="A78" s="34" t="s">
        <v>62</v>
      </c>
      <c r="B78" s="28"/>
      <c r="C78" s="29">
        <v>696</v>
      </c>
      <c r="D78" s="29">
        <v>811</v>
      </c>
      <c r="E78" s="29">
        <v>766</v>
      </c>
      <c r="F78" s="30"/>
      <c r="G78" s="30"/>
      <c r="H78" s="128">
        <v>3.466</v>
      </c>
      <c r="I78" s="128">
        <v>6</v>
      </c>
      <c r="J78" s="128">
        <v>5.362</v>
      </c>
      <c r="K78" s="31"/>
    </row>
    <row r="79" spans="1:11" s="32" customFormat="1" ht="11.25" customHeight="1">
      <c r="A79" s="34" t="s">
        <v>63</v>
      </c>
      <c r="B79" s="28"/>
      <c r="C79" s="29">
        <v>600</v>
      </c>
      <c r="D79" s="29">
        <v>570</v>
      </c>
      <c r="E79" s="29">
        <v>590</v>
      </c>
      <c r="F79" s="30"/>
      <c r="G79" s="30"/>
      <c r="H79" s="128">
        <v>3.27</v>
      </c>
      <c r="I79" s="128">
        <v>3.107</v>
      </c>
      <c r="J79" s="128">
        <v>2.065</v>
      </c>
      <c r="K79" s="31"/>
    </row>
    <row r="80" spans="1:11" s="23" customFormat="1" ht="11.25" customHeight="1">
      <c r="A80" s="41" t="s">
        <v>64</v>
      </c>
      <c r="B80" s="36"/>
      <c r="C80" s="37">
        <v>9382</v>
      </c>
      <c r="D80" s="37">
        <v>9064</v>
      </c>
      <c r="E80" s="37">
        <v>9240</v>
      </c>
      <c r="F80" s="38">
        <v>101.94174757281553</v>
      </c>
      <c r="G80" s="39"/>
      <c r="H80" s="129">
        <v>44.38100000000001</v>
      </c>
      <c r="I80" s="130">
        <v>44.374</v>
      </c>
      <c r="J80" s="130">
        <v>34.056</v>
      </c>
      <c r="K80" s="40">
        <v>76.7476450173525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8"/>
      <c r="I82" s="128"/>
      <c r="J82" s="128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8"/>
      <c r="I83" s="128"/>
      <c r="J83" s="128"/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9"/>
      <c r="I84" s="130"/>
      <c r="J84" s="130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13520</v>
      </c>
      <c r="D87" s="48">
        <v>12889</v>
      </c>
      <c r="E87" s="48">
        <v>12870</v>
      </c>
      <c r="F87" s="49">
        <v>99.85258747769416</v>
      </c>
      <c r="G87" s="39"/>
      <c r="H87" s="133">
        <v>62.17400000000001</v>
      </c>
      <c r="I87" s="134">
        <v>60.487</v>
      </c>
      <c r="J87" s="134">
        <v>49.462999999999994</v>
      </c>
      <c r="K87" s="49">
        <v>81.77459619422353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92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4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/>
      <c r="I9" s="128"/>
      <c r="J9" s="128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/>
      <c r="I10" s="128"/>
      <c r="J10" s="128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/>
      <c r="I11" s="128"/>
      <c r="J11" s="128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/>
      <c r="I12" s="128"/>
      <c r="J12" s="128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9"/>
      <c r="I13" s="130"/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/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9"/>
      <c r="I22" s="130"/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>
        <v>2</v>
      </c>
      <c r="F24" s="38"/>
      <c r="G24" s="39"/>
      <c r="H24" s="129"/>
      <c r="I24" s="130"/>
      <c r="J24" s="130">
        <v>0.09</v>
      </c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3</v>
      </c>
      <c r="D26" s="37">
        <v>2</v>
      </c>
      <c r="E26" s="37">
        <v>2</v>
      </c>
      <c r="F26" s="38">
        <v>100</v>
      </c>
      <c r="G26" s="39"/>
      <c r="H26" s="129">
        <v>0.051</v>
      </c>
      <c r="I26" s="130">
        <v>0.03</v>
      </c>
      <c r="J26" s="130">
        <v>0.05</v>
      </c>
      <c r="K26" s="40">
        <v>166.66666666666669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1</v>
      </c>
      <c r="D28" s="29">
        <v>1</v>
      </c>
      <c r="E28" s="29">
        <v>2</v>
      </c>
      <c r="F28" s="30"/>
      <c r="G28" s="30"/>
      <c r="H28" s="128">
        <v>0.041</v>
      </c>
      <c r="I28" s="128">
        <v>0.04</v>
      </c>
      <c r="J28" s="128">
        <v>0.07</v>
      </c>
      <c r="K28" s="31"/>
    </row>
    <row r="29" spans="1:11" s="32" customFormat="1" ht="11.25" customHeight="1">
      <c r="A29" s="34" t="s">
        <v>22</v>
      </c>
      <c r="B29" s="28"/>
      <c r="C29" s="29"/>
      <c r="D29" s="29">
        <v>1</v>
      </c>
      <c r="E29" s="29">
        <v>1</v>
      </c>
      <c r="F29" s="30"/>
      <c r="G29" s="30"/>
      <c r="H29" s="128"/>
      <c r="I29" s="128">
        <v>0.001</v>
      </c>
      <c r="J29" s="128">
        <v>0.001</v>
      </c>
      <c r="K29" s="31"/>
    </row>
    <row r="30" spans="1:11" s="32" customFormat="1" ht="11.25" customHeight="1">
      <c r="A30" s="34" t="s">
        <v>23</v>
      </c>
      <c r="B30" s="28"/>
      <c r="C30" s="29">
        <v>4</v>
      </c>
      <c r="D30" s="29">
        <v>27</v>
      </c>
      <c r="E30" s="29">
        <v>25</v>
      </c>
      <c r="F30" s="30"/>
      <c r="G30" s="30"/>
      <c r="H30" s="128">
        <v>0.16</v>
      </c>
      <c r="I30" s="128">
        <v>1.04</v>
      </c>
      <c r="J30" s="128">
        <v>0.959</v>
      </c>
      <c r="K30" s="31"/>
    </row>
    <row r="31" spans="1:11" s="23" customFormat="1" ht="11.25" customHeight="1">
      <c r="A31" s="41" t="s">
        <v>24</v>
      </c>
      <c r="B31" s="36"/>
      <c r="C31" s="37">
        <v>5</v>
      </c>
      <c r="D31" s="37">
        <v>29</v>
      </c>
      <c r="E31" s="37">
        <v>28</v>
      </c>
      <c r="F31" s="38">
        <v>96.55172413793103</v>
      </c>
      <c r="G31" s="39"/>
      <c r="H31" s="129">
        <v>0.201</v>
      </c>
      <c r="I31" s="130">
        <v>1.081</v>
      </c>
      <c r="J31" s="130">
        <v>1.03</v>
      </c>
      <c r="K31" s="40">
        <v>95.28214616096207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24</v>
      </c>
      <c r="D33" s="29">
        <v>11</v>
      </c>
      <c r="E33" s="29">
        <v>20</v>
      </c>
      <c r="F33" s="30"/>
      <c r="G33" s="30"/>
      <c r="H33" s="128">
        <v>0.726</v>
      </c>
      <c r="I33" s="128">
        <v>0.286</v>
      </c>
      <c r="J33" s="128">
        <v>0.55</v>
      </c>
      <c r="K33" s="31"/>
    </row>
    <row r="34" spans="1:11" s="32" customFormat="1" ht="11.25" customHeight="1">
      <c r="A34" s="34" t="s">
        <v>26</v>
      </c>
      <c r="B34" s="28"/>
      <c r="C34" s="29">
        <v>6</v>
      </c>
      <c r="D34" s="29">
        <v>6</v>
      </c>
      <c r="E34" s="29">
        <v>9</v>
      </c>
      <c r="F34" s="30"/>
      <c r="G34" s="30"/>
      <c r="H34" s="128">
        <v>0.199</v>
      </c>
      <c r="I34" s="128">
        <v>0.2</v>
      </c>
      <c r="J34" s="128">
        <v>0.216</v>
      </c>
      <c r="K34" s="31"/>
    </row>
    <row r="35" spans="1:11" s="32" customFormat="1" ht="11.25" customHeight="1">
      <c r="A35" s="34" t="s">
        <v>27</v>
      </c>
      <c r="B35" s="28"/>
      <c r="C35" s="29">
        <v>4</v>
      </c>
      <c r="D35" s="29">
        <v>10</v>
      </c>
      <c r="E35" s="29">
        <v>19</v>
      </c>
      <c r="F35" s="30"/>
      <c r="G35" s="30"/>
      <c r="H35" s="128">
        <v>0.085</v>
      </c>
      <c r="I35" s="128">
        <v>0.36</v>
      </c>
      <c r="J35" s="128">
        <v>0.397</v>
      </c>
      <c r="K35" s="31"/>
    </row>
    <row r="36" spans="1:11" s="32" customFormat="1" ht="11.25" customHeight="1">
      <c r="A36" s="34" t="s">
        <v>28</v>
      </c>
      <c r="B36" s="28"/>
      <c r="C36" s="29">
        <v>208</v>
      </c>
      <c r="D36" s="29">
        <v>103</v>
      </c>
      <c r="E36" s="29">
        <v>212</v>
      </c>
      <c r="F36" s="30"/>
      <c r="G36" s="30"/>
      <c r="H36" s="128">
        <v>5.82</v>
      </c>
      <c r="I36" s="128">
        <v>2.884</v>
      </c>
      <c r="J36" s="128">
        <v>6.356</v>
      </c>
      <c r="K36" s="31"/>
    </row>
    <row r="37" spans="1:11" s="23" customFormat="1" ht="11.25" customHeight="1">
      <c r="A37" s="35" t="s">
        <v>29</v>
      </c>
      <c r="B37" s="36"/>
      <c r="C37" s="37">
        <v>242</v>
      </c>
      <c r="D37" s="37">
        <v>130</v>
      </c>
      <c r="E37" s="37">
        <v>260</v>
      </c>
      <c r="F37" s="38">
        <v>200</v>
      </c>
      <c r="G37" s="39"/>
      <c r="H37" s="129">
        <v>6.83</v>
      </c>
      <c r="I37" s="130">
        <v>3.73</v>
      </c>
      <c r="J37" s="130">
        <v>7.519</v>
      </c>
      <c r="K37" s="40">
        <v>201.58176943699732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176</v>
      </c>
      <c r="D39" s="37">
        <v>170</v>
      </c>
      <c r="E39" s="37">
        <v>200</v>
      </c>
      <c r="F39" s="38">
        <v>117.6470588235294</v>
      </c>
      <c r="G39" s="39"/>
      <c r="H39" s="129">
        <v>4.606</v>
      </c>
      <c r="I39" s="130">
        <v>4.6</v>
      </c>
      <c r="J39" s="130">
        <v>5.1</v>
      </c>
      <c r="K39" s="40">
        <v>110.8695652173913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>
        <v>7</v>
      </c>
      <c r="D41" s="29">
        <v>10</v>
      </c>
      <c r="E41" s="29">
        <v>8</v>
      </c>
      <c r="F41" s="30"/>
      <c r="G41" s="30"/>
      <c r="H41" s="128">
        <v>0.153</v>
      </c>
      <c r="I41" s="128">
        <v>0.185</v>
      </c>
      <c r="J41" s="128">
        <v>0.144</v>
      </c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8"/>
      <c r="I42" s="128"/>
      <c r="J42" s="128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8"/>
      <c r="I43" s="128"/>
      <c r="J43" s="128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/>
      <c r="I44" s="128"/>
      <c r="J44" s="128"/>
      <c r="K44" s="31"/>
    </row>
    <row r="45" spans="1:11" s="32" customFormat="1" ht="11.25" customHeight="1">
      <c r="A45" s="34" t="s">
        <v>35</v>
      </c>
      <c r="B45" s="28"/>
      <c r="C45" s="29">
        <v>1</v>
      </c>
      <c r="D45" s="29"/>
      <c r="E45" s="29"/>
      <c r="F45" s="30"/>
      <c r="G45" s="30"/>
      <c r="H45" s="128">
        <v>0.025</v>
      </c>
      <c r="I45" s="128"/>
      <c r="J45" s="128"/>
      <c r="K45" s="31"/>
    </row>
    <row r="46" spans="1:11" s="32" customFormat="1" ht="11.25" customHeight="1">
      <c r="A46" s="34" t="s">
        <v>36</v>
      </c>
      <c r="B46" s="28"/>
      <c r="C46" s="29">
        <v>8</v>
      </c>
      <c r="D46" s="29">
        <v>9</v>
      </c>
      <c r="E46" s="29">
        <v>8</v>
      </c>
      <c r="F46" s="30"/>
      <c r="G46" s="30"/>
      <c r="H46" s="128">
        <v>0.224</v>
      </c>
      <c r="I46" s="128">
        <v>0.252</v>
      </c>
      <c r="J46" s="128">
        <v>0.24</v>
      </c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8"/>
      <c r="I47" s="128"/>
      <c r="J47" s="128"/>
      <c r="K47" s="31"/>
    </row>
    <row r="48" spans="1:11" s="32" customFormat="1" ht="11.25" customHeight="1">
      <c r="A48" s="34" t="s">
        <v>38</v>
      </c>
      <c r="B48" s="28"/>
      <c r="C48" s="29">
        <v>1</v>
      </c>
      <c r="D48" s="29">
        <v>2</v>
      </c>
      <c r="E48" s="29">
        <v>2</v>
      </c>
      <c r="F48" s="30"/>
      <c r="G48" s="30"/>
      <c r="H48" s="128">
        <v>0.061</v>
      </c>
      <c r="I48" s="128">
        <v>0.122</v>
      </c>
      <c r="J48" s="128">
        <v>0.12</v>
      </c>
      <c r="K48" s="31"/>
    </row>
    <row r="49" spans="1:11" s="32" customFormat="1" ht="11.25" customHeight="1">
      <c r="A49" s="34" t="s">
        <v>39</v>
      </c>
      <c r="B49" s="28"/>
      <c r="C49" s="29">
        <v>14</v>
      </c>
      <c r="D49" s="29">
        <v>11</v>
      </c>
      <c r="E49" s="29">
        <v>4</v>
      </c>
      <c r="F49" s="30"/>
      <c r="G49" s="30"/>
      <c r="H49" s="128">
        <v>0.56</v>
      </c>
      <c r="I49" s="128">
        <v>0.605</v>
      </c>
      <c r="J49" s="128">
        <v>0.18</v>
      </c>
      <c r="K49" s="31"/>
    </row>
    <row r="50" spans="1:11" s="23" customFormat="1" ht="11.25" customHeight="1">
      <c r="A50" s="41" t="s">
        <v>40</v>
      </c>
      <c r="B50" s="36"/>
      <c r="C50" s="37">
        <v>31</v>
      </c>
      <c r="D50" s="37">
        <v>32</v>
      </c>
      <c r="E50" s="37">
        <v>22</v>
      </c>
      <c r="F50" s="38">
        <v>68.75</v>
      </c>
      <c r="G50" s="39"/>
      <c r="H50" s="129">
        <v>1.0230000000000001</v>
      </c>
      <c r="I50" s="130">
        <v>1.164</v>
      </c>
      <c r="J50" s="130">
        <v>0.6839999999999999</v>
      </c>
      <c r="K50" s="40">
        <v>58.76288659793814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43</v>
      </c>
      <c r="D52" s="37">
        <v>41</v>
      </c>
      <c r="E52" s="37">
        <v>80</v>
      </c>
      <c r="F52" s="38">
        <v>195.1219512195122</v>
      </c>
      <c r="G52" s="39"/>
      <c r="H52" s="129">
        <v>1.508</v>
      </c>
      <c r="I52" s="130">
        <v>1.435</v>
      </c>
      <c r="J52" s="130">
        <v>1.795</v>
      </c>
      <c r="K52" s="40">
        <v>125.08710801393728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50</v>
      </c>
      <c r="D54" s="29">
        <v>35</v>
      </c>
      <c r="E54" s="29">
        <v>140</v>
      </c>
      <c r="F54" s="30"/>
      <c r="G54" s="30"/>
      <c r="H54" s="128">
        <v>2.1</v>
      </c>
      <c r="I54" s="128">
        <v>1.4</v>
      </c>
      <c r="J54" s="128">
        <v>5.81</v>
      </c>
      <c r="K54" s="31"/>
    </row>
    <row r="55" spans="1:11" s="32" customFormat="1" ht="11.25" customHeight="1">
      <c r="A55" s="34" t="s">
        <v>43</v>
      </c>
      <c r="B55" s="28"/>
      <c r="C55" s="29">
        <v>2854</v>
      </c>
      <c r="D55" s="29">
        <v>2606</v>
      </c>
      <c r="E55" s="29">
        <v>2933</v>
      </c>
      <c r="F55" s="30"/>
      <c r="G55" s="30"/>
      <c r="H55" s="128">
        <v>205.488</v>
      </c>
      <c r="I55" s="128">
        <v>182.42</v>
      </c>
      <c r="J55" s="128">
        <v>205.31</v>
      </c>
      <c r="K55" s="31"/>
    </row>
    <row r="56" spans="1:11" s="32" customFormat="1" ht="11.25" customHeight="1">
      <c r="A56" s="34" t="s">
        <v>44</v>
      </c>
      <c r="B56" s="28"/>
      <c r="C56" s="29">
        <v>1</v>
      </c>
      <c r="D56" s="29">
        <v>1</v>
      </c>
      <c r="E56" s="29">
        <v>7</v>
      </c>
      <c r="F56" s="30"/>
      <c r="G56" s="30"/>
      <c r="H56" s="128">
        <v>0.008</v>
      </c>
      <c r="I56" s="128">
        <v>0.008</v>
      </c>
      <c r="J56" s="128">
        <v>0.35</v>
      </c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/>
      <c r="I57" s="128"/>
      <c r="J57" s="128"/>
      <c r="K57" s="31"/>
    </row>
    <row r="58" spans="1:11" s="32" customFormat="1" ht="11.25" customHeight="1">
      <c r="A58" s="34" t="s">
        <v>46</v>
      </c>
      <c r="B58" s="28"/>
      <c r="C58" s="29">
        <v>237</v>
      </c>
      <c r="D58" s="29">
        <v>212</v>
      </c>
      <c r="E58" s="29">
        <v>148</v>
      </c>
      <c r="F58" s="30"/>
      <c r="G58" s="30"/>
      <c r="H58" s="128">
        <v>4.68</v>
      </c>
      <c r="I58" s="128">
        <v>2.726</v>
      </c>
      <c r="J58" s="128">
        <v>1.275</v>
      </c>
      <c r="K58" s="31"/>
    </row>
    <row r="59" spans="1:11" s="23" customFormat="1" ht="11.25" customHeight="1">
      <c r="A59" s="35" t="s">
        <v>47</v>
      </c>
      <c r="B59" s="36"/>
      <c r="C59" s="37">
        <v>3142</v>
      </c>
      <c r="D59" s="37">
        <v>2854</v>
      </c>
      <c r="E59" s="37">
        <v>3228</v>
      </c>
      <c r="F59" s="38">
        <v>113.10441485634198</v>
      </c>
      <c r="G59" s="39"/>
      <c r="H59" s="129">
        <v>212.276</v>
      </c>
      <c r="I59" s="130">
        <v>186.554</v>
      </c>
      <c r="J59" s="130">
        <v>212.745</v>
      </c>
      <c r="K59" s="40">
        <v>114.03936661770854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318</v>
      </c>
      <c r="D61" s="29">
        <v>310</v>
      </c>
      <c r="E61" s="29">
        <v>300</v>
      </c>
      <c r="F61" s="30"/>
      <c r="G61" s="30"/>
      <c r="H61" s="128">
        <v>21.306</v>
      </c>
      <c r="I61" s="128">
        <v>14.539</v>
      </c>
      <c r="J61" s="128">
        <v>12.613</v>
      </c>
      <c r="K61" s="31"/>
    </row>
    <row r="62" spans="1:11" s="32" customFormat="1" ht="11.25" customHeight="1">
      <c r="A62" s="34" t="s">
        <v>49</v>
      </c>
      <c r="B62" s="28"/>
      <c r="C62" s="29">
        <v>442</v>
      </c>
      <c r="D62" s="29">
        <v>358</v>
      </c>
      <c r="E62" s="29">
        <v>358</v>
      </c>
      <c r="F62" s="30"/>
      <c r="G62" s="30"/>
      <c r="H62" s="128">
        <v>12.036</v>
      </c>
      <c r="I62" s="128">
        <v>9.79</v>
      </c>
      <c r="J62" s="128">
        <v>8.395</v>
      </c>
      <c r="K62" s="31"/>
    </row>
    <row r="63" spans="1:11" s="32" customFormat="1" ht="11.25" customHeight="1">
      <c r="A63" s="34" t="s">
        <v>50</v>
      </c>
      <c r="B63" s="28"/>
      <c r="C63" s="29">
        <v>817</v>
      </c>
      <c r="D63" s="29">
        <v>835</v>
      </c>
      <c r="E63" s="29">
        <v>876</v>
      </c>
      <c r="F63" s="30"/>
      <c r="G63" s="30"/>
      <c r="H63" s="128">
        <v>45.42</v>
      </c>
      <c r="I63" s="128">
        <v>45.925</v>
      </c>
      <c r="J63" s="128">
        <v>24.09</v>
      </c>
      <c r="K63" s="31"/>
    </row>
    <row r="64" spans="1:11" s="23" customFormat="1" ht="11.25" customHeight="1">
      <c r="A64" s="35" t="s">
        <v>51</v>
      </c>
      <c r="B64" s="36"/>
      <c r="C64" s="37">
        <v>1577</v>
      </c>
      <c r="D64" s="37">
        <v>1503</v>
      </c>
      <c r="E64" s="37">
        <v>1534</v>
      </c>
      <c r="F64" s="38">
        <v>102.06254158349967</v>
      </c>
      <c r="G64" s="39"/>
      <c r="H64" s="129">
        <v>78.762</v>
      </c>
      <c r="I64" s="130">
        <v>70.25399999999999</v>
      </c>
      <c r="J64" s="130">
        <v>45.098</v>
      </c>
      <c r="K64" s="40">
        <v>64.19278617587612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3233</v>
      </c>
      <c r="D66" s="37">
        <v>2700</v>
      </c>
      <c r="E66" s="37">
        <v>2800</v>
      </c>
      <c r="F66" s="38">
        <v>103.70370370370371</v>
      </c>
      <c r="G66" s="39"/>
      <c r="H66" s="129">
        <v>216.974</v>
      </c>
      <c r="I66" s="130">
        <v>177.9</v>
      </c>
      <c r="J66" s="130">
        <v>147.4</v>
      </c>
      <c r="K66" s="40">
        <v>82.85553681843732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183</v>
      </c>
      <c r="D68" s="29">
        <v>115</v>
      </c>
      <c r="E68" s="29">
        <v>140</v>
      </c>
      <c r="F68" s="30"/>
      <c r="G68" s="30"/>
      <c r="H68" s="128">
        <v>8.975</v>
      </c>
      <c r="I68" s="128">
        <v>5</v>
      </c>
      <c r="J68" s="128">
        <v>6</v>
      </c>
      <c r="K68" s="31"/>
    </row>
    <row r="69" spans="1:11" s="32" customFormat="1" ht="11.25" customHeight="1">
      <c r="A69" s="34" t="s">
        <v>54</v>
      </c>
      <c r="B69" s="28"/>
      <c r="C69" s="29">
        <v>89</v>
      </c>
      <c r="D69" s="29">
        <v>70</v>
      </c>
      <c r="E69" s="29">
        <v>80</v>
      </c>
      <c r="F69" s="30"/>
      <c r="G69" s="30"/>
      <c r="H69" s="128">
        <v>5.012</v>
      </c>
      <c r="I69" s="128">
        <v>3.2</v>
      </c>
      <c r="J69" s="128">
        <v>4</v>
      </c>
      <c r="K69" s="31"/>
    </row>
    <row r="70" spans="1:11" s="23" customFormat="1" ht="11.25" customHeight="1">
      <c r="A70" s="35" t="s">
        <v>55</v>
      </c>
      <c r="B70" s="36"/>
      <c r="C70" s="37">
        <v>272</v>
      </c>
      <c r="D70" s="37">
        <v>185</v>
      </c>
      <c r="E70" s="37">
        <v>220</v>
      </c>
      <c r="F70" s="38">
        <v>118.91891891891892</v>
      </c>
      <c r="G70" s="39"/>
      <c r="H70" s="129">
        <v>13.986999999999998</v>
      </c>
      <c r="I70" s="130">
        <v>8.2</v>
      </c>
      <c r="J70" s="130">
        <v>10</v>
      </c>
      <c r="K70" s="40">
        <v>121.95121951219514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12579</v>
      </c>
      <c r="D72" s="29">
        <v>11400</v>
      </c>
      <c r="E72" s="29">
        <v>10026</v>
      </c>
      <c r="F72" s="30"/>
      <c r="G72" s="30"/>
      <c r="H72" s="128">
        <v>715.461</v>
      </c>
      <c r="I72" s="128">
        <v>429.098</v>
      </c>
      <c r="J72" s="128">
        <v>625.195</v>
      </c>
      <c r="K72" s="31"/>
    </row>
    <row r="73" spans="1:11" s="32" customFormat="1" ht="11.25" customHeight="1">
      <c r="A73" s="34" t="s">
        <v>57</v>
      </c>
      <c r="B73" s="28"/>
      <c r="C73" s="29">
        <v>187</v>
      </c>
      <c r="D73" s="29">
        <v>188</v>
      </c>
      <c r="E73" s="29">
        <v>188</v>
      </c>
      <c r="F73" s="30"/>
      <c r="G73" s="30"/>
      <c r="H73" s="128">
        <v>7.13</v>
      </c>
      <c r="I73" s="128">
        <v>7.1</v>
      </c>
      <c r="J73" s="128">
        <v>7.11</v>
      </c>
      <c r="K73" s="31"/>
    </row>
    <row r="74" spans="1:11" s="32" customFormat="1" ht="11.25" customHeight="1">
      <c r="A74" s="34" t="s">
        <v>58</v>
      </c>
      <c r="B74" s="28"/>
      <c r="C74" s="29">
        <v>448</v>
      </c>
      <c r="D74" s="29">
        <v>345</v>
      </c>
      <c r="E74" s="29">
        <v>240</v>
      </c>
      <c r="F74" s="30"/>
      <c r="G74" s="30"/>
      <c r="H74" s="128">
        <v>11.554</v>
      </c>
      <c r="I74" s="128">
        <v>10.995</v>
      </c>
      <c r="J74" s="128">
        <v>4</v>
      </c>
      <c r="K74" s="31"/>
    </row>
    <row r="75" spans="1:11" s="32" customFormat="1" ht="11.25" customHeight="1">
      <c r="A75" s="34" t="s">
        <v>59</v>
      </c>
      <c r="B75" s="28"/>
      <c r="C75" s="29">
        <v>422</v>
      </c>
      <c r="D75" s="29">
        <v>415</v>
      </c>
      <c r="E75" s="29">
        <v>200</v>
      </c>
      <c r="F75" s="30"/>
      <c r="G75" s="30"/>
      <c r="H75" s="128">
        <v>17.494</v>
      </c>
      <c r="I75" s="128">
        <v>17.204</v>
      </c>
      <c r="J75" s="128">
        <v>8.8</v>
      </c>
      <c r="K75" s="31"/>
    </row>
    <row r="76" spans="1:11" s="32" customFormat="1" ht="11.25" customHeight="1">
      <c r="A76" s="34" t="s">
        <v>60</v>
      </c>
      <c r="B76" s="28"/>
      <c r="C76" s="29">
        <v>70</v>
      </c>
      <c r="D76" s="29">
        <v>52</v>
      </c>
      <c r="E76" s="29">
        <v>55</v>
      </c>
      <c r="F76" s="30"/>
      <c r="G76" s="30"/>
      <c r="H76" s="128">
        <v>2.31</v>
      </c>
      <c r="I76" s="128">
        <v>1.56</v>
      </c>
      <c r="J76" s="128">
        <v>1.65</v>
      </c>
      <c r="K76" s="31"/>
    </row>
    <row r="77" spans="1:11" s="32" customFormat="1" ht="11.25" customHeight="1">
      <c r="A77" s="34" t="s">
        <v>61</v>
      </c>
      <c r="B77" s="28"/>
      <c r="C77" s="29">
        <v>23</v>
      </c>
      <c r="D77" s="29">
        <v>23</v>
      </c>
      <c r="E77" s="29">
        <v>21</v>
      </c>
      <c r="F77" s="30"/>
      <c r="G77" s="30"/>
      <c r="H77" s="128">
        <v>0.598</v>
      </c>
      <c r="I77" s="128">
        <v>0.598</v>
      </c>
      <c r="J77" s="128">
        <v>0.42</v>
      </c>
      <c r="K77" s="31"/>
    </row>
    <row r="78" spans="1:11" s="32" customFormat="1" ht="11.25" customHeight="1">
      <c r="A78" s="34" t="s">
        <v>62</v>
      </c>
      <c r="B78" s="28"/>
      <c r="C78" s="29">
        <v>104</v>
      </c>
      <c r="D78" s="29">
        <v>35</v>
      </c>
      <c r="E78" s="29">
        <v>35</v>
      </c>
      <c r="F78" s="30"/>
      <c r="G78" s="30"/>
      <c r="H78" s="128">
        <v>3.819</v>
      </c>
      <c r="I78" s="128">
        <v>1.4</v>
      </c>
      <c r="J78" s="128">
        <v>1.1</v>
      </c>
      <c r="K78" s="31"/>
    </row>
    <row r="79" spans="1:11" s="32" customFormat="1" ht="11.25" customHeight="1">
      <c r="A79" s="34" t="s">
        <v>63</v>
      </c>
      <c r="B79" s="28"/>
      <c r="C79" s="29">
        <v>1080</v>
      </c>
      <c r="D79" s="29">
        <v>960</v>
      </c>
      <c r="E79" s="29">
        <v>960</v>
      </c>
      <c r="F79" s="30"/>
      <c r="G79" s="30"/>
      <c r="H79" s="128">
        <v>75.6</v>
      </c>
      <c r="I79" s="128">
        <v>62.4</v>
      </c>
      <c r="J79" s="128">
        <v>51</v>
      </c>
      <c r="K79" s="31"/>
    </row>
    <row r="80" spans="1:11" s="23" customFormat="1" ht="11.25" customHeight="1">
      <c r="A80" s="41" t="s">
        <v>64</v>
      </c>
      <c r="B80" s="36"/>
      <c r="C80" s="37">
        <v>14913</v>
      </c>
      <c r="D80" s="37">
        <v>13418</v>
      </c>
      <c r="E80" s="37">
        <v>11725</v>
      </c>
      <c r="F80" s="38">
        <v>87.3826203607095</v>
      </c>
      <c r="G80" s="39"/>
      <c r="H80" s="129">
        <v>833.9659999999999</v>
      </c>
      <c r="I80" s="130">
        <v>530.355</v>
      </c>
      <c r="J80" s="130">
        <v>699.275</v>
      </c>
      <c r="K80" s="40">
        <v>131.85036437857661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>
        <v>259</v>
      </c>
      <c r="D82" s="29">
        <v>259</v>
      </c>
      <c r="E82" s="29">
        <v>261</v>
      </c>
      <c r="F82" s="30"/>
      <c r="G82" s="30"/>
      <c r="H82" s="128">
        <v>9.244</v>
      </c>
      <c r="I82" s="128">
        <v>9.244</v>
      </c>
      <c r="J82" s="128">
        <v>9.241</v>
      </c>
      <c r="K82" s="31"/>
    </row>
    <row r="83" spans="1:11" s="32" customFormat="1" ht="11.25" customHeight="1">
      <c r="A83" s="34" t="s">
        <v>66</v>
      </c>
      <c r="B83" s="28"/>
      <c r="C83" s="29">
        <v>90</v>
      </c>
      <c r="D83" s="29">
        <v>90</v>
      </c>
      <c r="E83" s="29">
        <v>85</v>
      </c>
      <c r="F83" s="30"/>
      <c r="G83" s="30"/>
      <c r="H83" s="128">
        <v>2.85</v>
      </c>
      <c r="I83" s="128">
        <v>2.85</v>
      </c>
      <c r="J83" s="128">
        <v>2.888</v>
      </c>
      <c r="K83" s="31"/>
    </row>
    <row r="84" spans="1:11" s="23" customFormat="1" ht="11.25" customHeight="1">
      <c r="A84" s="35" t="s">
        <v>67</v>
      </c>
      <c r="B84" s="36"/>
      <c r="C84" s="37">
        <v>349</v>
      </c>
      <c r="D84" s="37">
        <v>349</v>
      </c>
      <c r="E84" s="37">
        <v>346</v>
      </c>
      <c r="F84" s="38">
        <v>99.14040114613181</v>
      </c>
      <c r="G84" s="39"/>
      <c r="H84" s="129">
        <v>12.094</v>
      </c>
      <c r="I84" s="130">
        <v>12.094</v>
      </c>
      <c r="J84" s="130">
        <v>12.129</v>
      </c>
      <c r="K84" s="40">
        <v>100.28939970233174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23986</v>
      </c>
      <c r="D87" s="48">
        <v>21413</v>
      </c>
      <c r="E87" s="48">
        <v>20447</v>
      </c>
      <c r="F87" s="49">
        <v>95.48872180451127</v>
      </c>
      <c r="G87" s="39"/>
      <c r="H87" s="133">
        <v>1382.2779999999998</v>
      </c>
      <c r="I87" s="134">
        <v>997.3969999999999</v>
      </c>
      <c r="J87" s="134">
        <v>1142.915</v>
      </c>
      <c r="K87" s="49">
        <v>114.58977719002564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93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4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1</v>
      </c>
      <c r="D9" s="29">
        <v>1</v>
      </c>
      <c r="E9" s="29">
        <v>1</v>
      </c>
      <c r="F9" s="30"/>
      <c r="G9" s="30"/>
      <c r="H9" s="128">
        <v>0.006</v>
      </c>
      <c r="I9" s="128">
        <v>0.022</v>
      </c>
      <c r="J9" s="128">
        <v>0.024</v>
      </c>
      <c r="K9" s="31"/>
    </row>
    <row r="10" spans="1:11" s="32" customFormat="1" ht="11.25" customHeight="1">
      <c r="A10" s="34" t="s">
        <v>9</v>
      </c>
      <c r="B10" s="28"/>
      <c r="C10" s="29">
        <v>1</v>
      </c>
      <c r="D10" s="29">
        <v>1</v>
      </c>
      <c r="E10" s="29">
        <v>2</v>
      </c>
      <c r="F10" s="30"/>
      <c r="G10" s="30"/>
      <c r="H10" s="128">
        <v>0.008</v>
      </c>
      <c r="I10" s="128">
        <v>0.022</v>
      </c>
      <c r="J10" s="128">
        <v>0.043</v>
      </c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/>
      <c r="I11" s="128"/>
      <c r="J11" s="128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/>
      <c r="I12" s="128"/>
      <c r="J12" s="128"/>
      <c r="K12" s="31"/>
    </row>
    <row r="13" spans="1:11" s="23" customFormat="1" ht="11.25" customHeight="1">
      <c r="A13" s="35" t="s">
        <v>12</v>
      </c>
      <c r="B13" s="36"/>
      <c r="C13" s="37">
        <v>2</v>
      </c>
      <c r="D13" s="37">
        <v>2</v>
      </c>
      <c r="E13" s="37">
        <v>3</v>
      </c>
      <c r="F13" s="38">
        <v>150</v>
      </c>
      <c r="G13" s="39"/>
      <c r="H13" s="129">
        <v>0.014</v>
      </c>
      <c r="I13" s="130">
        <v>0.044</v>
      </c>
      <c r="J13" s="130">
        <v>0.067</v>
      </c>
      <c r="K13" s="40">
        <v>152.27272727272728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/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9"/>
      <c r="I22" s="130"/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5</v>
      </c>
      <c r="D24" s="37">
        <v>3</v>
      </c>
      <c r="E24" s="37">
        <v>11</v>
      </c>
      <c r="F24" s="38">
        <v>366.6666666666667</v>
      </c>
      <c r="G24" s="39"/>
      <c r="H24" s="129">
        <v>0.165</v>
      </c>
      <c r="I24" s="130">
        <v>0.093</v>
      </c>
      <c r="J24" s="130">
        <v>0.3</v>
      </c>
      <c r="K24" s="40">
        <v>322.5806451612903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8</v>
      </c>
      <c r="D26" s="37">
        <v>5</v>
      </c>
      <c r="E26" s="37">
        <v>5</v>
      </c>
      <c r="F26" s="38">
        <v>100</v>
      </c>
      <c r="G26" s="39"/>
      <c r="H26" s="129">
        <v>0.12</v>
      </c>
      <c r="I26" s="130">
        <v>0.08</v>
      </c>
      <c r="J26" s="130">
        <v>0.1</v>
      </c>
      <c r="K26" s="40">
        <v>125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3</v>
      </c>
      <c r="D28" s="29">
        <v>3</v>
      </c>
      <c r="E28" s="29">
        <v>3</v>
      </c>
      <c r="F28" s="30"/>
      <c r="G28" s="30"/>
      <c r="H28" s="128">
        <v>0.09</v>
      </c>
      <c r="I28" s="128">
        <v>0.085</v>
      </c>
      <c r="J28" s="128">
        <v>0.072</v>
      </c>
      <c r="K28" s="31"/>
    </row>
    <row r="29" spans="1:11" s="32" customFormat="1" ht="11.25" customHeight="1">
      <c r="A29" s="34" t="s">
        <v>22</v>
      </c>
      <c r="B29" s="28"/>
      <c r="C29" s="29">
        <v>1</v>
      </c>
      <c r="D29" s="29">
        <v>2</v>
      </c>
      <c r="E29" s="29">
        <v>2</v>
      </c>
      <c r="F29" s="30"/>
      <c r="G29" s="30"/>
      <c r="H29" s="128">
        <v>0.03</v>
      </c>
      <c r="I29" s="128">
        <v>0.001</v>
      </c>
      <c r="J29" s="128">
        <v>0.001</v>
      </c>
      <c r="K29" s="31"/>
    </row>
    <row r="30" spans="1:11" s="32" customFormat="1" ht="11.25" customHeight="1">
      <c r="A30" s="34" t="s">
        <v>23</v>
      </c>
      <c r="B30" s="28"/>
      <c r="C30" s="29">
        <v>20</v>
      </c>
      <c r="D30" s="29">
        <v>13</v>
      </c>
      <c r="E30" s="29">
        <v>12</v>
      </c>
      <c r="F30" s="30"/>
      <c r="G30" s="30"/>
      <c r="H30" s="128">
        <v>0.543</v>
      </c>
      <c r="I30" s="128">
        <v>0.358</v>
      </c>
      <c r="J30" s="128">
        <v>0.437</v>
      </c>
      <c r="K30" s="31"/>
    </row>
    <row r="31" spans="1:11" s="23" customFormat="1" ht="11.25" customHeight="1">
      <c r="A31" s="41" t="s">
        <v>24</v>
      </c>
      <c r="B31" s="36"/>
      <c r="C31" s="37">
        <v>24</v>
      </c>
      <c r="D31" s="37">
        <v>18</v>
      </c>
      <c r="E31" s="37">
        <v>17</v>
      </c>
      <c r="F31" s="38">
        <v>94.44444444444444</v>
      </c>
      <c r="G31" s="39"/>
      <c r="H31" s="129">
        <v>0.663</v>
      </c>
      <c r="I31" s="130">
        <v>0.444</v>
      </c>
      <c r="J31" s="130">
        <v>0.51</v>
      </c>
      <c r="K31" s="40">
        <v>114.86486486486487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57</v>
      </c>
      <c r="D33" s="29">
        <v>46</v>
      </c>
      <c r="E33" s="29">
        <v>50</v>
      </c>
      <c r="F33" s="30"/>
      <c r="G33" s="30"/>
      <c r="H33" s="128">
        <v>0.817</v>
      </c>
      <c r="I33" s="128">
        <v>0.662</v>
      </c>
      <c r="J33" s="128">
        <v>0.706</v>
      </c>
      <c r="K33" s="31"/>
    </row>
    <row r="34" spans="1:11" s="32" customFormat="1" ht="11.25" customHeight="1">
      <c r="A34" s="34" t="s">
        <v>26</v>
      </c>
      <c r="B34" s="28"/>
      <c r="C34" s="29">
        <v>18</v>
      </c>
      <c r="D34" s="29"/>
      <c r="E34" s="29">
        <v>20</v>
      </c>
      <c r="F34" s="30"/>
      <c r="G34" s="30"/>
      <c r="H34" s="128">
        <v>0.413</v>
      </c>
      <c r="I34" s="128">
        <v>0.4</v>
      </c>
      <c r="J34" s="128">
        <v>0.35</v>
      </c>
      <c r="K34" s="31"/>
    </row>
    <row r="35" spans="1:11" s="32" customFormat="1" ht="11.25" customHeight="1">
      <c r="A35" s="34" t="s">
        <v>27</v>
      </c>
      <c r="B35" s="28"/>
      <c r="C35" s="29">
        <v>30</v>
      </c>
      <c r="D35" s="29">
        <v>45</v>
      </c>
      <c r="E35" s="29">
        <v>22</v>
      </c>
      <c r="F35" s="30"/>
      <c r="G35" s="30"/>
      <c r="H35" s="128">
        <v>0.527</v>
      </c>
      <c r="I35" s="128">
        <v>0.703</v>
      </c>
      <c r="J35" s="128">
        <v>0.382</v>
      </c>
      <c r="K35" s="31"/>
    </row>
    <row r="36" spans="1:11" s="32" customFormat="1" ht="11.25" customHeight="1">
      <c r="A36" s="34" t="s">
        <v>28</v>
      </c>
      <c r="B36" s="28"/>
      <c r="C36" s="29">
        <v>128</v>
      </c>
      <c r="D36" s="29">
        <v>30</v>
      </c>
      <c r="E36" s="29">
        <v>115</v>
      </c>
      <c r="F36" s="30"/>
      <c r="G36" s="30"/>
      <c r="H36" s="128">
        <v>2.297</v>
      </c>
      <c r="I36" s="128">
        <v>0.54</v>
      </c>
      <c r="J36" s="128">
        <v>2.296</v>
      </c>
      <c r="K36" s="31"/>
    </row>
    <row r="37" spans="1:11" s="23" customFormat="1" ht="11.25" customHeight="1">
      <c r="A37" s="35" t="s">
        <v>29</v>
      </c>
      <c r="B37" s="36"/>
      <c r="C37" s="37">
        <v>233</v>
      </c>
      <c r="D37" s="37">
        <v>121</v>
      </c>
      <c r="E37" s="37">
        <v>207</v>
      </c>
      <c r="F37" s="38">
        <v>171.07438016528926</v>
      </c>
      <c r="G37" s="39"/>
      <c r="H37" s="129">
        <v>4.054</v>
      </c>
      <c r="I37" s="130">
        <v>2.305</v>
      </c>
      <c r="J37" s="130">
        <v>3.734</v>
      </c>
      <c r="K37" s="40">
        <v>161.99566160520607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270</v>
      </c>
      <c r="D39" s="37">
        <v>240</v>
      </c>
      <c r="E39" s="37">
        <v>230</v>
      </c>
      <c r="F39" s="38">
        <v>95.83333333333333</v>
      </c>
      <c r="G39" s="39"/>
      <c r="H39" s="129">
        <v>3.862</v>
      </c>
      <c r="I39" s="130">
        <v>3.4</v>
      </c>
      <c r="J39" s="130">
        <v>4.05</v>
      </c>
      <c r="K39" s="40">
        <v>119.11764705882354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>
        <v>1</v>
      </c>
      <c r="D41" s="29">
        <v>2</v>
      </c>
      <c r="E41" s="29">
        <v>3</v>
      </c>
      <c r="F41" s="30"/>
      <c r="G41" s="30"/>
      <c r="H41" s="128">
        <v>0.019</v>
      </c>
      <c r="I41" s="128">
        <v>0.035</v>
      </c>
      <c r="J41" s="128">
        <v>0.051</v>
      </c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8"/>
      <c r="I42" s="128"/>
      <c r="J42" s="128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8"/>
      <c r="I43" s="128"/>
      <c r="J43" s="128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/>
      <c r="I44" s="128"/>
      <c r="J44" s="128"/>
      <c r="K44" s="31"/>
    </row>
    <row r="45" spans="1:11" s="32" customFormat="1" ht="11.25" customHeight="1">
      <c r="A45" s="34" t="s">
        <v>35</v>
      </c>
      <c r="B45" s="28"/>
      <c r="C45" s="29">
        <v>1</v>
      </c>
      <c r="D45" s="29"/>
      <c r="E45" s="29"/>
      <c r="F45" s="30"/>
      <c r="G45" s="30"/>
      <c r="H45" s="128">
        <v>0.026</v>
      </c>
      <c r="I45" s="128"/>
      <c r="J45" s="128"/>
      <c r="K45" s="31"/>
    </row>
    <row r="46" spans="1:11" s="32" customFormat="1" ht="11.25" customHeight="1">
      <c r="A46" s="34" t="s">
        <v>36</v>
      </c>
      <c r="B46" s="28"/>
      <c r="C46" s="29">
        <v>12</v>
      </c>
      <c r="D46" s="29">
        <v>12</v>
      </c>
      <c r="E46" s="29">
        <v>10</v>
      </c>
      <c r="F46" s="30"/>
      <c r="G46" s="30"/>
      <c r="H46" s="128">
        <v>0.36</v>
      </c>
      <c r="I46" s="128">
        <v>0.336</v>
      </c>
      <c r="J46" s="128">
        <v>0.3</v>
      </c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8"/>
      <c r="I47" s="128"/>
      <c r="J47" s="128"/>
      <c r="K47" s="31"/>
    </row>
    <row r="48" spans="1:11" s="32" customFormat="1" ht="11.25" customHeight="1">
      <c r="A48" s="34" t="s">
        <v>38</v>
      </c>
      <c r="B48" s="28"/>
      <c r="C48" s="29">
        <v>7</v>
      </c>
      <c r="D48" s="29">
        <v>5</v>
      </c>
      <c r="E48" s="29">
        <v>27</v>
      </c>
      <c r="F48" s="30"/>
      <c r="G48" s="30"/>
      <c r="H48" s="128">
        <v>0.161</v>
      </c>
      <c r="I48" s="128">
        <v>0.115</v>
      </c>
      <c r="J48" s="128">
        <v>0.621</v>
      </c>
      <c r="K48" s="31"/>
    </row>
    <row r="49" spans="1:11" s="32" customFormat="1" ht="11.25" customHeight="1">
      <c r="A49" s="34" t="s">
        <v>39</v>
      </c>
      <c r="B49" s="28"/>
      <c r="C49" s="29">
        <v>26</v>
      </c>
      <c r="D49" s="29">
        <v>24</v>
      </c>
      <c r="E49" s="29">
        <v>24</v>
      </c>
      <c r="F49" s="30"/>
      <c r="G49" s="30"/>
      <c r="H49" s="128">
        <v>0.65</v>
      </c>
      <c r="I49" s="128">
        <v>0.6</v>
      </c>
      <c r="J49" s="128">
        <v>0.6</v>
      </c>
      <c r="K49" s="31"/>
    </row>
    <row r="50" spans="1:11" s="23" customFormat="1" ht="11.25" customHeight="1">
      <c r="A50" s="41" t="s">
        <v>40</v>
      </c>
      <c r="B50" s="36"/>
      <c r="C50" s="37">
        <v>47</v>
      </c>
      <c r="D50" s="37">
        <v>43</v>
      </c>
      <c r="E50" s="37">
        <v>64</v>
      </c>
      <c r="F50" s="38">
        <v>148.8372093023256</v>
      </c>
      <c r="G50" s="39"/>
      <c r="H50" s="129">
        <v>1.216</v>
      </c>
      <c r="I50" s="130">
        <v>1.0859999999999999</v>
      </c>
      <c r="J50" s="130">
        <v>1.572</v>
      </c>
      <c r="K50" s="40">
        <v>144.75138121546965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334</v>
      </c>
      <c r="D52" s="37">
        <v>200</v>
      </c>
      <c r="E52" s="37">
        <v>189</v>
      </c>
      <c r="F52" s="38">
        <v>94.5</v>
      </c>
      <c r="G52" s="39"/>
      <c r="H52" s="129">
        <v>5.776</v>
      </c>
      <c r="I52" s="130">
        <v>3.4</v>
      </c>
      <c r="J52" s="130">
        <v>1.271</v>
      </c>
      <c r="K52" s="40">
        <v>37.38235294117647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285</v>
      </c>
      <c r="D54" s="29">
        <v>229</v>
      </c>
      <c r="E54" s="29">
        <v>260</v>
      </c>
      <c r="F54" s="30"/>
      <c r="G54" s="30"/>
      <c r="H54" s="128">
        <v>10.958</v>
      </c>
      <c r="I54" s="128">
        <v>8.589</v>
      </c>
      <c r="J54" s="128">
        <v>8.936</v>
      </c>
      <c r="K54" s="31"/>
    </row>
    <row r="55" spans="1:11" s="32" customFormat="1" ht="11.25" customHeight="1">
      <c r="A55" s="34" t="s">
        <v>43</v>
      </c>
      <c r="B55" s="28"/>
      <c r="C55" s="29">
        <v>4622</v>
      </c>
      <c r="D55" s="29">
        <v>4233</v>
      </c>
      <c r="E55" s="29">
        <v>4429</v>
      </c>
      <c r="F55" s="30"/>
      <c r="G55" s="30"/>
      <c r="H55" s="128">
        <v>136.349</v>
      </c>
      <c r="I55" s="128">
        <v>122.757</v>
      </c>
      <c r="J55" s="128">
        <v>124.015</v>
      </c>
      <c r="K55" s="31"/>
    </row>
    <row r="56" spans="1:11" s="32" customFormat="1" ht="11.25" customHeight="1">
      <c r="A56" s="34" t="s">
        <v>44</v>
      </c>
      <c r="B56" s="28"/>
      <c r="C56" s="29">
        <v>117</v>
      </c>
      <c r="D56" s="29">
        <v>133</v>
      </c>
      <c r="E56" s="29">
        <v>110</v>
      </c>
      <c r="F56" s="30"/>
      <c r="G56" s="30"/>
      <c r="H56" s="128">
        <v>3.23</v>
      </c>
      <c r="I56" s="128">
        <v>2.7</v>
      </c>
      <c r="J56" s="128">
        <v>3.3</v>
      </c>
      <c r="K56" s="31"/>
    </row>
    <row r="57" spans="1:11" s="32" customFormat="1" ht="11.25" customHeight="1">
      <c r="A57" s="34" t="s">
        <v>45</v>
      </c>
      <c r="B57" s="28"/>
      <c r="C57" s="29">
        <v>18</v>
      </c>
      <c r="D57" s="29">
        <v>17</v>
      </c>
      <c r="E57" s="29">
        <v>17</v>
      </c>
      <c r="F57" s="30"/>
      <c r="G57" s="30"/>
      <c r="H57" s="128">
        <v>0.038</v>
      </c>
      <c r="I57" s="128">
        <v>0.03</v>
      </c>
      <c r="J57" s="128">
        <v>0.03</v>
      </c>
      <c r="K57" s="31"/>
    </row>
    <row r="58" spans="1:11" s="32" customFormat="1" ht="11.25" customHeight="1">
      <c r="A58" s="34" t="s">
        <v>46</v>
      </c>
      <c r="B58" s="28"/>
      <c r="C58" s="29">
        <v>639</v>
      </c>
      <c r="D58" s="29">
        <v>462</v>
      </c>
      <c r="E58" s="29">
        <v>460</v>
      </c>
      <c r="F58" s="30"/>
      <c r="G58" s="30"/>
      <c r="H58" s="128">
        <v>15.595</v>
      </c>
      <c r="I58" s="128">
        <v>9.319</v>
      </c>
      <c r="J58" s="128">
        <v>6.894</v>
      </c>
      <c r="K58" s="31"/>
    </row>
    <row r="59" spans="1:11" s="23" customFormat="1" ht="11.25" customHeight="1">
      <c r="A59" s="35" t="s">
        <v>47</v>
      </c>
      <c r="B59" s="36"/>
      <c r="C59" s="37">
        <v>5681</v>
      </c>
      <c r="D59" s="37">
        <v>5074</v>
      </c>
      <c r="E59" s="37">
        <v>5276</v>
      </c>
      <c r="F59" s="38">
        <v>103.98108001576665</v>
      </c>
      <c r="G59" s="39"/>
      <c r="H59" s="129">
        <v>166.17</v>
      </c>
      <c r="I59" s="130">
        <v>143.39499999999998</v>
      </c>
      <c r="J59" s="130">
        <v>143.175</v>
      </c>
      <c r="K59" s="40">
        <v>99.84657763520349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978</v>
      </c>
      <c r="D61" s="29">
        <v>810</v>
      </c>
      <c r="E61" s="29">
        <v>900</v>
      </c>
      <c r="F61" s="30"/>
      <c r="G61" s="30"/>
      <c r="H61" s="128">
        <v>30.765</v>
      </c>
      <c r="I61" s="128">
        <v>25.515</v>
      </c>
      <c r="J61" s="128">
        <v>25.2</v>
      </c>
      <c r="K61" s="31"/>
    </row>
    <row r="62" spans="1:11" s="32" customFormat="1" ht="11.25" customHeight="1">
      <c r="A62" s="34" t="s">
        <v>49</v>
      </c>
      <c r="B62" s="28"/>
      <c r="C62" s="29">
        <v>292</v>
      </c>
      <c r="D62" s="29">
        <v>253</v>
      </c>
      <c r="E62" s="29">
        <v>251</v>
      </c>
      <c r="F62" s="30"/>
      <c r="G62" s="30"/>
      <c r="H62" s="128">
        <v>7.126</v>
      </c>
      <c r="I62" s="128">
        <v>5.967</v>
      </c>
      <c r="J62" s="128">
        <v>5.069</v>
      </c>
      <c r="K62" s="31"/>
    </row>
    <row r="63" spans="1:11" s="32" customFormat="1" ht="11.25" customHeight="1">
      <c r="A63" s="34" t="s">
        <v>50</v>
      </c>
      <c r="B63" s="28"/>
      <c r="C63" s="29">
        <v>104</v>
      </c>
      <c r="D63" s="29">
        <v>102</v>
      </c>
      <c r="E63" s="29">
        <v>109</v>
      </c>
      <c r="F63" s="30"/>
      <c r="G63" s="30"/>
      <c r="H63" s="128">
        <v>4.186</v>
      </c>
      <c r="I63" s="128">
        <v>3.559</v>
      </c>
      <c r="J63" s="128">
        <v>1.962</v>
      </c>
      <c r="K63" s="31"/>
    </row>
    <row r="64" spans="1:11" s="23" customFormat="1" ht="11.25" customHeight="1">
      <c r="A64" s="35" t="s">
        <v>51</v>
      </c>
      <c r="B64" s="36"/>
      <c r="C64" s="37">
        <v>1374</v>
      </c>
      <c r="D64" s="37">
        <v>1165</v>
      </c>
      <c r="E64" s="37">
        <v>1260</v>
      </c>
      <c r="F64" s="38">
        <v>108.15450643776823</v>
      </c>
      <c r="G64" s="39"/>
      <c r="H64" s="129">
        <v>42.077</v>
      </c>
      <c r="I64" s="130">
        <v>35.041</v>
      </c>
      <c r="J64" s="130">
        <v>32.231</v>
      </c>
      <c r="K64" s="40">
        <v>91.98082246511231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5385</v>
      </c>
      <c r="D66" s="37">
        <v>4520</v>
      </c>
      <c r="E66" s="37">
        <v>4170</v>
      </c>
      <c r="F66" s="38">
        <v>92.2566371681416</v>
      </c>
      <c r="G66" s="39"/>
      <c r="H66" s="129">
        <v>207.373</v>
      </c>
      <c r="I66" s="130">
        <v>168.6</v>
      </c>
      <c r="J66" s="130">
        <v>147.8</v>
      </c>
      <c r="K66" s="40">
        <v>87.66310794780547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555</v>
      </c>
      <c r="D68" s="29">
        <v>450</v>
      </c>
      <c r="E68" s="29">
        <v>500</v>
      </c>
      <c r="F68" s="30"/>
      <c r="G68" s="30"/>
      <c r="H68" s="128">
        <v>13.287</v>
      </c>
      <c r="I68" s="128">
        <v>12.5</v>
      </c>
      <c r="J68" s="128">
        <v>13</v>
      </c>
      <c r="K68" s="31"/>
    </row>
    <row r="69" spans="1:11" s="32" customFormat="1" ht="11.25" customHeight="1">
      <c r="A69" s="34" t="s">
        <v>54</v>
      </c>
      <c r="B69" s="28"/>
      <c r="C69" s="29">
        <v>53</v>
      </c>
      <c r="D69" s="29">
        <v>60</v>
      </c>
      <c r="E69" s="29">
        <v>50</v>
      </c>
      <c r="F69" s="30"/>
      <c r="G69" s="30"/>
      <c r="H69" s="128">
        <v>1.837</v>
      </c>
      <c r="I69" s="128">
        <v>2</v>
      </c>
      <c r="J69" s="128">
        <v>1.5</v>
      </c>
      <c r="K69" s="31"/>
    </row>
    <row r="70" spans="1:11" s="23" customFormat="1" ht="11.25" customHeight="1">
      <c r="A70" s="35" t="s">
        <v>55</v>
      </c>
      <c r="B70" s="36"/>
      <c r="C70" s="37">
        <v>608</v>
      </c>
      <c r="D70" s="37">
        <v>510</v>
      </c>
      <c r="E70" s="37">
        <v>550</v>
      </c>
      <c r="F70" s="38">
        <v>107.84313725490196</v>
      </c>
      <c r="G70" s="39"/>
      <c r="H70" s="129">
        <v>15.124</v>
      </c>
      <c r="I70" s="130">
        <v>14.5</v>
      </c>
      <c r="J70" s="130">
        <v>14.5</v>
      </c>
      <c r="K70" s="40">
        <v>100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3205</v>
      </c>
      <c r="D72" s="29">
        <v>2436</v>
      </c>
      <c r="E72" s="29">
        <v>2309</v>
      </c>
      <c r="F72" s="30"/>
      <c r="G72" s="30"/>
      <c r="H72" s="128">
        <v>138.325</v>
      </c>
      <c r="I72" s="128">
        <v>98.861</v>
      </c>
      <c r="J72" s="128">
        <v>114.622</v>
      </c>
      <c r="K72" s="31"/>
    </row>
    <row r="73" spans="1:11" s="32" customFormat="1" ht="11.25" customHeight="1">
      <c r="A73" s="34" t="s">
        <v>57</v>
      </c>
      <c r="B73" s="28"/>
      <c r="C73" s="29">
        <v>503</v>
      </c>
      <c r="D73" s="29">
        <v>503</v>
      </c>
      <c r="E73" s="29">
        <v>503</v>
      </c>
      <c r="F73" s="30"/>
      <c r="G73" s="30"/>
      <c r="H73" s="128">
        <v>15.32</v>
      </c>
      <c r="I73" s="128">
        <v>15.3</v>
      </c>
      <c r="J73" s="128">
        <v>15.79</v>
      </c>
      <c r="K73" s="31"/>
    </row>
    <row r="74" spans="1:11" s="32" customFormat="1" ht="11.25" customHeight="1">
      <c r="A74" s="34" t="s">
        <v>58</v>
      </c>
      <c r="B74" s="28"/>
      <c r="C74" s="29">
        <v>347</v>
      </c>
      <c r="D74" s="29">
        <v>189</v>
      </c>
      <c r="E74" s="29">
        <v>119</v>
      </c>
      <c r="F74" s="30"/>
      <c r="G74" s="30"/>
      <c r="H74" s="128">
        <v>7.755</v>
      </c>
      <c r="I74" s="128">
        <v>5.41</v>
      </c>
      <c r="J74" s="128">
        <v>2</v>
      </c>
      <c r="K74" s="31"/>
    </row>
    <row r="75" spans="1:11" s="32" customFormat="1" ht="11.25" customHeight="1">
      <c r="A75" s="34" t="s">
        <v>59</v>
      </c>
      <c r="B75" s="28"/>
      <c r="C75" s="29">
        <v>316</v>
      </c>
      <c r="D75" s="29">
        <v>299</v>
      </c>
      <c r="E75" s="29">
        <v>60</v>
      </c>
      <c r="F75" s="30"/>
      <c r="G75" s="30"/>
      <c r="H75" s="128">
        <v>10.207</v>
      </c>
      <c r="I75" s="128">
        <v>9.657</v>
      </c>
      <c r="J75" s="128">
        <v>1.9</v>
      </c>
      <c r="K75" s="31"/>
    </row>
    <row r="76" spans="1:11" s="32" customFormat="1" ht="11.25" customHeight="1">
      <c r="A76" s="34" t="s">
        <v>60</v>
      </c>
      <c r="B76" s="28"/>
      <c r="C76" s="29">
        <v>74</v>
      </c>
      <c r="D76" s="29">
        <v>58</v>
      </c>
      <c r="E76" s="29">
        <v>40</v>
      </c>
      <c r="F76" s="30"/>
      <c r="G76" s="30"/>
      <c r="H76" s="128">
        <v>2.22</v>
      </c>
      <c r="I76" s="128">
        <v>1.624</v>
      </c>
      <c r="J76" s="128">
        <v>1.12</v>
      </c>
      <c r="K76" s="31"/>
    </row>
    <row r="77" spans="1:11" s="32" customFormat="1" ht="11.25" customHeight="1">
      <c r="A77" s="34" t="s">
        <v>61</v>
      </c>
      <c r="B77" s="28"/>
      <c r="C77" s="29">
        <v>31</v>
      </c>
      <c r="D77" s="29">
        <v>31</v>
      </c>
      <c r="E77" s="29">
        <v>15</v>
      </c>
      <c r="F77" s="30"/>
      <c r="G77" s="30"/>
      <c r="H77" s="128">
        <v>0.696</v>
      </c>
      <c r="I77" s="128">
        <v>0.696</v>
      </c>
      <c r="J77" s="128">
        <v>0.36</v>
      </c>
      <c r="K77" s="31"/>
    </row>
    <row r="78" spans="1:11" s="32" customFormat="1" ht="11.25" customHeight="1">
      <c r="A78" s="34" t="s">
        <v>62</v>
      </c>
      <c r="B78" s="28"/>
      <c r="C78" s="29">
        <v>67</v>
      </c>
      <c r="D78" s="29">
        <v>30</v>
      </c>
      <c r="E78" s="29">
        <v>30</v>
      </c>
      <c r="F78" s="30"/>
      <c r="G78" s="30"/>
      <c r="H78" s="128">
        <v>1.205</v>
      </c>
      <c r="I78" s="128">
        <v>0.9</v>
      </c>
      <c r="J78" s="128">
        <v>0.8</v>
      </c>
      <c r="K78" s="31"/>
    </row>
    <row r="79" spans="1:11" s="32" customFormat="1" ht="11.25" customHeight="1">
      <c r="A79" s="34" t="s">
        <v>63</v>
      </c>
      <c r="B79" s="28"/>
      <c r="C79" s="29">
        <v>440</v>
      </c>
      <c r="D79" s="29">
        <v>330</v>
      </c>
      <c r="E79" s="29">
        <v>330</v>
      </c>
      <c r="F79" s="30"/>
      <c r="G79" s="30"/>
      <c r="H79" s="128">
        <v>22</v>
      </c>
      <c r="I79" s="128">
        <v>14.85</v>
      </c>
      <c r="J79" s="128">
        <v>11.7</v>
      </c>
      <c r="K79" s="31"/>
    </row>
    <row r="80" spans="1:11" s="23" customFormat="1" ht="11.25" customHeight="1">
      <c r="A80" s="41" t="s">
        <v>64</v>
      </c>
      <c r="B80" s="36"/>
      <c r="C80" s="37">
        <v>4983</v>
      </c>
      <c r="D80" s="37">
        <v>3876</v>
      </c>
      <c r="E80" s="37">
        <v>3406</v>
      </c>
      <c r="F80" s="38">
        <v>87.87409700722394</v>
      </c>
      <c r="G80" s="39"/>
      <c r="H80" s="129">
        <v>197.72799999999998</v>
      </c>
      <c r="I80" s="130">
        <v>147.298</v>
      </c>
      <c r="J80" s="130">
        <v>148.29200000000003</v>
      </c>
      <c r="K80" s="40">
        <v>100.67482246873686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>
        <v>250</v>
      </c>
      <c r="D82" s="29">
        <v>250</v>
      </c>
      <c r="E82" s="29">
        <v>257</v>
      </c>
      <c r="F82" s="30"/>
      <c r="G82" s="30"/>
      <c r="H82" s="128">
        <v>6.521</v>
      </c>
      <c r="I82" s="128">
        <v>6.521</v>
      </c>
      <c r="J82" s="128">
        <v>7.891</v>
      </c>
      <c r="K82" s="31"/>
    </row>
    <row r="83" spans="1:11" s="32" customFormat="1" ht="11.25" customHeight="1">
      <c r="A83" s="34" t="s">
        <v>66</v>
      </c>
      <c r="B83" s="28"/>
      <c r="C83" s="29">
        <v>56</v>
      </c>
      <c r="D83" s="29">
        <v>56</v>
      </c>
      <c r="E83" s="29">
        <v>50</v>
      </c>
      <c r="F83" s="30"/>
      <c r="G83" s="30"/>
      <c r="H83" s="128">
        <v>1.74</v>
      </c>
      <c r="I83" s="128">
        <v>1.74</v>
      </c>
      <c r="J83" s="128">
        <v>1.628</v>
      </c>
      <c r="K83" s="31"/>
    </row>
    <row r="84" spans="1:11" s="23" customFormat="1" ht="11.25" customHeight="1">
      <c r="A84" s="35" t="s">
        <v>67</v>
      </c>
      <c r="B84" s="36"/>
      <c r="C84" s="37">
        <v>306</v>
      </c>
      <c r="D84" s="37">
        <v>306</v>
      </c>
      <c r="E84" s="37">
        <v>307</v>
      </c>
      <c r="F84" s="38">
        <v>100.32679738562092</v>
      </c>
      <c r="G84" s="39"/>
      <c r="H84" s="129">
        <v>8.261</v>
      </c>
      <c r="I84" s="130">
        <v>8.261</v>
      </c>
      <c r="J84" s="130">
        <v>9.519</v>
      </c>
      <c r="K84" s="40">
        <v>115.22818060767463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19260</v>
      </c>
      <c r="D87" s="48">
        <v>16083</v>
      </c>
      <c r="E87" s="48">
        <v>15695</v>
      </c>
      <c r="F87" s="49">
        <v>97.58751476714544</v>
      </c>
      <c r="G87" s="39"/>
      <c r="H87" s="133">
        <v>652.603</v>
      </c>
      <c r="I87" s="134">
        <v>527.9469999999999</v>
      </c>
      <c r="J87" s="134">
        <v>507.12100000000004</v>
      </c>
      <c r="K87" s="49">
        <v>96.0552858525572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K625"/>
  <sheetViews>
    <sheetView view="pageBreakPreview" zoomScaleSheetLayoutView="100" workbookViewId="0" topLeftCell="A35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94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7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/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6</v>
      </c>
      <c r="D9" s="29">
        <v>6</v>
      </c>
      <c r="E9" s="29">
        <v>6</v>
      </c>
      <c r="F9" s="30"/>
      <c r="G9" s="30"/>
      <c r="H9" s="128">
        <v>0.66</v>
      </c>
      <c r="I9" s="128">
        <v>0.819</v>
      </c>
      <c r="J9" s="128"/>
      <c r="K9" s="31"/>
    </row>
    <row r="10" spans="1:11" s="32" customFormat="1" ht="11.25" customHeight="1">
      <c r="A10" s="34" t="s">
        <v>9</v>
      </c>
      <c r="B10" s="28"/>
      <c r="C10" s="29">
        <v>2</v>
      </c>
      <c r="D10" s="29">
        <v>5</v>
      </c>
      <c r="E10" s="29">
        <v>5</v>
      </c>
      <c r="F10" s="30"/>
      <c r="G10" s="30"/>
      <c r="H10" s="128">
        <v>0.11</v>
      </c>
      <c r="I10" s="128">
        <v>0.346</v>
      </c>
      <c r="J10" s="128"/>
      <c r="K10" s="31"/>
    </row>
    <row r="11" spans="1:11" s="32" customFormat="1" ht="11.25" customHeight="1">
      <c r="A11" s="27" t="s">
        <v>10</v>
      </c>
      <c r="B11" s="28"/>
      <c r="C11" s="29">
        <v>2</v>
      </c>
      <c r="D11" s="29">
        <v>4</v>
      </c>
      <c r="E11" s="29">
        <v>5</v>
      </c>
      <c r="F11" s="30"/>
      <c r="G11" s="30"/>
      <c r="H11" s="128">
        <v>0.308</v>
      </c>
      <c r="I11" s="128">
        <v>0.254</v>
      </c>
      <c r="J11" s="128"/>
      <c r="K11" s="31"/>
    </row>
    <row r="12" spans="1:11" s="32" customFormat="1" ht="11.25" customHeight="1">
      <c r="A12" s="34" t="s">
        <v>11</v>
      </c>
      <c r="B12" s="28"/>
      <c r="C12" s="29">
        <v>2</v>
      </c>
      <c r="D12" s="29">
        <v>17</v>
      </c>
      <c r="E12" s="29">
        <v>15</v>
      </c>
      <c r="F12" s="30"/>
      <c r="G12" s="30"/>
      <c r="H12" s="128">
        <v>0.158</v>
      </c>
      <c r="I12" s="128">
        <v>1.525</v>
      </c>
      <c r="J12" s="128"/>
      <c r="K12" s="31"/>
    </row>
    <row r="13" spans="1:11" s="23" customFormat="1" ht="11.25" customHeight="1">
      <c r="A13" s="35" t="s">
        <v>12</v>
      </c>
      <c r="B13" s="36"/>
      <c r="C13" s="37">
        <v>12</v>
      </c>
      <c r="D13" s="37">
        <v>32</v>
      </c>
      <c r="E13" s="37">
        <v>31</v>
      </c>
      <c r="F13" s="38">
        <v>96.875</v>
      </c>
      <c r="G13" s="39"/>
      <c r="H13" s="129">
        <v>1.236</v>
      </c>
      <c r="I13" s="130">
        <v>2.944</v>
      </c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>
        <v>7</v>
      </c>
      <c r="D17" s="37">
        <v>7</v>
      </c>
      <c r="E17" s="37">
        <v>7</v>
      </c>
      <c r="F17" s="38">
        <v>100</v>
      </c>
      <c r="G17" s="39"/>
      <c r="H17" s="129">
        <v>0.49</v>
      </c>
      <c r="I17" s="130">
        <v>0.42</v>
      </c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/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>
        <v>4</v>
      </c>
      <c r="D20" s="29"/>
      <c r="E20" s="29"/>
      <c r="F20" s="30"/>
      <c r="G20" s="30"/>
      <c r="H20" s="128">
        <v>0.192</v>
      </c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>
        <v>5</v>
      </c>
      <c r="D21" s="29"/>
      <c r="E21" s="29"/>
      <c r="F21" s="30"/>
      <c r="G21" s="30"/>
      <c r="H21" s="128">
        <v>0.185</v>
      </c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>
        <v>9</v>
      </c>
      <c r="D22" s="37"/>
      <c r="E22" s="37"/>
      <c r="F22" s="38"/>
      <c r="G22" s="39"/>
      <c r="H22" s="129">
        <v>0.377</v>
      </c>
      <c r="I22" s="130"/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9"/>
      <c r="I24" s="130"/>
      <c r="J24" s="130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9"/>
      <c r="I26" s="130"/>
      <c r="J26" s="130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8"/>
      <c r="I28" s="128"/>
      <c r="J28" s="128"/>
      <c r="K28" s="31"/>
    </row>
    <row r="29" spans="1:11" s="32" customFormat="1" ht="11.25" customHeight="1">
      <c r="A29" s="34" t="s">
        <v>22</v>
      </c>
      <c r="B29" s="28"/>
      <c r="C29" s="29">
        <v>2</v>
      </c>
      <c r="D29" s="29">
        <v>3</v>
      </c>
      <c r="E29" s="29">
        <v>2</v>
      </c>
      <c r="F29" s="30"/>
      <c r="G29" s="30"/>
      <c r="H29" s="128">
        <v>0.2</v>
      </c>
      <c r="I29" s="128">
        <v>0.21</v>
      </c>
      <c r="J29" s="128"/>
      <c r="K29" s="31"/>
    </row>
    <row r="30" spans="1:11" s="32" customFormat="1" ht="11.25" customHeight="1">
      <c r="A30" s="34" t="s">
        <v>23</v>
      </c>
      <c r="B30" s="28"/>
      <c r="C30" s="29"/>
      <c r="D30" s="29">
        <v>24</v>
      </c>
      <c r="E30" s="29">
        <v>12</v>
      </c>
      <c r="F30" s="30"/>
      <c r="G30" s="30"/>
      <c r="H30" s="128"/>
      <c r="I30" s="128">
        <v>0.72</v>
      </c>
      <c r="J30" s="128"/>
      <c r="K30" s="31"/>
    </row>
    <row r="31" spans="1:11" s="23" customFormat="1" ht="11.25" customHeight="1">
      <c r="A31" s="41" t="s">
        <v>24</v>
      </c>
      <c r="B31" s="36"/>
      <c r="C31" s="37">
        <v>2</v>
      </c>
      <c r="D31" s="37">
        <v>27</v>
      </c>
      <c r="E31" s="37">
        <v>14</v>
      </c>
      <c r="F31" s="38">
        <v>51.851851851851855</v>
      </c>
      <c r="G31" s="39"/>
      <c r="H31" s="129">
        <v>0.2</v>
      </c>
      <c r="I31" s="130">
        <v>0.9299999999999999</v>
      </c>
      <c r="J31" s="130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31</v>
      </c>
      <c r="D33" s="29">
        <v>30</v>
      </c>
      <c r="E33" s="29">
        <v>30</v>
      </c>
      <c r="F33" s="30"/>
      <c r="G33" s="30"/>
      <c r="H33" s="128">
        <v>1.575</v>
      </c>
      <c r="I33" s="128">
        <v>2.105</v>
      </c>
      <c r="J33" s="128"/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8"/>
      <c r="I34" s="128"/>
      <c r="J34" s="128"/>
      <c r="K34" s="31"/>
    </row>
    <row r="35" spans="1:11" s="32" customFormat="1" ht="11.25" customHeight="1">
      <c r="A35" s="34" t="s">
        <v>27</v>
      </c>
      <c r="B35" s="28"/>
      <c r="C35" s="29">
        <v>36</v>
      </c>
      <c r="D35" s="29">
        <v>10</v>
      </c>
      <c r="E35" s="29">
        <v>10</v>
      </c>
      <c r="F35" s="30"/>
      <c r="G35" s="30"/>
      <c r="H35" s="128">
        <v>1.384</v>
      </c>
      <c r="I35" s="128">
        <v>0.714</v>
      </c>
      <c r="J35" s="128"/>
      <c r="K35" s="31"/>
    </row>
    <row r="36" spans="1:11" s="32" customFormat="1" ht="11.25" customHeight="1">
      <c r="A36" s="34" t="s">
        <v>28</v>
      </c>
      <c r="B36" s="28"/>
      <c r="C36" s="29">
        <v>30</v>
      </c>
      <c r="D36" s="29">
        <v>30</v>
      </c>
      <c r="E36" s="29">
        <v>20</v>
      </c>
      <c r="F36" s="30"/>
      <c r="G36" s="30"/>
      <c r="H36" s="128">
        <v>0.977</v>
      </c>
      <c r="I36" s="128">
        <v>0.977</v>
      </c>
      <c r="J36" s="128"/>
      <c r="K36" s="31"/>
    </row>
    <row r="37" spans="1:11" s="23" customFormat="1" ht="11.25" customHeight="1">
      <c r="A37" s="35" t="s">
        <v>29</v>
      </c>
      <c r="B37" s="36"/>
      <c r="C37" s="37">
        <v>97</v>
      </c>
      <c r="D37" s="37">
        <v>70</v>
      </c>
      <c r="E37" s="37">
        <v>60</v>
      </c>
      <c r="F37" s="38">
        <v>85.71428571428571</v>
      </c>
      <c r="G37" s="39"/>
      <c r="H37" s="129">
        <v>3.9359999999999995</v>
      </c>
      <c r="I37" s="130">
        <v>3.796</v>
      </c>
      <c r="J37" s="130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66</v>
      </c>
      <c r="D39" s="37">
        <v>60</v>
      </c>
      <c r="E39" s="37">
        <v>65</v>
      </c>
      <c r="F39" s="38">
        <v>108.33333333333333</v>
      </c>
      <c r="G39" s="39"/>
      <c r="H39" s="129">
        <v>1.599</v>
      </c>
      <c r="I39" s="130">
        <v>1.44</v>
      </c>
      <c r="J39" s="130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8"/>
      <c r="I41" s="128"/>
      <c r="J41" s="128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8"/>
      <c r="I42" s="128"/>
      <c r="J42" s="128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8"/>
      <c r="I43" s="128"/>
      <c r="J43" s="128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/>
      <c r="I44" s="128"/>
      <c r="J44" s="128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8"/>
      <c r="I45" s="128"/>
      <c r="J45" s="128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8"/>
      <c r="I46" s="128"/>
      <c r="J46" s="128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8"/>
      <c r="I47" s="128"/>
      <c r="J47" s="128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8"/>
      <c r="I48" s="128"/>
      <c r="J48" s="128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8"/>
      <c r="I49" s="128"/>
      <c r="J49" s="128"/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9"/>
      <c r="I50" s="130"/>
      <c r="J50" s="130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7</v>
      </c>
      <c r="D52" s="37">
        <v>9</v>
      </c>
      <c r="E52" s="37">
        <v>7</v>
      </c>
      <c r="F52" s="38">
        <v>77.77777777777777</v>
      </c>
      <c r="G52" s="39"/>
      <c r="H52" s="129">
        <v>0.639</v>
      </c>
      <c r="I52" s="130">
        <v>0.603</v>
      </c>
      <c r="J52" s="130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8"/>
      <c r="I54" s="128"/>
      <c r="J54" s="128"/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8"/>
      <c r="I55" s="128"/>
      <c r="J55" s="128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8"/>
      <c r="I56" s="128"/>
      <c r="J56" s="128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/>
      <c r="I57" s="128"/>
      <c r="J57" s="128"/>
      <c r="K57" s="31"/>
    </row>
    <row r="58" spans="1:11" s="32" customFormat="1" ht="11.25" customHeight="1">
      <c r="A58" s="34" t="s">
        <v>46</v>
      </c>
      <c r="B58" s="28"/>
      <c r="C58" s="29">
        <v>66</v>
      </c>
      <c r="D58" s="29">
        <v>85</v>
      </c>
      <c r="E58" s="29">
        <v>100</v>
      </c>
      <c r="F58" s="30"/>
      <c r="G58" s="30"/>
      <c r="H58" s="128">
        <v>4.77</v>
      </c>
      <c r="I58" s="128">
        <v>5.72</v>
      </c>
      <c r="J58" s="128"/>
      <c r="K58" s="31"/>
    </row>
    <row r="59" spans="1:11" s="23" customFormat="1" ht="11.25" customHeight="1">
      <c r="A59" s="35" t="s">
        <v>47</v>
      </c>
      <c r="B59" s="36"/>
      <c r="C59" s="37">
        <v>66</v>
      </c>
      <c r="D59" s="37">
        <v>85</v>
      </c>
      <c r="E59" s="37">
        <v>100</v>
      </c>
      <c r="F59" s="38">
        <v>117.6470588235294</v>
      </c>
      <c r="G59" s="39"/>
      <c r="H59" s="129">
        <v>4.77</v>
      </c>
      <c r="I59" s="130">
        <v>5.72</v>
      </c>
      <c r="J59" s="130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224</v>
      </c>
      <c r="D61" s="29">
        <v>190</v>
      </c>
      <c r="E61" s="29">
        <v>190</v>
      </c>
      <c r="F61" s="30"/>
      <c r="G61" s="30"/>
      <c r="H61" s="128">
        <v>28</v>
      </c>
      <c r="I61" s="128">
        <v>23.75</v>
      </c>
      <c r="J61" s="128"/>
      <c r="K61" s="31"/>
    </row>
    <row r="62" spans="1:11" s="32" customFormat="1" ht="11.25" customHeight="1">
      <c r="A62" s="34" t="s">
        <v>49</v>
      </c>
      <c r="B62" s="28"/>
      <c r="C62" s="29">
        <v>76</v>
      </c>
      <c r="D62" s="29">
        <v>76</v>
      </c>
      <c r="E62" s="29">
        <v>76</v>
      </c>
      <c r="F62" s="30"/>
      <c r="G62" s="30"/>
      <c r="H62" s="128">
        <v>2.096</v>
      </c>
      <c r="I62" s="128">
        <v>2.291</v>
      </c>
      <c r="J62" s="128"/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8"/>
      <c r="I63" s="128"/>
      <c r="J63" s="128"/>
      <c r="K63" s="31"/>
    </row>
    <row r="64" spans="1:11" s="23" customFormat="1" ht="11.25" customHeight="1">
      <c r="A64" s="35" t="s">
        <v>51</v>
      </c>
      <c r="B64" s="36"/>
      <c r="C64" s="37">
        <v>300</v>
      </c>
      <c r="D64" s="37">
        <v>266</v>
      </c>
      <c r="E64" s="37">
        <v>266</v>
      </c>
      <c r="F64" s="38">
        <v>100</v>
      </c>
      <c r="G64" s="39"/>
      <c r="H64" s="129">
        <v>30.096</v>
      </c>
      <c r="I64" s="130">
        <v>26.041</v>
      </c>
      <c r="J64" s="130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846</v>
      </c>
      <c r="D66" s="37">
        <v>790</v>
      </c>
      <c r="E66" s="37">
        <v>700</v>
      </c>
      <c r="F66" s="38">
        <v>88.60759493670886</v>
      </c>
      <c r="G66" s="39"/>
      <c r="H66" s="129">
        <v>80.872</v>
      </c>
      <c r="I66" s="130">
        <v>78</v>
      </c>
      <c r="J66" s="130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3</v>
      </c>
      <c r="D68" s="29"/>
      <c r="E68" s="29"/>
      <c r="F68" s="30"/>
      <c r="G68" s="30"/>
      <c r="H68" s="128">
        <v>0.45</v>
      </c>
      <c r="I68" s="128"/>
      <c r="J68" s="128"/>
      <c r="K68" s="31"/>
    </row>
    <row r="69" spans="1:11" s="32" customFormat="1" ht="11.25" customHeight="1">
      <c r="A69" s="34" t="s">
        <v>54</v>
      </c>
      <c r="B69" s="28"/>
      <c r="C69" s="29">
        <v>4</v>
      </c>
      <c r="D69" s="29"/>
      <c r="E69" s="29"/>
      <c r="F69" s="30"/>
      <c r="G69" s="30"/>
      <c r="H69" s="128">
        <v>0.45</v>
      </c>
      <c r="I69" s="128"/>
      <c r="J69" s="128"/>
      <c r="K69" s="31"/>
    </row>
    <row r="70" spans="1:11" s="23" customFormat="1" ht="11.25" customHeight="1">
      <c r="A70" s="35" t="s">
        <v>55</v>
      </c>
      <c r="B70" s="36"/>
      <c r="C70" s="37">
        <v>7</v>
      </c>
      <c r="D70" s="37"/>
      <c r="E70" s="37"/>
      <c r="F70" s="38"/>
      <c r="G70" s="39"/>
      <c r="H70" s="129">
        <v>0.9</v>
      </c>
      <c r="I70" s="130"/>
      <c r="J70" s="130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1998</v>
      </c>
      <c r="D72" s="29">
        <v>2056</v>
      </c>
      <c r="E72" s="29">
        <v>2033</v>
      </c>
      <c r="F72" s="30"/>
      <c r="G72" s="30"/>
      <c r="H72" s="128">
        <v>172.179</v>
      </c>
      <c r="I72" s="128">
        <v>179.911</v>
      </c>
      <c r="J72" s="128"/>
      <c r="K72" s="31"/>
    </row>
    <row r="73" spans="1:11" s="32" customFormat="1" ht="11.25" customHeight="1">
      <c r="A73" s="34" t="s">
        <v>57</v>
      </c>
      <c r="B73" s="28"/>
      <c r="C73" s="29">
        <v>129</v>
      </c>
      <c r="D73" s="29">
        <v>130</v>
      </c>
      <c r="E73" s="29">
        <v>130</v>
      </c>
      <c r="F73" s="30"/>
      <c r="G73" s="30"/>
      <c r="H73" s="128">
        <v>5.45</v>
      </c>
      <c r="I73" s="128">
        <v>5.5</v>
      </c>
      <c r="J73" s="128"/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8"/>
      <c r="I74" s="128"/>
      <c r="J74" s="128"/>
      <c r="K74" s="31"/>
    </row>
    <row r="75" spans="1:11" s="32" customFormat="1" ht="11.25" customHeight="1">
      <c r="A75" s="34" t="s">
        <v>59</v>
      </c>
      <c r="B75" s="28"/>
      <c r="C75" s="29">
        <v>359</v>
      </c>
      <c r="D75" s="29">
        <v>350</v>
      </c>
      <c r="E75" s="29">
        <v>792</v>
      </c>
      <c r="F75" s="30"/>
      <c r="G75" s="30"/>
      <c r="H75" s="128">
        <v>34.766</v>
      </c>
      <c r="I75" s="128">
        <v>33.895</v>
      </c>
      <c r="J75" s="128"/>
      <c r="K75" s="31"/>
    </row>
    <row r="76" spans="1:11" s="32" customFormat="1" ht="11.25" customHeight="1">
      <c r="A76" s="34" t="s">
        <v>60</v>
      </c>
      <c r="B76" s="28"/>
      <c r="C76" s="29">
        <v>5</v>
      </c>
      <c r="D76" s="29">
        <v>3</v>
      </c>
      <c r="E76" s="29">
        <v>3</v>
      </c>
      <c r="F76" s="30"/>
      <c r="G76" s="30"/>
      <c r="H76" s="128">
        <v>0.125</v>
      </c>
      <c r="I76" s="128">
        <v>0.065</v>
      </c>
      <c r="J76" s="128"/>
      <c r="K76" s="31"/>
    </row>
    <row r="77" spans="1:11" s="32" customFormat="1" ht="11.25" customHeight="1">
      <c r="A77" s="34" t="s">
        <v>61</v>
      </c>
      <c r="B77" s="28"/>
      <c r="C77" s="29">
        <v>14</v>
      </c>
      <c r="D77" s="29">
        <v>12</v>
      </c>
      <c r="E77" s="29">
        <v>13</v>
      </c>
      <c r="F77" s="30"/>
      <c r="G77" s="30"/>
      <c r="H77" s="128">
        <v>0.573</v>
      </c>
      <c r="I77" s="128">
        <v>0.48</v>
      </c>
      <c r="J77" s="128"/>
      <c r="K77" s="31"/>
    </row>
    <row r="78" spans="1:11" s="32" customFormat="1" ht="11.25" customHeight="1">
      <c r="A78" s="34" t="s">
        <v>62</v>
      </c>
      <c r="B78" s="28"/>
      <c r="C78" s="29">
        <v>303</v>
      </c>
      <c r="D78" s="29">
        <v>300</v>
      </c>
      <c r="E78" s="29">
        <v>280</v>
      </c>
      <c r="F78" s="30"/>
      <c r="G78" s="30"/>
      <c r="H78" s="128">
        <v>11.248</v>
      </c>
      <c r="I78" s="128">
        <v>24</v>
      </c>
      <c r="J78" s="128"/>
      <c r="K78" s="31"/>
    </row>
    <row r="79" spans="1:11" s="32" customFormat="1" ht="11.25" customHeight="1">
      <c r="A79" s="34" t="s">
        <v>63</v>
      </c>
      <c r="B79" s="28"/>
      <c r="C79" s="29">
        <v>80</v>
      </c>
      <c r="D79" s="29">
        <v>90</v>
      </c>
      <c r="E79" s="29">
        <v>90</v>
      </c>
      <c r="F79" s="30"/>
      <c r="G79" s="30"/>
      <c r="H79" s="128">
        <v>7.2</v>
      </c>
      <c r="I79" s="128">
        <v>4.5</v>
      </c>
      <c r="J79" s="128"/>
      <c r="K79" s="31"/>
    </row>
    <row r="80" spans="1:11" s="23" customFormat="1" ht="11.25" customHeight="1">
      <c r="A80" s="41" t="s">
        <v>64</v>
      </c>
      <c r="B80" s="36"/>
      <c r="C80" s="37">
        <v>2888</v>
      </c>
      <c r="D80" s="37">
        <v>2941</v>
      </c>
      <c r="E80" s="37">
        <v>3341</v>
      </c>
      <c r="F80" s="38">
        <v>113.60081604896294</v>
      </c>
      <c r="G80" s="39"/>
      <c r="H80" s="129">
        <v>231.54099999999997</v>
      </c>
      <c r="I80" s="130">
        <v>248.351</v>
      </c>
      <c r="J80" s="130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>
        <v>103</v>
      </c>
      <c r="D82" s="29">
        <v>103</v>
      </c>
      <c r="E82" s="29">
        <v>110</v>
      </c>
      <c r="F82" s="30"/>
      <c r="G82" s="30"/>
      <c r="H82" s="128">
        <v>10.802</v>
      </c>
      <c r="I82" s="128">
        <v>10.802</v>
      </c>
      <c r="J82" s="128"/>
      <c r="K82" s="31"/>
    </row>
    <row r="83" spans="1:11" s="32" customFormat="1" ht="11.25" customHeight="1">
      <c r="A83" s="34" t="s">
        <v>66</v>
      </c>
      <c r="B83" s="28"/>
      <c r="C83" s="29">
        <v>3</v>
      </c>
      <c r="D83" s="29">
        <v>3</v>
      </c>
      <c r="E83" s="29">
        <v>4</v>
      </c>
      <c r="F83" s="30"/>
      <c r="G83" s="30"/>
      <c r="H83" s="128">
        <v>0.224</v>
      </c>
      <c r="I83" s="128">
        <v>0.224</v>
      </c>
      <c r="J83" s="128"/>
      <c r="K83" s="31"/>
    </row>
    <row r="84" spans="1:11" s="23" customFormat="1" ht="11.25" customHeight="1">
      <c r="A84" s="35" t="s">
        <v>67</v>
      </c>
      <c r="B84" s="36"/>
      <c r="C84" s="37">
        <v>106</v>
      </c>
      <c r="D84" s="37">
        <v>106</v>
      </c>
      <c r="E84" s="37">
        <v>114</v>
      </c>
      <c r="F84" s="38">
        <v>107.54716981132076</v>
      </c>
      <c r="G84" s="39"/>
      <c r="H84" s="129">
        <v>11.026</v>
      </c>
      <c r="I84" s="130">
        <v>11.026</v>
      </c>
      <c r="J84" s="130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4413</v>
      </c>
      <c r="D87" s="48">
        <v>4393</v>
      </c>
      <c r="E87" s="48">
        <v>4705</v>
      </c>
      <c r="F87" s="49">
        <v>107.10220805827453</v>
      </c>
      <c r="G87" s="39"/>
      <c r="H87" s="133">
        <v>367.68199999999996</v>
      </c>
      <c r="I87" s="134">
        <v>379.271</v>
      </c>
      <c r="J87" s="134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95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7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/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281</v>
      </c>
      <c r="D9" s="29">
        <v>297</v>
      </c>
      <c r="E9" s="29">
        <v>268</v>
      </c>
      <c r="F9" s="30"/>
      <c r="G9" s="30"/>
      <c r="H9" s="128">
        <v>21.84</v>
      </c>
      <c r="I9" s="128">
        <v>24</v>
      </c>
      <c r="J9" s="128"/>
      <c r="K9" s="31"/>
    </row>
    <row r="10" spans="1:11" s="32" customFormat="1" ht="11.25" customHeight="1">
      <c r="A10" s="34" t="s">
        <v>9</v>
      </c>
      <c r="B10" s="28"/>
      <c r="C10" s="29">
        <v>181</v>
      </c>
      <c r="D10" s="29">
        <v>200</v>
      </c>
      <c r="E10" s="29">
        <v>185</v>
      </c>
      <c r="F10" s="30"/>
      <c r="G10" s="30"/>
      <c r="H10" s="128">
        <v>13.396</v>
      </c>
      <c r="I10" s="128">
        <v>15.499</v>
      </c>
      <c r="J10" s="128"/>
      <c r="K10" s="31"/>
    </row>
    <row r="11" spans="1:11" s="32" customFormat="1" ht="11.25" customHeight="1">
      <c r="A11" s="27" t="s">
        <v>10</v>
      </c>
      <c r="B11" s="28"/>
      <c r="C11" s="29">
        <v>230</v>
      </c>
      <c r="D11" s="29">
        <v>223</v>
      </c>
      <c r="E11" s="29">
        <v>180</v>
      </c>
      <c r="F11" s="30"/>
      <c r="G11" s="30"/>
      <c r="H11" s="128">
        <v>17.857</v>
      </c>
      <c r="I11" s="128">
        <v>17.786</v>
      </c>
      <c r="J11" s="128"/>
      <c r="K11" s="31"/>
    </row>
    <row r="12" spans="1:11" s="32" customFormat="1" ht="11.25" customHeight="1">
      <c r="A12" s="34" t="s">
        <v>11</v>
      </c>
      <c r="B12" s="28"/>
      <c r="C12" s="29">
        <v>335</v>
      </c>
      <c r="D12" s="29">
        <v>332</v>
      </c>
      <c r="E12" s="29">
        <v>298</v>
      </c>
      <c r="F12" s="30"/>
      <c r="G12" s="30"/>
      <c r="H12" s="128">
        <v>24.807</v>
      </c>
      <c r="I12" s="128">
        <v>32.64</v>
      </c>
      <c r="J12" s="128"/>
      <c r="K12" s="31"/>
    </row>
    <row r="13" spans="1:11" s="23" customFormat="1" ht="11.25" customHeight="1">
      <c r="A13" s="35" t="s">
        <v>12</v>
      </c>
      <c r="B13" s="36"/>
      <c r="C13" s="37">
        <v>1027</v>
      </c>
      <c r="D13" s="37">
        <v>1052</v>
      </c>
      <c r="E13" s="37">
        <v>931</v>
      </c>
      <c r="F13" s="38">
        <v>88.49809885931559</v>
      </c>
      <c r="G13" s="39"/>
      <c r="H13" s="129">
        <v>77.9</v>
      </c>
      <c r="I13" s="130">
        <v>89.92500000000001</v>
      </c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>
        <v>155</v>
      </c>
      <c r="D15" s="37">
        <v>145</v>
      </c>
      <c r="E15" s="37">
        <v>150</v>
      </c>
      <c r="F15" s="38">
        <v>103.44827586206897</v>
      </c>
      <c r="G15" s="39"/>
      <c r="H15" s="129">
        <v>4.685</v>
      </c>
      <c r="I15" s="130">
        <v>4.385</v>
      </c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>
        <v>20</v>
      </c>
      <c r="D17" s="37">
        <v>19</v>
      </c>
      <c r="E17" s="37">
        <v>19</v>
      </c>
      <c r="F17" s="38">
        <v>100</v>
      </c>
      <c r="G17" s="39"/>
      <c r="H17" s="129">
        <v>1.4</v>
      </c>
      <c r="I17" s="130">
        <v>1.216</v>
      </c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>
        <v>54</v>
      </c>
      <c r="D19" s="29">
        <v>54</v>
      </c>
      <c r="E19" s="29">
        <v>58</v>
      </c>
      <c r="F19" s="30"/>
      <c r="G19" s="30"/>
      <c r="H19" s="128">
        <v>1.249</v>
      </c>
      <c r="I19" s="128">
        <v>1.13</v>
      </c>
      <c r="J19" s="128"/>
      <c r="K19" s="31"/>
    </row>
    <row r="20" spans="1:11" s="32" customFormat="1" ht="11.25" customHeight="1">
      <c r="A20" s="34" t="s">
        <v>16</v>
      </c>
      <c r="B20" s="28"/>
      <c r="C20" s="29">
        <v>76</v>
      </c>
      <c r="D20" s="29">
        <v>76</v>
      </c>
      <c r="E20" s="29">
        <v>76</v>
      </c>
      <c r="F20" s="30"/>
      <c r="G20" s="30"/>
      <c r="H20" s="128">
        <v>1.666</v>
      </c>
      <c r="I20" s="128">
        <v>1.82</v>
      </c>
      <c r="J20" s="128"/>
      <c r="K20" s="31"/>
    </row>
    <row r="21" spans="1:11" s="32" customFormat="1" ht="11.25" customHeight="1">
      <c r="A21" s="34" t="s">
        <v>17</v>
      </c>
      <c r="B21" s="28"/>
      <c r="C21" s="29">
        <v>157</v>
      </c>
      <c r="D21" s="29">
        <v>157</v>
      </c>
      <c r="E21" s="29">
        <v>157</v>
      </c>
      <c r="F21" s="30"/>
      <c r="G21" s="30"/>
      <c r="H21" s="128">
        <v>2.92</v>
      </c>
      <c r="I21" s="128">
        <v>3.5</v>
      </c>
      <c r="J21" s="128"/>
      <c r="K21" s="31"/>
    </row>
    <row r="22" spans="1:11" s="23" customFormat="1" ht="11.25" customHeight="1">
      <c r="A22" s="35" t="s">
        <v>18</v>
      </c>
      <c r="B22" s="36"/>
      <c r="C22" s="37">
        <v>287</v>
      </c>
      <c r="D22" s="37">
        <v>287</v>
      </c>
      <c r="E22" s="37">
        <v>291</v>
      </c>
      <c r="F22" s="38">
        <v>101.39372822299651</v>
      </c>
      <c r="G22" s="39"/>
      <c r="H22" s="129">
        <v>5.835</v>
      </c>
      <c r="I22" s="130">
        <v>6.45</v>
      </c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2291</v>
      </c>
      <c r="D24" s="37">
        <v>2005</v>
      </c>
      <c r="E24" s="37">
        <v>2350</v>
      </c>
      <c r="F24" s="38">
        <v>117.2069825436409</v>
      </c>
      <c r="G24" s="39"/>
      <c r="H24" s="129">
        <v>180.253</v>
      </c>
      <c r="I24" s="130">
        <v>182.999</v>
      </c>
      <c r="J24" s="130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105</v>
      </c>
      <c r="D26" s="37">
        <v>100</v>
      </c>
      <c r="E26" s="37">
        <v>105</v>
      </c>
      <c r="F26" s="38">
        <v>105</v>
      </c>
      <c r="G26" s="39"/>
      <c r="H26" s="129">
        <v>8.589</v>
      </c>
      <c r="I26" s="130">
        <v>8</v>
      </c>
      <c r="J26" s="130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53</v>
      </c>
      <c r="D28" s="29">
        <v>54</v>
      </c>
      <c r="E28" s="29">
        <v>64</v>
      </c>
      <c r="F28" s="30"/>
      <c r="G28" s="30"/>
      <c r="H28" s="128">
        <v>4.545</v>
      </c>
      <c r="I28" s="128">
        <v>3.8</v>
      </c>
      <c r="J28" s="128"/>
      <c r="K28" s="31"/>
    </row>
    <row r="29" spans="1:11" s="32" customFormat="1" ht="11.25" customHeight="1">
      <c r="A29" s="34" t="s">
        <v>22</v>
      </c>
      <c r="B29" s="28"/>
      <c r="C29" s="29">
        <v>7</v>
      </c>
      <c r="D29" s="29">
        <v>10</v>
      </c>
      <c r="E29" s="29">
        <v>5</v>
      </c>
      <c r="F29" s="30"/>
      <c r="G29" s="30"/>
      <c r="H29" s="128">
        <v>0.7</v>
      </c>
      <c r="I29" s="128">
        <v>0.629</v>
      </c>
      <c r="J29" s="128"/>
      <c r="K29" s="31"/>
    </row>
    <row r="30" spans="1:11" s="32" customFormat="1" ht="11.25" customHeight="1">
      <c r="A30" s="34" t="s">
        <v>23</v>
      </c>
      <c r="B30" s="28"/>
      <c r="C30" s="29">
        <v>477</v>
      </c>
      <c r="D30" s="29">
        <v>551</v>
      </c>
      <c r="E30" s="29">
        <v>482</v>
      </c>
      <c r="F30" s="30"/>
      <c r="G30" s="30"/>
      <c r="H30" s="128">
        <v>34.793</v>
      </c>
      <c r="I30" s="128">
        <v>34.975</v>
      </c>
      <c r="J30" s="128"/>
      <c r="K30" s="31"/>
    </row>
    <row r="31" spans="1:11" s="23" customFormat="1" ht="11.25" customHeight="1">
      <c r="A31" s="41" t="s">
        <v>24</v>
      </c>
      <c r="B31" s="36"/>
      <c r="C31" s="37">
        <v>537</v>
      </c>
      <c r="D31" s="37">
        <v>615</v>
      </c>
      <c r="E31" s="37">
        <v>551</v>
      </c>
      <c r="F31" s="38">
        <v>89.59349593495935</v>
      </c>
      <c r="G31" s="39"/>
      <c r="H31" s="129">
        <v>40.038</v>
      </c>
      <c r="I31" s="130">
        <v>39.404</v>
      </c>
      <c r="J31" s="130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318</v>
      </c>
      <c r="D33" s="29">
        <v>241</v>
      </c>
      <c r="E33" s="29">
        <v>221</v>
      </c>
      <c r="F33" s="30"/>
      <c r="G33" s="30"/>
      <c r="H33" s="128">
        <v>15.751</v>
      </c>
      <c r="I33" s="128">
        <v>12.574</v>
      </c>
      <c r="J33" s="128"/>
      <c r="K33" s="31"/>
    </row>
    <row r="34" spans="1:11" s="32" customFormat="1" ht="11.25" customHeight="1">
      <c r="A34" s="34" t="s">
        <v>26</v>
      </c>
      <c r="B34" s="28"/>
      <c r="C34" s="29">
        <v>230</v>
      </c>
      <c r="D34" s="29">
        <v>230</v>
      </c>
      <c r="E34" s="29">
        <v>135</v>
      </c>
      <c r="F34" s="30"/>
      <c r="G34" s="30"/>
      <c r="H34" s="128">
        <v>8.714</v>
      </c>
      <c r="I34" s="128">
        <v>8.714</v>
      </c>
      <c r="J34" s="128"/>
      <c r="K34" s="31"/>
    </row>
    <row r="35" spans="1:11" s="32" customFormat="1" ht="11.25" customHeight="1">
      <c r="A35" s="34" t="s">
        <v>27</v>
      </c>
      <c r="B35" s="28"/>
      <c r="C35" s="29">
        <v>187</v>
      </c>
      <c r="D35" s="29">
        <v>170</v>
      </c>
      <c r="E35" s="29">
        <v>150</v>
      </c>
      <c r="F35" s="30"/>
      <c r="G35" s="30"/>
      <c r="H35" s="128">
        <v>5.853</v>
      </c>
      <c r="I35" s="128">
        <v>3.714</v>
      </c>
      <c r="J35" s="128"/>
      <c r="K35" s="31"/>
    </row>
    <row r="36" spans="1:11" s="32" customFormat="1" ht="11.25" customHeight="1">
      <c r="A36" s="34" t="s">
        <v>28</v>
      </c>
      <c r="B36" s="28"/>
      <c r="C36" s="29">
        <v>302</v>
      </c>
      <c r="D36" s="29">
        <v>302</v>
      </c>
      <c r="E36" s="29">
        <v>248</v>
      </c>
      <c r="F36" s="30"/>
      <c r="G36" s="30"/>
      <c r="H36" s="128">
        <v>9.775</v>
      </c>
      <c r="I36" s="128">
        <v>9.775</v>
      </c>
      <c r="J36" s="128"/>
      <c r="K36" s="31"/>
    </row>
    <row r="37" spans="1:11" s="23" customFormat="1" ht="11.25" customHeight="1">
      <c r="A37" s="35" t="s">
        <v>29</v>
      </c>
      <c r="B37" s="36"/>
      <c r="C37" s="37">
        <v>1037</v>
      </c>
      <c r="D37" s="37">
        <v>943</v>
      </c>
      <c r="E37" s="37">
        <v>754</v>
      </c>
      <c r="F37" s="38">
        <v>79.95758218451749</v>
      </c>
      <c r="G37" s="39"/>
      <c r="H37" s="129">
        <v>40.092999999999996</v>
      </c>
      <c r="I37" s="130">
        <v>34.777</v>
      </c>
      <c r="J37" s="130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390</v>
      </c>
      <c r="D39" s="37">
        <v>365</v>
      </c>
      <c r="E39" s="37">
        <v>385</v>
      </c>
      <c r="F39" s="38">
        <v>105.47945205479452</v>
      </c>
      <c r="G39" s="39"/>
      <c r="H39" s="129">
        <v>9.408</v>
      </c>
      <c r="I39" s="130">
        <v>9</v>
      </c>
      <c r="J39" s="130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>
        <v>3</v>
      </c>
      <c r="D41" s="29">
        <v>3</v>
      </c>
      <c r="E41" s="29">
        <v>5</v>
      </c>
      <c r="F41" s="30"/>
      <c r="G41" s="30"/>
      <c r="H41" s="128">
        <v>0.204</v>
      </c>
      <c r="I41" s="128">
        <v>0.194</v>
      </c>
      <c r="J41" s="128"/>
      <c r="K41" s="31"/>
    </row>
    <row r="42" spans="1:11" s="32" customFormat="1" ht="11.25" customHeight="1">
      <c r="A42" s="34" t="s">
        <v>32</v>
      </c>
      <c r="B42" s="28"/>
      <c r="C42" s="29">
        <v>2</v>
      </c>
      <c r="D42" s="29">
        <v>3</v>
      </c>
      <c r="E42" s="29">
        <v>2</v>
      </c>
      <c r="F42" s="30"/>
      <c r="G42" s="30"/>
      <c r="H42" s="128">
        <v>0.14</v>
      </c>
      <c r="I42" s="128">
        <v>0.205</v>
      </c>
      <c r="J42" s="128"/>
      <c r="K42" s="31"/>
    </row>
    <row r="43" spans="1:11" s="32" customFormat="1" ht="11.25" customHeight="1">
      <c r="A43" s="34" t="s">
        <v>33</v>
      </c>
      <c r="B43" s="28"/>
      <c r="C43" s="29">
        <v>10</v>
      </c>
      <c r="D43" s="29">
        <v>12</v>
      </c>
      <c r="E43" s="29">
        <v>13</v>
      </c>
      <c r="F43" s="30"/>
      <c r="G43" s="30"/>
      <c r="H43" s="128">
        <v>1.05</v>
      </c>
      <c r="I43" s="128">
        <v>1.216</v>
      </c>
      <c r="J43" s="128"/>
      <c r="K43" s="31"/>
    </row>
    <row r="44" spans="1:11" s="32" customFormat="1" ht="11.25" customHeight="1">
      <c r="A44" s="34" t="s">
        <v>34</v>
      </c>
      <c r="B44" s="28"/>
      <c r="C44" s="29">
        <v>3</v>
      </c>
      <c r="D44" s="29">
        <v>2</v>
      </c>
      <c r="E44" s="29">
        <v>3</v>
      </c>
      <c r="F44" s="30"/>
      <c r="G44" s="30"/>
      <c r="H44" s="128">
        <v>0.109</v>
      </c>
      <c r="I44" s="128">
        <v>0.11</v>
      </c>
      <c r="J44" s="128"/>
      <c r="K44" s="31"/>
    </row>
    <row r="45" spans="1:11" s="32" customFormat="1" ht="11.25" customHeight="1">
      <c r="A45" s="34" t="s">
        <v>35</v>
      </c>
      <c r="B45" s="28"/>
      <c r="C45" s="29">
        <v>6</v>
      </c>
      <c r="D45" s="29">
        <v>3</v>
      </c>
      <c r="E45" s="29">
        <v>9</v>
      </c>
      <c r="F45" s="30"/>
      <c r="G45" s="30"/>
      <c r="H45" s="128">
        <v>0.21</v>
      </c>
      <c r="I45" s="128">
        <v>0.105</v>
      </c>
      <c r="J45" s="128"/>
      <c r="K45" s="31"/>
    </row>
    <row r="46" spans="1:11" s="32" customFormat="1" ht="11.25" customHeight="1">
      <c r="A46" s="34" t="s">
        <v>36</v>
      </c>
      <c r="B46" s="28"/>
      <c r="C46" s="29">
        <v>8</v>
      </c>
      <c r="D46" s="29">
        <v>4</v>
      </c>
      <c r="E46" s="29">
        <v>1</v>
      </c>
      <c r="F46" s="30"/>
      <c r="G46" s="30"/>
      <c r="H46" s="128">
        <v>0.304</v>
      </c>
      <c r="I46" s="128">
        <v>0.152</v>
      </c>
      <c r="J46" s="128"/>
      <c r="K46" s="31"/>
    </row>
    <row r="47" spans="1:11" s="32" customFormat="1" ht="11.25" customHeight="1">
      <c r="A47" s="34" t="s">
        <v>37</v>
      </c>
      <c r="B47" s="28"/>
      <c r="C47" s="29">
        <v>1</v>
      </c>
      <c r="D47" s="29"/>
      <c r="E47" s="29"/>
      <c r="F47" s="30"/>
      <c r="G47" s="30"/>
      <c r="H47" s="128">
        <v>0.045</v>
      </c>
      <c r="I47" s="128"/>
      <c r="J47" s="128"/>
      <c r="K47" s="31"/>
    </row>
    <row r="48" spans="1:11" s="32" customFormat="1" ht="11.25" customHeight="1">
      <c r="A48" s="34" t="s">
        <v>38</v>
      </c>
      <c r="B48" s="28"/>
      <c r="C48" s="29">
        <v>9</v>
      </c>
      <c r="D48" s="29">
        <v>7</v>
      </c>
      <c r="E48" s="29">
        <v>8</v>
      </c>
      <c r="F48" s="30"/>
      <c r="G48" s="30"/>
      <c r="H48" s="128">
        <v>0.342</v>
      </c>
      <c r="I48" s="128">
        <v>0.266</v>
      </c>
      <c r="J48" s="128"/>
      <c r="K48" s="31"/>
    </row>
    <row r="49" spans="1:11" s="32" customFormat="1" ht="11.25" customHeight="1">
      <c r="A49" s="34" t="s">
        <v>39</v>
      </c>
      <c r="B49" s="28"/>
      <c r="C49" s="29">
        <v>17</v>
      </c>
      <c r="D49" s="29">
        <v>14</v>
      </c>
      <c r="E49" s="29">
        <v>17</v>
      </c>
      <c r="F49" s="30"/>
      <c r="G49" s="30"/>
      <c r="H49" s="128">
        <v>0.425</v>
      </c>
      <c r="I49" s="128">
        <v>0.35</v>
      </c>
      <c r="J49" s="128"/>
      <c r="K49" s="31"/>
    </row>
    <row r="50" spans="1:11" s="23" customFormat="1" ht="11.25" customHeight="1">
      <c r="A50" s="41" t="s">
        <v>40</v>
      </c>
      <c r="B50" s="36"/>
      <c r="C50" s="37">
        <v>59</v>
      </c>
      <c r="D50" s="37">
        <v>48</v>
      </c>
      <c r="E50" s="37">
        <v>58</v>
      </c>
      <c r="F50" s="38">
        <v>120.83333333333333</v>
      </c>
      <c r="G50" s="39"/>
      <c r="H50" s="129">
        <v>2.8289999999999997</v>
      </c>
      <c r="I50" s="130">
        <v>2.5980000000000003</v>
      </c>
      <c r="J50" s="130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77</v>
      </c>
      <c r="D52" s="37">
        <v>88</v>
      </c>
      <c r="E52" s="37">
        <v>70</v>
      </c>
      <c r="F52" s="38">
        <v>79.54545454545455</v>
      </c>
      <c r="G52" s="39"/>
      <c r="H52" s="129">
        <v>6.747</v>
      </c>
      <c r="I52" s="130">
        <v>6.464</v>
      </c>
      <c r="J52" s="130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300</v>
      </c>
      <c r="D54" s="29">
        <v>277</v>
      </c>
      <c r="E54" s="29">
        <v>315</v>
      </c>
      <c r="F54" s="30"/>
      <c r="G54" s="30"/>
      <c r="H54" s="128">
        <v>32.967</v>
      </c>
      <c r="I54" s="128">
        <v>22.888</v>
      </c>
      <c r="J54" s="128"/>
      <c r="K54" s="31"/>
    </row>
    <row r="55" spans="1:11" s="32" customFormat="1" ht="11.25" customHeight="1">
      <c r="A55" s="34" t="s">
        <v>43</v>
      </c>
      <c r="B55" s="28"/>
      <c r="C55" s="29">
        <v>113</v>
      </c>
      <c r="D55" s="29">
        <v>116</v>
      </c>
      <c r="E55" s="29">
        <v>103</v>
      </c>
      <c r="F55" s="30"/>
      <c r="G55" s="30"/>
      <c r="H55" s="128">
        <v>8.005</v>
      </c>
      <c r="I55" s="128">
        <v>8.26</v>
      </c>
      <c r="J55" s="128"/>
      <c r="K55" s="31"/>
    </row>
    <row r="56" spans="1:11" s="32" customFormat="1" ht="11.25" customHeight="1">
      <c r="A56" s="34" t="s">
        <v>44</v>
      </c>
      <c r="B56" s="28"/>
      <c r="C56" s="29">
        <v>42</v>
      </c>
      <c r="D56" s="29">
        <v>52</v>
      </c>
      <c r="E56" s="29">
        <v>26</v>
      </c>
      <c r="F56" s="30"/>
      <c r="G56" s="30"/>
      <c r="H56" s="128">
        <v>1.01</v>
      </c>
      <c r="I56" s="128">
        <v>0.72</v>
      </c>
      <c r="J56" s="128"/>
      <c r="K56" s="31"/>
    </row>
    <row r="57" spans="1:11" s="32" customFormat="1" ht="11.25" customHeight="1">
      <c r="A57" s="34" t="s">
        <v>45</v>
      </c>
      <c r="B57" s="28"/>
      <c r="C57" s="29">
        <v>9</v>
      </c>
      <c r="D57" s="29">
        <v>7</v>
      </c>
      <c r="E57" s="29">
        <v>7</v>
      </c>
      <c r="F57" s="30"/>
      <c r="G57" s="30"/>
      <c r="H57" s="128">
        <v>0.08</v>
      </c>
      <c r="I57" s="128">
        <v>0.102</v>
      </c>
      <c r="J57" s="128"/>
      <c r="K57" s="31"/>
    </row>
    <row r="58" spans="1:11" s="32" customFormat="1" ht="11.25" customHeight="1">
      <c r="A58" s="34" t="s">
        <v>46</v>
      </c>
      <c r="B58" s="28"/>
      <c r="C58" s="29">
        <v>646</v>
      </c>
      <c r="D58" s="29">
        <v>834</v>
      </c>
      <c r="E58" s="29">
        <v>918</v>
      </c>
      <c r="F58" s="30"/>
      <c r="G58" s="30"/>
      <c r="H58" s="128">
        <v>51.55</v>
      </c>
      <c r="I58" s="128">
        <v>62.157</v>
      </c>
      <c r="J58" s="128"/>
      <c r="K58" s="31"/>
    </row>
    <row r="59" spans="1:11" s="23" customFormat="1" ht="11.25" customHeight="1">
      <c r="A59" s="35" t="s">
        <v>47</v>
      </c>
      <c r="B59" s="36"/>
      <c r="C59" s="37">
        <v>1110</v>
      </c>
      <c r="D59" s="37">
        <v>1286</v>
      </c>
      <c r="E59" s="37">
        <v>1369</v>
      </c>
      <c r="F59" s="38">
        <v>106.45412130637636</v>
      </c>
      <c r="G59" s="39"/>
      <c r="H59" s="129">
        <v>93.612</v>
      </c>
      <c r="I59" s="130">
        <v>94.127</v>
      </c>
      <c r="J59" s="130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422</v>
      </c>
      <c r="D61" s="29">
        <v>386</v>
      </c>
      <c r="E61" s="29">
        <v>386</v>
      </c>
      <c r="F61" s="30"/>
      <c r="G61" s="30"/>
      <c r="H61" s="128">
        <v>43.845</v>
      </c>
      <c r="I61" s="128">
        <v>37.03</v>
      </c>
      <c r="J61" s="128"/>
      <c r="K61" s="31"/>
    </row>
    <row r="62" spans="1:11" s="32" customFormat="1" ht="11.25" customHeight="1">
      <c r="A62" s="34" t="s">
        <v>49</v>
      </c>
      <c r="B62" s="28"/>
      <c r="C62" s="29">
        <v>491</v>
      </c>
      <c r="D62" s="29">
        <v>491</v>
      </c>
      <c r="E62" s="29">
        <v>493</v>
      </c>
      <c r="F62" s="30"/>
      <c r="G62" s="30"/>
      <c r="H62" s="128">
        <v>16.682</v>
      </c>
      <c r="I62" s="128">
        <v>16.969</v>
      </c>
      <c r="J62" s="128"/>
      <c r="K62" s="31"/>
    </row>
    <row r="63" spans="1:11" s="32" customFormat="1" ht="11.25" customHeight="1">
      <c r="A63" s="34" t="s">
        <v>50</v>
      </c>
      <c r="B63" s="28"/>
      <c r="C63" s="29">
        <v>188</v>
      </c>
      <c r="D63" s="29">
        <v>188</v>
      </c>
      <c r="E63" s="29">
        <v>193</v>
      </c>
      <c r="F63" s="30"/>
      <c r="G63" s="30"/>
      <c r="H63" s="128">
        <v>8.626</v>
      </c>
      <c r="I63" s="128">
        <v>9.196</v>
      </c>
      <c r="J63" s="128"/>
      <c r="K63" s="31"/>
    </row>
    <row r="64" spans="1:11" s="23" customFormat="1" ht="11.25" customHeight="1">
      <c r="A64" s="35" t="s">
        <v>51</v>
      </c>
      <c r="B64" s="36"/>
      <c r="C64" s="37">
        <v>1101</v>
      </c>
      <c r="D64" s="37">
        <v>1065</v>
      </c>
      <c r="E64" s="37">
        <v>1072</v>
      </c>
      <c r="F64" s="38">
        <v>100.65727699530517</v>
      </c>
      <c r="G64" s="39"/>
      <c r="H64" s="129">
        <v>69.153</v>
      </c>
      <c r="I64" s="130">
        <v>63.195</v>
      </c>
      <c r="J64" s="130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2527</v>
      </c>
      <c r="D66" s="37">
        <v>2289</v>
      </c>
      <c r="E66" s="37">
        <v>2040</v>
      </c>
      <c r="F66" s="38">
        <v>89.1218872870249</v>
      </c>
      <c r="G66" s="39"/>
      <c r="H66" s="129">
        <v>221.364</v>
      </c>
      <c r="I66" s="130">
        <v>218</v>
      </c>
      <c r="J66" s="130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20991</v>
      </c>
      <c r="D68" s="29">
        <v>16130</v>
      </c>
      <c r="E68" s="29">
        <v>18950</v>
      </c>
      <c r="F68" s="30"/>
      <c r="G68" s="30"/>
      <c r="H68" s="128">
        <v>1998.949</v>
      </c>
      <c r="I68" s="128">
        <v>1412</v>
      </c>
      <c r="J68" s="128"/>
      <c r="K68" s="31"/>
    </row>
    <row r="69" spans="1:11" s="32" customFormat="1" ht="11.25" customHeight="1">
      <c r="A69" s="34" t="s">
        <v>54</v>
      </c>
      <c r="B69" s="28"/>
      <c r="C69" s="29">
        <v>2430</v>
      </c>
      <c r="D69" s="29">
        <v>1670</v>
      </c>
      <c r="E69" s="29">
        <v>2850</v>
      </c>
      <c r="F69" s="30"/>
      <c r="G69" s="30"/>
      <c r="H69" s="128">
        <v>227.684</v>
      </c>
      <c r="I69" s="128">
        <v>139</v>
      </c>
      <c r="J69" s="128"/>
      <c r="K69" s="31"/>
    </row>
    <row r="70" spans="1:11" s="23" customFormat="1" ht="11.25" customHeight="1">
      <c r="A70" s="35" t="s">
        <v>55</v>
      </c>
      <c r="B70" s="36"/>
      <c r="C70" s="37">
        <v>23421</v>
      </c>
      <c r="D70" s="37">
        <v>17800</v>
      </c>
      <c r="E70" s="37">
        <v>21800</v>
      </c>
      <c r="F70" s="38">
        <v>122.47191011235955</v>
      </c>
      <c r="G70" s="39"/>
      <c r="H70" s="129">
        <v>2226.6330000000003</v>
      </c>
      <c r="I70" s="130">
        <v>1551</v>
      </c>
      <c r="J70" s="130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8430</v>
      </c>
      <c r="D72" s="29">
        <v>8669</v>
      </c>
      <c r="E72" s="29">
        <v>8527</v>
      </c>
      <c r="F72" s="30"/>
      <c r="G72" s="30"/>
      <c r="H72" s="128">
        <v>726.367</v>
      </c>
      <c r="I72" s="128">
        <v>758.476</v>
      </c>
      <c r="J72" s="128"/>
      <c r="K72" s="31"/>
    </row>
    <row r="73" spans="1:11" s="32" customFormat="1" ht="11.25" customHeight="1">
      <c r="A73" s="34" t="s">
        <v>57</v>
      </c>
      <c r="B73" s="28"/>
      <c r="C73" s="29">
        <v>1589</v>
      </c>
      <c r="D73" s="29">
        <v>1559</v>
      </c>
      <c r="E73" s="29">
        <v>1614</v>
      </c>
      <c r="F73" s="30"/>
      <c r="G73" s="30"/>
      <c r="H73" s="128">
        <v>51.875</v>
      </c>
      <c r="I73" s="128">
        <v>51.87</v>
      </c>
      <c r="J73" s="128"/>
      <c r="K73" s="31"/>
    </row>
    <row r="74" spans="1:11" s="32" customFormat="1" ht="11.25" customHeight="1">
      <c r="A74" s="34" t="s">
        <v>58</v>
      </c>
      <c r="B74" s="28"/>
      <c r="C74" s="29">
        <v>152</v>
      </c>
      <c r="D74" s="29">
        <v>83</v>
      </c>
      <c r="E74" s="29">
        <v>50</v>
      </c>
      <c r="F74" s="30"/>
      <c r="G74" s="30"/>
      <c r="H74" s="128">
        <v>5.016</v>
      </c>
      <c r="I74" s="128">
        <v>4.95</v>
      </c>
      <c r="J74" s="128"/>
      <c r="K74" s="31"/>
    </row>
    <row r="75" spans="1:11" s="32" customFormat="1" ht="11.25" customHeight="1">
      <c r="A75" s="34" t="s">
        <v>59</v>
      </c>
      <c r="B75" s="28"/>
      <c r="C75" s="29">
        <v>3578</v>
      </c>
      <c r="D75" s="29">
        <v>3575</v>
      </c>
      <c r="E75" s="29">
        <v>3627</v>
      </c>
      <c r="F75" s="30"/>
      <c r="G75" s="30"/>
      <c r="H75" s="128">
        <v>346.262</v>
      </c>
      <c r="I75" s="128">
        <v>345.921</v>
      </c>
      <c r="J75" s="128"/>
      <c r="K75" s="31"/>
    </row>
    <row r="76" spans="1:11" s="32" customFormat="1" ht="11.25" customHeight="1">
      <c r="A76" s="34" t="s">
        <v>60</v>
      </c>
      <c r="B76" s="28"/>
      <c r="C76" s="29">
        <v>40</v>
      </c>
      <c r="D76" s="29">
        <v>72</v>
      </c>
      <c r="E76" s="29">
        <v>27</v>
      </c>
      <c r="F76" s="30"/>
      <c r="G76" s="30"/>
      <c r="H76" s="128">
        <v>1.175</v>
      </c>
      <c r="I76" s="128">
        <v>0.355</v>
      </c>
      <c r="J76" s="128"/>
      <c r="K76" s="31"/>
    </row>
    <row r="77" spans="1:11" s="32" customFormat="1" ht="11.25" customHeight="1">
      <c r="A77" s="34" t="s">
        <v>61</v>
      </c>
      <c r="B77" s="28"/>
      <c r="C77" s="29">
        <v>144</v>
      </c>
      <c r="D77" s="29">
        <v>125</v>
      </c>
      <c r="E77" s="29">
        <v>130</v>
      </c>
      <c r="F77" s="30"/>
      <c r="G77" s="30"/>
      <c r="H77" s="128">
        <v>5.73</v>
      </c>
      <c r="I77" s="128">
        <v>5.315</v>
      </c>
      <c r="J77" s="128"/>
      <c r="K77" s="31"/>
    </row>
    <row r="78" spans="1:11" s="32" customFormat="1" ht="11.25" customHeight="1">
      <c r="A78" s="34" t="s">
        <v>62</v>
      </c>
      <c r="B78" s="28"/>
      <c r="C78" s="29">
        <v>863</v>
      </c>
      <c r="D78" s="29">
        <v>830</v>
      </c>
      <c r="E78" s="29">
        <v>800</v>
      </c>
      <c r="F78" s="30"/>
      <c r="G78" s="30"/>
      <c r="H78" s="128">
        <v>49.248</v>
      </c>
      <c r="I78" s="128">
        <v>62.35</v>
      </c>
      <c r="J78" s="128"/>
      <c r="K78" s="31"/>
    </row>
    <row r="79" spans="1:11" s="32" customFormat="1" ht="11.25" customHeight="1">
      <c r="A79" s="34" t="s">
        <v>63</v>
      </c>
      <c r="B79" s="28"/>
      <c r="C79" s="29">
        <v>6560</v>
      </c>
      <c r="D79" s="29">
        <v>1730</v>
      </c>
      <c r="E79" s="29">
        <v>940</v>
      </c>
      <c r="F79" s="30"/>
      <c r="G79" s="30"/>
      <c r="H79" s="128">
        <v>526.4</v>
      </c>
      <c r="I79" s="128">
        <v>132.1</v>
      </c>
      <c r="J79" s="128"/>
      <c r="K79" s="31"/>
    </row>
    <row r="80" spans="1:11" s="23" customFormat="1" ht="11.25" customHeight="1">
      <c r="A80" s="41" t="s">
        <v>64</v>
      </c>
      <c r="B80" s="36"/>
      <c r="C80" s="37">
        <v>21356</v>
      </c>
      <c r="D80" s="37">
        <v>16643</v>
      </c>
      <c r="E80" s="37">
        <v>15715</v>
      </c>
      <c r="F80" s="38">
        <v>94.42408219671934</v>
      </c>
      <c r="G80" s="39"/>
      <c r="H80" s="129">
        <v>1712.0729999999999</v>
      </c>
      <c r="I80" s="130">
        <v>1361.337</v>
      </c>
      <c r="J80" s="130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>
        <v>425</v>
      </c>
      <c r="D82" s="29">
        <v>426</v>
      </c>
      <c r="E82" s="29">
        <v>393</v>
      </c>
      <c r="F82" s="30"/>
      <c r="G82" s="30"/>
      <c r="H82" s="128">
        <v>42.462</v>
      </c>
      <c r="I82" s="128">
        <v>42.462</v>
      </c>
      <c r="J82" s="128"/>
      <c r="K82" s="31"/>
    </row>
    <row r="83" spans="1:11" s="32" customFormat="1" ht="11.25" customHeight="1">
      <c r="A83" s="34" t="s">
        <v>66</v>
      </c>
      <c r="B83" s="28"/>
      <c r="C83" s="29">
        <v>181</v>
      </c>
      <c r="D83" s="29">
        <v>181</v>
      </c>
      <c r="E83" s="29">
        <v>201</v>
      </c>
      <c r="F83" s="30"/>
      <c r="G83" s="30"/>
      <c r="H83" s="128">
        <v>11.306</v>
      </c>
      <c r="I83" s="128">
        <v>11.294</v>
      </c>
      <c r="J83" s="128"/>
      <c r="K83" s="31"/>
    </row>
    <row r="84" spans="1:11" s="23" customFormat="1" ht="11.25" customHeight="1">
      <c r="A84" s="35" t="s">
        <v>67</v>
      </c>
      <c r="B84" s="36"/>
      <c r="C84" s="37">
        <v>606</v>
      </c>
      <c r="D84" s="37">
        <v>607</v>
      </c>
      <c r="E84" s="37">
        <v>594</v>
      </c>
      <c r="F84" s="38">
        <v>97.85831960461284</v>
      </c>
      <c r="G84" s="39"/>
      <c r="H84" s="129">
        <v>53.768</v>
      </c>
      <c r="I84" s="130">
        <v>53.756</v>
      </c>
      <c r="J84" s="130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56106</v>
      </c>
      <c r="D87" s="48">
        <v>45357</v>
      </c>
      <c r="E87" s="48">
        <v>48254</v>
      </c>
      <c r="F87" s="49">
        <v>106.38710673104482</v>
      </c>
      <c r="G87" s="39"/>
      <c r="H87" s="133">
        <v>4754.38</v>
      </c>
      <c r="I87" s="134">
        <v>3726.633</v>
      </c>
      <c r="J87" s="134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2:AB154"/>
  <sheetViews>
    <sheetView showZeros="0" tabSelected="1" view="pageBreakPreview" zoomScale="70" zoomScaleNormal="80" zoomScaleSheetLayoutView="70" zoomScalePageLayoutView="0" workbookViewId="0" topLeftCell="M25">
      <selection activeCell="L55" sqref="A55:IV55"/>
    </sheetView>
  </sheetViews>
  <sheetFormatPr defaultColWidth="8.7109375" defaultRowHeight="15"/>
  <cols>
    <col min="1" max="1" width="22.00390625" style="59" customWidth="1"/>
    <col min="2" max="2" width="0.9921875" style="59" customWidth="1"/>
    <col min="3" max="3" width="1.1484375" style="59" customWidth="1"/>
    <col min="4" max="4" width="11.421875" style="59" customWidth="1"/>
    <col min="5" max="7" width="9.421875" style="59" customWidth="1"/>
    <col min="8" max="8" width="10.421875" style="59" customWidth="1"/>
    <col min="9" max="9" width="1.1484375" style="59" customWidth="1"/>
    <col min="10" max="10" width="6.421875" style="59" customWidth="1"/>
    <col min="11" max="13" width="9.421875" style="59" customWidth="1"/>
    <col min="14" max="14" width="10.421875" style="59" customWidth="1"/>
    <col min="15" max="15" width="22.00390625" style="59" customWidth="1"/>
    <col min="16" max="16" width="0.9921875" style="59" customWidth="1"/>
    <col min="17" max="17" width="1.1484375" style="59" customWidth="1"/>
    <col min="18" max="18" width="6.421875" style="59" customWidth="1"/>
    <col min="19" max="21" width="9.421875" style="59" customWidth="1"/>
    <col min="22" max="22" width="10.421875" style="59" customWidth="1"/>
    <col min="23" max="23" width="0.9921875" style="59" customWidth="1"/>
    <col min="24" max="24" width="6.421875" style="59" customWidth="1"/>
    <col min="25" max="27" width="9.421875" style="59" customWidth="1"/>
    <col min="28" max="28" width="10.421875" style="59" customWidth="1"/>
    <col min="29" max="16384" width="8.7109375" style="59" customWidth="1"/>
  </cols>
  <sheetData>
    <row r="2" spans="1:27" s="61" customFormat="1" ht="9.75">
      <c r="A2" s="60" t="s">
        <v>117</v>
      </c>
      <c r="J2" s="61" t="s">
        <v>118</v>
      </c>
      <c r="M2" s="61" t="s">
        <v>124</v>
      </c>
      <c r="O2" s="60" t="s">
        <v>117</v>
      </c>
      <c r="X2" s="61" t="s">
        <v>118</v>
      </c>
      <c r="AA2" s="61" t="s">
        <v>124</v>
      </c>
    </row>
    <row r="3" s="61" customFormat="1" ht="12" customHeight="1" thickBot="1"/>
    <row r="4" spans="1:28" s="61" customFormat="1" ht="10.5" thickBot="1">
      <c r="A4" s="62"/>
      <c r="B4" s="63"/>
      <c r="D4" s="159" t="s">
        <v>119</v>
      </c>
      <c r="E4" s="160"/>
      <c r="F4" s="160"/>
      <c r="G4" s="160"/>
      <c r="H4" s="161"/>
      <c r="J4" s="159" t="s">
        <v>120</v>
      </c>
      <c r="K4" s="160"/>
      <c r="L4" s="160"/>
      <c r="M4" s="160"/>
      <c r="N4" s="161"/>
      <c r="O4" s="62"/>
      <c r="P4" s="63"/>
      <c r="R4" s="159" t="s">
        <v>119</v>
      </c>
      <c r="S4" s="160"/>
      <c r="T4" s="160"/>
      <c r="U4" s="160"/>
      <c r="V4" s="161"/>
      <c r="X4" s="159" t="s">
        <v>120</v>
      </c>
      <c r="Y4" s="160"/>
      <c r="Z4" s="160"/>
      <c r="AA4" s="160"/>
      <c r="AB4" s="161"/>
    </row>
    <row r="5" spans="1:28" s="61" customFormat="1" ht="9.75">
      <c r="A5" s="64" t="s">
        <v>121</v>
      </c>
      <c r="B5" s="65"/>
      <c r="D5" s="62"/>
      <c r="E5" s="66" t="s">
        <v>280</v>
      </c>
      <c r="F5" s="66" t="s">
        <v>122</v>
      </c>
      <c r="G5" s="66" t="s">
        <v>123</v>
      </c>
      <c r="H5" s="67">
        <v>2023</v>
      </c>
      <c r="J5" s="62"/>
      <c r="K5" s="66" t="s">
        <v>280</v>
      </c>
      <c r="L5" s="66" t="s">
        <v>122</v>
      </c>
      <c r="M5" s="66" t="s">
        <v>123</v>
      </c>
      <c r="N5" s="67">
        <v>2023</v>
      </c>
      <c r="O5" s="64" t="s">
        <v>121</v>
      </c>
      <c r="P5" s="65"/>
      <c r="R5" s="62"/>
      <c r="S5" s="66" t="s">
        <v>280</v>
      </c>
      <c r="T5" s="66" t="s">
        <v>122</v>
      </c>
      <c r="U5" s="66" t="s">
        <v>123</v>
      </c>
      <c r="V5" s="67">
        <v>2023</v>
      </c>
      <c r="X5" s="62"/>
      <c r="Y5" s="66" t="s">
        <v>280</v>
      </c>
      <c r="Z5" s="66" t="s">
        <v>122</v>
      </c>
      <c r="AA5" s="66" t="s">
        <v>123</v>
      </c>
      <c r="AB5" s="67">
        <v>2023</v>
      </c>
    </row>
    <row r="6" spans="1:28" s="61" customFormat="1" ht="23.25" customHeight="1" thickBot="1">
      <c r="A6" s="68"/>
      <c r="B6" s="69"/>
      <c r="C6" s="70"/>
      <c r="D6" s="123" t="s">
        <v>281</v>
      </c>
      <c r="E6" s="124">
        <v>2021</v>
      </c>
      <c r="F6" s="124">
        <v>2022</v>
      </c>
      <c r="G6" s="124">
        <v>2023</v>
      </c>
      <c r="H6" s="125" t="s">
        <v>282</v>
      </c>
      <c r="I6" s="70"/>
      <c r="J6" s="123" t="s">
        <v>281</v>
      </c>
      <c r="K6" s="124">
        <v>2021</v>
      </c>
      <c r="L6" s="124">
        <v>2022</v>
      </c>
      <c r="M6" s="124">
        <v>2023</v>
      </c>
      <c r="N6" s="125" t="s">
        <v>282</v>
      </c>
      <c r="O6" s="68"/>
      <c r="P6" s="69"/>
      <c r="Q6" s="70"/>
      <c r="R6" s="123" t="s">
        <v>281</v>
      </c>
      <c r="S6" s="124">
        <v>2021</v>
      </c>
      <c r="T6" s="124">
        <v>2022</v>
      </c>
      <c r="U6" s="124">
        <v>2023</v>
      </c>
      <c r="V6" s="125" t="s">
        <v>282</v>
      </c>
      <c r="W6" s="70"/>
      <c r="X6" s="123" t="s">
        <v>281</v>
      </c>
      <c r="Y6" s="124">
        <v>2021</v>
      </c>
      <c r="Z6" s="124">
        <v>2022</v>
      </c>
      <c r="AA6" s="124">
        <v>2023</v>
      </c>
      <c r="AB6" s="125" t="s">
        <v>282</v>
      </c>
    </row>
    <row r="7" spans="4:28" s="72" customFormat="1" ht="11.25" customHeight="1">
      <c r="D7" s="73"/>
      <c r="E7" s="74"/>
      <c r="F7" s="74"/>
      <c r="G7" s="74"/>
      <c r="H7" s="74">
        <f>IF(AND(F7&gt;0,G7&gt;0),G7*100/F7,"")</f>
      </c>
      <c r="I7" s="73"/>
      <c r="J7" s="73"/>
      <c r="K7" s="74"/>
      <c r="L7" s="74"/>
      <c r="M7" s="74"/>
      <c r="N7" s="74">
        <f>IF(AND(L7&gt;0,M7&gt;0),M7*100/L7,"")</f>
      </c>
      <c r="R7" s="73"/>
      <c r="S7" s="74"/>
      <c r="T7" s="74"/>
      <c r="U7" s="74"/>
      <c r="V7" s="74">
        <f>IF(AND(T7&gt;0,U7&gt;0),U7*100/T7,"")</f>
      </c>
      <c r="W7" s="73"/>
      <c r="X7" s="73"/>
      <c r="Y7" s="74"/>
      <c r="Z7" s="74"/>
      <c r="AA7" s="74"/>
      <c r="AB7" s="74">
        <f>IF(AND(Z7&gt;0,AA7&gt;0),AA7*100/Z7,"")</f>
      </c>
    </row>
    <row r="8" spans="4:28" s="72" customFormat="1" ht="11.25" customHeight="1">
      <c r="D8" s="73"/>
      <c r="E8" s="74"/>
      <c r="F8" s="74"/>
      <c r="G8" s="74"/>
      <c r="H8" s="74"/>
      <c r="I8" s="73"/>
      <c r="J8" s="73"/>
      <c r="K8" s="74"/>
      <c r="L8" s="74"/>
      <c r="M8" s="74"/>
      <c r="N8" s="74"/>
      <c r="R8" s="73"/>
      <c r="S8" s="74"/>
      <c r="T8" s="74"/>
      <c r="U8" s="74"/>
      <c r="V8" s="74"/>
      <c r="W8" s="73"/>
      <c r="X8" s="73"/>
      <c r="Y8" s="74"/>
      <c r="Z8" s="74"/>
      <c r="AA8" s="74"/>
      <c r="AB8" s="74"/>
    </row>
    <row r="9" spans="1:28" s="72" customFormat="1" ht="11.25" customHeight="1">
      <c r="A9" s="72" t="s">
        <v>128</v>
      </c>
      <c r="D9" s="86"/>
      <c r="E9" s="74"/>
      <c r="F9" s="74"/>
      <c r="G9" s="74"/>
      <c r="H9" s="74">
        <f aca="true" t="shared" si="0" ref="H9:H22">IF(AND(F9&gt;0,G9&gt;0),G9*100/F9,"")</f>
      </c>
      <c r="I9" s="73"/>
      <c r="J9" s="86"/>
      <c r="K9" s="74"/>
      <c r="L9" s="74"/>
      <c r="M9" s="74"/>
      <c r="N9" s="74">
        <f aca="true" t="shared" si="1" ref="N9:N22">IF(AND(L9&gt;0,M9&gt;0),M9*100/L9,"")</f>
      </c>
      <c r="O9" s="72" t="s">
        <v>125</v>
      </c>
      <c r="R9" s="86"/>
      <c r="S9" s="74"/>
      <c r="T9" s="74"/>
      <c r="U9" s="74"/>
      <c r="V9" s="74">
        <f aca="true" t="shared" si="2" ref="V9:V18">IF(AND(T9&gt;0,U9&gt;0),U9*100/T9,"")</f>
      </c>
      <c r="W9" s="73"/>
      <c r="X9" s="86"/>
      <c r="Y9" s="74"/>
      <c r="Z9" s="74"/>
      <c r="AA9" s="74"/>
      <c r="AB9" s="74">
        <f aca="true" t="shared" si="3" ref="AB9:AB18">IF(AND(Z9&gt;0,AA9&gt;0),AA9*100/Z9,"")</f>
      </c>
    </row>
    <row r="10" spans="1:28" s="72" customFormat="1" ht="11.25" customHeight="1">
      <c r="A10" s="72" t="s">
        <v>129</v>
      </c>
      <c r="B10" s="74"/>
      <c r="C10" s="74"/>
      <c r="D10" s="86">
        <v>3</v>
      </c>
      <c r="E10" s="74">
        <v>1865.801</v>
      </c>
      <c r="F10" s="74">
        <v>1877.75401</v>
      </c>
      <c r="G10" s="74">
        <v>1683.824</v>
      </c>
      <c r="H10" s="74">
        <f t="shared" si="0"/>
        <v>89.6722356087526</v>
      </c>
      <c r="I10" s="74"/>
      <c r="J10" s="86">
        <v>7</v>
      </c>
      <c r="K10" s="74">
        <v>7449.742000000001</v>
      </c>
      <c r="L10" s="74">
        <v>5481.5560000000005</v>
      </c>
      <c r="M10" s="74">
        <v>3501.108</v>
      </c>
      <c r="N10" s="74">
        <f t="shared" si="1"/>
        <v>63.87069656863854</v>
      </c>
      <c r="O10" s="72" t="s">
        <v>295</v>
      </c>
      <c r="P10" s="74"/>
      <c r="Q10" s="74"/>
      <c r="R10" s="86">
        <v>6</v>
      </c>
      <c r="S10" s="74">
        <v>6.147</v>
      </c>
      <c r="T10" s="74">
        <v>5.328</v>
      </c>
      <c r="U10" s="74">
        <v>5.451</v>
      </c>
      <c r="V10" s="74">
        <f t="shared" si="2"/>
        <v>102.30855855855853</v>
      </c>
      <c r="W10" s="74"/>
      <c r="X10" s="86">
        <v>6</v>
      </c>
      <c r="Y10" s="74">
        <v>52.129999999999995</v>
      </c>
      <c r="Z10" s="74">
        <v>38.11200000000001</v>
      </c>
      <c r="AA10" s="74">
        <v>42.684999999999995</v>
      </c>
      <c r="AB10" s="74">
        <f t="shared" si="3"/>
        <v>111.99884550797644</v>
      </c>
    </row>
    <row r="11" spans="1:28" s="72" customFormat="1" ht="11.25" customHeight="1">
      <c r="A11" s="72" t="s">
        <v>130</v>
      </c>
      <c r="B11" s="74"/>
      <c r="C11" s="74"/>
      <c r="D11" s="86">
        <v>3</v>
      </c>
      <c r="E11" s="74">
        <v>259.057</v>
      </c>
      <c r="F11" s="74">
        <v>277.47056</v>
      </c>
      <c r="G11" s="74">
        <v>267.957</v>
      </c>
      <c r="H11" s="74">
        <f t="shared" si="0"/>
        <v>96.57132634179281</v>
      </c>
      <c r="I11" s="74"/>
      <c r="J11" s="86">
        <v>7</v>
      </c>
      <c r="K11" s="74">
        <v>770.406</v>
      </c>
      <c r="L11" s="74">
        <v>628.8879999999999</v>
      </c>
      <c r="M11" s="74">
        <v>392.006</v>
      </c>
      <c r="N11" s="74">
        <f t="shared" si="1"/>
        <v>62.33319764409561</v>
      </c>
      <c r="O11" s="72" t="s">
        <v>296</v>
      </c>
      <c r="P11" s="74"/>
      <c r="Q11" s="74"/>
      <c r="R11" s="86">
        <v>6</v>
      </c>
      <c r="S11" s="74">
        <f>0.328*100</f>
        <v>32.800000000000004</v>
      </c>
      <c r="T11" s="74">
        <f>0.31*100</f>
        <v>31</v>
      </c>
      <c r="U11" s="74">
        <f>0.251*100</f>
        <v>25.1</v>
      </c>
      <c r="V11" s="74">
        <f t="shared" si="2"/>
        <v>80.96774193548387</v>
      </c>
      <c r="W11" s="74"/>
      <c r="X11" s="86">
        <v>12</v>
      </c>
      <c r="Y11" s="74">
        <v>5.715999999999999</v>
      </c>
      <c r="Z11" s="74">
        <v>4.676</v>
      </c>
      <c r="AA11" s="74"/>
      <c r="AB11" s="74">
        <f t="shared" si="3"/>
      </c>
    </row>
    <row r="12" spans="1:28" ht="11.25">
      <c r="A12" s="72" t="s">
        <v>131</v>
      </c>
      <c r="B12" s="74"/>
      <c r="C12" s="74"/>
      <c r="D12" s="86">
        <v>3</v>
      </c>
      <c r="E12" s="74">
        <v>2124.858</v>
      </c>
      <c r="F12" s="74">
        <v>2155.2247</v>
      </c>
      <c r="G12" s="74">
        <v>1951.781</v>
      </c>
      <c r="H12" s="74">
        <f t="shared" si="0"/>
        <v>90.56044133124495</v>
      </c>
      <c r="I12" s="74"/>
      <c r="J12" s="86">
        <v>7</v>
      </c>
      <c r="K12" s="74">
        <v>8220.148</v>
      </c>
      <c r="L12" s="74">
        <v>6110.4439999999995</v>
      </c>
      <c r="M12" s="74">
        <v>3893.1150000000002</v>
      </c>
      <c r="N12" s="74">
        <f t="shared" si="1"/>
        <v>63.71247326708174</v>
      </c>
      <c r="O12" s="72" t="s">
        <v>180</v>
      </c>
      <c r="P12" s="74"/>
      <c r="Q12" s="74"/>
      <c r="R12" s="86">
        <v>10</v>
      </c>
      <c r="S12" s="74">
        <v>2.774</v>
      </c>
      <c r="T12" s="74">
        <v>2.747</v>
      </c>
      <c r="U12" s="74">
        <v>2.609</v>
      </c>
      <c r="V12" s="74">
        <f t="shared" si="2"/>
        <v>94.97633782307972</v>
      </c>
      <c r="W12" s="74"/>
      <c r="X12" s="86">
        <v>3</v>
      </c>
      <c r="Y12" s="74">
        <v>81.18299999999999</v>
      </c>
      <c r="Z12" s="74">
        <v>77.45499999999998</v>
      </c>
      <c r="AA12" s="74">
        <v>78.065</v>
      </c>
      <c r="AB12" s="74">
        <f t="shared" si="3"/>
        <v>100.78755406364988</v>
      </c>
    </row>
    <row r="13" spans="1:28" s="61" customFormat="1" ht="11.25">
      <c r="A13" s="72" t="s">
        <v>132</v>
      </c>
      <c r="B13" s="74"/>
      <c r="C13" s="74"/>
      <c r="D13" s="86">
        <v>3</v>
      </c>
      <c r="E13" s="74">
        <v>251.672</v>
      </c>
      <c r="F13" s="74">
        <v>237.96645</v>
      </c>
      <c r="G13" s="74">
        <v>246.539</v>
      </c>
      <c r="H13" s="74">
        <f t="shared" si="0"/>
        <v>103.60241958477759</v>
      </c>
      <c r="I13" s="74"/>
      <c r="J13" s="86">
        <v>7</v>
      </c>
      <c r="K13" s="74">
        <v>734.7529999999999</v>
      </c>
      <c r="L13" s="74">
        <v>567.267</v>
      </c>
      <c r="M13" s="74">
        <v>227.934</v>
      </c>
      <c r="N13" s="74">
        <f t="shared" si="1"/>
        <v>40.181078751275855</v>
      </c>
      <c r="O13" s="72" t="s">
        <v>181</v>
      </c>
      <c r="P13" s="74"/>
      <c r="Q13" s="74"/>
      <c r="R13" s="86">
        <v>7</v>
      </c>
      <c r="S13" s="74">
        <v>5.112</v>
      </c>
      <c r="T13" s="74">
        <v>4.772</v>
      </c>
      <c r="U13" s="74">
        <v>4.977</v>
      </c>
      <c r="V13" s="74">
        <f t="shared" si="2"/>
        <v>104.29589270746018</v>
      </c>
      <c r="W13" s="74"/>
      <c r="X13" s="86">
        <v>6</v>
      </c>
      <c r="Y13" s="74">
        <v>94.754</v>
      </c>
      <c r="Z13" s="74">
        <v>89.221</v>
      </c>
      <c r="AA13" s="74">
        <v>64.411</v>
      </c>
      <c r="AB13" s="74">
        <f t="shared" si="3"/>
        <v>72.19264522926217</v>
      </c>
    </row>
    <row r="14" spans="1:28" s="61" customFormat="1" ht="12" customHeight="1">
      <c r="A14" s="72" t="s">
        <v>133</v>
      </c>
      <c r="B14" s="74"/>
      <c r="C14" s="74"/>
      <c r="D14" s="86">
        <v>4</v>
      </c>
      <c r="E14" s="74">
        <v>2262.889</v>
      </c>
      <c r="F14" s="74">
        <v>2150.53913</v>
      </c>
      <c r="G14" s="74">
        <v>2123.212</v>
      </c>
      <c r="H14" s="74">
        <f t="shared" si="0"/>
        <v>98.72928933871573</v>
      </c>
      <c r="I14" s="74"/>
      <c r="J14" s="86">
        <v>7</v>
      </c>
      <c r="K14" s="74">
        <v>8128.906000000002</v>
      </c>
      <c r="L14" s="74">
        <v>6127.240000000001</v>
      </c>
      <c r="M14" s="74">
        <v>3549.9369999999994</v>
      </c>
      <c r="N14" s="74">
        <f t="shared" si="1"/>
        <v>57.936966725638285</v>
      </c>
      <c r="O14" s="72" t="s">
        <v>297</v>
      </c>
      <c r="P14" s="74"/>
      <c r="Q14" s="74"/>
      <c r="R14" s="86">
        <v>5</v>
      </c>
      <c r="S14" s="74">
        <f>0.44489*100</f>
        <v>44.489000000000004</v>
      </c>
      <c r="T14" s="74">
        <f>0.445*100</f>
        <v>44.5</v>
      </c>
      <c r="U14" s="74">
        <f>0.4528*100</f>
        <v>45.28</v>
      </c>
      <c r="V14" s="74">
        <f t="shared" si="2"/>
        <v>101.75280898876404</v>
      </c>
      <c r="W14" s="74"/>
      <c r="X14" s="86">
        <v>6</v>
      </c>
      <c r="Y14" s="74">
        <v>146.349</v>
      </c>
      <c r="Z14" s="74">
        <v>144.953</v>
      </c>
      <c r="AA14" s="74">
        <v>147.82039999999998</v>
      </c>
      <c r="AB14" s="74">
        <f t="shared" si="3"/>
        <v>101.9781584375625</v>
      </c>
    </row>
    <row r="15" spans="1:28" s="61" customFormat="1" ht="11.25">
      <c r="A15" s="72" t="s">
        <v>134</v>
      </c>
      <c r="B15" s="74"/>
      <c r="C15" s="74"/>
      <c r="D15" s="86">
        <v>4</v>
      </c>
      <c r="E15" s="74">
        <v>2514.561</v>
      </c>
      <c r="F15" s="74">
        <v>2388.50558</v>
      </c>
      <c r="G15" s="74">
        <v>2369.751</v>
      </c>
      <c r="H15" s="74">
        <f t="shared" si="0"/>
        <v>99.2147985687352</v>
      </c>
      <c r="I15" s="74"/>
      <c r="J15" s="86">
        <v>7</v>
      </c>
      <c r="K15" s="74">
        <v>8863.659000000001</v>
      </c>
      <c r="L15" s="74">
        <v>6694.507</v>
      </c>
      <c r="M15" s="74">
        <v>3777.8709999999996</v>
      </c>
      <c r="N15" s="74">
        <f t="shared" si="1"/>
        <v>56.43240047400055</v>
      </c>
      <c r="O15" s="72" t="s">
        <v>298</v>
      </c>
      <c r="P15" s="74"/>
      <c r="Q15" s="74"/>
      <c r="R15" s="86">
        <v>5</v>
      </c>
      <c r="S15" s="74">
        <f>0.09686*100</f>
        <v>9.686</v>
      </c>
      <c r="T15" s="74">
        <f>0.10078*100</f>
        <v>10.078</v>
      </c>
      <c r="U15" s="74">
        <f>0.0975*100</f>
        <v>9.75</v>
      </c>
      <c r="V15" s="74">
        <f t="shared" si="2"/>
        <v>96.74538598928359</v>
      </c>
      <c r="W15" s="74"/>
      <c r="X15" s="86">
        <v>6</v>
      </c>
      <c r="Y15" s="74">
        <v>17.453000000000003</v>
      </c>
      <c r="Z15" s="74">
        <v>17.023000000000003</v>
      </c>
      <c r="AA15" s="74">
        <v>16.318000000000005</v>
      </c>
      <c r="AB15" s="74">
        <f t="shared" si="3"/>
        <v>95.85854432238736</v>
      </c>
    </row>
    <row r="16" spans="1:28" s="61" customFormat="1" ht="11.25">
      <c r="A16" s="72" t="s">
        <v>135</v>
      </c>
      <c r="B16" s="74"/>
      <c r="C16" s="74"/>
      <c r="D16" s="86">
        <v>3</v>
      </c>
      <c r="E16" s="74">
        <v>504.003</v>
      </c>
      <c r="F16" s="74">
        <v>460.17934</v>
      </c>
      <c r="G16" s="74">
        <v>461.196</v>
      </c>
      <c r="H16" s="74">
        <f t="shared" si="0"/>
        <v>100.2209269107996</v>
      </c>
      <c r="I16" s="74"/>
      <c r="J16" s="86">
        <v>7</v>
      </c>
      <c r="K16" s="74">
        <v>1147.791</v>
      </c>
      <c r="L16" s="74">
        <v>808.694</v>
      </c>
      <c r="M16" s="74">
        <v>465.671</v>
      </c>
      <c r="N16" s="74">
        <f t="shared" si="1"/>
        <v>57.583090761153166</v>
      </c>
      <c r="O16" s="72" t="s">
        <v>182</v>
      </c>
      <c r="P16" s="74"/>
      <c r="Q16" s="74"/>
      <c r="R16" s="86">
        <v>7</v>
      </c>
      <c r="S16" s="74">
        <v>32.837</v>
      </c>
      <c r="T16" s="74">
        <v>29.965</v>
      </c>
      <c r="U16" s="74">
        <v>31.291</v>
      </c>
      <c r="V16" s="74">
        <f t="shared" si="2"/>
        <v>104.42516268980476</v>
      </c>
      <c r="W16" s="74"/>
      <c r="X16" s="86">
        <v>5</v>
      </c>
      <c r="Y16" s="74">
        <v>536.714</v>
      </c>
      <c r="Z16" s="74">
        <v>472.06199999999995</v>
      </c>
      <c r="AA16" s="74"/>
      <c r="AB16" s="74">
        <f t="shared" si="3"/>
      </c>
    </row>
    <row r="17" spans="1:28" s="61" customFormat="1" ht="12" customHeight="1">
      <c r="A17" s="72" t="s">
        <v>136</v>
      </c>
      <c r="B17" s="74"/>
      <c r="C17" s="74"/>
      <c r="D17" s="86">
        <v>3</v>
      </c>
      <c r="E17" s="74">
        <v>118.201</v>
      </c>
      <c r="F17" s="74">
        <v>99.82667</v>
      </c>
      <c r="G17" s="74">
        <v>87.36</v>
      </c>
      <c r="H17" s="74">
        <f t="shared" si="0"/>
        <v>87.51168400188047</v>
      </c>
      <c r="I17" s="74"/>
      <c r="J17" s="86">
        <v>7</v>
      </c>
      <c r="K17" s="74">
        <v>303.403</v>
      </c>
      <c r="L17" s="74">
        <v>188.07699999999997</v>
      </c>
      <c r="M17" s="74">
        <v>114.59500000000001</v>
      </c>
      <c r="N17" s="74">
        <f t="shared" si="1"/>
        <v>60.92983193053911</v>
      </c>
      <c r="O17" s="72" t="s">
        <v>126</v>
      </c>
      <c r="P17" s="74"/>
      <c r="Q17" s="74"/>
      <c r="R17" s="86">
        <v>5</v>
      </c>
      <c r="S17" s="74">
        <v>2.63</v>
      </c>
      <c r="T17" s="74">
        <v>2.037</v>
      </c>
      <c r="U17" s="74">
        <v>1.88</v>
      </c>
      <c r="V17" s="74">
        <f t="shared" si="2"/>
        <v>92.29258713794796</v>
      </c>
      <c r="W17" s="74"/>
      <c r="X17" s="86">
        <v>5</v>
      </c>
      <c r="Y17" s="74">
        <v>153.977</v>
      </c>
      <c r="Z17" s="74">
        <v>118.5</v>
      </c>
      <c r="AA17" s="74">
        <v>120.4535</v>
      </c>
      <c r="AB17" s="74">
        <f t="shared" si="3"/>
        <v>101.64852320675105</v>
      </c>
    </row>
    <row r="18" spans="1:28" s="72" customFormat="1" ht="11.25" customHeight="1">
      <c r="A18" s="72" t="s">
        <v>137</v>
      </c>
      <c r="B18" s="74"/>
      <c r="C18" s="74"/>
      <c r="D18" s="86">
        <v>3</v>
      </c>
      <c r="E18" s="74">
        <v>267.507</v>
      </c>
      <c r="F18" s="74">
        <v>271.139</v>
      </c>
      <c r="G18" s="74">
        <v>250.095</v>
      </c>
      <c r="H18" s="74">
        <f t="shared" si="0"/>
        <v>92.23866725185236</v>
      </c>
      <c r="I18" s="74"/>
      <c r="J18" s="86">
        <v>6</v>
      </c>
      <c r="K18" s="74">
        <v>757.014</v>
      </c>
      <c r="L18" s="74">
        <v>599.68</v>
      </c>
      <c r="M18" s="74">
        <v>341.92699999999996</v>
      </c>
      <c r="N18" s="74">
        <f>IF(AND(L18&gt;0,M18&gt;0),M18*100/L18,"")</f>
        <v>57.01824306296692</v>
      </c>
      <c r="O18" s="72" t="s">
        <v>183</v>
      </c>
      <c r="P18" s="74"/>
      <c r="Q18" s="74"/>
      <c r="R18" s="86">
        <v>3</v>
      </c>
      <c r="S18" s="74">
        <v>7.718</v>
      </c>
      <c r="T18" s="74">
        <v>7.664</v>
      </c>
      <c r="U18" s="74">
        <v>8.018</v>
      </c>
      <c r="V18" s="74">
        <f t="shared" si="2"/>
        <v>104.61899791231734</v>
      </c>
      <c r="W18" s="74"/>
      <c r="X18" s="86">
        <v>6</v>
      </c>
      <c r="Y18" s="74">
        <v>745.861</v>
      </c>
      <c r="Z18" s="74">
        <v>692.64</v>
      </c>
      <c r="AA18" s="74">
        <v>748.719</v>
      </c>
      <c r="AB18" s="74">
        <f t="shared" si="3"/>
        <v>108.09641372141374</v>
      </c>
    </row>
    <row r="19" spans="1:28" s="72" customFormat="1" ht="11.25" customHeight="1">
      <c r="A19" s="72" t="s">
        <v>283</v>
      </c>
      <c r="B19" s="74"/>
      <c r="C19" s="74"/>
      <c r="D19" s="86"/>
      <c r="E19" s="74">
        <f>SUM(E12+E15+E16+E17+E18)</f>
        <v>5529.129999999999</v>
      </c>
      <c r="F19" s="74">
        <f>SUM(F12+F15+F16+F17+F18)</f>
        <v>5374.87529</v>
      </c>
      <c r="G19" s="74">
        <f>SUM(G12+G15+G16+G17+G18)</f>
        <v>5120.183</v>
      </c>
      <c r="H19" s="74">
        <f t="shared" si="0"/>
        <v>95.26142884703098</v>
      </c>
      <c r="I19" s="74"/>
      <c r="J19" s="86"/>
      <c r="K19" s="74">
        <f>SUM(K12+K15+K16+K17+K18)</f>
        <v>19292.015</v>
      </c>
      <c r="L19" s="74">
        <f>SUM(L12+L15+L16+L17+L18)</f>
        <v>14401.401999999998</v>
      </c>
      <c r="M19" s="74">
        <f>SUM(M12+M15+M16+M17+M18)</f>
        <v>8593.179</v>
      </c>
      <c r="N19" s="74">
        <f>IF(AND(L19&gt;0,M19&gt;0),M19*100/L19,"")</f>
        <v>59.66904472217359</v>
      </c>
      <c r="O19" s="72" t="s">
        <v>299</v>
      </c>
      <c r="P19" s="74"/>
      <c r="Q19" s="74"/>
      <c r="R19" s="86">
        <v>6</v>
      </c>
      <c r="S19" s="74">
        <f>0.004*100</f>
        <v>0.4</v>
      </c>
      <c r="T19" s="74">
        <f>0.002*100</f>
        <v>0.2</v>
      </c>
      <c r="U19" s="74">
        <f>0.005*100</f>
        <v>0.5</v>
      </c>
      <c r="V19" s="74">
        <f aca="true" t="shared" si="4" ref="V19:V26">IF(AND(T19&gt;0,U19&gt;0),U19*100/T19,"")</f>
        <v>250</v>
      </c>
      <c r="W19" s="74"/>
      <c r="X19" s="86">
        <v>7</v>
      </c>
      <c r="Y19" s="74">
        <v>0.045</v>
      </c>
      <c r="Z19" s="74">
        <v>0.048</v>
      </c>
      <c r="AA19" s="74">
        <v>0.072</v>
      </c>
      <c r="AB19" s="74">
        <f aca="true" t="shared" si="5" ref="AB19:AB26">IF(AND(Z19&gt;0,AA19&gt;0),AA19*100/Z19,"")</f>
        <v>149.99999999999997</v>
      </c>
    </row>
    <row r="20" spans="1:28" s="72" customFormat="1" ht="10.5" customHeight="1">
      <c r="A20" s="72" t="s">
        <v>284</v>
      </c>
      <c r="B20" s="74"/>
      <c r="C20" s="74"/>
      <c r="D20" s="86">
        <v>7</v>
      </c>
      <c r="E20" s="74">
        <v>358.269</v>
      </c>
      <c r="F20" s="74">
        <v>317.72</v>
      </c>
      <c r="G20" s="74">
        <v>252.961</v>
      </c>
      <c r="H20" s="74">
        <f t="shared" si="0"/>
        <v>79.61758781316883</v>
      </c>
      <c r="I20" s="74"/>
      <c r="J20" s="86">
        <v>7</v>
      </c>
      <c r="K20" s="74">
        <v>4597.657999999999</v>
      </c>
      <c r="L20" s="74">
        <v>3784.416</v>
      </c>
      <c r="M20" s="138" t="s">
        <v>331</v>
      </c>
      <c r="N20" s="74">
        <v>72.83554450673499</v>
      </c>
      <c r="O20" s="72" t="s">
        <v>184</v>
      </c>
      <c r="P20" s="74"/>
      <c r="Q20" s="74"/>
      <c r="R20" s="86">
        <v>4</v>
      </c>
      <c r="S20" s="74">
        <v>3.592</v>
      </c>
      <c r="T20" s="74">
        <v>3.898</v>
      </c>
      <c r="U20" s="74">
        <v>3.544</v>
      </c>
      <c r="V20" s="74">
        <f t="shared" si="4"/>
        <v>90.91841970241148</v>
      </c>
      <c r="W20" s="74"/>
      <c r="X20" s="86">
        <v>6</v>
      </c>
      <c r="Y20" s="74">
        <v>265.294</v>
      </c>
      <c r="Z20" s="74">
        <v>281.33500000000004</v>
      </c>
      <c r="AA20" s="74">
        <v>261.995</v>
      </c>
      <c r="AB20" s="74">
        <f t="shared" si="5"/>
        <v>93.12563314198374</v>
      </c>
    </row>
    <row r="21" spans="1:28" s="72" customFormat="1" ht="11.25" customHeight="1">
      <c r="A21" s="72" t="s">
        <v>138</v>
      </c>
      <c r="B21" s="74"/>
      <c r="C21" s="74"/>
      <c r="D21" s="86">
        <v>6</v>
      </c>
      <c r="E21" s="74">
        <v>4.334</v>
      </c>
      <c r="F21" s="74">
        <v>4.74</v>
      </c>
      <c r="G21" s="74">
        <v>4.768</v>
      </c>
      <c r="H21" s="74">
        <f t="shared" si="0"/>
        <v>100.59071729957805</v>
      </c>
      <c r="I21" s="74"/>
      <c r="J21" s="86">
        <v>7</v>
      </c>
      <c r="K21" s="74">
        <v>16.116</v>
      </c>
      <c r="L21" s="74">
        <v>14.376000000000001</v>
      </c>
      <c r="M21" s="74">
        <v>20.718999999999998</v>
      </c>
      <c r="N21" s="74">
        <f t="shared" si="1"/>
        <v>144.12214802448523</v>
      </c>
      <c r="O21" s="72" t="s">
        <v>185</v>
      </c>
      <c r="P21" s="74"/>
      <c r="Q21" s="74"/>
      <c r="R21" s="86">
        <v>5</v>
      </c>
      <c r="S21" s="74">
        <v>4.953</v>
      </c>
      <c r="T21" s="74">
        <v>4.633</v>
      </c>
      <c r="U21" s="74">
        <v>4.712</v>
      </c>
      <c r="V21" s="74">
        <f t="shared" si="4"/>
        <v>101.7051586445068</v>
      </c>
      <c r="W21" s="74"/>
      <c r="X21" s="86">
        <v>11</v>
      </c>
      <c r="Y21" s="74">
        <v>151.61700000000002</v>
      </c>
      <c r="Z21" s="74">
        <v>126.101</v>
      </c>
      <c r="AA21" s="74"/>
      <c r="AB21" s="74">
        <f t="shared" si="5"/>
      </c>
    </row>
    <row r="22" spans="1:28" s="72" customFormat="1" ht="11.25" customHeight="1">
      <c r="A22" s="72" t="s">
        <v>285</v>
      </c>
      <c r="B22" s="74"/>
      <c r="C22" s="74"/>
      <c r="D22" s="86">
        <v>6</v>
      </c>
      <c r="E22" s="74">
        <v>84.678</v>
      </c>
      <c r="F22" s="74">
        <v>56.228</v>
      </c>
      <c r="G22" s="74">
        <v>54.629</v>
      </c>
      <c r="H22" s="74">
        <f t="shared" si="0"/>
        <v>97.15622109980792</v>
      </c>
      <c r="I22" s="74"/>
      <c r="J22" s="86">
        <v>7</v>
      </c>
      <c r="K22" s="74">
        <v>624.3520000000001</v>
      </c>
      <c r="L22" s="74">
        <v>381.33399999999995</v>
      </c>
      <c r="M22" s="74">
        <v>349.30800000000005</v>
      </c>
      <c r="N22" s="74">
        <f t="shared" si="1"/>
        <v>91.60158810911172</v>
      </c>
      <c r="O22" s="72" t="s">
        <v>186</v>
      </c>
      <c r="P22" s="74"/>
      <c r="Q22" s="74"/>
      <c r="R22" s="86">
        <v>5</v>
      </c>
      <c r="S22" s="74">
        <v>11.642</v>
      </c>
      <c r="T22" s="74">
        <v>10.959</v>
      </c>
      <c r="U22" s="74">
        <v>10.969</v>
      </c>
      <c r="V22" s="74">
        <f t="shared" si="4"/>
        <v>100.09124920156948</v>
      </c>
      <c r="W22" s="74"/>
      <c r="X22" s="86">
        <v>7</v>
      </c>
      <c r="Y22" s="74">
        <v>638.1579999999999</v>
      </c>
      <c r="Z22" s="74">
        <v>617.4730000000001</v>
      </c>
      <c r="AA22" s="74">
        <v>562.5849999999999</v>
      </c>
      <c r="AB22" s="74">
        <f t="shared" si="5"/>
        <v>91.11086638606058</v>
      </c>
    </row>
    <row r="23" spans="2:28" s="72" customFormat="1" ht="11.25" customHeight="1">
      <c r="B23" s="74"/>
      <c r="C23" s="74"/>
      <c r="D23" s="86"/>
      <c r="E23" s="74"/>
      <c r="F23" s="74"/>
      <c r="G23" s="74"/>
      <c r="H23" s="74"/>
      <c r="I23" s="74"/>
      <c r="J23" s="86"/>
      <c r="K23" s="74"/>
      <c r="L23" s="74"/>
      <c r="M23" s="74"/>
      <c r="N23" s="74"/>
      <c r="O23" s="72" t="s">
        <v>187</v>
      </c>
      <c r="P23" s="74"/>
      <c r="Q23" s="74"/>
      <c r="R23" s="86">
        <v>5</v>
      </c>
      <c r="S23" s="74">
        <v>7.307</v>
      </c>
      <c r="T23" s="74">
        <v>6.43135</v>
      </c>
      <c r="U23" s="74">
        <v>6.539</v>
      </c>
      <c r="V23" s="74">
        <f t="shared" si="4"/>
        <v>101.6738320881308</v>
      </c>
      <c r="W23" s="74"/>
      <c r="X23" s="86">
        <v>6</v>
      </c>
      <c r="Y23" s="74">
        <v>428.72600000000006</v>
      </c>
      <c r="Z23" s="74">
        <v>382.468</v>
      </c>
      <c r="AA23" s="74">
        <v>371.932</v>
      </c>
      <c r="AB23" s="74">
        <f t="shared" si="5"/>
        <v>97.2452597341477</v>
      </c>
    </row>
    <row r="24" spans="1:28" s="72" customFormat="1" ht="11.25" customHeight="1">
      <c r="A24" s="72" t="s">
        <v>139</v>
      </c>
      <c r="B24" s="74"/>
      <c r="C24" s="74"/>
      <c r="D24" s="86"/>
      <c r="E24" s="74"/>
      <c r="F24" s="74"/>
      <c r="G24" s="74"/>
      <c r="H24" s="74"/>
      <c r="I24" s="74"/>
      <c r="J24" s="86"/>
      <c r="K24" s="74"/>
      <c r="L24" s="74"/>
      <c r="M24" s="74"/>
      <c r="N24" s="74"/>
      <c r="O24" s="72" t="s">
        <v>300</v>
      </c>
      <c r="P24" s="74"/>
      <c r="Q24" s="74"/>
      <c r="R24" s="86">
        <v>3</v>
      </c>
      <c r="S24" s="74">
        <v>5.673</v>
      </c>
      <c r="T24" s="74">
        <v>4.73172</v>
      </c>
      <c r="U24" s="74">
        <v>4.793</v>
      </c>
      <c r="V24" s="74">
        <f t="shared" si="4"/>
        <v>101.29508931213174</v>
      </c>
      <c r="W24" s="74"/>
      <c r="X24" s="86">
        <v>5</v>
      </c>
      <c r="Y24" s="74">
        <v>67.39500000000001</v>
      </c>
      <c r="Z24" s="74">
        <v>23.372</v>
      </c>
      <c r="AA24" s="74">
        <v>24.401999999999997</v>
      </c>
      <c r="AB24" s="74">
        <f t="shared" si="5"/>
        <v>104.40698271435906</v>
      </c>
    </row>
    <row r="25" spans="1:28" s="72" customFormat="1" ht="11.25" customHeight="1">
      <c r="A25" s="72" t="s">
        <v>140</v>
      </c>
      <c r="B25" s="74"/>
      <c r="C25" s="74"/>
      <c r="D25" s="86">
        <v>6</v>
      </c>
      <c r="E25" s="74">
        <v>9.307</v>
      </c>
      <c r="F25" s="74">
        <v>8.467</v>
      </c>
      <c r="G25" s="74">
        <v>9.077</v>
      </c>
      <c r="H25" s="74">
        <f aca="true" t="shared" si="6" ref="H25:H32">IF(AND(F25&gt;0,G25&gt;0),G25*100/F25,"")</f>
        <v>107.20444077004842</v>
      </c>
      <c r="I25" s="74"/>
      <c r="J25" s="86">
        <v>7</v>
      </c>
      <c r="K25" s="74">
        <v>18.521000000000004</v>
      </c>
      <c r="L25" s="74">
        <v>13.328</v>
      </c>
      <c r="M25" s="74">
        <v>17.76</v>
      </c>
      <c r="N25" s="74">
        <f aca="true" t="shared" si="7" ref="N25:N32">IF(AND(L25&gt;0,M25&gt;0),M25*100/L25,"")</f>
        <v>133.25330132052824</v>
      </c>
      <c r="O25" s="72" t="s">
        <v>301</v>
      </c>
      <c r="P25" s="74"/>
      <c r="Q25" s="74"/>
      <c r="R25" s="86">
        <v>3</v>
      </c>
      <c r="S25" s="74">
        <f>0.296*100</f>
        <v>29.599999999999998</v>
      </c>
      <c r="T25" s="74">
        <f>0.319*100</f>
        <v>31.900000000000002</v>
      </c>
      <c r="U25" s="74">
        <f>0.321*100</f>
        <v>32.1</v>
      </c>
      <c r="V25" s="74">
        <f t="shared" si="4"/>
        <v>100.6269592476489</v>
      </c>
      <c r="W25" s="74"/>
      <c r="X25" s="86">
        <v>6</v>
      </c>
      <c r="Y25" s="74">
        <v>5.715999999999999</v>
      </c>
      <c r="Z25" s="74">
        <v>6.1450000000000005</v>
      </c>
      <c r="AA25" s="74">
        <v>5.140000000000001</v>
      </c>
      <c r="AB25" s="74">
        <f t="shared" si="5"/>
        <v>83.64524003254678</v>
      </c>
    </row>
    <row r="26" spans="1:28" s="72" customFormat="1" ht="11.25" customHeight="1">
      <c r="A26" s="72" t="s">
        <v>141</v>
      </c>
      <c r="B26" s="74"/>
      <c r="C26" s="74"/>
      <c r="D26" s="86">
        <v>6</v>
      </c>
      <c r="E26" s="74">
        <v>21.871</v>
      </c>
      <c r="F26" s="74">
        <v>18.494</v>
      </c>
      <c r="G26" s="74">
        <v>22.958</v>
      </c>
      <c r="H26" s="74">
        <f t="shared" si="6"/>
        <v>124.13755812696009</v>
      </c>
      <c r="I26" s="74"/>
      <c r="J26" s="86">
        <v>6</v>
      </c>
      <c r="K26" s="74">
        <v>23.884</v>
      </c>
      <c r="L26" s="74">
        <v>22.287999999999997</v>
      </c>
      <c r="M26" s="74">
        <v>23.368000000000002</v>
      </c>
      <c r="N26" s="74">
        <f t="shared" si="7"/>
        <v>104.84565685570713</v>
      </c>
      <c r="O26" s="72" t="s">
        <v>127</v>
      </c>
      <c r="P26" s="74"/>
      <c r="Q26" s="74"/>
      <c r="R26" s="86">
        <v>11</v>
      </c>
      <c r="S26" s="74">
        <v>3.105</v>
      </c>
      <c r="T26" s="74">
        <v>2.977</v>
      </c>
      <c r="U26" s="74">
        <v>2.592</v>
      </c>
      <c r="V26" s="74">
        <f t="shared" si="4"/>
        <v>87.06751763520323</v>
      </c>
      <c r="W26" s="74"/>
      <c r="X26" s="86">
        <v>3</v>
      </c>
      <c r="Y26" s="74">
        <v>82.422</v>
      </c>
      <c r="Z26" s="74">
        <v>84.37299999999999</v>
      </c>
      <c r="AA26" s="74">
        <v>70.238</v>
      </c>
      <c r="AB26" s="74">
        <f t="shared" si="5"/>
        <v>83.2470102995034</v>
      </c>
    </row>
    <row r="27" spans="1:14" s="72" customFormat="1" ht="11.25" customHeight="1">
      <c r="A27" s="72" t="s">
        <v>142</v>
      </c>
      <c r="B27" s="74"/>
      <c r="C27" s="74"/>
      <c r="D27" s="86">
        <v>6</v>
      </c>
      <c r="E27" s="74">
        <v>35.341</v>
      </c>
      <c r="F27" s="74">
        <v>42.164</v>
      </c>
      <c r="G27" s="74">
        <v>41.455</v>
      </c>
      <c r="H27" s="74">
        <f t="shared" si="6"/>
        <v>98.318470733327</v>
      </c>
      <c r="I27" s="74"/>
      <c r="J27" s="86">
        <v>6</v>
      </c>
      <c r="K27" s="74">
        <v>31.498</v>
      </c>
      <c r="L27" s="74">
        <v>27.552999999999994</v>
      </c>
      <c r="M27" s="74">
        <v>14.241999999999999</v>
      </c>
      <c r="N27" s="74">
        <f t="shared" si="7"/>
        <v>51.68947120095816</v>
      </c>
    </row>
    <row r="28" spans="1:28" s="72" customFormat="1" ht="11.25" customHeight="1">
      <c r="A28" s="72" t="s">
        <v>143</v>
      </c>
      <c r="B28" s="74"/>
      <c r="C28" s="74"/>
      <c r="D28" s="86">
        <v>6</v>
      </c>
      <c r="E28" s="74">
        <v>43.226</v>
      </c>
      <c r="F28" s="74">
        <v>36.404</v>
      </c>
      <c r="G28" s="74">
        <v>55.393</v>
      </c>
      <c r="H28" s="74">
        <f t="shared" si="6"/>
        <v>152.1618503461158</v>
      </c>
      <c r="I28" s="74"/>
      <c r="J28" s="86">
        <v>6</v>
      </c>
      <c r="K28" s="74">
        <v>39.913999999999994</v>
      </c>
      <c r="L28" s="74">
        <v>34.126</v>
      </c>
      <c r="M28" s="74">
        <v>42.251</v>
      </c>
      <c r="N28" s="74">
        <f t="shared" si="7"/>
        <v>123.80882611498564</v>
      </c>
      <c r="O28" s="72" t="s">
        <v>188</v>
      </c>
      <c r="P28" s="74"/>
      <c r="Q28" s="74"/>
      <c r="R28" s="86"/>
      <c r="S28" s="74"/>
      <c r="T28" s="74"/>
      <c r="U28" s="74"/>
      <c r="V28" s="74"/>
      <c r="W28" s="74"/>
      <c r="X28" s="86"/>
      <c r="Y28" s="74"/>
      <c r="Z28" s="74"/>
      <c r="AA28" s="74"/>
      <c r="AB28" s="74"/>
    </row>
    <row r="29" spans="1:28" s="72" customFormat="1" ht="12" customHeight="1">
      <c r="A29" s="72" t="s">
        <v>144</v>
      </c>
      <c r="B29" s="74"/>
      <c r="C29" s="74"/>
      <c r="D29" s="86">
        <v>6</v>
      </c>
      <c r="E29" s="74">
        <v>115.333</v>
      </c>
      <c r="F29" s="74">
        <v>122.569</v>
      </c>
      <c r="G29" s="74">
        <v>192.804</v>
      </c>
      <c r="H29" s="74">
        <f t="shared" si="6"/>
        <v>157.30241741386484</v>
      </c>
      <c r="I29" s="74"/>
      <c r="J29" s="86">
        <v>6</v>
      </c>
      <c r="K29" s="74">
        <v>173.751</v>
      </c>
      <c r="L29" s="74">
        <v>142.86400000000003</v>
      </c>
      <c r="M29" s="74">
        <v>134.76600000000002</v>
      </c>
      <c r="N29" s="74">
        <f t="shared" si="7"/>
        <v>94.33167207974017</v>
      </c>
      <c r="O29" s="72" t="s">
        <v>189</v>
      </c>
      <c r="P29" s="74"/>
      <c r="Q29" s="74"/>
      <c r="R29" s="86"/>
      <c r="S29" s="74"/>
      <c r="T29" s="74"/>
      <c r="U29" s="74"/>
      <c r="V29" s="74">
        <f aca="true" t="shared" si="8" ref="V29:V34">IF(AND(T29&gt;0,U29&gt;0),U29*100/T29,"")</f>
      </c>
      <c r="W29" s="74"/>
      <c r="X29" s="86">
        <v>5</v>
      </c>
      <c r="Y29" s="74">
        <v>3567.636</v>
      </c>
      <c r="Z29" s="74">
        <v>2870.61</v>
      </c>
      <c r="AA29" s="74"/>
      <c r="AB29" s="74">
        <f aca="true" t="shared" si="9" ref="AB29:AB34">IF(AND(Z29&gt;0,AA29&gt;0),AA29*100/Z29,"")</f>
      </c>
    </row>
    <row r="30" spans="1:28" s="72" customFormat="1" ht="11.25" customHeight="1">
      <c r="A30" s="72" t="s">
        <v>145</v>
      </c>
      <c r="B30" s="74"/>
      <c r="C30" s="74"/>
      <c r="D30" s="86">
        <v>6</v>
      </c>
      <c r="E30" s="74">
        <v>79.732</v>
      </c>
      <c r="F30" s="74">
        <v>80.838</v>
      </c>
      <c r="G30" s="74">
        <v>82.544</v>
      </c>
      <c r="H30" s="74">
        <f t="shared" si="6"/>
        <v>102.1103936267597</v>
      </c>
      <c r="I30" s="74"/>
      <c r="J30" s="86">
        <v>6</v>
      </c>
      <c r="K30" s="74">
        <v>82.371</v>
      </c>
      <c r="L30" s="74">
        <v>61.39</v>
      </c>
      <c r="M30" s="74">
        <v>44.455000000000005</v>
      </c>
      <c r="N30" s="74">
        <f t="shared" si="7"/>
        <v>72.41407395341263</v>
      </c>
      <c r="O30" s="72" t="s">
        <v>190</v>
      </c>
      <c r="P30" s="74"/>
      <c r="Q30" s="74"/>
      <c r="R30" s="86"/>
      <c r="S30" s="74"/>
      <c r="T30" s="74"/>
      <c r="U30" s="74"/>
      <c r="V30" s="74">
        <f t="shared" si="8"/>
      </c>
      <c r="W30" s="74"/>
      <c r="X30" s="86">
        <v>5</v>
      </c>
      <c r="Y30" s="74">
        <v>1045.552</v>
      </c>
      <c r="Z30" s="74">
        <v>860.5120000000001</v>
      </c>
      <c r="AA30" s="74"/>
      <c r="AB30" s="74">
        <f t="shared" si="9"/>
      </c>
    </row>
    <row r="31" spans="1:28" s="72" customFormat="1" ht="11.25" customHeight="1">
      <c r="A31" s="72" t="s">
        <v>146</v>
      </c>
      <c r="B31" s="74"/>
      <c r="C31" s="74"/>
      <c r="D31" s="86">
        <v>6</v>
      </c>
      <c r="E31" s="74">
        <v>2.759</v>
      </c>
      <c r="F31" s="74">
        <v>2.464</v>
      </c>
      <c r="G31" s="74">
        <v>2.568</v>
      </c>
      <c r="H31" s="74">
        <f t="shared" si="6"/>
        <v>104.22077922077922</v>
      </c>
      <c r="I31" s="74"/>
      <c r="J31" s="86">
        <v>6</v>
      </c>
      <c r="K31" s="74">
        <v>2.718</v>
      </c>
      <c r="L31" s="74">
        <v>1.844</v>
      </c>
      <c r="M31" s="74">
        <v>2.024</v>
      </c>
      <c r="N31" s="74">
        <f t="shared" si="7"/>
        <v>109.76138828633405</v>
      </c>
      <c r="O31" s="72" t="s">
        <v>191</v>
      </c>
      <c r="P31" s="74"/>
      <c r="Q31" s="74"/>
      <c r="R31" s="86"/>
      <c r="S31" s="74"/>
      <c r="T31" s="74"/>
      <c r="U31" s="74"/>
      <c r="V31" s="74">
        <f t="shared" si="8"/>
      </c>
      <c r="W31" s="74"/>
      <c r="X31" s="86">
        <v>4</v>
      </c>
      <c r="Y31" s="74">
        <v>87.336</v>
      </c>
      <c r="Z31" s="74">
        <v>81.97800000000001</v>
      </c>
      <c r="AA31" s="74"/>
      <c r="AB31" s="74">
        <f t="shared" si="9"/>
      </c>
    </row>
    <row r="32" spans="1:28" s="72" customFormat="1" ht="11.25" customHeight="1">
      <c r="A32" s="72" t="s">
        <v>147</v>
      </c>
      <c r="B32" s="74"/>
      <c r="C32" s="74"/>
      <c r="D32" s="86">
        <v>6</v>
      </c>
      <c r="E32" s="74">
        <v>43.189</v>
      </c>
      <c r="F32" s="74">
        <v>46.311</v>
      </c>
      <c r="G32" s="74">
        <v>88.604</v>
      </c>
      <c r="H32" s="74">
        <f t="shared" si="6"/>
        <v>191.3238755371294</v>
      </c>
      <c r="I32" s="74"/>
      <c r="J32" s="86">
        <v>6</v>
      </c>
      <c r="K32" s="74">
        <v>47.274</v>
      </c>
      <c r="L32" s="74">
        <v>38.143</v>
      </c>
      <c r="M32" s="74">
        <v>32.992</v>
      </c>
      <c r="N32" s="74">
        <f t="shared" si="7"/>
        <v>86.49555619641873</v>
      </c>
      <c r="O32" s="72" t="s">
        <v>192</v>
      </c>
      <c r="P32" s="74"/>
      <c r="Q32" s="74"/>
      <c r="R32" s="86"/>
      <c r="S32" s="74"/>
      <c r="T32" s="74"/>
      <c r="U32" s="74"/>
      <c r="V32" s="74">
        <f t="shared" si="8"/>
      </c>
      <c r="W32" s="74"/>
      <c r="X32" s="86">
        <v>12</v>
      </c>
      <c r="Y32" s="74">
        <v>149.075</v>
      </c>
      <c r="Z32" s="74">
        <v>107.71499999999999</v>
      </c>
      <c r="AA32" s="74"/>
      <c r="AB32" s="74">
        <f t="shared" si="9"/>
      </c>
    </row>
    <row r="33" spans="2:28" s="72" customFormat="1" ht="11.25" customHeight="1">
      <c r="B33" s="74"/>
      <c r="C33" s="74"/>
      <c r="D33" s="86"/>
      <c r="E33" s="74"/>
      <c r="F33" s="74"/>
      <c r="G33" s="74"/>
      <c r="H33" s="74"/>
      <c r="I33" s="74"/>
      <c r="J33" s="86"/>
      <c r="K33" s="74"/>
      <c r="L33" s="74"/>
      <c r="M33" s="74"/>
      <c r="N33" s="74"/>
      <c r="O33" s="72" t="s">
        <v>193</v>
      </c>
      <c r="P33" s="74"/>
      <c r="Q33" s="74"/>
      <c r="R33" s="86"/>
      <c r="S33" s="74"/>
      <c r="T33" s="74"/>
      <c r="U33" s="74"/>
      <c r="V33" s="74">
        <f t="shared" si="8"/>
      </c>
      <c r="W33" s="74"/>
      <c r="X33" s="86">
        <v>1</v>
      </c>
      <c r="Y33" s="74">
        <v>1080.7300000000002</v>
      </c>
      <c r="Z33" s="74">
        <v>1179.7499999999998</v>
      </c>
      <c r="AA33" s="74"/>
      <c r="AB33" s="74">
        <f t="shared" si="9"/>
      </c>
    </row>
    <row r="34" spans="1:28" s="72" customFormat="1" ht="11.25" customHeight="1">
      <c r="A34" s="72" t="s">
        <v>148</v>
      </c>
      <c r="B34" s="74"/>
      <c r="C34" s="74"/>
      <c r="D34" s="86"/>
      <c r="E34" s="74"/>
      <c r="F34" s="74"/>
      <c r="G34" s="74"/>
      <c r="H34" s="74"/>
      <c r="I34" s="74"/>
      <c r="J34" s="86"/>
      <c r="K34" s="74"/>
      <c r="L34" s="74"/>
      <c r="M34" s="74"/>
      <c r="N34" s="74"/>
      <c r="O34" s="72" t="s">
        <v>194</v>
      </c>
      <c r="P34" s="74"/>
      <c r="Q34" s="74"/>
      <c r="R34" s="86"/>
      <c r="S34" s="74"/>
      <c r="T34" s="74"/>
      <c r="U34" s="74"/>
      <c r="V34" s="74">
        <f t="shared" si="8"/>
      </c>
      <c r="W34" s="74"/>
      <c r="X34" s="86">
        <v>3</v>
      </c>
      <c r="Y34" s="74">
        <v>892.6000000000001</v>
      </c>
      <c r="Z34" s="74">
        <v>763.9200000000001</v>
      </c>
      <c r="AA34" s="74"/>
      <c r="AB34" s="74">
        <f t="shared" si="9"/>
      </c>
    </row>
    <row r="35" spans="1:28" s="72" customFormat="1" ht="11.25" customHeight="1">
      <c r="A35" s="72" t="s">
        <v>149</v>
      </c>
      <c r="B35" s="74"/>
      <c r="C35" s="74"/>
      <c r="D35" s="86">
        <v>4</v>
      </c>
      <c r="E35" s="74">
        <v>3.087</v>
      </c>
      <c r="F35" s="74">
        <v>3.037</v>
      </c>
      <c r="G35" s="74">
        <v>3.152</v>
      </c>
      <c r="H35" s="74">
        <f>IF(AND(F35&gt;0,G35&gt;0),G35*100/F35,"")</f>
        <v>103.78663154428712</v>
      </c>
      <c r="I35" s="74"/>
      <c r="J35" s="86">
        <v>4</v>
      </c>
      <c r="K35" s="74">
        <v>80.90100000000001</v>
      </c>
      <c r="L35" s="74">
        <v>76.126</v>
      </c>
      <c r="M35" s="74">
        <v>80.477</v>
      </c>
      <c r="N35" s="74">
        <f>IF(AND(L35&gt;0,M35&gt;0),M35*100/L35,"")</f>
        <v>105.71552426240706</v>
      </c>
      <c r="O35" s="72" t="s">
        <v>302</v>
      </c>
      <c r="P35" s="74"/>
      <c r="Q35" s="74"/>
      <c r="R35" s="86"/>
      <c r="S35" s="74"/>
      <c r="T35" s="74"/>
      <c r="U35" s="74"/>
      <c r="V35" s="74"/>
      <c r="W35" s="74"/>
      <c r="X35" s="86"/>
      <c r="Y35" s="74">
        <f>Y32+Y33+Y34</f>
        <v>2122.4050000000007</v>
      </c>
      <c r="Z35" s="74">
        <f>Z32+Z33+Z34</f>
        <v>2051.3849999999998</v>
      </c>
      <c r="AA35" s="74"/>
      <c r="AB35" s="74"/>
    </row>
    <row r="36" spans="1:14" s="72" customFormat="1" ht="11.25" customHeight="1">
      <c r="A36" s="72" t="s">
        <v>150</v>
      </c>
      <c r="B36" s="74"/>
      <c r="C36" s="74"/>
      <c r="D36" s="86">
        <v>6</v>
      </c>
      <c r="E36" s="74">
        <v>13.339</v>
      </c>
      <c r="F36" s="74">
        <v>13.481</v>
      </c>
      <c r="G36" s="74">
        <v>12.914</v>
      </c>
      <c r="H36" s="74">
        <f>IF(AND(F36&gt;0,G36&gt;0),G36*100/F36,"")</f>
        <v>95.79408055782211</v>
      </c>
      <c r="I36" s="74"/>
      <c r="J36" s="86">
        <v>6</v>
      </c>
      <c r="K36" s="74">
        <v>440.74</v>
      </c>
      <c r="L36" s="74">
        <v>400.7389999999999</v>
      </c>
      <c r="M36" s="74">
        <v>397.767</v>
      </c>
      <c r="N36" s="74">
        <f>IF(AND(L36&gt;0,M36&gt;0),M36*100/L36,"")</f>
        <v>99.25837016112733</v>
      </c>
    </row>
    <row r="37" spans="1:28" s="72" customFormat="1" ht="11.25" customHeight="1">
      <c r="A37" s="72" t="s">
        <v>151</v>
      </c>
      <c r="B37" s="74"/>
      <c r="C37" s="74"/>
      <c r="D37" s="86">
        <v>6</v>
      </c>
      <c r="E37" s="74">
        <v>28.962</v>
      </c>
      <c r="F37" s="74">
        <v>29.923</v>
      </c>
      <c r="G37" s="74">
        <v>28.708</v>
      </c>
      <c r="H37" s="74">
        <f>IF(AND(F37&gt;0,G37&gt;0),G37*100/F37,"")</f>
        <v>95.93957825084382</v>
      </c>
      <c r="I37" s="74"/>
      <c r="J37" s="86">
        <v>7</v>
      </c>
      <c r="K37" s="74">
        <v>836.7380000000003</v>
      </c>
      <c r="L37" s="74">
        <v>815.679</v>
      </c>
      <c r="M37" s="74">
        <v>835.4370000000001</v>
      </c>
      <c r="N37" s="74">
        <f>IF(AND(L37&gt;0,M37&gt;0),M37*100/L37,"")</f>
        <v>102.4222764102055</v>
      </c>
      <c r="O37" s="72" t="s">
        <v>195</v>
      </c>
      <c r="P37" s="74"/>
      <c r="Q37" s="74"/>
      <c r="R37" s="86"/>
      <c r="S37" s="74"/>
      <c r="T37" s="74"/>
      <c r="U37" s="74"/>
      <c r="V37" s="74"/>
      <c r="W37" s="74"/>
      <c r="X37" s="86"/>
      <c r="Y37" s="74"/>
      <c r="Z37" s="74"/>
      <c r="AA37" s="74"/>
      <c r="AB37" s="74"/>
    </row>
    <row r="38" spans="1:28" s="72" customFormat="1" ht="11.25" customHeight="1">
      <c r="A38" s="72" t="s">
        <v>152</v>
      </c>
      <c r="B38" s="74"/>
      <c r="C38" s="74"/>
      <c r="D38" s="86">
        <v>7</v>
      </c>
      <c r="E38" s="74">
        <v>17.895</v>
      </c>
      <c r="F38" s="74">
        <v>17.096</v>
      </c>
      <c r="G38" s="74">
        <v>17.278</v>
      </c>
      <c r="H38" s="74">
        <f>IF(AND(F38&gt;0,G38&gt;0),G38*100/F38,"")</f>
        <v>101.06457650912493</v>
      </c>
      <c r="I38" s="74"/>
      <c r="J38" s="86">
        <v>12</v>
      </c>
      <c r="K38" s="74">
        <v>722.7270000000002</v>
      </c>
      <c r="L38" s="74">
        <v>643.3909999999997</v>
      </c>
      <c r="M38" s="74"/>
      <c r="N38" s="74">
        <f>IF(AND(L38&gt;0,M38&gt;0),M38*100/L38,"")</f>
      </c>
      <c r="O38" s="72" t="s">
        <v>196</v>
      </c>
      <c r="P38" s="74"/>
      <c r="Q38" s="74"/>
      <c r="R38" s="86"/>
      <c r="S38" s="74"/>
      <c r="T38" s="74"/>
      <c r="U38" s="74"/>
      <c r="V38" s="74">
        <f>IF(AND(T38&gt;0,U38&gt;0),U38*100/T38,"")</f>
      </c>
      <c r="W38" s="74"/>
      <c r="X38" s="86">
        <v>5</v>
      </c>
      <c r="Y38" s="74">
        <v>100.756</v>
      </c>
      <c r="Z38" s="74">
        <v>99.12299999999999</v>
      </c>
      <c r="AA38" s="74">
        <v>105.689</v>
      </c>
      <c r="AB38" s="74">
        <f aca="true" t="shared" si="10" ref="AB38:AB55">IF(AND(Z38&gt;0,AA38&gt;0),AA38*100/Z38,"")</f>
        <v>106.62409329822545</v>
      </c>
    </row>
    <row r="39" spans="1:28" s="72" customFormat="1" ht="11.25" customHeight="1">
      <c r="A39" s="72" t="s">
        <v>153</v>
      </c>
      <c r="B39" s="74"/>
      <c r="C39" s="74"/>
      <c r="D39" s="86">
        <v>7</v>
      </c>
      <c r="E39" s="74">
        <v>63.283</v>
      </c>
      <c r="F39" s="74">
        <v>63.533</v>
      </c>
      <c r="G39" s="74">
        <v>62.052</v>
      </c>
      <c r="H39" s="74">
        <f>IF(AND(F39&gt;0,G39&gt;0),G39*100/F39,"")</f>
        <v>97.66892795869862</v>
      </c>
      <c r="I39" s="74"/>
      <c r="J39" s="86">
        <v>12</v>
      </c>
      <c r="K39" s="74">
        <v>2081.106</v>
      </c>
      <c r="L39" s="74">
        <v>1935.9280000000003</v>
      </c>
      <c r="M39" s="74"/>
      <c r="N39" s="74">
        <f>IF(AND(L39&gt;0,M39&gt;0),M39*100/L39,"")</f>
      </c>
      <c r="O39" s="72" t="s">
        <v>197</v>
      </c>
      <c r="P39" s="74"/>
      <c r="Q39" s="74"/>
      <c r="R39" s="86"/>
      <c r="S39" s="74"/>
      <c r="T39" s="74"/>
      <c r="U39" s="74"/>
      <c r="V39" s="74">
        <f>IF(AND(T39&gt;0,U39&gt;0),U39*100/T39,"")</f>
      </c>
      <c r="W39" s="74"/>
      <c r="X39" s="86">
        <v>7</v>
      </c>
      <c r="Y39" s="74">
        <v>516.339</v>
      </c>
      <c r="Z39" s="74">
        <v>421.63399999999996</v>
      </c>
      <c r="AA39" s="74">
        <v>480.065</v>
      </c>
      <c r="AB39" s="74">
        <f t="shared" si="10"/>
        <v>113.8582277520314</v>
      </c>
    </row>
    <row r="40" spans="2:28" s="72" customFormat="1" ht="11.25" customHeight="1">
      <c r="B40" s="74"/>
      <c r="C40" s="74"/>
      <c r="D40" s="86"/>
      <c r="E40" s="74"/>
      <c r="F40" s="74"/>
      <c r="G40" s="74"/>
      <c r="H40" s="74"/>
      <c r="I40" s="74"/>
      <c r="J40" s="86"/>
      <c r="K40" s="74"/>
      <c r="L40" s="74"/>
      <c r="M40" s="74"/>
      <c r="N40" s="74"/>
      <c r="O40" s="72" t="s">
        <v>279</v>
      </c>
      <c r="P40" s="74"/>
      <c r="Q40" s="74"/>
      <c r="R40" s="86"/>
      <c r="S40" s="74"/>
      <c r="T40" s="74"/>
      <c r="U40" s="74"/>
      <c r="V40" s="74"/>
      <c r="W40" s="74"/>
      <c r="Y40" s="74">
        <f>Y38+Y39</f>
        <v>617.095</v>
      </c>
      <c r="Z40" s="74">
        <f>Z38+Z39</f>
        <v>520.757</v>
      </c>
      <c r="AA40" s="74">
        <f>AA38+AA39</f>
        <v>585.754</v>
      </c>
      <c r="AB40" s="74">
        <f t="shared" si="10"/>
        <v>112.48125325247669</v>
      </c>
    </row>
    <row r="41" spans="1:28" s="72" customFormat="1" ht="11.25" customHeight="1">
      <c r="A41" s="72" t="s">
        <v>154</v>
      </c>
      <c r="B41" s="74"/>
      <c r="C41" s="74"/>
      <c r="D41" s="86"/>
      <c r="E41" s="74"/>
      <c r="F41" s="74"/>
      <c r="G41" s="74"/>
      <c r="H41" s="74"/>
      <c r="I41" s="74"/>
      <c r="J41" s="86"/>
      <c r="K41" s="74"/>
      <c r="L41" s="74"/>
      <c r="M41" s="74"/>
      <c r="N41" s="74"/>
      <c r="O41" s="72" t="s">
        <v>198</v>
      </c>
      <c r="P41" s="74"/>
      <c r="Q41" s="74"/>
      <c r="R41" s="86"/>
      <c r="S41" s="74"/>
      <c r="T41" s="74"/>
      <c r="U41" s="74"/>
      <c r="V41" s="74">
        <f aca="true" t="shared" si="11" ref="V41:V55">IF(AND(T41&gt;0,U41&gt;0),U41*100/T41,"")</f>
      </c>
      <c r="W41" s="74"/>
      <c r="X41" s="86">
        <v>7</v>
      </c>
      <c r="Y41" s="74">
        <v>316.51300000000003</v>
      </c>
      <c r="Z41" s="74">
        <v>247.43900000000002</v>
      </c>
      <c r="AA41" s="74">
        <v>295.588</v>
      </c>
      <c r="AB41" s="74">
        <f t="shared" si="10"/>
        <v>119.45893735425702</v>
      </c>
    </row>
    <row r="42" spans="1:28" s="72" customFormat="1" ht="11.25" customHeight="1">
      <c r="A42" s="72" t="s">
        <v>155</v>
      </c>
      <c r="B42" s="74"/>
      <c r="C42" s="74"/>
      <c r="D42" s="86">
        <v>6</v>
      </c>
      <c r="E42" s="74">
        <v>8.93</v>
      </c>
      <c r="F42" s="74">
        <v>7.811</v>
      </c>
      <c r="G42" s="74">
        <v>6.503</v>
      </c>
      <c r="H42" s="74">
        <f aca="true" t="shared" si="12" ref="H42:H49">IF(AND(F42&gt;0,G42&gt;0),G42*100/F42,"")</f>
        <v>83.25438484188963</v>
      </c>
      <c r="I42" s="74"/>
      <c r="J42" s="86">
        <v>7</v>
      </c>
      <c r="K42" s="74">
        <v>565.57</v>
      </c>
      <c r="L42" s="74">
        <v>534.9200000000001</v>
      </c>
      <c r="M42" s="74">
        <v>374.58000000000004</v>
      </c>
      <c r="N42" s="74">
        <f aca="true" t="shared" si="13" ref="N42:N49">IF(AND(L42&gt;0,M42&gt;0),M42*100/L42,"")</f>
        <v>70.0254243625215</v>
      </c>
      <c r="O42" s="72" t="s">
        <v>199</v>
      </c>
      <c r="P42" s="74"/>
      <c r="Q42" s="74"/>
      <c r="R42" s="86"/>
      <c r="S42" s="74"/>
      <c r="T42" s="74"/>
      <c r="U42" s="74"/>
      <c r="V42" s="74">
        <f t="shared" si="11"/>
      </c>
      <c r="W42" s="74"/>
      <c r="X42" s="86">
        <v>7</v>
      </c>
      <c r="Y42" s="74">
        <v>127.231</v>
      </c>
      <c r="Z42" s="74">
        <v>93.48899999999999</v>
      </c>
      <c r="AA42" s="74">
        <v>103.44</v>
      </c>
      <c r="AB42" s="74">
        <f t="shared" si="10"/>
        <v>110.64403298783816</v>
      </c>
    </row>
    <row r="43" spans="1:28" s="72" customFormat="1" ht="11.25" customHeight="1">
      <c r="A43" s="72" t="s">
        <v>156</v>
      </c>
      <c r="B43" s="74"/>
      <c r="C43" s="74"/>
      <c r="D43" s="86">
        <v>6</v>
      </c>
      <c r="E43" s="74">
        <v>20.56804</v>
      </c>
      <c r="F43" s="74">
        <v>16.944</v>
      </c>
      <c r="G43" s="74">
        <v>27.054</v>
      </c>
      <c r="H43" s="74">
        <f t="shared" si="12"/>
        <v>159.66713881019828</v>
      </c>
      <c r="I43" s="74"/>
      <c r="J43" s="86">
        <v>3</v>
      </c>
      <c r="K43" s="74">
        <v>1614.2579999999998</v>
      </c>
      <c r="L43" s="74">
        <v>1539.8669999999997</v>
      </c>
      <c r="M43" s="74"/>
      <c r="N43" s="74">
        <f t="shared" si="13"/>
      </c>
      <c r="O43" s="72" t="s">
        <v>200</v>
      </c>
      <c r="P43" s="74"/>
      <c r="Q43" s="74"/>
      <c r="R43" s="86"/>
      <c r="S43" s="74"/>
      <c r="T43" s="74"/>
      <c r="U43" s="74"/>
      <c r="V43" s="74">
        <f t="shared" si="11"/>
      </c>
      <c r="W43" s="74"/>
      <c r="X43" s="86">
        <v>6</v>
      </c>
      <c r="Y43" s="74">
        <v>129.93300000000002</v>
      </c>
      <c r="Z43" s="74">
        <v>96.891</v>
      </c>
      <c r="AA43" s="74">
        <v>108.468</v>
      </c>
      <c r="AB43" s="74">
        <f t="shared" si="10"/>
        <v>111.94847818682851</v>
      </c>
    </row>
    <row r="44" spans="1:28" s="72" customFormat="1" ht="11.25" customHeight="1">
      <c r="A44" s="72" t="s">
        <v>286</v>
      </c>
      <c r="B44" s="74"/>
      <c r="C44" s="74"/>
      <c r="D44" s="86"/>
      <c r="E44" s="74">
        <f>E42+E43</f>
        <v>29.49804</v>
      </c>
      <c r="F44" s="74">
        <f>F42+F43</f>
        <v>24.755</v>
      </c>
      <c r="G44" s="74">
        <f>G42+G43</f>
        <v>33.557</v>
      </c>
      <c r="H44" s="74">
        <f t="shared" si="12"/>
        <v>135.55645324176936</v>
      </c>
      <c r="I44" s="74"/>
      <c r="J44" s="86"/>
      <c r="K44" s="74">
        <v>2179.828</v>
      </c>
      <c r="L44" s="74">
        <v>2074.787</v>
      </c>
      <c r="M44" s="74"/>
      <c r="N44" s="74"/>
      <c r="O44" s="72" t="s">
        <v>303</v>
      </c>
      <c r="P44" s="74"/>
      <c r="Q44" s="74"/>
      <c r="R44" s="86"/>
      <c r="S44" s="74"/>
      <c r="T44" s="74"/>
      <c r="U44" s="74"/>
      <c r="V44" s="74">
        <f t="shared" si="11"/>
      </c>
      <c r="W44" s="74"/>
      <c r="X44" s="86">
        <v>7</v>
      </c>
      <c r="Y44" s="74">
        <v>744.391</v>
      </c>
      <c r="Z44" s="74">
        <v>525.602</v>
      </c>
      <c r="AA44" s="74">
        <v>820.433</v>
      </c>
      <c r="AB44" s="74">
        <f t="shared" si="10"/>
        <v>156.0939646348378</v>
      </c>
    </row>
    <row r="45" spans="1:28" s="72" customFormat="1" ht="11.25" customHeight="1">
      <c r="A45" s="72" t="s">
        <v>287</v>
      </c>
      <c r="B45" s="74"/>
      <c r="C45" s="74"/>
      <c r="D45" s="86">
        <v>7</v>
      </c>
      <c r="E45" s="74">
        <v>57.914</v>
      </c>
      <c r="F45" s="74">
        <v>51.823</v>
      </c>
      <c r="G45" s="74">
        <v>52.952</v>
      </c>
      <c r="H45" s="74">
        <f t="shared" si="12"/>
        <v>102.17856936109449</v>
      </c>
      <c r="I45" s="74"/>
      <c r="J45" s="86">
        <v>7</v>
      </c>
      <c r="K45" s="74">
        <v>174.921</v>
      </c>
      <c r="L45" s="74">
        <v>115.408</v>
      </c>
      <c r="M45" s="74">
        <v>96.515</v>
      </c>
      <c r="N45" s="74">
        <f t="shared" si="13"/>
        <v>83.62938444475253</v>
      </c>
      <c r="O45" s="72" t="s">
        <v>201</v>
      </c>
      <c r="P45" s="74"/>
      <c r="Q45" s="74"/>
      <c r="R45" s="86"/>
      <c r="S45" s="74"/>
      <c r="T45" s="74"/>
      <c r="U45" s="74"/>
      <c r="V45" s="74">
        <f t="shared" si="11"/>
      </c>
      <c r="W45" s="74"/>
      <c r="X45" s="86">
        <v>6</v>
      </c>
      <c r="Y45" s="74">
        <v>182.826</v>
      </c>
      <c r="Z45" s="74">
        <v>180.03199999999998</v>
      </c>
      <c r="AA45" s="74">
        <v>171.42800000000003</v>
      </c>
      <c r="AB45" s="74">
        <f t="shared" si="10"/>
        <v>95.22084962673306</v>
      </c>
    </row>
    <row r="46" spans="1:28" s="72" customFormat="1" ht="11.25" customHeight="1">
      <c r="A46" s="72" t="s">
        <v>157</v>
      </c>
      <c r="B46" s="74"/>
      <c r="C46" s="74"/>
      <c r="D46" s="86">
        <v>6</v>
      </c>
      <c r="E46" s="74">
        <v>631.157</v>
      </c>
      <c r="F46" s="74">
        <v>879.838</v>
      </c>
      <c r="G46" s="74">
        <v>743.898</v>
      </c>
      <c r="H46" s="74">
        <f t="shared" si="12"/>
        <v>84.54942841750413</v>
      </c>
      <c r="I46" s="74"/>
      <c r="J46" s="86">
        <v>7</v>
      </c>
      <c r="K46" s="74">
        <v>759.9949999999999</v>
      </c>
      <c r="L46" s="74">
        <v>793.815</v>
      </c>
      <c r="M46" s="74">
        <v>901.76</v>
      </c>
      <c r="N46" s="74">
        <f t="shared" si="13"/>
        <v>113.59825652072585</v>
      </c>
      <c r="O46" s="72" t="s">
        <v>202</v>
      </c>
      <c r="P46" s="74"/>
      <c r="Q46" s="74"/>
      <c r="R46" s="86"/>
      <c r="S46" s="74"/>
      <c r="T46" s="74"/>
      <c r="U46" s="74"/>
      <c r="V46" s="74">
        <f t="shared" si="11"/>
      </c>
      <c r="W46" s="74"/>
      <c r="X46" s="86">
        <v>5</v>
      </c>
      <c r="Y46" s="74">
        <v>409.106</v>
      </c>
      <c r="Z46" s="74">
        <v>345.416</v>
      </c>
      <c r="AA46" s="74">
        <v>378.40200000000004</v>
      </c>
      <c r="AB46" s="74">
        <f t="shared" si="10"/>
        <v>109.54964448664799</v>
      </c>
    </row>
    <row r="47" spans="1:28" s="72" customFormat="1" ht="11.25" customHeight="1">
      <c r="A47" s="72" t="s">
        <v>158</v>
      </c>
      <c r="B47" s="74"/>
      <c r="C47" s="74"/>
      <c r="D47" s="86">
        <v>5</v>
      </c>
      <c r="E47" s="74">
        <v>1.57</v>
      </c>
      <c r="F47" s="74">
        <v>1.306</v>
      </c>
      <c r="G47" s="74">
        <v>2.204</v>
      </c>
      <c r="H47" s="74">
        <f t="shared" si="12"/>
        <v>168.75957120980092</v>
      </c>
      <c r="I47" s="74"/>
      <c r="J47" s="86">
        <v>7</v>
      </c>
      <c r="K47" s="74">
        <v>4.658</v>
      </c>
      <c r="L47" s="74">
        <v>3.477</v>
      </c>
      <c r="M47" s="74">
        <v>7.968999999999999</v>
      </c>
      <c r="N47" s="74">
        <f t="shared" si="13"/>
        <v>229.1918320391142</v>
      </c>
      <c r="O47" s="72" t="s">
        <v>203</v>
      </c>
      <c r="P47" s="74"/>
      <c r="Q47" s="74"/>
      <c r="R47" s="86"/>
      <c r="S47" s="74"/>
      <c r="T47" s="74"/>
      <c r="U47" s="74"/>
      <c r="V47" s="74">
        <f t="shared" si="11"/>
      </c>
      <c r="W47" s="74"/>
      <c r="X47" s="86">
        <v>6</v>
      </c>
      <c r="Y47" s="74">
        <v>60.12999999999999</v>
      </c>
      <c r="Z47" s="74">
        <v>51.554</v>
      </c>
      <c r="AA47" s="74">
        <v>52.097</v>
      </c>
      <c r="AB47" s="74">
        <f t="shared" si="10"/>
        <v>101.05326453815417</v>
      </c>
    </row>
    <row r="48" spans="1:28" s="72" customFormat="1" ht="11.25" customHeight="1">
      <c r="A48" s="72" t="s">
        <v>159</v>
      </c>
      <c r="B48" s="74"/>
      <c r="C48" s="74"/>
      <c r="D48" s="86">
        <v>7</v>
      </c>
      <c r="E48" s="74">
        <v>92.098</v>
      </c>
      <c r="F48" s="74">
        <v>125.164</v>
      </c>
      <c r="G48" s="74">
        <v>111.215</v>
      </c>
      <c r="H48" s="74">
        <f t="shared" si="12"/>
        <v>88.855421686747</v>
      </c>
      <c r="I48" s="74"/>
      <c r="J48" s="86">
        <v>7</v>
      </c>
      <c r="K48" s="74">
        <v>237.08100000000002</v>
      </c>
      <c r="L48" s="74">
        <v>267.157</v>
      </c>
      <c r="M48" s="74">
        <v>169.672</v>
      </c>
      <c r="N48" s="74">
        <f t="shared" si="13"/>
        <v>63.51022058190503</v>
      </c>
      <c r="O48" s="72" t="s">
        <v>204</v>
      </c>
      <c r="P48" s="74"/>
      <c r="Q48" s="74"/>
      <c r="R48" s="86"/>
      <c r="S48" s="74"/>
      <c r="T48" s="74"/>
      <c r="U48" s="74"/>
      <c r="V48" s="74">
        <f t="shared" si="11"/>
      </c>
      <c r="W48" s="74"/>
      <c r="X48" s="86">
        <v>12</v>
      </c>
      <c r="Y48" s="74">
        <v>28.654</v>
      </c>
      <c r="Z48" s="74">
        <v>27.022</v>
      </c>
      <c r="AA48" s="74"/>
      <c r="AB48" s="74">
        <f t="shared" si="10"/>
      </c>
    </row>
    <row r="49" spans="1:28" s="72" customFormat="1" ht="11.25" customHeight="1">
      <c r="A49" s="72" t="s">
        <v>288</v>
      </c>
      <c r="B49" s="74"/>
      <c r="C49" s="74"/>
      <c r="D49" s="86">
        <v>5</v>
      </c>
      <c r="E49" s="74">
        <v>7.887</v>
      </c>
      <c r="F49" s="74">
        <v>6.115</v>
      </c>
      <c r="G49" s="74">
        <v>6.104</v>
      </c>
      <c r="H49" s="74">
        <f t="shared" si="12"/>
        <v>99.82011447260834</v>
      </c>
      <c r="I49" s="74"/>
      <c r="J49" s="86">
        <v>11</v>
      </c>
      <c r="K49" s="74">
        <v>26.022000000000002</v>
      </c>
      <c r="L49" s="74">
        <v>18.386000000000003</v>
      </c>
      <c r="M49" s="74"/>
      <c r="N49" s="74">
        <f t="shared" si="13"/>
      </c>
      <c r="O49" s="72" t="s">
        <v>205</v>
      </c>
      <c r="P49" s="74"/>
      <c r="Q49" s="74"/>
      <c r="R49" s="86"/>
      <c r="S49" s="74"/>
      <c r="T49" s="74"/>
      <c r="U49" s="74"/>
      <c r="V49" s="74">
        <f t="shared" si="11"/>
      </c>
      <c r="W49" s="74"/>
      <c r="X49" s="86">
        <v>3</v>
      </c>
      <c r="Y49" s="74">
        <v>115.47251600000001</v>
      </c>
      <c r="Z49" s="74">
        <v>110.48700000000001</v>
      </c>
      <c r="AA49" s="74"/>
      <c r="AB49" s="74">
        <f t="shared" si="10"/>
      </c>
    </row>
    <row r="50" spans="2:28" s="72" customFormat="1" ht="11.25" customHeight="1">
      <c r="B50" s="74"/>
      <c r="C50" s="74"/>
      <c r="D50" s="86"/>
      <c r="E50" s="74"/>
      <c r="F50" s="74"/>
      <c r="G50" s="74"/>
      <c r="H50" s="74"/>
      <c r="I50" s="74"/>
      <c r="J50" s="86"/>
      <c r="K50" s="74"/>
      <c r="L50" s="74"/>
      <c r="M50" s="74"/>
      <c r="N50" s="74"/>
      <c r="O50" s="72" t="s">
        <v>206</v>
      </c>
      <c r="P50" s="74"/>
      <c r="Q50" s="74"/>
      <c r="R50" s="86"/>
      <c r="S50" s="74"/>
      <c r="T50" s="74"/>
      <c r="U50" s="74"/>
      <c r="V50" s="74">
        <f t="shared" si="11"/>
      </c>
      <c r="W50" s="74"/>
      <c r="X50" s="86">
        <v>6</v>
      </c>
      <c r="Y50" s="74">
        <v>452.684</v>
      </c>
      <c r="Z50" s="74">
        <v>345.88</v>
      </c>
      <c r="AA50" s="74">
        <v>523.5419999999999</v>
      </c>
      <c r="AB50" s="74">
        <f t="shared" si="10"/>
        <v>151.3652133687984</v>
      </c>
    </row>
    <row r="51" spans="1:28" s="72" customFormat="1" ht="11.25" customHeight="1">
      <c r="A51" s="72" t="s">
        <v>160</v>
      </c>
      <c r="B51" s="74"/>
      <c r="C51" s="74"/>
      <c r="D51" s="86"/>
      <c r="E51" s="74"/>
      <c r="F51" s="74"/>
      <c r="G51" s="74"/>
      <c r="H51" s="74"/>
      <c r="I51" s="74"/>
      <c r="J51" s="86"/>
      <c r="K51" s="74"/>
      <c r="L51" s="74"/>
      <c r="M51" s="74"/>
      <c r="N51" s="74"/>
      <c r="O51" s="72" t="s">
        <v>304</v>
      </c>
      <c r="P51" s="74"/>
      <c r="Q51" s="74"/>
      <c r="R51" s="86"/>
      <c r="S51" s="74"/>
      <c r="T51" s="74"/>
      <c r="U51" s="74"/>
      <c r="V51" s="74">
        <f t="shared" si="11"/>
      </c>
      <c r="W51" s="74"/>
      <c r="X51" s="86">
        <v>11</v>
      </c>
      <c r="Y51" s="74">
        <v>18.883000000000003</v>
      </c>
      <c r="Z51" s="74">
        <v>17.193</v>
      </c>
      <c r="AA51" s="74"/>
      <c r="AB51" s="74">
        <f t="shared" si="10"/>
      </c>
    </row>
    <row r="52" spans="1:28" s="72" customFormat="1" ht="11.25" customHeight="1">
      <c r="A52" s="72" t="s">
        <v>289</v>
      </c>
      <c r="B52" s="74"/>
      <c r="C52" s="74"/>
      <c r="D52" s="86">
        <v>5</v>
      </c>
      <c r="E52" s="74">
        <v>118.251</v>
      </c>
      <c r="F52" s="74">
        <v>110.224</v>
      </c>
      <c r="G52" s="74">
        <v>110.708</v>
      </c>
      <c r="H52" s="74">
        <f>IF(AND(F52&gt;0,G52&gt;0),G52*100/F52,"")</f>
        <v>100.43910582087385</v>
      </c>
      <c r="I52" s="74"/>
      <c r="J52" s="86">
        <v>7</v>
      </c>
      <c r="K52" s="74">
        <v>4418.247000000001</v>
      </c>
      <c r="L52" s="74">
        <v>3804.6800000000007</v>
      </c>
      <c r="M52" s="74">
        <v>4844.428000000001</v>
      </c>
      <c r="N52" s="74">
        <f>IF(AND(L52&gt;0,M52&gt;0),M52*100/L52,"")</f>
        <v>127.32813272075444</v>
      </c>
      <c r="O52" s="72" t="s">
        <v>207</v>
      </c>
      <c r="P52" s="74"/>
      <c r="Q52" s="74"/>
      <c r="R52" s="86"/>
      <c r="S52" s="74"/>
      <c r="T52" s="74"/>
      <c r="U52" s="74"/>
      <c r="V52" s="74">
        <f t="shared" si="11"/>
      </c>
      <c r="W52" s="74"/>
      <c r="X52" s="86">
        <v>12</v>
      </c>
      <c r="Y52" s="74">
        <v>187.68499999999997</v>
      </c>
      <c r="Z52" s="74">
        <v>113.46200000000002</v>
      </c>
      <c r="AA52" s="74"/>
      <c r="AB52" s="74">
        <f t="shared" si="10"/>
      </c>
    </row>
    <row r="53" spans="1:28" s="72" customFormat="1" ht="11.25" customHeight="1">
      <c r="A53" s="72" t="s">
        <v>290</v>
      </c>
      <c r="B53" s="74"/>
      <c r="C53" s="74"/>
      <c r="D53" s="86">
        <v>3</v>
      </c>
      <c r="E53" s="74">
        <v>243.884</v>
      </c>
      <c r="F53" s="74">
        <v>219.223</v>
      </c>
      <c r="G53" s="74">
        <v>220.638</v>
      </c>
      <c r="H53" s="74">
        <f>IF(AND(F53&gt;0,G53&gt;0),G53*100/F53,"")</f>
        <v>100.64546147073983</v>
      </c>
      <c r="I53" s="74"/>
      <c r="J53" s="86">
        <v>5</v>
      </c>
      <c r="K53" s="74">
        <v>9299.827</v>
      </c>
      <c r="L53" s="74">
        <v>7637.927</v>
      </c>
      <c r="M53" s="74">
        <v>6674.781</v>
      </c>
      <c r="N53" s="74">
        <f>IF(AND(L53&gt;0,M53&gt;0),M53*100/L53,"")</f>
        <v>87.38995541591325</v>
      </c>
      <c r="O53" s="72" t="s">
        <v>208</v>
      </c>
      <c r="P53" s="74"/>
      <c r="Q53" s="74"/>
      <c r="R53" s="86"/>
      <c r="S53" s="74"/>
      <c r="T53" s="74"/>
      <c r="U53" s="74"/>
      <c r="V53" s="74">
        <f t="shared" si="11"/>
      </c>
      <c r="W53" s="74"/>
      <c r="X53" s="86">
        <v>6</v>
      </c>
      <c r="Y53" s="74">
        <v>48.830999999999996</v>
      </c>
      <c r="Z53" s="74">
        <v>45.54500000000001</v>
      </c>
      <c r="AA53" s="74">
        <v>32.522999999999996</v>
      </c>
      <c r="AB53" s="74">
        <f t="shared" si="10"/>
        <v>71.40849709078931</v>
      </c>
    </row>
    <row r="54" spans="1:28" s="72" customFormat="1" ht="11.25" customHeight="1">
      <c r="A54" s="72" t="s">
        <v>291</v>
      </c>
      <c r="B54" s="74"/>
      <c r="C54" s="74"/>
      <c r="D54" s="86">
        <v>2</v>
      </c>
      <c r="E54" s="74">
        <v>163.85</v>
      </c>
      <c r="F54" s="74">
        <v>146.065</v>
      </c>
      <c r="G54" s="74">
        <v>185.49</v>
      </c>
      <c r="H54" s="74">
        <f>IF(AND(F54&gt;0,G54&gt;0),G54*100/F54,"")</f>
        <v>126.99140793482354</v>
      </c>
      <c r="I54" s="74"/>
      <c r="J54" s="86">
        <v>5</v>
      </c>
      <c r="K54" s="74">
        <v>2197.2870000000003</v>
      </c>
      <c r="L54" s="74">
        <v>1546.252</v>
      </c>
      <c r="M54" s="74">
        <v>1162.7019999999998</v>
      </c>
      <c r="N54" s="74">
        <f>IF(AND(L54&gt;0,M54&gt;0),M54*100/L54,"")</f>
        <v>75.19485827665865</v>
      </c>
      <c r="O54" s="72" t="s">
        <v>305</v>
      </c>
      <c r="P54" s="74"/>
      <c r="Q54" s="74"/>
      <c r="R54" s="86"/>
      <c r="S54" s="74"/>
      <c r="T54" s="74"/>
      <c r="U54" s="74"/>
      <c r="V54" s="74">
        <f t="shared" si="11"/>
      </c>
      <c r="W54" s="74"/>
      <c r="X54" s="86">
        <v>7</v>
      </c>
      <c r="Y54" s="74">
        <v>371.46</v>
      </c>
      <c r="Z54" s="74">
        <v>263.59700000000004</v>
      </c>
      <c r="AA54" s="74">
        <v>350.688</v>
      </c>
      <c r="AB54" s="74">
        <f t="shared" si="10"/>
        <v>133.0394503731074</v>
      </c>
    </row>
    <row r="55" spans="2:28" s="72" customFormat="1" ht="11.25" customHeight="1">
      <c r="B55" s="74"/>
      <c r="C55" s="74"/>
      <c r="D55" s="86"/>
      <c r="E55" s="74"/>
      <c r="F55" s="74"/>
      <c r="G55" s="74"/>
      <c r="H55" s="74"/>
      <c r="I55" s="74"/>
      <c r="J55" s="86"/>
      <c r="K55" s="74"/>
      <c r="L55" s="74"/>
      <c r="M55" s="74"/>
      <c r="N55" s="74"/>
      <c r="O55" s="72" t="s">
        <v>306</v>
      </c>
      <c r="P55" s="74"/>
      <c r="Q55" s="74"/>
      <c r="R55" s="86"/>
      <c r="S55" s="74"/>
      <c r="T55" s="74"/>
      <c r="U55" s="74"/>
      <c r="V55" s="74">
        <f t="shared" si="11"/>
      </c>
      <c r="W55" s="74"/>
      <c r="X55" s="86">
        <v>7</v>
      </c>
      <c r="Y55" s="74">
        <v>7.854</v>
      </c>
      <c r="Z55" s="74">
        <v>8.912</v>
      </c>
      <c r="AA55" s="74">
        <v>7.881000000000001</v>
      </c>
      <c r="AB55" s="74">
        <f t="shared" si="10"/>
        <v>88.43132854578097</v>
      </c>
    </row>
    <row r="56" spans="1:28" s="72" customFormat="1" ht="11.25" customHeight="1">
      <c r="A56" s="72" t="s">
        <v>125</v>
      </c>
      <c r="B56" s="74"/>
      <c r="C56" s="74"/>
      <c r="D56" s="86"/>
      <c r="E56" s="74"/>
      <c r="F56" s="74"/>
      <c r="G56" s="74"/>
      <c r="H56" s="74"/>
      <c r="I56" s="74"/>
      <c r="J56" s="86"/>
      <c r="K56" s="74"/>
      <c r="L56" s="74"/>
      <c r="M56" s="74"/>
      <c r="N56" s="74"/>
      <c r="P56" s="74"/>
      <c r="Q56" s="74"/>
      <c r="R56" s="86"/>
      <c r="S56" s="74"/>
      <c r="T56" s="74"/>
      <c r="U56" s="74"/>
      <c r="V56" s="74"/>
      <c r="W56" s="74"/>
      <c r="X56" s="86"/>
      <c r="Y56" s="74"/>
      <c r="Z56" s="74"/>
      <c r="AA56" s="74"/>
      <c r="AB56" s="74"/>
    </row>
    <row r="57" spans="1:28" s="72" customFormat="1" ht="11.25" customHeight="1">
      <c r="A57" s="72" t="s">
        <v>161</v>
      </c>
      <c r="B57" s="74"/>
      <c r="C57" s="74"/>
      <c r="D57" s="86">
        <v>11</v>
      </c>
      <c r="E57" s="74">
        <v>4.713</v>
      </c>
      <c r="F57" s="74">
        <v>5.997</v>
      </c>
      <c r="G57" s="74"/>
      <c r="H57" s="74">
        <f aca="true" t="shared" si="14" ref="H57:H78">IF(AND(F57&gt;0,G57&gt;0),G57*100/F57,"")</f>
      </c>
      <c r="I57" s="74"/>
      <c r="J57" s="86">
        <v>11</v>
      </c>
      <c r="K57" s="74">
        <v>162.59599999999995</v>
      </c>
      <c r="L57" s="74">
        <v>189.33</v>
      </c>
      <c r="M57" s="74"/>
      <c r="N57" s="74">
        <f aca="true" t="shared" si="15" ref="N57:N78">IF(AND(L57&gt;0,M57&gt;0),M57*100/L57,"")</f>
      </c>
      <c r="O57" s="72" t="s">
        <v>209</v>
      </c>
      <c r="P57" s="74"/>
      <c r="Q57" s="74"/>
      <c r="R57" s="86"/>
      <c r="S57" s="74"/>
      <c r="T57" s="74"/>
      <c r="U57" s="74"/>
      <c r="V57" s="74"/>
      <c r="W57" s="74"/>
      <c r="X57" s="86"/>
      <c r="Y57" s="74"/>
      <c r="Z57" s="74"/>
      <c r="AA57" s="74"/>
      <c r="AB57" s="74"/>
    </row>
    <row r="58" spans="1:28" s="72" customFormat="1" ht="11.25" customHeight="1">
      <c r="A58" s="72" t="s">
        <v>162</v>
      </c>
      <c r="B58" s="74"/>
      <c r="C58" s="74"/>
      <c r="D58" s="86">
        <v>7</v>
      </c>
      <c r="E58" s="74">
        <v>13.52</v>
      </c>
      <c r="F58" s="74">
        <v>12.889</v>
      </c>
      <c r="G58" s="74">
        <v>12.87</v>
      </c>
      <c r="H58" s="74">
        <f t="shared" si="14"/>
        <v>99.85258747769416</v>
      </c>
      <c r="I58" s="74"/>
      <c r="J58" s="86">
        <v>7</v>
      </c>
      <c r="K58" s="74">
        <v>62.17400000000001</v>
      </c>
      <c r="L58" s="74">
        <v>60.487</v>
      </c>
      <c r="M58" s="74">
        <v>49.462999999999994</v>
      </c>
      <c r="N58" s="74">
        <f t="shared" si="15"/>
        <v>81.77459619422353</v>
      </c>
      <c r="O58" s="72" t="s">
        <v>210</v>
      </c>
      <c r="P58" s="74"/>
      <c r="Q58" s="74"/>
      <c r="R58" s="86"/>
      <c r="S58" s="74"/>
      <c r="T58" s="74"/>
      <c r="U58" s="74"/>
      <c r="V58" s="74">
        <f>IF(AND(T58&gt;0,U58&gt;0),U58*100/T58,"")</f>
      </c>
      <c r="W58" s="74"/>
      <c r="X58" s="86">
        <v>7</v>
      </c>
      <c r="Y58" s="74">
        <v>304.61</v>
      </c>
      <c r="Z58" s="74">
        <v>302.49500000000006</v>
      </c>
      <c r="AA58" s="74">
        <v>326.34799999999996</v>
      </c>
      <c r="AB58" s="74">
        <f>IF(AND(Z58&gt;0,AA58&gt;0),AA58*100/Z58,"")</f>
        <v>107.88541959371226</v>
      </c>
    </row>
    <row r="59" spans="1:28" s="72" customFormat="1" ht="11.25" customHeight="1">
      <c r="A59" s="72" t="s">
        <v>163</v>
      </c>
      <c r="B59" s="74"/>
      <c r="C59" s="74"/>
      <c r="D59" s="86">
        <v>5</v>
      </c>
      <c r="E59" s="74">
        <v>34.15</v>
      </c>
      <c r="F59" s="74">
        <v>30.861</v>
      </c>
      <c r="G59" s="74">
        <v>32.815</v>
      </c>
      <c r="H59" s="74">
        <f t="shared" si="14"/>
        <v>106.33161595541299</v>
      </c>
      <c r="I59" s="74"/>
      <c r="J59" s="86">
        <v>5</v>
      </c>
      <c r="K59" s="74">
        <v>1063.775</v>
      </c>
      <c r="L59" s="74">
        <v>932.528</v>
      </c>
      <c r="M59" s="74">
        <v>1034.055</v>
      </c>
      <c r="N59" s="74">
        <f t="shared" si="15"/>
        <v>110.88728703052348</v>
      </c>
      <c r="O59" s="72" t="s">
        <v>307</v>
      </c>
      <c r="P59" s="74"/>
      <c r="Q59" s="74"/>
      <c r="R59" s="86"/>
      <c r="S59" s="74"/>
      <c r="T59" s="74"/>
      <c r="U59" s="74"/>
      <c r="V59" s="74">
        <f>IF(AND(T59&gt;0,U59&gt;0),U59*100/T59,"")</f>
      </c>
      <c r="W59" s="74"/>
      <c r="X59" s="86">
        <v>7</v>
      </c>
      <c r="Y59" s="74">
        <v>5410.111191</v>
      </c>
      <c r="Z59" s="74">
        <v>5608.932</v>
      </c>
      <c r="AA59" s="74">
        <v>5246.038</v>
      </c>
      <c r="AB59" s="74">
        <f>IF(AND(Z59&gt;0,AA59&gt;0),AA59*100/Z59,"")</f>
        <v>93.53006953908515</v>
      </c>
    </row>
    <row r="60" spans="1:28" s="72" customFormat="1" ht="11.25" customHeight="1">
      <c r="A60" s="72" t="s">
        <v>164</v>
      </c>
      <c r="B60" s="74"/>
      <c r="C60" s="74"/>
      <c r="D60" s="86">
        <v>4</v>
      </c>
      <c r="E60" s="74">
        <v>23.986</v>
      </c>
      <c r="F60" s="74">
        <v>21.413</v>
      </c>
      <c r="G60" s="74">
        <v>20.447</v>
      </c>
      <c r="H60" s="74">
        <f t="shared" si="14"/>
        <v>95.48872180451127</v>
      </c>
      <c r="I60" s="74"/>
      <c r="J60" s="86">
        <v>7</v>
      </c>
      <c r="K60" s="74">
        <v>1382.2779999999998</v>
      </c>
      <c r="L60" s="74">
        <v>997.3969999999999</v>
      </c>
      <c r="M60" s="74">
        <v>1142.915</v>
      </c>
      <c r="N60" s="74">
        <f t="shared" si="15"/>
        <v>114.58977719002564</v>
      </c>
      <c r="O60" s="72" t="s">
        <v>308</v>
      </c>
      <c r="P60" s="74"/>
      <c r="Q60" s="74"/>
      <c r="R60" s="86"/>
      <c r="S60" s="74"/>
      <c r="T60" s="74"/>
      <c r="U60" s="74"/>
      <c r="V60" s="74">
        <f>IF(AND(T60&gt;0,U60&gt;0),U60*100/T60,"")</f>
      </c>
      <c r="W60" s="74"/>
      <c r="X60" s="86">
        <v>7</v>
      </c>
      <c r="Y60" s="74">
        <v>40060.454000000005</v>
      </c>
      <c r="Z60" s="74">
        <v>41068.878</v>
      </c>
      <c r="AA60" s="74">
        <v>38340.092</v>
      </c>
      <c r="AB60" s="74">
        <f>IF(AND(Z60&gt;0,AA60&gt;0),AA60*100/Z60,"")</f>
        <v>93.35558668050294</v>
      </c>
    </row>
    <row r="61" spans="1:28" s="72" customFormat="1" ht="11.25" customHeight="1">
      <c r="A61" s="72" t="s">
        <v>165</v>
      </c>
      <c r="B61" s="74"/>
      <c r="C61" s="74"/>
      <c r="D61" s="86">
        <v>4</v>
      </c>
      <c r="E61" s="74">
        <v>19.26</v>
      </c>
      <c r="F61" s="74">
        <v>16.083</v>
      </c>
      <c r="G61" s="74">
        <v>15.695</v>
      </c>
      <c r="H61" s="74">
        <f t="shared" si="14"/>
        <v>97.58751476714544</v>
      </c>
      <c r="I61" s="74"/>
      <c r="J61" s="86">
        <v>7</v>
      </c>
      <c r="K61" s="74">
        <v>652.603</v>
      </c>
      <c r="L61" s="74">
        <v>527.9469999999999</v>
      </c>
      <c r="M61" s="74">
        <v>507.12100000000004</v>
      </c>
      <c r="N61" s="74">
        <f t="shared" si="15"/>
        <v>96.0552858525572</v>
      </c>
      <c r="O61" s="72" t="s">
        <v>309</v>
      </c>
      <c r="P61" s="74"/>
      <c r="Q61" s="74"/>
      <c r="R61" s="86"/>
      <c r="S61" s="74"/>
      <c r="T61" s="74"/>
      <c r="U61" s="74"/>
      <c r="V61" s="74">
        <f>IF(AND(T61&gt;0,U61&gt;0),U61*100/T61,"")</f>
      </c>
      <c r="W61" s="74"/>
      <c r="X61" s="86">
        <v>11</v>
      </c>
      <c r="Y61" s="74">
        <v>0.8</v>
      </c>
      <c r="Z61" s="74">
        <v>0.262</v>
      </c>
      <c r="AA61" s="74"/>
      <c r="AB61" s="74">
        <f>IF(AND(Z61&gt;0,AA61&gt;0),AA61*100/Z61,"")</f>
      </c>
    </row>
    <row r="62" spans="1:28" s="72" customFormat="1" ht="11.25" customHeight="1">
      <c r="A62" s="72" t="s">
        <v>166</v>
      </c>
      <c r="B62" s="74"/>
      <c r="C62" s="74"/>
      <c r="D62" s="86">
        <v>5</v>
      </c>
      <c r="E62" s="74">
        <v>9.595</v>
      </c>
      <c r="F62" s="74">
        <v>9.48994</v>
      </c>
      <c r="G62" s="74">
        <v>9.229</v>
      </c>
      <c r="H62" s="74">
        <f t="shared" si="14"/>
        <v>97.25035142477189</v>
      </c>
      <c r="I62" s="74"/>
      <c r="J62" s="86">
        <v>5</v>
      </c>
      <c r="K62" s="74">
        <v>823.93</v>
      </c>
      <c r="L62" s="74">
        <v>830.8380000000001</v>
      </c>
      <c r="M62" s="74">
        <v>754.789</v>
      </c>
      <c r="N62" s="74">
        <f t="shared" si="15"/>
        <v>90.84671139259397</v>
      </c>
      <c r="P62" s="74"/>
      <c r="Q62" s="74"/>
      <c r="R62" s="86"/>
      <c r="S62" s="74"/>
      <c r="T62" s="74"/>
      <c r="U62" s="74"/>
      <c r="V62" s="74"/>
      <c r="W62" s="74"/>
      <c r="X62" s="86"/>
      <c r="Y62" s="74"/>
      <c r="Z62" s="74"/>
      <c r="AA62" s="74"/>
      <c r="AB62" s="74"/>
    </row>
    <row r="63" spans="1:28" s="72" customFormat="1" ht="11.25" customHeight="1">
      <c r="A63" s="72" t="s">
        <v>167</v>
      </c>
      <c r="B63" s="74"/>
      <c r="C63" s="74"/>
      <c r="D63" s="86">
        <v>4</v>
      </c>
      <c r="E63" s="74">
        <v>42.098</v>
      </c>
      <c r="F63" s="74">
        <v>31.474</v>
      </c>
      <c r="G63" s="74">
        <v>34.32</v>
      </c>
      <c r="H63" s="74">
        <f t="shared" si="14"/>
        <v>109.04238419012518</v>
      </c>
      <c r="I63" s="74"/>
      <c r="J63" s="86">
        <v>6</v>
      </c>
      <c r="K63" s="74">
        <v>3562.768</v>
      </c>
      <c r="L63" s="74">
        <v>2516.5200000000004</v>
      </c>
      <c r="M63" s="74">
        <v>2745.458</v>
      </c>
      <c r="N63" s="74">
        <f t="shared" si="15"/>
        <v>109.09740435204168</v>
      </c>
      <c r="O63" s="72" t="s">
        <v>211</v>
      </c>
      <c r="P63" s="74"/>
      <c r="Q63" s="74"/>
      <c r="R63" s="86"/>
      <c r="S63" s="74"/>
      <c r="T63" s="74"/>
      <c r="U63" s="74"/>
      <c r="V63" s="74"/>
      <c r="W63" s="74"/>
      <c r="X63" s="86"/>
      <c r="Y63" s="74"/>
      <c r="Z63" s="74"/>
      <c r="AA63" s="74"/>
      <c r="AB63" s="74"/>
    </row>
    <row r="64" spans="1:28" s="72" customFormat="1" ht="11.25" customHeight="1">
      <c r="A64" s="72" t="s">
        <v>168</v>
      </c>
      <c r="B64" s="74"/>
      <c r="C64" s="74"/>
      <c r="D64" s="86">
        <v>7</v>
      </c>
      <c r="E64" s="74">
        <v>4.413</v>
      </c>
      <c r="F64" s="74">
        <v>4.393</v>
      </c>
      <c r="G64" s="74">
        <v>4.705</v>
      </c>
      <c r="H64" s="74">
        <f t="shared" si="14"/>
        <v>107.10220805827453</v>
      </c>
      <c r="I64" s="74"/>
      <c r="J64" s="86">
        <v>12</v>
      </c>
      <c r="K64" s="74">
        <v>367.68199999999996</v>
      </c>
      <c r="L64" s="74">
        <v>379.271</v>
      </c>
      <c r="M64" s="74"/>
      <c r="N64" s="74">
        <f t="shared" si="15"/>
      </c>
      <c r="O64" s="72" t="s">
        <v>212</v>
      </c>
      <c r="P64" s="74"/>
      <c r="Q64" s="74"/>
      <c r="R64" s="86"/>
      <c r="S64" s="74"/>
      <c r="T64" s="74"/>
      <c r="U64" s="74"/>
      <c r="V64" s="74">
        <f>IF(AND(T64&gt;0,U64&gt;0),U64*100/T64,"")</f>
      </c>
      <c r="W64" s="74"/>
      <c r="X64" s="86">
        <v>11</v>
      </c>
      <c r="Y64" s="74">
        <v>666.039</v>
      </c>
      <c r="Z64" s="74">
        <v>404.95799999999997</v>
      </c>
      <c r="AA64" s="74"/>
      <c r="AB64" s="74">
        <f>IF(AND(Z64&gt;0,AA64&gt;0),AA64*100/Z64,"")</f>
      </c>
    </row>
    <row r="65" spans="1:28" s="72" customFormat="1" ht="11.25" customHeight="1">
      <c r="A65" s="72" t="s">
        <v>169</v>
      </c>
      <c r="B65" s="74"/>
      <c r="C65" s="74"/>
      <c r="D65" s="86">
        <v>7</v>
      </c>
      <c r="E65" s="74">
        <v>56.106</v>
      </c>
      <c r="F65" s="74">
        <v>45.357</v>
      </c>
      <c r="G65" s="74">
        <v>48.254</v>
      </c>
      <c r="H65" s="74">
        <f t="shared" si="14"/>
        <v>106.38710673104481</v>
      </c>
      <c r="I65" s="74"/>
      <c r="J65" s="86">
        <v>12</v>
      </c>
      <c r="K65" s="74">
        <v>4754.38</v>
      </c>
      <c r="L65" s="74">
        <v>3726.633</v>
      </c>
      <c r="M65" s="74"/>
      <c r="N65" s="74">
        <f t="shared" si="15"/>
      </c>
      <c r="O65" s="72" t="s">
        <v>213</v>
      </c>
      <c r="P65" s="74"/>
      <c r="Q65" s="74"/>
      <c r="R65" s="86"/>
      <c r="S65" s="74"/>
      <c r="T65" s="74"/>
      <c r="U65" s="74"/>
      <c r="V65" s="74">
        <f>IF(AND(T65&gt;0,U65&gt;0),U65*100/T65,"")</f>
      </c>
      <c r="W65" s="74"/>
      <c r="X65" s="86">
        <v>3</v>
      </c>
      <c r="Y65" s="74">
        <v>7517.649</v>
      </c>
      <c r="Z65" s="74">
        <v>3658.8260000000005</v>
      </c>
      <c r="AA65" s="74"/>
      <c r="AB65" s="74">
        <f>IF(AND(Z65&gt;0,AA65&gt;0),AA65*100/Z65,"")</f>
      </c>
    </row>
    <row r="66" spans="1:28" s="72" customFormat="1" ht="11.25" customHeight="1">
      <c r="A66" s="72" t="s">
        <v>292</v>
      </c>
      <c r="B66" s="74"/>
      <c r="C66" s="74"/>
      <c r="D66" s="86">
        <v>6</v>
      </c>
      <c r="E66" s="74">
        <v>34.916</v>
      </c>
      <c r="F66" s="74">
        <v>24.617</v>
      </c>
      <c r="G66" s="74">
        <v>26.534599999999998</v>
      </c>
      <c r="H66" s="74">
        <f t="shared" si="14"/>
        <v>107.78973879839134</v>
      </c>
      <c r="I66" s="74"/>
      <c r="J66" s="86">
        <v>7</v>
      </c>
      <c r="K66" s="74">
        <v>3005.628</v>
      </c>
      <c r="L66" s="74">
        <v>1941.455</v>
      </c>
      <c r="M66" s="74">
        <v>2301.305</v>
      </c>
      <c r="N66" s="74">
        <f t="shared" si="15"/>
        <v>118.53506777133643</v>
      </c>
      <c r="O66" s="72" t="s">
        <v>214</v>
      </c>
      <c r="P66" s="74"/>
      <c r="Q66" s="74"/>
      <c r="R66" s="86"/>
      <c r="S66" s="74"/>
      <c r="T66" s="74"/>
      <c r="U66" s="74"/>
      <c r="V66" s="74">
        <f>IF(AND(T66&gt;0,U66&gt;0),U66*100/T66,"")</f>
      </c>
      <c r="W66" s="74"/>
      <c r="X66" s="86">
        <v>3</v>
      </c>
      <c r="Y66" s="74">
        <v>1489.3509999999999</v>
      </c>
      <c r="Z66" s="74">
        <v>659.761</v>
      </c>
      <c r="AA66" s="74"/>
      <c r="AB66" s="74">
        <f>IF(AND(Z66&gt;0,AA66&gt;0),AA66*100/Z66,"")</f>
      </c>
    </row>
    <row r="67" spans="1:14" s="72" customFormat="1" ht="11.25" customHeight="1">
      <c r="A67" s="72" t="s">
        <v>293</v>
      </c>
      <c r="B67" s="74"/>
      <c r="C67" s="74"/>
      <c r="D67" s="86">
        <v>5</v>
      </c>
      <c r="E67" s="74">
        <v>22.07</v>
      </c>
      <c r="F67" s="74">
        <v>22.523</v>
      </c>
      <c r="G67" s="74">
        <v>21.218</v>
      </c>
      <c r="H67" s="74">
        <f t="shared" si="14"/>
        <v>94.20592283443592</v>
      </c>
      <c r="I67" s="74"/>
      <c r="J67" s="86">
        <v>6</v>
      </c>
      <c r="K67" s="74">
        <v>1508.1680000000001</v>
      </c>
      <c r="L67" s="74">
        <v>1572.8849999999998</v>
      </c>
      <c r="M67" s="74">
        <v>1415.154</v>
      </c>
      <c r="N67" s="74">
        <f t="shared" si="15"/>
        <v>89.97186698328233</v>
      </c>
    </row>
    <row r="68" spans="1:28" s="72" customFormat="1" ht="11.25" customHeight="1">
      <c r="A68" s="72" t="s">
        <v>170</v>
      </c>
      <c r="B68" s="74"/>
      <c r="C68" s="74"/>
      <c r="D68" s="86">
        <v>7</v>
      </c>
      <c r="E68" s="74">
        <v>2.247</v>
      </c>
      <c r="F68" s="74">
        <v>3.008</v>
      </c>
      <c r="G68" s="74">
        <v>2.363</v>
      </c>
      <c r="H68" s="74">
        <f t="shared" si="14"/>
        <v>78.55718085106383</v>
      </c>
      <c r="I68" s="74"/>
      <c r="J68" s="86">
        <v>7</v>
      </c>
      <c r="K68" s="74">
        <v>101.57</v>
      </c>
      <c r="L68" s="74">
        <v>86.54099999999998</v>
      </c>
      <c r="M68" s="74">
        <v>87.205</v>
      </c>
      <c r="N68" s="74">
        <f t="shared" si="15"/>
        <v>100.76726638240835</v>
      </c>
      <c r="P68" s="74"/>
      <c r="Q68" s="74"/>
      <c r="R68" s="86"/>
      <c r="S68" s="74"/>
      <c r="T68" s="74"/>
      <c r="U68" s="74"/>
      <c r="V68" s="74"/>
      <c r="W68" s="74"/>
      <c r="X68" s="86"/>
      <c r="Y68" s="74"/>
      <c r="Z68" s="74"/>
      <c r="AA68" s="74"/>
      <c r="AB68" s="74"/>
    </row>
    <row r="69" spans="1:28" s="72" customFormat="1" ht="11.25" customHeight="1">
      <c r="A69" s="72" t="s">
        <v>171</v>
      </c>
      <c r="B69" s="74"/>
      <c r="C69" s="74"/>
      <c r="D69" s="86">
        <v>6</v>
      </c>
      <c r="E69" s="74">
        <v>7.22</v>
      </c>
      <c r="F69" s="74">
        <v>7.289</v>
      </c>
      <c r="G69" s="74">
        <v>7.239</v>
      </c>
      <c r="H69" s="74">
        <f t="shared" si="14"/>
        <v>99.31403484702977</v>
      </c>
      <c r="I69" s="74"/>
      <c r="J69" s="86">
        <v>6</v>
      </c>
      <c r="K69" s="74">
        <v>360.62100000000004</v>
      </c>
      <c r="L69" s="74">
        <v>325.19899999999996</v>
      </c>
      <c r="M69" s="74">
        <v>361.55899999999997</v>
      </c>
      <c r="N69" s="74">
        <f t="shared" si="15"/>
        <v>111.18084618956392</v>
      </c>
      <c r="O69" s="60" t="s">
        <v>117</v>
      </c>
      <c r="P69" s="61"/>
      <c r="Q69" s="61"/>
      <c r="R69" s="61"/>
      <c r="S69" s="61"/>
      <c r="T69" s="61"/>
      <c r="U69" s="61"/>
      <c r="V69" s="61"/>
      <c r="W69" s="61"/>
      <c r="X69" s="61" t="s">
        <v>118</v>
      </c>
      <c r="Y69" s="61"/>
      <c r="Z69" s="61"/>
      <c r="AA69" s="61" t="s">
        <v>124</v>
      </c>
      <c r="AB69" s="61"/>
    </row>
    <row r="70" spans="1:28" s="72" customFormat="1" ht="11.25" customHeight="1" thickBot="1">
      <c r="A70" s="72" t="s">
        <v>172</v>
      </c>
      <c r="B70" s="74"/>
      <c r="C70" s="74"/>
      <c r="D70" s="86">
        <v>6</v>
      </c>
      <c r="E70" s="74">
        <v>14.947</v>
      </c>
      <c r="F70" s="74">
        <v>15.02414</v>
      </c>
      <c r="G70" s="74"/>
      <c r="H70" s="74">
        <f t="shared" si="14"/>
      </c>
      <c r="I70" s="74"/>
      <c r="J70" s="86">
        <v>6</v>
      </c>
      <c r="K70" s="74">
        <v>208.79700000000003</v>
      </c>
      <c r="L70" s="74">
        <v>210.135</v>
      </c>
      <c r="M70" s="74"/>
      <c r="N70" s="74">
        <f t="shared" si="15"/>
      </c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</row>
    <row r="71" spans="1:28" s="72" customFormat="1" ht="11.25" customHeight="1" thickBot="1">
      <c r="A71" s="72" t="s">
        <v>173</v>
      </c>
      <c r="B71" s="74"/>
      <c r="C71" s="74"/>
      <c r="D71" s="86">
        <v>5</v>
      </c>
      <c r="E71" s="74">
        <v>8.70792</v>
      </c>
      <c r="F71" s="74">
        <v>7.396</v>
      </c>
      <c r="G71" s="74"/>
      <c r="H71" s="74">
        <f t="shared" si="14"/>
      </c>
      <c r="I71" s="74"/>
      <c r="J71" s="86">
        <v>5</v>
      </c>
      <c r="K71" s="74">
        <v>206.91100000000003</v>
      </c>
      <c r="L71" s="74">
        <v>173.67399999999998</v>
      </c>
      <c r="M71" s="74"/>
      <c r="N71" s="74">
        <f t="shared" si="15"/>
      </c>
      <c r="O71" s="62"/>
      <c r="P71" s="63"/>
      <c r="Q71" s="61"/>
      <c r="R71" s="159" t="s">
        <v>119</v>
      </c>
      <c r="S71" s="160"/>
      <c r="T71" s="160"/>
      <c r="U71" s="160"/>
      <c r="V71" s="161"/>
      <c r="W71" s="61"/>
      <c r="X71" s="159" t="s">
        <v>120</v>
      </c>
      <c r="Y71" s="160"/>
      <c r="Z71" s="160"/>
      <c r="AA71" s="160"/>
      <c r="AB71" s="161"/>
    </row>
    <row r="72" spans="1:28" s="72" customFormat="1" ht="11.25" customHeight="1">
      <c r="A72" s="72" t="s">
        <v>174</v>
      </c>
      <c r="B72" s="74"/>
      <c r="C72" s="74"/>
      <c r="D72" s="86">
        <v>6</v>
      </c>
      <c r="E72" s="74">
        <v>29.826</v>
      </c>
      <c r="F72" s="74">
        <v>29.359</v>
      </c>
      <c r="G72" s="74">
        <v>25.779</v>
      </c>
      <c r="H72" s="74">
        <f t="shared" si="14"/>
        <v>87.8061241867911</v>
      </c>
      <c r="I72" s="74"/>
      <c r="J72" s="86">
        <v>6</v>
      </c>
      <c r="K72" s="74">
        <v>315.72299999999996</v>
      </c>
      <c r="L72" s="74">
        <v>270.643</v>
      </c>
      <c r="M72" s="74">
        <v>212.21500000000003</v>
      </c>
      <c r="N72" s="74">
        <f>IF(AND(L72&gt;0,M72&gt;0),M72*100/L72,"")</f>
        <v>78.41141282057916</v>
      </c>
      <c r="O72" s="64" t="s">
        <v>121</v>
      </c>
      <c r="P72" s="65"/>
      <c r="Q72" s="61"/>
      <c r="R72" s="62"/>
      <c r="S72" s="66" t="s">
        <v>122</v>
      </c>
      <c r="T72" s="66" t="s">
        <v>122</v>
      </c>
      <c r="U72" s="66" t="s">
        <v>123</v>
      </c>
      <c r="V72" s="67">
        <f>U73</f>
        <v>2024</v>
      </c>
      <c r="W72" s="61"/>
      <c r="X72" s="62"/>
      <c r="Y72" s="66" t="s">
        <v>122</v>
      </c>
      <c r="Z72" s="66" t="s">
        <v>122</v>
      </c>
      <c r="AA72" s="66" t="s">
        <v>123</v>
      </c>
      <c r="AB72" s="67">
        <f>AA73</f>
        <v>2024</v>
      </c>
    </row>
    <row r="73" spans="1:28" s="72" customFormat="1" ht="11.25" customHeight="1" thickBot="1">
      <c r="A73" s="72" t="s">
        <v>175</v>
      </c>
      <c r="B73" s="74"/>
      <c r="C73" s="74"/>
      <c r="D73" s="86">
        <v>4</v>
      </c>
      <c r="E73" s="74">
        <v>3.852</v>
      </c>
      <c r="F73" s="74">
        <v>4.165</v>
      </c>
      <c r="G73" s="74">
        <v>3.858</v>
      </c>
      <c r="H73" s="74">
        <f t="shared" si="14"/>
        <v>92.62905162064826</v>
      </c>
      <c r="I73" s="74"/>
      <c r="J73" s="86">
        <v>7</v>
      </c>
      <c r="K73" s="74">
        <v>199.176</v>
      </c>
      <c r="L73" s="74">
        <v>158.37599999999998</v>
      </c>
      <c r="M73" s="74">
        <v>162.18599999999998</v>
      </c>
      <c r="N73" s="74">
        <f t="shared" si="15"/>
        <v>102.40566752538264</v>
      </c>
      <c r="O73" s="78"/>
      <c r="P73" s="79"/>
      <c r="Q73" s="61"/>
      <c r="R73" s="80" t="s">
        <v>281</v>
      </c>
      <c r="S73" s="81">
        <f>U73-2</f>
        <v>2022</v>
      </c>
      <c r="T73" s="81">
        <f>U73-1</f>
        <v>2023</v>
      </c>
      <c r="U73" s="81">
        <v>2024</v>
      </c>
      <c r="V73" s="71" t="str">
        <f>CONCATENATE(T73,"=100")</f>
        <v>2023=100</v>
      </c>
      <c r="W73" s="61"/>
      <c r="X73" s="80" t="s">
        <v>281</v>
      </c>
      <c r="Y73" s="81">
        <f>AA73-2</f>
        <v>2022</v>
      </c>
      <c r="Z73" s="81">
        <f>AA73-1</f>
        <v>2023</v>
      </c>
      <c r="AA73" s="81">
        <v>2024</v>
      </c>
      <c r="AB73" s="71" t="str">
        <f>CONCATENATE(Z73,"=100")</f>
        <v>2023=100</v>
      </c>
    </row>
    <row r="74" spans="1:28" s="72" customFormat="1" ht="11.25" customHeight="1">
      <c r="A74" s="72" t="s">
        <v>176</v>
      </c>
      <c r="B74" s="74"/>
      <c r="C74" s="74"/>
      <c r="D74" s="86">
        <v>6</v>
      </c>
      <c r="E74" s="74">
        <v>13.627</v>
      </c>
      <c r="F74" s="74">
        <v>11.384</v>
      </c>
      <c r="G74" s="74">
        <v>11.01</v>
      </c>
      <c r="H74" s="74">
        <f t="shared" si="14"/>
        <v>96.71468728039353</v>
      </c>
      <c r="I74" s="74"/>
      <c r="J74" s="86">
        <v>7</v>
      </c>
      <c r="K74" s="74">
        <v>817.046</v>
      </c>
      <c r="L74" s="74">
        <v>643.9500000000002</v>
      </c>
      <c r="M74" s="74">
        <v>674.9069999999999</v>
      </c>
      <c r="N74" s="74">
        <f t="shared" si="15"/>
        <v>104.8073608199394</v>
      </c>
      <c r="R74" s="73"/>
      <c r="S74" s="74"/>
      <c r="T74" s="74"/>
      <c r="U74" s="74"/>
      <c r="V74" s="74">
        <f aca="true" t="shared" si="16" ref="V74:V79">IF(AND(T74&gt;0,U74&gt;0),U74*100/T74,"")</f>
      </c>
      <c r="W74" s="73"/>
      <c r="X74" s="73"/>
      <c r="Y74" s="74"/>
      <c r="Z74" s="74"/>
      <c r="AA74" s="74"/>
      <c r="AB74" s="74">
        <f>IF(AND(Z74&gt;0,AA74&gt;0),AA74*100/Z74,"")</f>
      </c>
    </row>
    <row r="75" spans="1:28" s="72" customFormat="1" ht="11.25" customHeight="1">
      <c r="A75" s="72" t="s">
        <v>177</v>
      </c>
      <c r="B75" s="74"/>
      <c r="C75" s="74"/>
      <c r="D75" s="86">
        <v>4</v>
      </c>
      <c r="E75" s="74">
        <v>8.769</v>
      </c>
      <c r="F75" s="74">
        <v>6.979</v>
      </c>
      <c r="G75" s="74">
        <v>7.067</v>
      </c>
      <c r="H75" s="74">
        <f t="shared" si="14"/>
        <v>101.260925634045</v>
      </c>
      <c r="I75" s="74"/>
      <c r="J75" s="86">
        <v>11</v>
      </c>
      <c r="K75" s="74">
        <v>437.193</v>
      </c>
      <c r="L75" s="74">
        <v>329.29600000000005</v>
      </c>
      <c r="M75" s="74"/>
      <c r="N75" s="74">
        <f t="shared" si="15"/>
      </c>
      <c r="O75" s="72" t="s">
        <v>125</v>
      </c>
      <c r="R75" s="86"/>
      <c r="S75" s="74"/>
      <c r="T75" s="74"/>
      <c r="U75" s="74"/>
      <c r="V75" s="74">
        <f t="shared" si="16"/>
      </c>
      <c r="W75" s="73"/>
      <c r="X75" s="86"/>
      <c r="Y75" s="74"/>
      <c r="Z75" s="74"/>
      <c r="AA75" s="74"/>
      <c r="AB75" s="74"/>
    </row>
    <row r="76" spans="1:28" s="72" customFormat="1" ht="11.25" customHeight="1">
      <c r="A76" s="72" t="s">
        <v>178</v>
      </c>
      <c r="B76" s="74"/>
      <c r="C76" s="74"/>
      <c r="D76" s="86">
        <v>4</v>
      </c>
      <c r="E76" s="74">
        <v>26.248</v>
      </c>
      <c r="F76" s="74">
        <v>22.528</v>
      </c>
      <c r="G76" s="74">
        <v>21.935</v>
      </c>
      <c r="H76" s="74">
        <f t="shared" si="14"/>
        <v>97.36772017045455</v>
      </c>
      <c r="I76" s="74"/>
      <c r="J76" s="86">
        <v>11</v>
      </c>
      <c r="K76" s="74">
        <v>1453.4150000000002</v>
      </c>
      <c r="L76" s="74">
        <v>1131.6219999999998</v>
      </c>
      <c r="M76" s="74"/>
      <c r="N76" s="74">
        <f t="shared" si="15"/>
      </c>
      <c r="O76" s="72" t="s">
        <v>126</v>
      </c>
      <c r="P76" s="74"/>
      <c r="Q76" s="74"/>
      <c r="R76" s="86">
        <v>7</v>
      </c>
      <c r="S76" s="74">
        <v>2.037</v>
      </c>
      <c r="T76" s="74">
        <v>1.88</v>
      </c>
      <c r="U76" s="74">
        <v>1.897</v>
      </c>
      <c r="V76" s="74">
        <f t="shared" si="16"/>
        <v>100.90425531914893</v>
      </c>
      <c r="W76" s="74"/>
      <c r="X76" s="86">
        <v>5</v>
      </c>
      <c r="Y76" s="74">
        <v>118.5</v>
      </c>
      <c r="Z76" s="74">
        <v>120.4535</v>
      </c>
      <c r="AA76" s="74"/>
      <c r="AB76" s="74">
        <f>IF(AND(Z75&gt;0,AA76&gt;0),AA76*100/Z75,"")</f>
      </c>
    </row>
    <row r="77" spans="1:28" s="72" customFormat="1" ht="11.25" customHeight="1">
      <c r="A77" s="72" t="s">
        <v>179</v>
      </c>
      <c r="B77" s="74"/>
      <c r="C77" s="74"/>
      <c r="D77" s="86">
        <v>5</v>
      </c>
      <c r="E77" s="74">
        <v>7.98</v>
      </c>
      <c r="F77" s="74">
        <v>7.491</v>
      </c>
      <c r="G77" s="74">
        <v>6.877</v>
      </c>
      <c r="H77" s="74">
        <f t="shared" si="14"/>
        <v>91.80349753036977</v>
      </c>
      <c r="I77" s="74"/>
      <c r="J77" s="86">
        <v>5</v>
      </c>
      <c r="K77" s="74">
        <v>147.21599999999998</v>
      </c>
      <c r="L77" s="74">
        <v>142.735</v>
      </c>
      <c r="M77" s="74">
        <v>128.972</v>
      </c>
      <c r="N77" s="74">
        <f t="shared" si="15"/>
        <v>90.35765579570533</v>
      </c>
      <c r="O77" s="72" t="s">
        <v>300</v>
      </c>
      <c r="P77" s="74"/>
      <c r="Q77" s="74"/>
      <c r="R77" s="86">
        <v>7</v>
      </c>
      <c r="S77" s="74">
        <v>4.73172</v>
      </c>
      <c r="T77" s="74">
        <v>4.793</v>
      </c>
      <c r="U77" s="74">
        <v>4.773</v>
      </c>
      <c r="V77" s="74">
        <f t="shared" si="16"/>
        <v>99.58272480701021</v>
      </c>
      <c r="W77" s="74"/>
      <c r="X77" s="86">
        <v>5</v>
      </c>
      <c r="Y77" s="74">
        <v>23.372</v>
      </c>
      <c r="Z77" s="74">
        <v>24.401999999999997</v>
      </c>
      <c r="AA77" s="74"/>
      <c r="AB77" s="74">
        <f>IF(AND(Z76&gt;0,AA77&gt;0),AA77*100/Z76,"")</f>
      </c>
    </row>
    <row r="78" spans="1:28" s="72" customFormat="1" ht="11.25" customHeight="1">
      <c r="A78" s="72" t="s">
        <v>294</v>
      </c>
      <c r="B78" s="74"/>
      <c r="C78" s="74"/>
      <c r="D78" s="86">
        <v>6</v>
      </c>
      <c r="E78" s="74">
        <v>19.105</v>
      </c>
      <c r="F78" s="74">
        <v>16.901</v>
      </c>
      <c r="G78" s="74">
        <v>19.359</v>
      </c>
      <c r="H78" s="74">
        <f t="shared" si="14"/>
        <v>114.5435181350216</v>
      </c>
      <c r="I78" s="74"/>
      <c r="J78" s="86">
        <v>6</v>
      </c>
      <c r="K78" s="74">
        <v>138.80599999999998</v>
      </c>
      <c r="L78" s="74">
        <v>116.569</v>
      </c>
      <c r="M78" s="74">
        <v>124.11500000000002</v>
      </c>
      <c r="N78" s="74">
        <f t="shared" si="15"/>
        <v>106.47341917662501</v>
      </c>
      <c r="O78" s="72" t="s">
        <v>301</v>
      </c>
      <c r="P78" s="74"/>
      <c r="Q78" s="74"/>
      <c r="R78" s="86">
        <v>7</v>
      </c>
      <c r="S78" s="74">
        <v>31.9</v>
      </c>
      <c r="T78" s="74">
        <v>32.1</v>
      </c>
      <c r="U78" s="74">
        <v>41.3</v>
      </c>
      <c r="V78" s="74">
        <f t="shared" si="16"/>
        <v>128.66043613707166</v>
      </c>
      <c r="W78" s="74"/>
      <c r="X78" s="86">
        <v>6</v>
      </c>
      <c r="Y78" s="74">
        <v>6.1450000000000005</v>
      </c>
      <c r="Z78" s="74">
        <v>5.140000000000001</v>
      </c>
      <c r="AA78" s="74"/>
      <c r="AB78" s="74">
        <f>IF(AND(Z77&gt;0,AA78&gt;0),AA78*100/Z77,"")</f>
      </c>
    </row>
    <row r="79" spans="2:28" s="72" customFormat="1" ht="11.25" customHeight="1">
      <c r="B79" s="74"/>
      <c r="C79" s="74"/>
      <c r="D79" s="86"/>
      <c r="E79" s="74"/>
      <c r="F79" s="74"/>
      <c r="G79" s="74"/>
      <c r="H79" s="74"/>
      <c r="I79" s="74"/>
      <c r="J79" s="86"/>
      <c r="K79" s="74"/>
      <c r="L79" s="74"/>
      <c r="M79" s="74"/>
      <c r="N79" s="74"/>
      <c r="O79" s="72" t="s">
        <v>127</v>
      </c>
      <c r="P79" s="74"/>
      <c r="Q79" s="74"/>
      <c r="R79" s="86">
        <v>7</v>
      </c>
      <c r="S79" s="74">
        <v>2.977</v>
      </c>
      <c r="T79" s="74">
        <v>2.592</v>
      </c>
      <c r="U79" s="74">
        <v>2.445</v>
      </c>
      <c r="V79" s="74">
        <f t="shared" si="16"/>
        <v>94.3287037037037</v>
      </c>
      <c r="W79" s="74"/>
      <c r="X79" s="86">
        <v>3</v>
      </c>
      <c r="Y79" s="74">
        <v>84.37299999999999</v>
      </c>
      <c r="Z79" s="74">
        <v>70.238</v>
      </c>
      <c r="AA79" s="74"/>
      <c r="AB79" s="74">
        <f>IF(AND(Z78&gt;0,AA79&gt;0),AA79*100/Z78,"")</f>
      </c>
    </row>
    <row r="80" spans="1:28" s="72" customFormat="1" ht="11.25" customHeight="1">
      <c r="A80" s="163" t="s">
        <v>310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AA80" s="74"/>
      <c r="AB80" s="74">
        <f>IF(AND(Z79&gt;0,AA80&gt;0),AA80*100/Z79,"")</f>
      </c>
    </row>
    <row r="81" spans="1:28" s="72" customFormat="1" ht="11.25" customHeight="1">
      <c r="A81" s="163" t="s">
        <v>332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2" t="s">
        <v>320</v>
      </c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</row>
    <row r="82" spans="1:28" s="72" customFormat="1" ht="11.25" customHeight="1">
      <c r="A82" s="163" t="s">
        <v>311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2" t="s">
        <v>321</v>
      </c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</row>
    <row r="83" spans="1:28" s="72" customFormat="1" ht="11.25" customHeight="1">
      <c r="A83" s="163" t="s">
        <v>312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2" t="s">
        <v>322</v>
      </c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</row>
    <row r="84" spans="1:28" s="72" customFormat="1" ht="11.25" customHeight="1">
      <c r="A84" s="163" t="s">
        <v>313</v>
      </c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2" t="s">
        <v>323</v>
      </c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</row>
    <row r="85" spans="1:28" s="72" customFormat="1" ht="11.25" customHeight="1">
      <c r="A85" s="162" t="s">
        <v>314</v>
      </c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 t="s">
        <v>324</v>
      </c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</row>
    <row r="86" spans="1:28" s="72" customFormat="1" ht="11.25" customHeight="1">
      <c r="A86" s="162" t="s">
        <v>315</v>
      </c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 t="s">
        <v>325</v>
      </c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</row>
    <row r="87" spans="1:28" s="72" customFormat="1" ht="11.25" customHeight="1">
      <c r="A87" s="162" t="s">
        <v>316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 t="s">
        <v>326</v>
      </c>
      <c r="P87" s="162"/>
      <c r="Q87" s="162"/>
      <c r="R87" s="162"/>
      <c r="S87" s="162"/>
      <c r="T87" s="162"/>
      <c r="U87" s="162"/>
      <c r="V87" s="162" t="s">
        <v>318</v>
      </c>
      <c r="W87" s="162"/>
      <c r="X87" s="162"/>
      <c r="Y87" s="162"/>
      <c r="Z87" s="162"/>
      <c r="AA87" s="162"/>
      <c r="AB87" s="162" t="s">
        <v>318</v>
      </c>
    </row>
    <row r="88" spans="1:28" s="72" customFormat="1" ht="11.25" customHeight="1">
      <c r="A88" s="162" t="s">
        <v>317</v>
      </c>
      <c r="B88" s="162"/>
      <c r="C88" s="162"/>
      <c r="D88" s="162"/>
      <c r="E88" s="162"/>
      <c r="F88" s="162"/>
      <c r="G88" s="162"/>
      <c r="H88" s="162" t="s">
        <v>318</v>
      </c>
      <c r="I88" s="162"/>
      <c r="J88" s="162"/>
      <c r="K88" s="162"/>
      <c r="L88" s="162"/>
      <c r="M88" s="162"/>
      <c r="N88" s="162" t="s">
        <v>318</v>
      </c>
      <c r="O88" s="162" t="s">
        <v>327</v>
      </c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</row>
    <row r="89" spans="1:28" s="72" customFormat="1" ht="11.25" customHeight="1">
      <c r="A89" s="162" t="s">
        <v>319</v>
      </c>
      <c r="B89" s="162"/>
      <c r="C89" s="162"/>
      <c r="D89" s="162"/>
      <c r="E89" s="162"/>
      <c r="F89" s="162"/>
      <c r="G89" s="162"/>
      <c r="H89" s="162" t="s">
        <v>318</v>
      </c>
      <c r="I89" s="162"/>
      <c r="J89" s="162"/>
      <c r="K89" s="162"/>
      <c r="L89" s="162"/>
      <c r="M89" s="162"/>
      <c r="N89" s="162" t="s">
        <v>318</v>
      </c>
      <c r="O89" s="162" t="s">
        <v>328</v>
      </c>
      <c r="P89" s="162"/>
      <c r="Q89" s="162"/>
      <c r="R89" s="162"/>
      <c r="S89" s="162"/>
      <c r="T89" s="162"/>
      <c r="U89" s="162"/>
      <c r="V89" s="162" t="s">
        <v>318</v>
      </c>
      <c r="W89" s="162"/>
      <c r="X89" s="162"/>
      <c r="Y89" s="162"/>
      <c r="Z89" s="162"/>
      <c r="AA89" s="162"/>
      <c r="AB89" s="162" t="s">
        <v>318</v>
      </c>
    </row>
    <row r="90" spans="1:28" s="72" customFormat="1" ht="11.25" customHeight="1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62" t="s">
        <v>329</v>
      </c>
      <c r="P90" s="162"/>
      <c r="Q90" s="162"/>
      <c r="R90" s="162"/>
      <c r="S90" s="162"/>
      <c r="T90" s="162"/>
      <c r="U90" s="162"/>
      <c r="V90" s="162" t="s">
        <v>318</v>
      </c>
      <c r="W90" s="162"/>
      <c r="X90" s="162"/>
      <c r="Y90" s="162"/>
      <c r="Z90" s="162"/>
      <c r="AA90" s="162"/>
      <c r="AB90" s="162" t="s">
        <v>318</v>
      </c>
    </row>
    <row r="91" s="72" customFormat="1" ht="11.25" customHeight="1"/>
    <row r="92" s="72" customFormat="1" ht="12" customHeight="1"/>
    <row r="93" s="61" customFormat="1" ht="9.75"/>
    <row r="94" s="85" customFormat="1" ht="11.25" customHeight="1"/>
    <row r="95" s="85" customFormat="1" ht="9.75"/>
    <row r="96" s="85" customFormat="1" ht="9.75"/>
    <row r="97" s="85" customFormat="1" ht="9.75"/>
    <row r="98" spans="15:28" s="85" customFormat="1" ht="11.25" customHeight="1">
      <c r="O98" s="72"/>
      <c r="P98" s="74"/>
      <c r="Q98" s="74"/>
      <c r="R98" s="86"/>
      <c r="S98" s="74"/>
      <c r="T98" s="74"/>
      <c r="U98" s="74"/>
      <c r="V98" s="74"/>
      <c r="W98" s="74"/>
      <c r="X98" s="86"/>
      <c r="Y98" s="74"/>
      <c r="Z98" s="74"/>
      <c r="AA98" s="74"/>
      <c r="AB98" s="74"/>
    </row>
    <row r="99" spans="15:28" s="85" customFormat="1" ht="11.25" customHeight="1">
      <c r="O99" s="76"/>
      <c r="P99" s="72"/>
      <c r="Q99" s="72"/>
      <c r="R99" s="75"/>
      <c r="S99" s="74"/>
      <c r="T99" s="74"/>
      <c r="U99" s="74"/>
      <c r="V99" s="74"/>
      <c r="W99" s="73"/>
      <c r="X99" s="75"/>
      <c r="Y99" s="74"/>
      <c r="Z99" s="74"/>
      <c r="AA99" s="74"/>
      <c r="AB99" s="74"/>
    </row>
    <row r="100" spans="1:28" s="85" customFormat="1" ht="11.25" customHeight="1">
      <c r="A100" s="72"/>
      <c r="B100" s="72"/>
      <c r="C100" s="72"/>
      <c r="D100" s="75"/>
      <c r="E100" s="74"/>
      <c r="F100" s="74"/>
      <c r="G100" s="74"/>
      <c r="H100" s="74">
        <f aca="true" t="shared" si="17" ref="H100:H137">IF(AND(F100&gt;0,G100&gt;0),G100*100/F100,"")</f>
      </c>
      <c r="I100" s="73"/>
      <c r="J100" s="75"/>
      <c r="K100" s="74"/>
      <c r="L100" s="74"/>
      <c r="M100" s="74"/>
      <c r="N100" s="74">
        <f aca="true" t="shared" si="18" ref="N100:N137">IF(AND(L100&gt;0,M100&gt;0),M100*100/L100,"")</f>
      </c>
      <c r="O100" s="72"/>
      <c r="P100" s="59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</row>
    <row r="101" spans="1:28" ht="11.25" customHeight="1">
      <c r="A101" s="72"/>
      <c r="B101" s="72"/>
      <c r="C101" s="72"/>
      <c r="D101" s="75"/>
      <c r="E101" s="74"/>
      <c r="F101" s="74"/>
      <c r="G101" s="74"/>
      <c r="H101" s="74">
        <f t="shared" si="17"/>
      </c>
      <c r="I101" s="73"/>
      <c r="J101" s="75"/>
      <c r="K101" s="74"/>
      <c r="L101" s="74"/>
      <c r="M101" s="74"/>
      <c r="N101" s="74">
        <f t="shared" si="18"/>
      </c>
      <c r="O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</row>
    <row r="102" spans="1:28" ht="11.25" customHeight="1">
      <c r="A102" s="72"/>
      <c r="B102" s="72"/>
      <c r="C102" s="72"/>
      <c r="D102" s="75"/>
      <c r="E102" s="74"/>
      <c r="F102" s="74"/>
      <c r="G102" s="74"/>
      <c r="H102" s="74">
        <f t="shared" si="17"/>
      </c>
      <c r="I102" s="73"/>
      <c r="J102" s="75"/>
      <c r="K102" s="74"/>
      <c r="L102" s="74"/>
      <c r="M102" s="74"/>
      <c r="N102" s="74">
        <f t="shared" si="18"/>
      </c>
      <c r="O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</row>
    <row r="103" spans="1:28" ht="11.25" customHeight="1">
      <c r="A103" s="72"/>
      <c r="B103" s="72"/>
      <c r="C103" s="72"/>
      <c r="D103" s="75"/>
      <c r="E103" s="74"/>
      <c r="F103" s="74"/>
      <c r="G103" s="74"/>
      <c r="H103" s="74">
        <f t="shared" si="17"/>
      </c>
      <c r="I103" s="73"/>
      <c r="J103" s="75"/>
      <c r="K103" s="74"/>
      <c r="L103" s="74"/>
      <c r="M103" s="74"/>
      <c r="N103" s="74">
        <f t="shared" si="18"/>
      </c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</row>
    <row r="104" spans="1:28" ht="11.25" customHeight="1">
      <c r="A104" s="72"/>
      <c r="B104" s="72"/>
      <c r="C104" s="72"/>
      <c r="D104" s="75"/>
      <c r="E104" s="74"/>
      <c r="F104" s="74"/>
      <c r="G104" s="74"/>
      <c r="H104" s="74">
        <f t="shared" si="17"/>
      </c>
      <c r="I104" s="73"/>
      <c r="J104" s="75"/>
      <c r="K104" s="74"/>
      <c r="L104" s="74"/>
      <c r="M104" s="74"/>
      <c r="N104" s="74">
        <f t="shared" si="18"/>
      </c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</row>
    <row r="105" spans="1:28" ht="11.25" customHeight="1">
      <c r="A105" s="72"/>
      <c r="B105" s="72"/>
      <c r="C105" s="72"/>
      <c r="D105" s="75"/>
      <c r="E105" s="74"/>
      <c r="F105" s="74"/>
      <c r="G105" s="74"/>
      <c r="H105" s="74">
        <f t="shared" si="17"/>
      </c>
      <c r="I105" s="73"/>
      <c r="J105" s="75"/>
      <c r="K105" s="74"/>
      <c r="L105" s="74"/>
      <c r="M105" s="74"/>
      <c r="N105" s="74">
        <f t="shared" si="18"/>
      </c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</row>
    <row r="106" spans="1:28" ht="11.25" customHeight="1">
      <c r="A106" s="72"/>
      <c r="B106" s="72"/>
      <c r="C106" s="72"/>
      <c r="D106" s="75"/>
      <c r="E106" s="74"/>
      <c r="F106" s="74"/>
      <c r="G106" s="74"/>
      <c r="H106" s="74">
        <f t="shared" si="17"/>
      </c>
      <c r="I106" s="73"/>
      <c r="J106" s="75"/>
      <c r="K106" s="74"/>
      <c r="L106" s="74"/>
      <c r="M106" s="74"/>
      <c r="N106" s="74">
        <f t="shared" si="18"/>
      </c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</row>
    <row r="107" spans="1:28" ht="11.25" customHeight="1">
      <c r="A107" s="72"/>
      <c r="B107" s="72"/>
      <c r="C107" s="72"/>
      <c r="D107" s="75"/>
      <c r="E107" s="74"/>
      <c r="F107" s="74"/>
      <c r="G107" s="74"/>
      <c r="H107" s="74">
        <f t="shared" si="17"/>
      </c>
      <c r="I107" s="73"/>
      <c r="J107" s="75"/>
      <c r="K107" s="74"/>
      <c r="L107" s="74"/>
      <c r="M107" s="74"/>
      <c r="N107" s="74">
        <f t="shared" si="18"/>
      </c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</row>
    <row r="108" spans="1:28" ht="11.25" customHeight="1">
      <c r="A108" s="72"/>
      <c r="B108" s="72"/>
      <c r="C108" s="72"/>
      <c r="D108" s="75"/>
      <c r="E108" s="74"/>
      <c r="F108" s="74"/>
      <c r="G108" s="74"/>
      <c r="H108" s="74">
        <f t="shared" si="17"/>
      </c>
      <c r="I108" s="73"/>
      <c r="J108" s="75"/>
      <c r="K108" s="74"/>
      <c r="L108" s="74"/>
      <c r="M108" s="74"/>
      <c r="N108" s="74">
        <f t="shared" si="18"/>
      </c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</row>
    <row r="109" spans="1:28" ht="11.25" customHeight="1">
      <c r="A109" s="72"/>
      <c r="B109" s="72"/>
      <c r="C109" s="72"/>
      <c r="D109" s="75"/>
      <c r="E109" s="74"/>
      <c r="F109" s="74"/>
      <c r="G109" s="74"/>
      <c r="H109" s="74">
        <f t="shared" si="17"/>
      </c>
      <c r="I109" s="73"/>
      <c r="J109" s="75"/>
      <c r="K109" s="74"/>
      <c r="L109" s="74"/>
      <c r="M109" s="74"/>
      <c r="N109" s="74">
        <f t="shared" si="18"/>
      </c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</row>
    <row r="110" spans="1:28" ht="11.25" customHeight="1">
      <c r="A110" s="72"/>
      <c r="B110" s="72"/>
      <c r="C110" s="72"/>
      <c r="D110" s="75"/>
      <c r="E110" s="74"/>
      <c r="F110" s="74"/>
      <c r="G110" s="74"/>
      <c r="H110" s="74">
        <f t="shared" si="17"/>
      </c>
      <c r="I110" s="73"/>
      <c r="J110" s="75"/>
      <c r="K110" s="74"/>
      <c r="L110" s="74"/>
      <c r="M110" s="74"/>
      <c r="N110" s="74">
        <f t="shared" si="18"/>
      </c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</row>
    <row r="111" spans="1:28" ht="11.25" customHeight="1">
      <c r="A111" s="72"/>
      <c r="B111" s="72"/>
      <c r="C111" s="72"/>
      <c r="D111" s="75"/>
      <c r="E111" s="74"/>
      <c r="F111" s="74"/>
      <c r="G111" s="74"/>
      <c r="H111" s="74">
        <f t="shared" si="17"/>
      </c>
      <c r="I111" s="73"/>
      <c r="J111" s="75"/>
      <c r="K111" s="74"/>
      <c r="L111" s="74"/>
      <c r="M111" s="74"/>
      <c r="N111" s="74">
        <f t="shared" si="18"/>
      </c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</row>
    <row r="112" spans="1:28" ht="11.25" customHeight="1">
      <c r="A112" s="72"/>
      <c r="B112" s="72"/>
      <c r="C112" s="72"/>
      <c r="D112" s="75"/>
      <c r="E112" s="74"/>
      <c r="F112" s="74"/>
      <c r="G112" s="74"/>
      <c r="H112" s="74">
        <f t="shared" si="17"/>
      </c>
      <c r="I112" s="73"/>
      <c r="J112" s="75"/>
      <c r="K112" s="74"/>
      <c r="L112" s="74"/>
      <c r="M112" s="74"/>
      <c r="N112" s="74">
        <f t="shared" si="18"/>
      </c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</row>
    <row r="113" spans="1:28" ht="11.25" customHeight="1">
      <c r="A113" s="72"/>
      <c r="B113" s="72"/>
      <c r="C113" s="72"/>
      <c r="D113" s="75"/>
      <c r="E113" s="74"/>
      <c r="F113" s="74"/>
      <c r="G113" s="74"/>
      <c r="H113" s="74">
        <f t="shared" si="17"/>
      </c>
      <c r="I113" s="73"/>
      <c r="J113" s="75"/>
      <c r="K113" s="74"/>
      <c r="L113" s="74"/>
      <c r="M113" s="74"/>
      <c r="N113" s="74">
        <f t="shared" si="18"/>
      </c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</row>
    <row r="114" spans="1:28" ht="11.25" customHeight="1">
      <c r="A114" s="72"/>
      <c r="B114" s="72"/>
      <c r="C114" s="72"/>
      <c r="D114" s="75"/>
      <c r="E114" s="74"/>
      <c r="F114" s="74"/>
      <c r="G114" s="74"/>
      <c r="H114" s="74">
        <f t="shared" si="17"/>
      </c>
      <c r="I114" s="73"/>
      <c r="J114" s="75"/>
      <c r="K114" s="74"/>
      <c r="L114" s="74"/>
      <c r="M114" s="74"/>
      <c r="N114" s="74">
        <f t="shared" si="18"/>
      </c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</row>
    <row r="115" spans="1:28" ht="11.25" customHeight="1">
      <c r="A115" s="72"/>
      <c r="B115" s="72"/>
      <c r="C115" s="72"/>
      <c r="D115" s="75"/>
      <c r="E115" s="74"/>
      <c r="F115" s="74"/>
      <c r="G115" s="74"/>
      <c r="H115" s="74">
        <f t="shared" si="17"/>
      </c>
      <c r="I115" s="73"/>
      <c r="J115" s="75"/>
      <c r="K115" s="74"/>
      <c r="L115" s="74"/>
      <c r="M115" s="74"/>
      <c r="N115" s="74">
        <f t="shared" si="18"/>
      </c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</row>
    <row r="116" spans="1:28" ht="11.25" customHeight="1">
      <c r="A116" s="72"/>
      <c r="B116" s="72"/>
      <c r="C116" s="72"/>
      <c r="D116" s="75"/>
      <c r="E116" s="74"/>
      <c r="F116" s="74"/>
      <c r="G116" s="74"/>
      <c r="H116" s="74">
        <f t="shared" si="17"/>
      </c>
      <c r="I116" s="73"/>
      <c r="J116" s="75"/>
      <c r="K116" s="74"/>
      <c r="L116" s="74"/>
      <c r="M116" s="74"/>
      <c r="N116" s="74">
        <f t="shared" si="18"/>
      </c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</row>
    <row r="117" spans="1:28" ht="11.25" customHeight="1">
      <c r="A117" s="72"/>
      <c r="B117" s="72"/>
      <c r="C117" s="72"/>
      <c r="D117" s="75"/>
      <c r="E117" s="74"/>
      <c r="F117" s="74"/>
      <c r="G117" s="74"/>
      <c r="H117" s="74">
        <f t="shared" si="17"/>
      </c>
      <c r="I117" s="73"/>
      <c r="J117" s="75"/>
      <c r="K117" s="74"/>
      <c r="L117" s="74"/>
      <c r="M117" s="74"/>
      <c r="N117" s="74">
        <f t="shared" si="18"/>
      </c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</row>
    <row r="118" spans="1:28" ht="11.25" customHeight="1">
      <c r="A118" s="72"/>
      <c r="B118" s="72"/>
      <c r="C118" s="72"/>
      <c r="D118" s="75"/>
      <c r="E118" s="74"/>
      <c r="F118" s="74"/>
      <c r="G118" s="74"/>
      <c r="H118" s="74">
        <f t="shared" si="17"/>
      </c>
      <c r="I118" s="73"/>
      <c r="J118" s="75"/>
      <c r="K118" s="74"/>
      <c r="L118" s="74"/>
      <c r="M118" s="74"/>
      <c r="N118" s="74">
        <f t="shared" si="18"/>
      </c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</row>
    <row r="119" spans="1:28" ht="11.25" customHeight="1">
      <c r="A119" s="72"/>
      <c r="B119" s="72"/>
      <c r="C119" s="72"/>
      <c r="D119" s="75"/>
      <c r="E119" s="74"/>
      <c r="F119" s="74"/>
      <c r="G119" s="74"/>
      <c r="H119" s="74">
        <f t="shared" si="17"/>
      </c>
      <c r="I119" s="73"/>
      <c r="J119" s="75"/>
      <c r="K119" s="74"/>
      <c r="L119" s="74"/>
      <c r="M119" s="74"/>
      <c r="N119" s="74">
        <f t="shared" si="18"/>
      </c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</row>
    <row r="120" spans="1:28" ht="11.25" customHeight="1">
      <c r="A120" s="72"/>
      <c r="B120" s="72"/>
      <c r="C120" s="72"/>
      <c r="D120" s="75"/>
      <c r="E120" s="74"/>
      <c r="F120" s="74"/>
      <c r="G120" s="74"/>
      <c r="H120" s="74">
        <f t="shared" si="17"/>
      </c>
      <c r="I120" s="73"/>
      <c r="J120" s="75"/>
      <c r="K120" s="74"/>
      <c r="L120" s="74"/>
      <c r="M120" s="74"/>
      <c r="N120" s="74">
        <f t="shared" si="18"/>
      </c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</row>
    <row r="121" spans="1:28" ht="11.25" customHeight="1">
      <c r="A121" s="72"/>
      <c r="B121" s="72"/>
      <c r="C121" s="72"/>
      <c r="D121" s="75"/>
      <c r="E121" s="74"/>
      <c r="F121" s="74"/>
      <c r="G121" s="74"/>
      <c r="H121" s="74">
        <f t="shared" si="17"/>
      </c>
      <c r="I121" s="73"/>
      <c r="J121" s="75"/>
      <c r="K121" s="74"/>
      <c r="L121" s="74"/>
      <c r="M121" s="74"/>
      <c r="N121" s="74">
        <f t="shared" si="18"/>
      </c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</row>
    <row r="122" spans="1:28" ht="11.25" customHeight="1">
      <c r="A122" s="72"/>
      <c r="B122" s="72"/>
      <c r="C122" s="72"/>
      <c r="D122" s="75"/>
      <c r="E122" s="74"/>
      <c r="F122" s="74"/>
      <c r="G122" s="74"/>
      <c r="H122" s="74">
        <f t="shared" si="17"/>
      </c>
      <c r="I122" s="73"/>
      <c r="J122" s="75"/>
      <c r="K122" s="74"/>
      <c r="L122" s="74"/>
      <c r="M122" s="74"/>
      <c r="N122" s="74">
        <f t="shared" si="18"/>
      </c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</row>
    <row r="123" spans="1:28" ht="11.25" customHeight="1">
      <c r="A123" s="72"/>
      <c r="B123" s="72"/>
      <c r="C123" s="72"/>
      <c r="D123" s="75"/>
      <c r="E123" s="74"/>
      <c r="F123" s="74"/>
      <c r="G123" s="74"/>
      <c r="H123" s="74">
        <f t="shared" si="17"/>
      </c>
      <c r="I123" s="73"/>
      <c r="J123" s="75"/>
      <c r="K123" s="74"/>
      <c r="L123" s="74"/>
      <c r="M123" s="74"/>
      <c r="N123" s="74">
        <f t="shared" si="18"/>
      </c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</row>
    <row r="124" spans="1:28" ht="11.25" customHeight="1">
      <c r="A124" s="72"/>
      <c r="B124" s="72"/>
      <c r="C124" s="72"/>
      <c r="D124" s="75"/>
      <c r="E124" s="74"/>
      <c r="F124" s="74"/>
      <c r="G124" s="74"/>
      <c r="H124" s="74">
        <f t="shared" si="17"/>
      </c>
      <c r="I124" s="73"/>
      <c r="J124" s="75"/>
      <c r="K124" s="74"/>
      <c r="L124" s="74"/>
      <c r="M124" s="74"/>
      <c r="N124" s="74">
        <f t="shared" si="18"/>
      </c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</row>
    <row r="125" spans="1:28" ht="11.25" customHeight="1">
      <c r="A125" s="72"/>
      <c r="B125" s="72"/>
      <c r="C125" s="72"/>
      <c r="D125" s="75"/>
      <c r="E125" s="74"/>
      <c r="F125" s="74"/>
      <c r="G125" s="74"/>
      <c r="H125" s="74">
        <f t="shared" si="17"/>
      </c>
      <c r="I125" s="73"/>
      <c r="J125" s="75"/>
      <c r="K125" s="74"/>
      <c r="L125" s="74"/>
      <c r="M125" s="74"/>
      <c r="N125" s="74">
        <f t="shared" si="18"/>
      </c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</row>
    <row r="126" spans="1:28" ht="11.25" customHeight="1">
      <c r="A126" s="72"/>
      <c r="B126" s="72"/>
      <c r="C126" s="72"/>
      <c r="D126" s="75"/>
      <c r="E126" s="74"/>
      <c r="F126" s="74"/>
      <c r="G126" s="74"/>
      <c r="H126" s="74">
        <f t="shared" si="17"/>
      </c>
      <c r="I126" s="73"/>
      <c r="J126" s="75"/>
      <c r="K126" s="74"/>
      <c r="L126" s="74"/>
      <c r="M126" s="74"/>
      <c r="N126" s="74">
        <f t="shared" si="18"/>
      </c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</row>
    <row r="127" spans="1:28" ht="11.25" customHeight="1">
      <c r="A127" s="72"/>
      <c r="B127" s="72"/>
      <c r="C127" s="72"/>
      <c r="D127" s="75"/>
      <c r="E127" s="74"/>
      <c r="F127" s="74"/>
      <c r="G127" s="74"/>
      <c r="H127" s="74">
        <f t="shared" si="17"/>
      </c>
      <c r="I127" s="73"/>
      <c r="J127" s="75"/>
      <c r="K127" s="74"/>
      <c r="L127" s="74"/>
      <c r="M127" s="74"/>
      <c r="N127" s="74">
        <f t="shared" si="18"/>
      </c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</row>
    <row r="128" spans="1:28" ht="11.25" customHeight="1">
      <c r="A128" s="72"/>
      <c r="B128" s="72"/>
      <c r="C128" s="72"/>
      <c r="D128" s="75"/>
      <c r="E128" s="74"/>
      <c r="F128" s="74"/>
      <c r="G128" s="74"/>
      <c r="H128" s="74">
        <f t="shared" si="17"/>
      </c>
      <c r="I128" s="73"/>
      <c r="J128" s="75"/>
      <c r="K128" s="74"/>
      <c r="L128" s="74"/>
      <c r="M128" s="74"/>
      <c r="N128" s="74">
        <f t="shared" si="18"/>
      </c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</row>
    <row r="129" spans="1:28" ht="11.25" customHeight="1">
      <c r="A129" s="72"/>
      <c r="B129" s="72"/>
      <c r="C129" s="72"/>
      <c r="D129" s="75"/>
      <c r="E129" s="74"/>
      <c r="F129" s="74"/>
      <c r="G129" s="74"/>
      <c r="H129" s="74">
        <f t="shared" si="17"/>
      </c>
      <c r="I129" s="73"/>
      <c r="J129" s="75"/>
      <c r="K129" s="74"/>
      <c r="L129" s="74"/>
      <c r="M129" s="74"/>
      <c r="N129" s="74">
        <f t="shared" si="18"/>
      </c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</row>
    <row r="130" spans="1:28" ht="11.25" customHeight="1">
      <c r="A130" s="72"/>
      <c r="B130" s="72"/>
      <c r="C130" s="72"/>
      <c r="D130" s="75"/>
      <c r="E130" s="74"/>
      <c r="F130" s="74"/>
      <c r="G130" s="74"/>
      <c r="H130" s="74">
        <f t="shared" si="17"/>
      </c>
      <c r="I130" s="73"/>
      <c r="J130" s="75"/>
      <c r="K130" s="74"/>
      <c r="L130" s="74"/>
      <c r="M130" s="74"/>
      <c r="N130" s="74">
        <f t="shared" si="18"/>
      </c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</row>
    <row r="131" spans="1:28" ht="11.25" customHeight="1">
      <c r="A131" s="72"/>
      <c r="B131" s="72"/>
      <c r="C131" s="72"/>
      <c r="D131" s="75"/>
      <c r="E131" s="74"/>
      <c r="F131" s="74"/>
      <c r="G131" s="74"/>
      <c r="H131" s="74">
        <f t="shared" si="17"/>
      </c>
      <c r="I131" s="73"/>
      <c r="J131" s="75"/>
      <c r="K131" s="74"/>
      <c r="L131" s="74"/>
      <c r="M131" s="74"/>
      <c r="N131" s="74">
        <f t="shared" si="18"/>
      </c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</row>
    <row r="132" spans="1:28" ht="11.25" customHeight="1">
      <c r="A132" s="72"/>
      <c r="B132" s="72"/>
      <c r="C132" s="72"/>
      <c r="D132" s="75"/>
      <c r="E132" s="74"/>
      <c r="F132" s="74"/>
      <c r="G132" s="74"/>
      <c r="H132" s="74">
        <f t="shared" si="17"/>
      </c>
      <c r="I132" s="73"/>
      <c r="J132" s="75"/>
      <c r="K132" s="74"/>
      <c r="L132" s="74"/>
      <c r="M132" s="74"/>
      <c r="N132" s="74">
        <f t="shared" si="18"/>
      </c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</row>
    <row r="133" spans="1:28" ht="11.25">
      <c r="A133" s="72"/>
      <c r="B133" s="72"/>
      <c r="C133" s="72"/>
      <c r="D133" s="75"/>
      <c r="E133" s="74"/>
      <c r="F133" s="74"/>
      <c r="G133" s="74"/>
      <c r="H133" s="74">
        <f t="shared" si="17"/>
      </c>
      <c r="I133" s="73"/>
      <c r="J133" s="75"/>
      <c r="K133" s="74"/>
      <c r="L133" s="74"/>
      <c r="M133" s="74"/>
      <c r="N133" s="74">
        <f t="shared" si="18"/>
      </c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</row>
    <row r="134" spans="1:28" ht="11.25">
      <c r="A134" s="72"/>
      <c r="B134" s="72"/>
      <c r="C134" s="72"/>
      <c r="D134" s="75"/>
      <c r="E134" s="74"/>
      <c r="F134" s="74"/>
      <c r="G134" s="74"/>
      <c r="H134" s="74">
        <f t="shared" si="17"/>
      </c>
      <c r="I134" s="73"/>
      <c r="J134" s="75"/>
      <c r="K134" s="74"/>
      <c r="L134" s="74"/>
      <c r="M134" s="74"/>
      <c r="N134" s="74">
        <f t="shared" si="18"/>
      </c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</row>
    <row r="135" spans="1:28" ht="11.25">
      <c r="A135" s="72"/>
      <c r="B135" s="72"/>
      <c r="C135" s="72"/>
      <c r="D135" s="75"/>
      <c r="E135" s="74"/>
      <c r="F135" s="74"/>
      <c r="G135" s="74"/>
      <c r="H135" s="74">
        <f t="shared" si="17"/>
      </c>
      <c r="I135" s="73"/>
      <c r="J135" s="75"/>
      <c r="K135" s="74"/>
      <c r="L135" s="74"/>
      <c r="M135" s="74"/>
      <c r="N135" s="74">
        <f t="shared" si="18"/>
      </c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</row>
    <row r="136" spans="1:28" ht="11.25">
      <c r="A136" s="72"/>
      <c r="B136" s="72"/>
      <c r="C136" s="72"/>
      <c r="D136" s="75"/>
      <c r="E136" s="74"/>
      <c r="F136" s="74"/>
      <c r="G136" s="74"/>
      <c r="H136" s="74">
        <f t="shared" si="17"/>
      </c>
      <c r="I136" s="73"/>
      <c r="J136" s="75"/>
      <c r="K136" s="74"/>
      <c r="L136" s="74"/>
      <c r="M136" s="74"/>
      <c r="N136" s="74">
        <f t="shared" si="18"/>
      </c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</row>
    <row r="137" spans="1:28" ht="11.25">
      <c r="A137" s="72"/>
      <c r="B137" s="72"/>
      <c r="C137" s="72"/>
      <c r="D137" s="75"/>
      <c r="E137" s="74"/>
      <c r="F137" s="74"/>
      <c r="G137" s="74"/>
      <c r="H137" s="74">
        <f t="shared" si="17"/>
      </c>
      <c r="I137" s="73"/>
      <c r="J137" s="75"/>
      <c r="K137" s="74"/>
      <c r="L137" s="74"/>
      <c r="M137" s="74"/>
      <c r="N137" s="74">
        <f t="shared" si="18"/>
      </c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</row>
    <row r="138" spans="1:28" ht="11.25">
      <c r="A138" s="72"/>
      <c r="B138" s="82"/>
      <c r="C138" s="72"/>
      <c r="D138" s="73"/>
      <c r="E138" s="74"/>
      <c r="F138" s="74"/>
      <c r="G138" s="74"/>
      <c r="H138" s="74"/>
      <c r="I138" s="73"/>
      <c r="J138" s="73"/>
      <c r="K138" s="83"/>
      <c r="L138" s="83"/>
      <c r="M138" s="83"/>
      <c r="N138" s="73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</row>
    <row r="139" spans="1:28" ht="11.25">
      <c r="A139" s="72"/>
      <c r="B139" s="72"/>
      <c r="C139" s="72"/>
      <c r="D139" s="73"/>
      <c r="E139" s="74"/>
      <c r="F139" s="74"/>
      <c r="G139" s="74"/>
      <c r="H139" s="74"/>
      <c r="I139" s="73"/>
      <c r="J139" s="73"/>
      <c r="K139" s="73"/>
      <c r="L139" s="73"/>
      <c r="M139" s="73"/>
      <c r="N139" s="73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</row>
    <row r="140" spans="1:28" ht="11.25">
      <c r="A140" s="76"/>
      <c r="B140" s="72"/>
      <c r="C140" s="72"/>
      <c r="D140" s="73"/>
      <c r="E140" s="74"/>
      <c r="F140" s="74"/>
      <c r="G140" s="74"/>
      <c r="H140" s="74"/>
      <c r="I140" s="73"/>
      <c r="J140" s="73"/>
      <c r="K140" s="73"/>
      <c r="L140" s="73"/>
      <c r="M140" s="73"/>
      <c r="N140" s="73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</row>
    <row r="141" spans="1:28" ht="11.25">
      <c r="A141" s="76"/>
      <c r="B141" s="72"/>
      <c r="C141" s="72"/>
      <c r="D141" s="73"/>
      <c r="E141" s="74"/>
      <c r="F141" s="74"/>
      <c r="G141" s="74"/>
      <c r="H141" s="74"/>
      <c r="I141" s="73"/>
      <c r="J141" s="73"/>
      <c r="K141" s="73"/>
      <c r="L141" s="73"/>
      <c r="M141" s="73"/>
      <c r="N141" s="73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</row>
    <row r="142" spans="1:28" ht="11.25">
      <c r="A142" s="76"/>
      <c r="B142" s="72"/>
      <c r="C142" s="72"/>
      <c r="D142" s="73"/>
      <c r="E142" s="74"/>
      <c r="F142" s="74"/>
      <c r="G142" s="74"/>
      <c r="H142" s="74"/>
      <c r="I142" s="73"/>
      <c r="J142" s="73"/>
      <c r="K142" s="73"/>
      <c r="L142" s="73"/>
      <c r="M142" s="73"/>
      <c r="N142" s="73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</row>
    <row r="143" spans="1:28" ht="11.25">
      <c r="A143" s="76"/>
      <c r="B143" s="72"/>
      <c r="C143" s="72"/>
      <c r="D143" s="73"/>
      <c r="E143" s="74"/>
      <c r="F143" s="74"/>
      <c r="G143" s="74"/>
      <c r="H143" s="74"/>
      <c r="I143" s="73"/>
      <c r="J143" s="73"/>
      <c r="K143" s="73"/>
      <c r="L143" s="73"/>
      <c r="M143" s="73"/>
      <c r="N143" s="73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</row>
    <row r="144" spans="14:28" ht="11.25">
      <c r="N144" s="73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</row>
    <row r="145" spans="14:28" ht="9.75">
      <c r="N145" s="61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</row>
    <row r="146" spans="14:28" ht="11.25">
      <c r="N146" s="77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</row>
    <row r="147" spans="14:28" ht="11.25">
      <c r="N147" s="77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</row>
    <row r="148" spans="14:28" ht="12">
      <c r="N148" s="77"/>
      <c r="O148" s="84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</row>
    <row r="149" spans="14:28" ht="11.25">
      <c r="N149" s="77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</row>
    <row r="150" spans="14:28" ht="11.25">
      <c r="N150" s="77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</row>
    <row r="151" spans="14:28" ht="11.25">
      <c r="N151" s="77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</row>
    <row r="152" ht="11.25">
      <c r="N152" s="77"/>
    </row>
    <row r="153" ht="11.25">
      <c r="N153" s="77"/>
    </row>
    <row r="154" ht="11.25">
      <c r="N154" s="77"/>
    </row>
  </sheetData>
  <sheetProtection/>
  <mergeCells count="26">
    <mergeCell ref="D4:H4"/>
    <mergeCell ref="J4:N4"/>
    <mergeCell ref="R4:V4"/>
    <mergeCell ref="X4:AB4"/>
    <mergeCell ref="O90:AB90"/>
    <mergeCell ref="A87:N87"/>
    <mergeCell ref="A88:N88"/>
    <mergeCell ref="O88:AB88"/>
    <mergeCell ref="O82:AB82"/>
    <mergeCell ref="O84:AB84"/>
    <mergeCell ref="A83:N83"/>
    <mergeCell ref="A84:N84"/>
    <mergeCell ref="A85:N85"/>
    <mergeCell ref="A86:N86"/>
    <mergeCell ref="O89:AB89"/>
    <mergeCell ref="A89:N89"/>
    <mergeCell ref="R71:V71"/>
    <mergeCell ref="X71:AB71"/>
    <mergeCell ref="O85:AB85"/>
    <mergeCell ref="O83:AB83"/>
    <mergeCell ref="A80:N80"/>
    <mergeCell ref="O87:AB87"/>
    <mergeCell ref="A81:N81"/>
    <mergeCell ref="O81:AB81"/>
    <mergeCell ref="A82:N82"/>
    <mergeCell ref="O86:AB86"/>
  </mergeCells>
  <printOptions horizontalCentered="1"/>
  <pageMargins left="0.7874015748031497" right="0.5905511811023623" top="0.7874015748031497" bottom="0.5905511811023623" header="0" footer="0.3937007874015748"/>
  <pageSetup firstPageNumber="7" useFirstPageNumber="1" fitToHeight="2" fitToWidth="2" horizontalDpi="600" verticalDpi="600" orientation="portrait" pageOrder="overThenDown" paperSize="9" scale="72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96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6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/>
      <c r="I9" s="128"/>
      <c r="J9" s="128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/>
      <c r="I10" s="128"/>
      <c r="J10" s="128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/>
      <c r="I11" s="128"/>
      <c r="J11" s="128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/>
      <c r="I12" s="128"/>
      <c r="J12" s="128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9"/>
      <c r="I13" s="130"/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>
        <v>1</v>
      </c>
      <c r="D17" s="37">
        <v>1</v>
      </c>
      <c r="E17" s="37">
        <v>1</v>
      </c>
      <c r="F17" s="38">
        <v>100</v>
      </c>
      <c r="G17" s="39"/>
      <c r="H17" s="129">
        <v>0.045</v>
      </c>
      <c r="I17" s="130">
        <v>0.045</v>
      </c>
      <c r="J17" s="130">
        <v>0.042</v>
      </c>
      <c r="K17" s="40">
        <v>93.33333333333334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/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9"/>
      <c r="I22" s="130"/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2191</v>
      </c>
      <c r="D24" s="37">
        <v>1920</v>
      </c>
      <c r="E24" s="37">
        <v>2268</v>
      </c>
      <c r="F24" s="38">
        <v>118.125</v>
      </c>
      <c r="G24" s="39"/>
      <c r="H24" s="129">
        <v>177.518</v>
      </c>
      <c r="I24" s="130">
        <v>174.509</v>
      </c>
      <c r="J24" s="130">
        <v>188.505</v>
      </c>
      <c r="K24" s="40">
        <v>108.0202167223467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20</v>
      </c>
      <c r="D26" s="37">
        <v>10</v>
      </c>
      <c r="E26" s="37">
        <v>25</v>
      </c>
      <c r="F26" s="38">
        <v>250</v>
      </c>
      <c r="G26" s="39"/>
      <c r="H26" s="129">
        <v>0.8</v>
      </c>
      <c r="I26" s="130">
        <v>0.9</v>
      </c>
      <c r="J26" s="130">
        <v>2.3</v>
      </c>
      <c r="K26" s="40">
        <v>255.55555555555551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8</v>
      </c>
      <c r="D28" s="29">
        <v>8</v>
      </c>
      <c r="E28" s="29">
        <v>12</v>
      </c>
      <c r="F28" s="30"/>
      <c r="G28" s="30"/>
      <c r="H28" s="128">
        <v>0.6</v>
      </c>
      <c r="I28" s="128">
        <v>0.32</v>
      </c>
      <c r="J28" s="128">
        <v>0.9</v>
      </c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8"/>
      <c r="I29" s="128"/>
      <c r="J29" s="128"/>
      <c r="K29" s="31"/>
    </row>
    <row r="30" spans="1:11" s="32" customFormat="1" ht="11.25" customHeight="1">
      <c r="A30" s="34" t="s">
        <v>23</v>
      </c>
      <c r="B30" s="28"/>
      <c r="C30" s="29">
        <v>409</v>
      </c>
      <c r="D30" s="29">
        <v>467</v>
      </c>
      <c r="E30" s="29">
        <v>410</v>
      </c>
      <c r="F30" s="30"/>
      <c r="G30" s="30"/>
      <c r="H30" s="128">
        <v>32</v>
      </c>
      <c r="I30" s="128">
        <v>30.355</v>
      </c>
      <c r="J30" s="128">
        <v>34.85</v>
      </c>
      <c r="K30" s="31"/>
    </row>
    <row r="31" spans="1:11" s="23" customFormat="1" ht="11.25" customHeight="1">
      <c r="A31" s="41" t="s">
        <v>24</v>
      </c>
      <c r="B31" s="36"/>
      <c r="C31" s="37">
        <v>417</v>
      </c>
      <c r="D31" s="37">
        <v>475</v>
      </c>
      <c r="E31" s="37">
        <v>422</v>
      </c>
      <c r="F31" s="38">
        <v>88.84210526315789</v>
      </c>
      <c r="G31" s="39"/>
      <c r="H31" s="129">
        <v>32.6</v>
      </c>
      <c r="I31" s="130">
        <v>30.675</v>
      </c>
      <c r="J31" s="130">
        <v>35.75</v>
      </c>
      <c r="K31" s="40">
        <v>116.54441727791361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8"/>
      <c r="I33" s="128"/>
      <c r="J33" s="128"/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8"/>
      <c r="I34" s="128"/>
      <c r="J34" s="128"/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>
        <v>43</v>
      </c>
      <c r="F35" s="30"/>
      <c r="G35" s="30"/>
      <c r="H35" s="128"/>
      <c r="I35" s="128"/>
      <c r="J35" s="128">
        <v>1.548</v>
      </c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8"/>
      <c r="I36" s="128"/>
      <c r="J36" s="128"/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>
        <v>43</v>
      </c>
      <c r="F37" s="38"/>
      <c r="G37" s="39"/>
      <c r="H37" s="129"/>
      <c r="I37" s="130"/>
      <c r="J37" s="130">
        <v>1.548</v>
      </c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9"/>
      <c r="I39" s="130"/>
      <c r="J39" s="130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8"/>
      <c r="I41" s="128"/>
      <c r="J41" s="128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8"/>
      <c r="I42" s="128"/>
      <c r="J42" s="128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8"/>
      <c r="I43" s="128"/>
      <c r="J43" s="128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/>
      <c r="I44" s="128"/>
      <c r="J44" s="128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8"/>
      <c r="I45" s="128"/>
      <c r="J45" s="128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8"/>
      <c r="I46" s="128"/>
      <c r="J46" s="128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8"/>
      <c r="I47" s="128"/>
      <c r="J47" s="128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8"/>
      <c r="I48" s="128"/>
      <c r="J48" s="128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8"/>
      <c r="I49" s="128"/>
      <c r="J49" s="128"/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9"/>
      <c r="I50" s="130"/>
      <c r="J50" s="130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/>
      <c r="D52" s="37">
        <v>3</v>
      </c>
      <c r="E52" s="37">
        <v>3</v>
      </c>
      <c r="F52" s="38">
        <v>100</v>
      </c>
      <c r="G52" s="39"/>
      <c r="H52" s="129"/>
      <c r="I52" s="130">
        <v>0.261</v>
      </c>
      <c r="J52" s="130">
        <v>0.26</v>
      </c>
      <c r="K52" s="40">
        <v>99.61685823754789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95</v>
      </c>
      <c r="D54" s="29">
        <v>69</v>
      </c>
      <c r="E54" s="29">
        <v>115</v>
      </c>
      <c r="F54" s="30"/>
      <c r="G54" s="30"/>
      <c r="H54" s="128">
        <v>7.79</v>
      </c>
      <c r="I54" s="128">
        <v>6</v>
      </c>
      <c r="J54" s="128">
        <v>9.2</v>
      </c>
      <c r="K54" s="31"/>
    </row>
    <row r="55" spans="1:11" s="32" customFormat="1" ht="11.25" customHeight="1">
      <c r="A55" s="34" t="s">
        <v>43</v>
      </c>
      <c r="B55" s="28"/>
      <c r="C55" s="29">
        <v>49</v>
      </c>
      <c r="D55" s="29">
        <v>52</v>
      </c>
      <c r="E55" s="29">
        <v>46</v>
      </c>
      <c r="F55" s="30"/>
      <c r="G55" s="30"/>
      <c r="H55" s="128">
        <v>4.165</v>
      </c>
      <c r="I55" s="128">
        <v>4.42</v>
      </c>
      <c r="J55" s="128">
        <v>3.68</v>
      </c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8"/>
      <c r="I56" s="128"/>
      <c r="J56" s="128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/>
      <c r="I57" s="128"/>
      <c r="J57" s="128"/>
      <c r="K57" s="31"/>
    </row>
    <row r="58" spans="1:11" s="32" customFormat="1" ht="11.25" customHeight="1">
      <c r="A58" s="34" t="s">
        <v>46</v>
      </c>
      <c r="B58" s="28"/>
      <c r="C58" s="29">
        <v>556</v>
      </c>
      <c r="D58" s="29">
        <v>639</v>
      </c>
      <c r="E58" s="29">
        <v>695</v>
      </c>
      <c r="F58" s="30"/>
      <c r="G58" s="30"/>
      <c r="H58" s="128">
        <v>47.77</v>
      </c>
      <c r="I58" s="128">
        <v>58.08</v>
      </c>
      <c r="J58" s="128">
        <v>64.53</v>
      </c>
      <c r="K58" s="31"/>
    </row>
    <row r="59" spans="1:11" s="23" customFormat="1" ht="11.25" customHeight="1">
      <c r="A59" s="35" t="s">
        <v>47</v>
      </c>
      <c r="B59" s="36"/>
      <c r="C59" s="37">
        <v>700</v>
      </c>
      <c r="D59" s="37">
        <v>760</v>
      </c>
      <c r="E59" s="37">
        <v>856</v>
      </c>
      <c r="F59" s="38">
        <v>112.63157894736842</v>
      </c>
      <c r="G59" s="39"/>
      <c r="H59" s="129">
        <v>59.725</v>
      </c>
      <c r="I59" s="130">
        <v>68.5</v>
      </c>
      <c r="J59" s="130">
        <v>77.41</v>
      </c>
      <c r="K59" s="40">
        <v>113.00729927007299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8"/>
      <c r="I61" s="128"/>
      <c r="J61" s="128"/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8"/>
      <c r="I62" s="128"/>
      <c r="J62" s="128"/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8"/>
      <c r="I63" s="128"/>
      <c r="J63" s="128"/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9"/>
      <c r="I64" s="130"/>
      <c r="J64" s="130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85</v>
      </c>
      <c r="D66" s="37">
        <v>100</v>
      </c>
      <c r="E66" s="37">
        <v>112</v>
      </c>
      <c r="F66" s="38">
        <v>112</v>
      </c>
      <c r="G66" s="39"/>
      <c r="H66" s="129">
        <v>6.97</v>
      </c>
      <c r="I66" s="130">
        <v>10.9</v>
      </c>
      <c r="J66" s="130">
        <v>10.05</v>
      </c>
      <c r="K66" s="40">
        <v>92.20183486238533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21730</v>
      </c>
      <c r="D68" s="29">
        <v>16800</v>
      </c>
      <c r="E68" s="29">
        <v>18950</v>
      </c>
      <c r="F68" s="30"/>
      <c r="G68" s="30"/>
      <c r="H68" s="128">
        <v>1980</v>
      </c>
      <c r="I68" s="128">
        <v>1404</v>
      </c>
      <c r="J68" s="128">
        <v>1645</v>
      </c>
      <c r="K68" s="31"/>
    </row>
    <row r="69" spans="1:11" s="32" customFormat="1" ht="11.25" customHeight="1">
      <c r="A69" s="34" t="s">
        <v>54</v>
      </c>
      <c r="B69" s="28"/>
      <c r="C69" s="29">
        <v>2362</v>
      </c>
      <c r="D69" s="29">
        <v>1625</v>
      </c>
      <c r="E69" s="29">
        <v>2150</v>
      </c>
      <c r="F69" s="30"/>
      <c r="G69" s="30"/>
      <c r="H69" s="128">
        <v>217.3</v>
      </c>
      <c r="I69" s="128">
        <v>136</v>
      </c>
      <c r="J69" s="128">
        <v>248</v>
      </c>
      <c r="K69" s="31"/>
    </row>
    <row r="70" spans="1:11" s="23" customFormat="1" ht="11.25" customHeight="1">
      <c r="A70" s="35" t="s">
        <v>55</v>
      </c>
      <c r="B70" s="36"/>
      <c r="C70" s="37">
        <v>24092</v>
      </c>
      <c r="D70" s="37">
        <v>18425</v>
      </c>
      <c r="E70" s="37">
        <v>21100</v>
      </c>
      <c r="F70" s="38">
        <v>114.51831750339213</v>
      </c>
      <c r="G70" s="39"/>
      <c r="H70" s="129">
        <v>2197.3</v>
      </c>
      <c r="I70" s="130">
        <v>1540</v>
      </c>
      <c r="J70" s="130">
        <v>1893</v>
      </c>
      <c r="K70" s="40">
        <v>122.92207792207792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4</v>
      </c>
      <c r="D72" s="29">
        <v>3</v>
      </c>
      <c r="E72" s="29">
        <v>2</v>
      </c>
      <c r="F72" s="30"/>
      <c r="G72" s="30"/>
      <c r="H72" s="128">
        <v>0.18</v>
      </c>
      <c r="I72" s="128">
        <v>0.18</v>
      </c>
      <c r="J72" s="128">
        <v>0.12</v>
      </c>
      <c r="K72" s="31"/>
    </row>
    <row r="73" spans="1:11" s="32" customFormat="1" ht="11.25" customHeight="1">
      <c r="A73" s="34" t="s">
        <v>57</v>
      </c>
      <c r="B73" s="28"/>
      <c r="C73" s="29">
        <v>1085</v>
      </c>
      <c r="D73" s="29">
        <v>1436</v>
      </c>
      <c r="E73" s="29">
        <v>1040</v>
      </c>
      <c r="F73" s="30"/>
      <c r="G73" s="30"/>
      <c r="H73" s="128">
        <v>22.355</v>
      </c>
      <c r="I73" s="128"/>
      <c r="J73" s="128">
        <v>28.93</v>
      </c>
      <c r="K73" s="31"/>
    </row>
    <row r="74" spans="1:11" s="32" customFormat="1" ht="11.25" customHeight="1">
      <c r="A74" s="34" t="s">
        <v>58</v>
      </c>
      <c r="B74" s="28"/>
      <c r="C74" s="29">
        <v>50</v>
      </c>
      <c r="D74" s="29">
        <v>41</v>
      </c>
      <c r="E74" s="29">
        <v>3.6</v>
      </c>
      <c r="F74" s="30"/>
      <c r="G74" s="30"/>
      <c r="H74" s="128">
        <v>2.525</v>
      </c>
      <c r="I74" s="128">
        <v>3.69</v>
      </c>
      <c r="J74" s="128">
        <v>3.6</v>
      </c>
      <c r="K74" s="31"/>
    </row>
    <row r="75" spans="1:11" s="32" customFormat="1" ht="11.25" customHeight="1">
      <c r="A75" s="34" t="s">
        <v>59</v>
      </c>
      <c r="B75" s="28"/>
      <c r="C75" s="29">
        <v>5</v>
      </c>
      <c r="D75" s="29"/>
      <c r="E75" s="29"/>
      <c r="F75" s="30"/>
      <c r="G75" s="30"/>
      <c r="H75" s="128">
        <v>0.4</v>
      </c>
      <c r="I75" s="128"/>
      <c r="J75" s="128"/>
      <c r="K75" s="31"/>
    </row>
    <row r="76" spans="1:11" s="32" customFormat="1" ht="11.25" customHeight="1">
      <c r="A76" s="34" t="s">
        <v>60</v>
      </c>
      <c r="B76" s="28"/>
      <c r="C76" s="29"/>
      <c r="D76" s="29">
        <v>46</v>
      </c>
      <c r="E76" s="29">
        <v>45</v>
      </c>
      <c r="F76" s="30"/>
      <c r="G76" s="30"/>
      <c r="H76" s="128"/>
      <c r="I76" s="128"/>
      <c r="J76" s="128">
        <v>4.6</v>
      </c>
      <c r="K76" s="31"/>
    </row>
    <row r="77" spans="1:11" s="32" customFormat="1" ht="11.25" customHeight="1">
      <c r="A77" s="34" t="s">
        <v>61</v>
      </c>
      <c r="B77" s="28"/>
      <c r="C77" s="29">
        <v>26</v>
      </c>
      <c r="D77" s="29">
        <v>7</v>
      </c>
      <c r="E77" s="29">
        <v>14</v>
      </c>
      <c r="F77" s="30"/>
      <c r="G77" s="30"/>
      <c r="H77" s="128">
        <v>2.21</v>
      </c>
      <c r="I77" s="128">
        <v>0.595</v>
      </c>
      <c r="J77" s="128">
        <v>1.19</v>
      </c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8"/>
      <c r="I78" s="128"/>
      <c r="J78" s="128"/>
      <c r="K78" s="31"/>
    </row>
    <row r="79" spans="1:11" s="32" customFormat="1" ht="11.25" customHeight="1">
      <c r="A79" s="34" t="s">
        <v>63</v>
      </c>
      <c r="B79" s="28"/>
      <c r="C79" s="29">
        <v>6240</v>
      </c>
      <c r="D79" s="29">
        <v>1390</v>
      </c>
      <c r="E79" s="29">
        <v>600</v>
      </c>
      <c r="F79" s="30"/>
      <c r="G79" s="30"/>
      <c r="H79" s="128">
        <v>503</v>
      </c>
      <c r="I79" s="128">
        <v>111.2</v>
      </c>
      <c r="J79" s="128">
        <v>54</v>
      </c>
      <c r="K79" s="31"/>
    </row>
    <row r="80" spans="1:11" s="23" customFormat="1" ht="11.25" customHeight="1">
      <c r="A80" s="41" t="s">
        <v>64</v>
      </c>
      <c r="B80" s="36"/>
      <c r="C80" s="37">
        <v>7410</v>
      </c>
      <c r="D80" s="37">
        <v>2923</v>
      </c>
      <c r="E80" s="37">
        <v>1704.6</v>
      </c>
      <c r="F80" s="38">
        <v>58.3167978104687</v>
      </c>
      <c r="G80" s="39"/>
      <c r="H80" s="129">
        <v>530.67</v>
      </c>
      <c r="I80" s="130">
        <v>115.665</v>
      </c>
      <c r="J80" s="130">
        <v>92.44</v>
      </c>
      <c r="K80" s="40">
        <v>79.92045994899061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8"/>
      <c r="I82" s="128"/>
      <c r="J82" s="128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8"/>
      <c r="I83" s="128"/>
      <c r="J83" s="128"/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9"/>
      <c r="I84" s="130"/>
      <c r="J84" s="130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34916</v>
      </c>
      <c r="D87" s="48">
        <v>24617</v>
      </c>
      <c r="E87" s="48">
        <v>26534.6</v>
      </c>
      <c r="F87" s="49">
        <v>107.78973879839135</v>
      </c>
      <c r="G87" s="39"/>
      <c r="H87" s="133">
        <v>3005.628</v>
      </c>
      <c r="I87" s="134">
        <v>1941.455</v>
      </c>
      <c r="J87" s="134">
        <v>2301.305</v>
      </c>
      <c r="K87" s="49">
        <v>118.53506777133643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97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7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/>
      <c r="I9" s="128"/>
      <c r="J9" s="128"/>
      <c r="K9" s="31"/>
    </row>
    <row r="10" spans="1:11" s="32" customFormat="1" ht="11.25" customHeight="1">
      <c r="A10" s="34" t="s">
        <v>9</v>
      </c>
      <c r="B10" s="28"/>
      <c r="C10" s="29"/>
      <c r="D10" s="29">
        <v>145</v>
      </c>
      <c r="E10" s="29"/>
      <c r="F10" s="30"/>
      <c r="G10" s="30"/>
      <c r="H10" s="128"/>
      <c r="I10" s="128"/>
      <c r="J10" s="128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/>
      <c r="I11" s="128"/>
      <c r="J11" s="128"/>
      <c r="K11" s="31"/>
    </row>
    <row r="12" spans="1:11" s="32" customFormat="1" ht="11.25" customHeight="1">
      <c r="A12" s="34" t="s">
        <v>11</v>
      </c>
      <c r="B12" s="28"/>
      <c r="C12" s="29"/>
      <c r="D12" s="29">
        <v>435</v>
      </c>
      <c r="E12" s="29"/>
      <c r="F12" s="30"/>
      <c r="G12" s="30"/>
      <c r="H12" s="128"/>
      <c r="I12" s="128"/>
      <c r="J12" s="128"/>
      <c r="K12" s="31"/>
    </row>
    <row r="13" spans="1:11" s="23" customFormat="1" ht="11.25" customHeight="1">
      <c r="A13" s="35" t="s">
        <v>12</v>
      </c>
      <c r="B13" s="36"/>
      <c r="C13" s="37"/>
      <c r="D13" s="37">
        <v>580</v>
      </c>
      <c r="E13" s="37"/>
      <c r="F13" s="38"/>
      <c r="G13" s="39"/>
      <c r="H13" s="129"/>
      <c r="I13" s="130"/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>
        <v>1</v>
      </c>
      <c r="D17" s="37">
        <v>1</v>
      </c>
      <c r="E17" s="37">
        <v>1</v>
      </c>
      <c r="F17" s="38">
        <v>100</v>
      </c>
      <c r="G17" s="39"/>
      <c r="H17" s="129">
        <v>0.014</v>
      </c>
      <c r="I17" s="130">
        <v>0.018</v>
      </c>
      <c r="J17" s="130">
        <v>0.011</v>
      </c>
      <c r="K17" s="40">
        <v>61.11111111111111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/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9"/>
      <c r="I22" s="130"/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756</v>
      </c>
      <c r="D24" s="37">
        <v>831</v>
      </c>
      <c r="E24" s="37">
        <v>866</v>
      </c>
      <c r="F24" s="38">
        <v>104.21179302045728</v>
      </c>
      <c r="G24" s="39"/>
      <c r="H24" s="129">
        <v>18.552</v>
      </c>
      <c r="I24" s="130">
        <v>29.806</v>
      </c>
      <c r="J24" s="130">
        <v>32.744</v>
      </c>
      <c r="K24" s="40">
        <v>109.85707575655908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140</v>
      </c>
      <c r="D26" s="37">
        <v>160</v>
      </c>
      <c r="E26" s="37">
        <v>180</v>
      </c>
      <c r="F26" s="38">
        <v>112.5</v>
      </c>
      <c r="G26" s="39"/>
      <c r="H26" s="129">
        <v>3.8</v>
      </c>
      <c r="I26" s="130">
        <v>4</v>
      </c>
      <c r="J26" s="130">
        <v>3.75</v>
      </c>
      <c r="K26" s="40">
        <v>93.75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2</v>
      </c>
      <c r="D28" s="29"/>
      <c r="E28" s="29"/>
      <c r="F28" s="30"/>
      <c r="G28" s="30"/>
      <c r="H28" s="128">
        <v>0.044</v>
      </c>
      <c r="I28" s="128"/>
      <c r="J28" s="128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8"/>
      <c r="I29" s="128"/>
      <c r="J29" s="128"/>
      <c r="K29" s="31"/>
    </row>
    <row r="30" spans="1:11" s="32" customFormat="1" ht="11.25" customHeight="1">
      <c r="A30" s="34" t="s">
        <v>23</v>
      </c>
      <c r="B30" s="28"/>
      <c r="C30" s="29">
        <v>65</v>
      </c>
      <c r="D30" s="29">
        <v>81</v>
      </c>
      <c r="E30" s="29">
        <v>75</v>
      </c>
      <c r="F30" s="30"/>
      <c r="G30" s="30"/>
      <c r="H30" s="128">
        <v>1.75</v>
      </c>
      <c r="I30" s="128">
        <v>1.412</v>
      </c>
      <c r="J30" s="128">
        <v>0.695</v>
      </c>
      <c r="K30" s="31"/>
    </row>
    <row r="31" spans="1:11" s="23" customFormat="1" ht="11.25" customHeight="1">
      <c r="A31" s="41" t="s">
        <v>24</v>
      </c>
      <c r="B31" s="36"/>
      <c r="C31" s="37">
        <v>67</v>
      </c>
      <c r="D31" s="37">
        <v>81</v>
      </c>
      <c r="E31" s="37">
        <v>75</v>
      </c>
      <c r="F31" s="38">
        <v>92.5925925925926</v>
      </c>
      <c r="G31" s="39"/>
      <c r="H31" s="129">
        <v>1.794</v>
      </c>
      <c r="I31" s="130">
        <v>1.412</v>
      </c>
      <c r="J31" s="130">
        <v>0.695</v>
      </c>
      <c r="K31" s="40">
        <v>49.22096317280454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8"/>
      <c r="I33" s="128"/>
      <c r="J33" s="128"/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8"/>
      <c r="I34" s="128"/>
      <c r="J34" s="128"/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8"/>
      <c r="I35" s="128"/>
      <c r="J35" s="128"/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8"/>
      <c r="I36" s="128"/>
      <c r="J36" s="128"/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9"/>
      <c r="I37" s="130"/>
      <c r="J37" s="130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9"/>
      <c r="I39" s="130"/>
      <c r="J39" s="130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8"/>
      <c r="I41" s="128"/>
      <c r="J41" s="128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8"/>
      <c r="I42" s="128"/>
      <c r="J42" s="128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8"/>
      <c r="I43" s="128"/>
      <c r="J43" s="128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/>
      <c r="I44" s="128"/>
      <c r="J44" s="128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8"/>
      <c r="I45" s="128"/>
      <c r="J45" s="128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8"/>
      <c r="I46" s="128"/>
      <c r="J46" s="128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8"/>
      <c r="I47" s="128"/>
      <c r="J47" s="128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8"/>
      <c r="I48" s="128"/>
      <c r="J48" s="128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8"/>
      <c r="I49" s="128"/>
      <c r="J49" s="128"/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9"/>
      <c r="I50" s="130"/>
      <c r="J50" s="130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9"/>
      <c r="I52" s="130"/>
      <c r="J52" s="130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480</v>
      </c>
      <c r="D54" s="29">
        <v>486</v>
      </c>
      <c r="E54" s="29">
        <v>377</v>
      </c>
      <c r="F54" s="30"/>
      <c r="G54" s="30"/>
      <c r="H54" s="128">
        <v>20.4</v>
      </c>
      <c r="I54" s="128">
        <v>20.655</v>
      </c>
      <c r="J54" s="128">
        <v>15.457</v>
      </c>
      <c r="K54" s="31"/>
    </row>
    <row r="55" spans="1:11" s="32" customFormat="1" ht="11.25" customHeight="1">
      <c r="A55" s="34" t="s">
        <v>43</v>
      </c>
      <c r="B55" s="28"/>
      <c r="C55" s="29">
        <v>186</v>
      </c>
      <c r="D55" s="29">
        <v>210</v>
      </c>
      <c r="E55" s="29">
        <v>236</v>
      </c>
      <c r="F55" s="30"/>
      <c r="G55" s="30"/>
      <c r="H55" s="128">
        <v>7.44</v>
      </c>
      <c r="I55" s="128">
        <v>8.4</v>
      </c>
      <c r="J55" s="128">
        <v>8.968</v>
      </c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8"/>
      <c r="I56" s="128"/>
      <c r="J56" s="128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/>
      <c r="I57" s="128"/>
      <c r="J57" s="128"/>
      <c r="K57" s="31"/>
    </row>
    <row r="58" spans="1:11" s="32" customFormat="1" ht="11.25" customHeight="1">
      <c r="A58" s="34" t="s">
        <v>46</v>
      </c>
      <c r="B58" s="28"/>
      <c r="C58" s="29">
        <v>42</v>
      </c>
      <c r="D58" s="29">
        <v>44</v>
      </c>
      <c r="E58" s="29">
        <v>38</v>
      </c>
      <c r="F58" s="30"/>
      <c r="G58" s="30"/>
      <c r="H58" s="128">
        <v>2.46</v>
      </c>
      <c r="I58" s="128">
        <v>2.07</v>
      </c>
      <c r="J58" s="128">
        <v>2.28</v>
      </c>
      <c r="K58" s="31"/>
    </row>
    <row r="59" spans="1:11" s="23" customFormat="1" ht="11.25" customHeight="1">
      <c r="A59" s="35" t="s">
        <v>47</v>
      </c>
      <c r="B59" s="36"/>
      <c r="C59" s="37">
        <v>708</v>
      </c>
      <c r="D59" s="37">
        <v>740</v>
      </c>
      <c r="E59" s="37">
        <v>651</v>
      </c>
      <c r="F59" s="38">
        <v>87.97297297297297</v>
      </c>
      <c r="G59" s="39"/>
      <c r="H59" s="129">
        <v>30.3</v>
      </c>
      <c r="I59" s="130">
        <v>31.125</v>
      </c>
      <c r="J59" s="130">
        <v>26.705000000000002</v>
      </c>
      <c r="K59" s="40">
        <v>85.79919678714859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8"/>
      <c r="I61" s="128"/>
      <c r="J61" s="128"/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8"/>
      <c r="I62" s="128"/>
      <c r="J62" s="128"/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8"/>
      <c r="I63" s="128"/>
      <c r="J63" s="128"/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9"/>
      <c r="I64" s="130"/>
      <c r="J64" s="130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5</v>
      </c>
      <c r="D66" s="37">
        <v>120</v>
      </c>
      <c r="E66" s="37">
        <v>45</v>
      </c>
      <c r="F66" s="38">
        <v>37.5</v>
      </c>
      <c r="G66" s="39"/>
      <c r="H66" s="129">
        <v>0.16</v>
      </c>
      <c r="I66" s="130">
        <v>0.38</v>
      </c>
      <c r="J66" s="130">
        <v>1.8</v>
      </c>
      <c r="K66" s="40">
        <v>473.6842105263158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485</v>
      </c>
      <c r="D68" s="29">
        <v>400</v>
      </c>
      <c r="E68" s="29">
        <v>450</v>
      </c>
      <c r="F68" s="30"/>
      <c r="G68" s="30"/>
      <c r="H68" s="128">
        <v>20.5</v>
      </c>
      <c r="I68" s="128">
        <v>16</v>
      </c>
      <c r="J68" s="128">
        <v>18</v>
      </c>
      <c r="K68" s="31"/>
    </row>
    <row r="69" spans="1:11" s="32" customFormat="1" ht="11.25" customHeight="1">
      <c r="A69" s="34" t="s">
        <v>54</v>
      </c>
      <c r="B69" s="28"/>
      <c r="C69" s="29">
        <v>85</v>
      </c>
      <c r="D69" s="29">
        <v>95</v>
      </c>
      <c r="E69" s="29">
        <v>95</v>
      </c>
      <c r="F69" s="30"/>
      <c r="G69" s="30"/>
      <c r="H69" s="128">
        <v>4.4</v>
      </c>
      <c r="I69" s="128">
        <v>3.8</v>
      </c>
      <c r="J69" s="128">
        <v>3.5</v>
      </c>
      <c r="K69" s="31"/>
    </row>
    <row r="70" spans="1:11" s="23" customFormat="1" ht="11.25" customHeight="1">
      <c r="A70" s="35" t="s">
        <v>55</v>
      </c>
      <c r="B70" s="36"/>
      <c r="C70" s="37">
        <v>570</v>
      </c>
      <c r="D70" s="37">
        <v>495</v>
      </c>
      <c r="E70" s="37">
        <v>545</v>
      </c>
      <c r="F70" s="38">
        <v>110.1010101010101</v>
      </c>
      <c r="G70" s="39"/>
      <c r="H70" s="129">
        <v>24.9</v>
      </c>
      <c r="I70" s="130">
        <v>19.8</v>
      </c>
      <c r="J70" s="130">
        <v>21.5</v>
      </c>
      <c r="K70" s="40">
        <v>108.58585858585859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8"/>
      <c r="I72" s="128"/>
      <c r="J72" s="128"/>
      <c r="K72" s="31"/>
    </row>
    <row r="73" spans="1:11" s="32" customFormat="1" ht="11.25" customHeight="1">
      <c r="A73" s="34" t="s">
        <v>57</v>
      </c>
      <c r="B73" s="28"/>
      <c r="C73" s="29"/>
      <c r="D73" s="29"/>
      <c r="E73" s="29"/>
      <c r="F73" s="30"/>
      <c r="G73" s="30"/>
      <c r="H73" s="128"/>
      <c r="I73" s="128"/>
      <c r="J73" s="128"/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8"/>
      <c r="I74" s="128"/>
      <c r="J74" s="128"/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8"/>
      <c r="I75" s="128"/>
      <c r="J75" s="128"/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8"/>
      <c r="I76" s="128"/>
      <c r="J76" s="128"/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8"/>
      <c r="I77" s="128"/>
      <c r="J77" s="128"/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8"/>
      <c r="I78" s="128"/>
      <c r="J78" s="128"/>
      <c r="K78" s="31"/>
    </row>
    <row r="79" spans="1:11" s="32" customFormat="1" ht="11.25" customHeight="1">
      <c r="A79" s="34" t="s">
        <v>63</v>
      </c>
      <c r="B79" s="28"/>
      <c r="C79" s="29"/>
      <c r="D79" s="29"/>
      <c r="E79" s="29"/>
      <c r="F79" s="30"/>
      <c r="G79" s="30"/>
      <c r="H79" s="128">
        <v>22.05</v>
      </c>
      <c r="I79" s="128"/>
      <c r="J79" s="128"/>
      <c r="K79" s="31"/>
    </row>
    <row r="80" spans="1:11" s="23" customFormat="1" ht="11.25" customHeight="1">
      <c r="A80" s="41" t="s">
        <v>64</v>
      </c>
      <c r="B80" s="36"/>
      <c r="C80" s="37"/>
      <c r="D80" s="37"/>
      <c r="E80" s="37"/>
      <c r="F80" s="38"/>
      <c r="G80" s="39"/>
      <c r="H80" s="129">
        <v>22.05</v>
      </c>
      <c r="I80" s="130"/>
      <c r="J80" s="130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8"/>
      <c r="I82" s="128"/>
      <c r="J82" s="128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8"/>
      <c r="I83" s="128"/>
      <c r="J83" s="128"/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9"/>
      <c r="I84" s="130"/>
      <c r="J84" s="130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2247</v>
      </c>
      <c r="D87" s="48">
        <v>3008</v>
      </c>
      <c r="E87" s="48">
        <v>2363</v>
      </c>
      <c r="F87" s="49">
        <v>78.55718085106383</v>
      </c>
      <c r="G87" s="39"/>
      <c r="H87" s="133">
        <v>101.57</v>
      </c>
      <c r="I87" s="134">
        <v>86.54099999999998</v>
      </c>
      <c r="J87" s="134">
        <v>87.205</v>
      </c>
      <c r="K87" s="49">
        <v>100.76726638240835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98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4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/>
      <c r="I9" s="128"/>
      <c r="J9" s="128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/>
      <c r="I10" s="128"/>
      <c r="J10" s="128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/>
      <c r="I11" s="128"/>
      <c r="J11" s="128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/>
      <c r="I12" s="128"/>
      <c r="J12" s="128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9"/>
      <c r="I13" s="130"/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/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9"/>
      <c r="I22" s="130"/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9"/>
      <c r="I24" s="130"/>
      <c r="J24" s="130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30</v>
      </c>
      <c r="D26" s="37">
        <v>25</v>
      </c>
      <c r="E26" s="37">
        <v>35</v>
      </c>
      <c r="F26" s="38">
        <v>140</v>
      </c>
      <c r="G26" s="39"/>
      <c r="H26" s="129">
        <v>1.208</v>
      </c>
      <c r="I26" s="130">
        <v>0.96</v>
      </c>
      <c r="J26" s="130">
        <v>1.5</v>
      </c>
      <c r="K26" s="40">
        <v>156.25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/>
      <c r="D28" s="29">
        <v>30</v>
      </c>
      <c r="E28" s="29"/>
      <c r="F28" s="30"/>
      <c r="G28" s="30"/>
      <c r="H28" s="128"/>
      <c r="I28" s="128">
        <v>1.28</v>
      </c>
      <c r="J28" s="128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8"/>
      <c r="I29" s="128"/>
      <c r="J29" s="128"/>
      <c r="K29" s="31"/>
    </row>
    <row r="30" spans="1:11" s="32" customFormat="1" ht="11.25" customHeight="1">
      <c r="A30" s="34" t="s">
        <v>23</v>
      </c>
      <c r="B30" s="28"/>
      <c r="C30" s="29">
        <v>12</v>
      </c>
      <c r="D30" s="29">
        <v>10</v>
      </c>
      <c r="E30" s="29">
        <v>10</v>
      </c>
      <c r="F30" s="30"/>
      <c r="G30" s="30"/>
      <c r="H30" s="128">
        <v>0.566</v>
      </c>
      <c r="I30" s="128">
        <v>0.326</v>
      </c>
      <c r="J30" s="128">
        <v>0.295</v>
      </c>
      <c r="K30" s="31"/>
    </row>
    <row r="31" spans="1:11" s="23" customFormat="1" ht="11.25" customHeight="1">
      <c r="A31" s="41" t="s">
        <v>24</v>
      </c>
      <c r="B31" s="36"/>
      <c r="C31" s="37">
        <v>12</v>
      </c>
      <c r="D31" s="37">
        <v>40</v>
      </c>
      <c r="E31" s="37">
        <v>10</v>
      </c>
      <c r="F31" s="38">
        <v>25</v>
      </c>
      <c r="G31" s="39"/>
      <c r="H31" s="129">
        <v>0.566</v>
      </c>
      <c r="I31" s="130">
        <v>1.606</v>
      </c>
      <c r="J31" s="130">
        <v>0.295</v>
      </c>
      <c r="K31" s="40">
        <v>18.368617683686175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104</v>
      </c>
      <c r="D33" s="29">
        <v>80</v>
      </c>
      <c r="E33" s="29">
        <v>80</v>
      </c>
      <c r="F33" s="30"/>
      <c r="G33" s="30"/>
      <c r="H33" s="128">
        <v>3.561</v>
      </c>
      <c r="I33" s="128">
        <v>2.385</v>
      </c>
      <c r="J33" s="128">
        <v>2.348</v>
      </c>
      <c r="K33" s="31"/>
    </row>
    <row r="34" spans="1:11" s="32" customFormat="1" ht="11.25" customHeight="1">
      <c r="A34" s="34" t="s">
        <v>26</v>
      </c>
      <c r="B34" s="28"/>
      <c r="C34" s="29">
        <v>16</v>
      </c>
      <c r="D34" s="29">
        <v>16</v>
      </c>
      <c r="E34" s="29">
        <v>8</v>
      </c>
      <c r="F34" s="30"/>
      <c r="G34" s="30"/>
      <c r="H34" s="128">
        <v>0.565</v>
      </c>
      <c r="I34" s="128">
        <v>0.565</v>
      </c>
      <c r="J34" s="128">
        <v>0.227</v>
      </c>
      <c r="K34" s="31"/>
    </row>
    <row r="35" spans="1:11" s="32" customFormat="1" ht="11.25" customHeight="1">
      <c r="A35" s="34" t="s">
        <v>27</v>
      </c>
      <c r="B35" s="28"/>
      <c r="C35" s="29">
        <v>23</v>
      </c>
      <c r="D35" s="29">
        <v>19</v>
      </c>
      <c r="E35" s="29">
        <v>18</v>
      </c>
      <c r="F35" s="30"/>
      <c r="G35" s="30"/>
      <c r="H35" s="128">
        <v>0.913</v>
      </c>
      <c r="I35" s="128">
        <v>0.768</v>
      </c>
      <c r="J35" s="128">
        <v>0.425</v>
      </c>
      <c r="K35" s="31"/>
    </row>
    <row r="36" spans="1:11" s="32" customFormat="1" ht="11.25" customHeight="1">
      <c r="A36" s="34" t="s">
        <v>28</v>
      </c>
      <c r="B36" s="28"/>
      <c r="C36" s="29">
        <v>207</v>
      </c>
      <c r="D36" s="29">
        <v>207</v>
      </c>
      <c r="E36" s="29">
        <v>220</v>
      </c>
      <c r="F36" s="30"/>
      <c r="G36" s="30"/>
      <c r="H36" s="128">
        <v>6.596</v>
      </c>
      <c r="I36" s="128">
        <v>6.596</v>
      </c>
      <c r="J36" s="128">
        <v>1.727</v>
      </c>
      <c r="K36" s="31"/>
    </row>
    <row r="37" spans="1:11" s="23" customFormat="1" ht="11.25" customHeight="1">
      <c r="A37" s="35" t="s">
        <v>29</v>
      </c>
      <c r="B37" s="36"/>
      <c r="C37" s="37">
        <v>350</v>
      </c>
      <c r="D37" s="37">
        <v>322</v>
      </c>
      <c r="E37" s="37">
        <v>326</v>
      </c>
      <c r="F37" s="38">
        <v>101.24223602484471</v>
      </c>
      <c r="G37" s="39"/>
      <c r="H37" s="129">
        <v>11.635</v>
      </c>
      <c r="I37" s="130">
        <v>10.314</v>
      </c>
      <c r="J37" s="130">
        <v>4.726999999999999</v>
      </c>
      <c r="K37" s="40">
        <v>45.83090944347488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7</v>
      </c>
      <c r="D39" s="37">
        <v>7</v>
      </c>
      <c r="E39" s="37">
        <v>7</v>
      </c>
      <c r="F39" s="38">
        <v>100</v>
      </c>
      <c r="G39" s="39"/>
      <c r="H39" s="129">
        <v>0.191</v>
      </c>
      <c r="I39" s="130">
        <v>0.19</v>
      </c>
      <c r="J39" s="130">
        <v>0.18</v>
      </c>
      <c r="K39" s="40">
        <v>94.73684210526315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8"/>
      <c r="I41" s="128"/>
      <c r="J41" s="128"/>
      <c r="K41" s="31"/>
    </row>
    <row r="42" spans="1:11" s="32" customFormat="1" ht="11.25" customHeight="1">
      <c r="A42" s="34" t="s">
        <v>32</v>
      </c>
      <c r="B42" s="28"/>
      <c r="C42" s="29">
        <v>33</v>
      </c>
      <c r="D42" s="29">
        <v>32</v>
      </c>
      <c r="E42" s="29">
        <v>27</v>
      </c>
      <c r="F42" s="30"/>
      <c r="G42" s="30"/>
      <c r="H42" s="128">
        <v>1.073</v>
      </c>
      <c r="I42" s="128">
        <v>1.008</v>
      </c>
      <c r="J42" s="128">
        <v>0.829</v>
      </c>
      <c r="K42" s="31"/>
    </row>
    <row r="43" spans="1:11" s="32" customFormat="1" ht="11.25" customHeight="1">
      <c r="A43" s="34" t="s">
        <v>33</v>
      </c>
      <c r="B43" s="28"/>
      <c r="C43" s="29">
        <v>6</v>
      </c>
      <c r="D43" s="29">
        <v>7</v>
      </c>
      <c r="E43" s="29">
        <v>6</v>
      </c>
      <c r="F43" s="30"/>
      <c r="G43" s="30"/>
      <c r="H43" s="128">
        <v>0.09</v>
      </c>
      <c r="I43" s="128">
        <v>0.105</v>
      </c>
      <c r="J43" s="128">
        <v>0.09</v>
      </c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/>
      <c r="I44" s="128"/>
      <c r="J44" s="128"/>
      <c r="K44" s="31"/>
    </row>
    <row r="45" spans="1:11" s="32" customFormat="1" ht="11.25" customHeight="1">
      <c r="A45" s="34" t="s">
        <v>35</v>
      </c>
      <c r="B45" s="28"/>
      <c r="C45" s="29">
        <v>1</v>
      </c>
      <c r="D45" s="29">
        <v>1</v>
      </c>
      <c r="E45" s="29"/>
      <c r="F45" s="30"/>
      <c r="G45" s="30"/>
      <c r="H45" s="128">
        <v>0.025</v>
      </c>
      <c r="I45" s="128">
        <v>0.028</v>
      </c>
      <c r="J45" s="128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8"/>
      <c r="I46" s="128"/>
      <c r="J46" s="128"/>
      <c r="K46" s="31"/>
    </row>
    <row r="47" spans="1:11" s="32" customFormat="1" ht="11.25" customHeight="1">
      <c r="A47" s="34" t="s">
        <v>37</v>
      </c>
      <c r="B47" s="28"/>
      <c r="C47" s="29">
        <v>59</v>
      </c>
      <c r="D47" s="29">
        <v>89</v>
      </c>
      <c r="E47" s="29">
        <v>115</v>
      </c>
      <c r="F47" s="30"/>
      <c r="G47" s="30"/>
      <c r="H47" s="128">
        <v>2.36</v>
      </c>
      <c r="I47" s="128">
        <v>3.56</v>
      </c>
      <c r="J47" s="128">
        <v>4.6</v>
      </c>
      <c r="K47" s="31"/>
    </row>
    <row r="48" spans="1:11" s="32" customFormat="1" ht="11.25" customHeight="1">
      <c r="A48" s="34" t="s">
        <v>38</v>
      </c>
      <c r="B48" s="28"/>
      <c r="C48" s="29">
        <v>10</v>
      </c>
      <c r="D48" s="29">
        <v>21</v>
      </c>
      <c r="E48" s="29">
        <v>18</v>
      </c>
      <c r="F48" s="30"/>
      <c r="G48" s="30"/>
      <c r="H48" s="128">
        <v>0.26</v>
      </c>
      <c r="I48" s="128">
        <v>0.546</v>
      </c>
      <c r="J48" s="128">
        <v>0.468</v>
      </c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>
        <v>8</v>
      </c>
      <c r="F49" s="30"/>
      <c r="G49" s="30"/>
      <c r="H49" s="128"/>
      <c r="I49" s="128"/>
      <c r="J49" s="128">
        <v>0.28</v>
      </c>
      <c r="K49" s="31"/>
    </row>
    <row r="50" spans="1:11" s="23" customFormat="1" ht="11.25" customHeight="1">
      <c r="A50" s="41" t="s">
        <v>40</v>
      </c>
      <c r="B50" s="36"/>
      <c r="C50" s="37">
        <v>109</v>
      </c>
      <c r="D50" s="37">
        <v>150</v>
      </c>
      <c r="E50" s="37">
        <v>174</v>
      </c>
      <c r="F50" s="38">
        <v>116</v>
      </c>
      <c r="G50" s="39"/>
      <c r="H50" s="129">
        <v>3.808</v>
      </c>
      <c r="I50" s="130">
        <v>5.247000000000001</v>
      </c>
      <c r="J50" s="130">
        <v>6.2669999999999995</v>
      </c>
      <c r="K50" s="40">
        <v>119.43967981703828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9"/>
      <c r="I52" s="130"/>
      <c r="J52" s="130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200</v>
      </c>
      <c r="D54" s="29">
        <v>125</v>
      </c>
      <c r="E54" s="29">
        <v>110</v>
      </c>
      <c r="F54" s="30"/>
      <c r="G54" s="30"/>
      <c r="H54" s="128">
        <v>10</v>
      </c>
      <c r="I54" s="128">
        <v>5.06</v>
      </c>
      <c r="J54" s="128">
        <v>5.28</v>
      </c>
      <c r="K54" s="31"/>
    </row>
    <row r="55" spans="1:11" s="32" customFormat="1" ht="11.25" customHeight="1">
      <c r="A55" s="34" t="s">
        <v>43</v>
      </c>
      <c r="B55" s="28"/>
      <c r="C55" s="29">
        <v>178</v>
      </c>
      <c r="D55" s="29">
        <v>162</v>
      </c>
      <c r="E55" s="29">
        <v>160</v>
      </c>
      <c r="F55" s="30"/>
      <c r="G55" s="30"/>
      <c r="H55" s="128">
        <v>8.75</v>
      </c>
      <c r="I55" s="128">
        <v>8.75</v>
      </c>
      <c r="J55" s="128">
        <v>8</v>
      </c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8"/>
      <c r="I56" s="128"/>
      <c r="J56" s="128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/>
      <c r="I57" s="128"/>
      <c r="J57" s="128"/>
      <c r="K57" s="31"/>
    </row>
    <row r="58" spans="1:11" s="32" customFormat="1" ht="11.25" customHeight="1">
      <c r="A58" s="34" t="s">
        <v>46</v>
      </c>
      <c r="B58" s="28"/>
      <c r="C58" s="29">
        <v>27</v>
      </c>
      <c r="D58" s="29">
        <v>15</v>
      </c>
      <c r="E58" s="29">
        <v>15</v>
      </c>
      <c r="F58" s="30"/>
      <c r="G58" s="30"/>
      <c r="H58" s="128">
        <v>1.485</v>
      </c>
      <c r="I58" s="128">
        <v>0.675</v>
      </c>
      <c r="J58" s="128">
        <v>0.6</v>
      </c>
      <c r="K58" s="31"/>
    </row>
    <row r="59" spans="1:11" s="23" customFormat="1" ht="11.25" customHeight="1">
      <c r="A59" s="35" t="s">
        <v>47</v>
      </c>
      <c r="B59" s="36"/>
      <c r="C59" s="37">
        <v>405</v>
      </c>
      <c r="D59" s="37">
        <v>302</v>
      </c>
      <c r="E59" s="37">
        <v>285</v>
      </c>
      <c r="F59" s="38">
        <v>94.37086092715232</v>
      </c>
      <c r="G59" s="39"/>
      <c r="H59" s="129">
        <v>20.235</v>
      </c>
      <c r="I59" s="130">
        <v>14.485</v>
      </c>
      <c r="J59" s="130">
        <v>13.88</v>
      </c>
      <c r="K59" s="40">
        <v>95.82326544701415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118</v>
      </c>
      <c r="D61" s="29">
        <v>120</v>
      </c>
      <c r="E61" s="29">
        <v>120</v>
      </c>
      <c r="F61" s="30"/>
      <c r="G61" s="30"/>
      <c r="H61" s="128">
        <v>4.248</v>
      </c>
      <c r="I61" s="128">
        <v>3.5</v>
      </c>
      <c r="J61" s="128">
        <v>4.32</v>
      </c>
      <c r="K61" s="31"/>
    </row>
    <row r="62" spans="1:11" s="32" customFormat="1" ht="11.25" customHeight="1">
      <c r="A62" s="34" t="s">
        <v>49</v>
      </c>
      <c r="B62" s="28"/>
      <c r="C62" s="29">
        <v>136</v>
      </c>
      <c r="D62" s="29">
        <v>148</v>
      </c>
      <c r="E62" s="29">
        <v>136</v>
      </c>
      <c r="F62" s="30"/>
      <c r="G62" s="30"/>
      <c r="H62" s="128">
        <v>2.876</v>
      </c>
      <c r="I62" s="128">
        <v>3.156</v>
      </c>
      <c r="J62" s="128">
        <v>3.035</v>
      </c>
      <c r="K62" s="31"/>
    </row>
    <row r="63" spans="1:11" s="32" customFormat="1" ht="11.25" customHeight="1">
      <c r="A63" s="34" t="s">
        <v>50</v>
      </c>
      <c r="B63" s="28"/>
      <c r="C63" s="29">
        <v>1128</v>
      </c>
      <c r="D63" s="29">
        <v>1121</v>
      </c>
      <c r="E63" s="29">
        <v>1111</v>
      </c>
      <c r="F63" s="30"/>
      <c r="G63" s="30"/>
      <c r="H63" s="128">
        <v>83.273</v>
      </c>
      <c r="I63" s="128">
        <v>43.368</v>
      </c>
      <c r="J63" s="128">
        <v>57.27</v>
      </c>
      <c r="K63" s="31"/>
    </row>
    <row r="64" spans="1:11" s="23" customFormat="1" ht="11.25" customHeight="1">
      <c r="A64" s="35" t="s">
        <v>51</v>
      </c>
      <c r="B64" s="36"/>
      <c r="C64" s="37">
        <v>1382</v>
      </c>
      <c r="D64" s="37">
        <v>1389</v>
      </c>
      <c r="E64" s="37">
        <v>1367</v>
      </c>
      <c r="F64" s="38">
        <v>98.4161267098632</v>
      </c>
      <c r="G64" s="39"/>
      <c r="H64" s="129">
        <v>90.39699999999999</v>
      </c>
      <c r="I64" s="130">
        <v>50.024</v>
      </c>
      <c r="J64" s="130">
        <v>64.625</v>
      </c>
      <c r="K64" s="40">
        <v>129.18798976491283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603</v>
      </c>
      <c r="D66" s="37">
        <v>720</v>
      </c>
      <c r="E66" s="37">
        <v>670</v>
      </c>
      <c r="F66" s="38">
        <v>93.05555555555556</v>
      </c>
      <c r="G66" s="39"/>
      <c r="H66" s="129">
        <v>30.15</v>
      </c>
      <c r="I66" s="130">
        <v>27.36</v>
      </c>
      <c r="J66" s="130">
        <v>26.13</v>
      </c>
      <c r="K66" s="40">
        <v>95.50438596491229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8"/>
      <c r="I68" s="128"/>
      <c r="J68" s="128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8"/>
      <c r="I69" s="128"/>
      <c r="J69" s="128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9"/>
      <c r="I70" s="130"/>
      <c r="J70" s="130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13</v>
      </c>
      <c r="D72" s="29">
        <v>27</v>
      </c>
      <c r="E72" s="29">
        <v>20</v>
      </c>
      <c r="F72" s="30"/>
      <c r="G72" s="30"/>
      <c r="H72" s="128">
        <v>0.24</v>
      </c>
      <c r="I72" s="128">
        <v>0.65</v>
      </c>
      <c r="J72" s="128">
        <v>0.35</v>
      </c>
      <c r="K72" s="31"/>
    </row>
    <row r="73" spans="1:11" s="32" customFormat="1" ht="11.25" customHeight="1">
      <c r="A73" s="34" t="s">
        <v>57</v>
      </c>
      <c r="B73" s="28"/>
      <c r="C73" s="29">
        <v>78</v>
      </c>
      <c r="D73" s="29">
        <v>80</v>
      </c>
      <c r="E73" s="29">
        <v>80</v>
      </c>
      <c r="F73" s="30"/>
      <c r="G73" s="30"/>
      <c r="H73" s="128">
        <v>2.904</v>
      </c>
      <c r="I73" s="128">
        <v>2.9</v>
      </c>
      <c r="J73" s="128">
        <v>2.8</v>
      </c>
      <c r="K73" s="31"/>
    </row>
    <row r="74" spans="1:11" s="32" customFormat="1" ht="11.25" customHeight="1">
      <c r="A74" s="34" t="s">
        <v>58</v>
      </c>
      <c r="B74" s="28"/>
      <c r="C74" s="29">
        <v>339</v>
      </c>
      <c r="D74" s="29">
        <v>276</v>
      </c>
      <c r="E74" s="29">
        <v>97</v>
      </c>
      <c r="F74" s="30"/>
      <c r="G74" s="30"/>
      <c r="H74" s="128">
        <v>13.56</v>
      </c>
      <c r="I74" s="128">
        <v>10.469</v>
      </c>
      <c r="J74" s="128">
        <v>3.7</v>
      </c>
      <c r="K74" s="31"/>
    </row>
    <row r="75" spans="1:11" s="32" customFormat="1" ht="11.25" customHeight="1">
      <c r="A75" s="34" t="s">
        <v>59</v>
      </c>
      <c r="B75" s="28"/>
      <c r="C75" s="29">
        <v>42</v>
      </c>
      <c r="D75" s="29">
        <v>19</v>
      </c>
      <c r="E75" s="29">
        <v>45</v>
      </c>
      <c r="F75" s="30"/>
      <c r="G75" s="30"/>
      <c r="H75" s="128">
        <v>1.794</v>
      </c>
      <c r="I75" s="128">
        <v>1.1</v>
      </c>
      <c r="J75" s="128">
        <v>1.25</v>
      </c>
      <c r="K75" s="31"/>
    </row>
    <row r="76" spans="1:11" s="32" customFormat="1" ht="11.25" customHeight="1">
      <c r="A76" s="34" t="s">
        <v>60</v>
      </c>
      <c r="B76" s="28"/>
      <c r="C76" s="29">
        <v>20</v>
      </c>
      <c r="D76" s="29">
        <v>10</v>
      </c>
      <c r="E76" s="29">
        <v>4</v>
      </c>
      <c r="F76" s="30"/>
      <c r="G76" s="30"/>
      <c r="H76" s="128">
        <v>0.6</v>
      </c>
      <c r="I76" s="128">
        <v>0.25</v>
      </c>
      <c r="J76" s="128">
        <v>0.1</v>
      </c>
      <c r="K76" s="31"/>
    </row>
    <row r="77" spans="1:11" s="32" customFormat="1" ht="11.25" customHeight="1">
      <c r="A77" s="34" t="s">
        <v>61</v>
      </c>
      <c r="B77" s="28"/>
      <c r="C77" s="29">
        <v>192</v>
      </c>
      <c r="D77" s="29">
        <v>198</v>
      </c>
      <c r="E77" s="29">
        <v>138</v>
      </c>
      <c r="F77" s="30"/>
      <c r="G77" s="30"/>
      <c r="H77" s="128">
        <v>7.488</v>
      </c>
      <c r="I77" s="128">
        <v>7.821</v>
      </c>
      <c r="J77" s="128">
        <v>5.382</v>
      </c>
      <c r="K77" s="31"/>
    </row>
    <row r="78" spans="1:11" s="32" customFormat="1" ht="11.25" customHeight="1">
      <c r="A78" s="34" t="s">
        <v>62</v>
      </c>
      <c r="B78" s="28"/>
      <c r="C78" s="29">
        <v>180</v>
      </c>
      <c r="D78" s="29">
        <v>200</v>
      </c>
      <c r="E78" s="29">
        <v>200</v>
      </c>
      <c r="F78" s="30"/>
      <c r="G78" s="30"/>
      <c r="H78" s="128">
        <v>9</v>
      </c>
      <c r="I78" s="128">
        <v>9</v>
      </c>
      <c r="J78" s="128">
        <v>10</v>
      </c>
      <c r="K78" s="31"/>
    </row>
    <row r="79" spans="1:11" s="32" customFormat="1" ht="11.25" customHeight="1">
      <c r="A79" s="34" t="s">
        <v>63</v>
      </c>
      <c r="B79" s="28"/>
      <c r="C79" s="29">
        <v>90</v>
      </c>
      <c r="D79" s="29">
        <v>400</v>
      </c>
      <c r="E79" s="29">
        <v>400</v>
      </c>
      <c r="F79" s="30"/>
      <c r="G79" s="30"/>
      <c r="H79" s="128">
        <v>5.4</v>
      </c>
      <c r="I79" s="128">
        <v>16</v>
      </c>
      <c r="J79" s="128">
        <v>21</v>
      </c>
      <c r="K79" s="31"/>
    </row>
    <row r="80" spans="1:11" s="23" customFormat="1" ht="11.25" customHeight="1">
      <c r="A80" s="41" t="s">
        <v>64</v>
      </c>
      <c r="B80" s="36"/>
      <c r="C80" s="37">
        <v>954</v>
      </c>
      <c r="D80" s="37">
        <v>1210</v>
      </c>
      <c r="E80" s="37">
        <v>984</v>
      </c>
      <c r="F80" s="38">
        <v>81.32231404958678</v>
      </c>
      <c r="G80" s="39"/>
      <c r="H80" s="129">
        <v>40.986</v>
      </c>
      <c r="I80" s="130">
        <v>48.19</v>
      </c>
      <c r="J80" s="130">
        <v>44.582</v>
      </c>
      <c r="K80" s="40">
        <v>92.512969495746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8"/>
      <c r="I82" s="128"/>
      <c r="J82" s="128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8"/>
      <c r="I83" s="128"/>
      <c r="J83" s="128"/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9"/>
      <c r="I84" s="130"/>
      <c r="J84" s="130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3852</v>
      </c>
      <c r="D87" s="48">
        <v>4165</v>
      </c>
      <c r="E87" s="48">
        <v>3858</v>
      </c>
      <c r="F87" s="49">
        <v>92.62905162064826</v>
      </c>
      <c r="G87" s="39"/>
      <c r="H87" s="133">
        <v>199.176</v>
      </c>
      <c r="I87" s="134">
        <v>158.37599999999998</v>
      </c>
      <c r="J87" s="134">
        <v>162.18599999999998</v>
      </c>
      <c r="K87" s="49">
        <v>102.40566752538264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99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6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/>
      <c r="I9" s="128"/>
      <c r="J9" s="128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/>
      <c r="I10" s="128"/>
      <c r="J10" s="128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/>
      <c r="I11" s="128"/>
      <c r="J11" s="128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/>
      <c r="I12" s="128"/>
      <c r="J12" s="128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9"/>
      <c r="I13" s="130"/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>
        <v>18</v>
      </c>
      <c r="E19" s="29">
        <v>17</v>
      </c>
      <c r="F19" s="30"/>
      <c r="G19" s="30"/>
      <c r="H19" s="128"/>
      <c r="I19" s="128">
        <v>0.44</v>
      </c>
      <c r="J19" s="128">
        <v>0.4</v>
      </c>
      <c r="K19" s="31"/>
    </row>
    <row r="20" spans="1:11" s="32" customFormat="1" ht="11.25" customHeight="1">
      <c r="A20" s="34" t="s">
        <v>16</v>
      </c>
      <c r="B20" s="28"/>
      <c r="C20" s="29">
        <v>20</v>
      </c>
      <c r="D20" s="29">
        <v>20</v>
      </c>
      <c r="E20" s="29">
        <v>20</v>
      </c>
      <c r="F20" s="30"/>
      <c r="G20" s="30"/>
      <c r="H20" s="128">
        <v>0.356</v>
      </c>
      <c r="I20" s="128">
        <v>0.35</v>
      </c>
      <c r="J20" s="128">
        <v>0.35</v>
      </c>
      <c r="K20" s="31"/>
    </row>
    <row r="21" spans="1:11" s="32" customFormat="1" ht="11.25" customHeight="1">
      <c r="A21" s="34" t="s">
        <v>17</v>
      </c>
      <c r="B21" s="28"/>
      <c r="C21" s="29"/>
      <c r="D21" s="29">
        <v>39</v>
      </c>
      <c r="E21" s="29">
        <v>39</v>
      </c>
      <c r="F21" s="30"/>
      <c r="G21" s="30"/>
      <c r="H21" s="128"/>
      <c r="I21" s="128">
        <v>0.6</v>
      </c>
      <c r="J21" s="128">
        <v>0.6</v>
      </c>
      <c r="K21" s="31"/>
    </row>
    <row r="22" spans="1:11" s="23" customFormat="1" ht="11.25" customHeight="1">
      <c r="A22" s="35" t="s">
        <v>18</v>
      </c>
      <c r="B22" s="36"/>
      <c r="C22" s="37">
        <v>20</v>
      </c>
      <c r="D22" s="37">
        <v>77</v>
      </c>
      <c r="E22" s="37">
        <v>76</v>
      </c>
      <c r="F22" s="38">
        <v>98.7012987012987</v>
      </c>
      <c r="G22" s="39"/>
      <c r="H22" s="129">
        <v>0.356</v>
      </c>
      <c r="I22" s="130">
        <v>1.3900000000000001</v>
      </c>
      <c r="J22" s="130">
        <v>1.35</v>
      </c>
      <c r="K22" s="40">
        <v>97.12230215827337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380</v>
      </c>
      <c r="D24" s="37">
        <v>300</v>
      </c>
      <c r="E24" s="37">
        <v>399</v>
      </c>
      <c r="F24" s="38">
        <v>133</v>
      </c>
      <c r="G24" s="39"/>
      <c r="H24" s="129">
        <v>31.046</v>
      </c>
      <c r="I24" s="130">
        <v>23.42</v>
      </c>
      <c r="J24" s="130">
        <v>27.702</v>
      </c>
      <c r="K24" s="40">
        <v>118.28351836037575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13</v>
      </c>
      <c r="D26" s="37">
        <v>14</v>
      </c>
      <c r="E26" s="37">
        <v>10</v>
      </c>
      <c r="F26" s="38">
        <v>71.42857142857143</v>
      </c>
      <c r="G26" s="39"/>
      <c r="H26" s="129">
        <v>0.825</v>
      </c>
      <c r="I26" s="130">
        <v>0.8</v>
      </c>
      <c r="J26" s="130">
        <v>0.5</v>
      </c>
      <c r="K26" s="40">
        <v>62.5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/>
      <c r="D28" s="29">
        <v>40</v>
      </c>
      <c r="E28" s="29">
        <v>31</v>
      </c>
      <c r="F28" s="30"/>
      <c r="G28" s="30"/>
      <c r="H28" s="128"/>
      <c r="I28" s="128">
        <v>2.22</v>
      </c>
      <c r="J28" s="128">
        <v>1.6</v>
      </c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8"/>
      <c r="I29" s="128"/>
      <c r="J29" s="128"/>
      <c r="K29" s="31"/>
    </row>
    <row r="30" spans="1:11" s="32" customFormat="1" ht="11.25" customHeight="1">
      <c r="A30" s="34" t="s">
        <v>23</v>
      </c>
      <c r="B30" s="28"/>
      <c r="C30" s="29">
        <v>880</v>
      </c>
      <c r="D30" s="29">
        <v>950</v>
      </c>
      <c r="E30" s="29">
        <v>940</v>
      </c>
      <c r="F30" s="30"/>
      <c r="G30" s="30"/>
      <c r="H30" s="128">
        <v>41.54</v>
      </c>
      <c r="I30" s="128">
        <v>38.705</v>
      </c>
      <c r="J30" s="128">
        <v>47.302</v>
      </c>
      <c r="K30" s="31"/>
    </row>
    <row r="31" spans="1:11" s="23" customFormat="1" ht="11.25" customHeight="1">
      <c r="A31" s="41" t="s">
        <v>24</v>
      </c>
      <c r="B31" s="36"/>
      <c r="C31" s="37">
        <v>880</v>
      </c>
      <c r="D31" s="37">
        <v>990</v>
      </c>
      <c r="E31" s="37">
        <v>971</v>
      </c>
      <c r="F31" s="38">
        <v>98.08080808080808</v>
      </c>
      <c r="G31" s="39"/>
      <c r="H31" s="129">
        <v>41.54</v>
      </c>
      <c r="I31" s="130">
        <v>40.925</v>
      </c>
      <c r="J31" s="130">
        <v>48.902</v>
      </c>
      <c r="K31" s="40">
        <v>119.49175320708613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30</v>
      </c>
      <c r="D33" s="29">
        <v>28</v>
      </c>
      <c r="E33" s="29">
        <v>30</v>
      </c>
      <c r="F33" s="30"/>
      <c r="G33" s="30"/>
      <c r="H33" s="128">
        <v>0.86</v>
      </c>
      <c r="I33" s="128">
        <v>0.8</v>
      </c>
      <c r="J33" s="128">
        <v>0.853</v>
      </c>
      <c r="K33" s="31"/>
    </row>
    <row r="34" spans="1:11" s="32" customFormat="1" ht="11.25" customHeight="1">
      <c r="A34" s="34" t="s">
        <v>26</v>
      </c>
      <c r="B34" s="28"/>
      <c r="C34" s="29">
        <v>123</v>
      </c>
      <c r="D34" s="29">
        <v>123</v>
      </c>
      <c r="E34" s="29">
        <v>64</v>
      </c>
      <c r="F34" s="30"/>
      <c r="G34" s="30"/>
      <c r="H34" s="128">
        <v>4.351</v>
      </c>
      <c r="I34" s="128">
        <v>4.351</v>
      </c>
      <c r="J34" s="128">
        <v>1.819</v>
      </c>
      <c r="K34" s="31"/>
    </row>
    <row r="35" spans="1:11" s="32" customFormat="1" ht="11.25" customHeight="1">
      <c r="A35" s="34" t="s">
        <v>27</v>
      </c>
      <c r="B35" s="28"/>
      <c r="C35" s="29">
        <v>70</v>
      </c>
      <c r="D35" s="29">
        <v>65</v>
      </c>
      <c r="E35" s="29">
        <v>48</v>
      </c>
      <c r="F35" s="30"/>
      <c r="G35" s="30"/>
      <c r="H35" s="128">
        <v>2.781</v>
      </c>
      <c r="I35" s="128">
        <v>2.66</v>
      </c>
      <c r="J35" s="128">
        <v>1.698</v>
      </c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8"/>
      <c r="I36" s="128"/>
      <c r="J36" s="128"/>
      <c r="K36" s="31"/>
    </row>
    <row r="37" spans="1:11" s="23" customFormat="1" ht="11.25" customHeight="1">
      <c r="A37" s="35" t="s">
        <v>29</v>
      </c>
      <c r="B37" s="36"/>
      <c r="C37" s="37">
        <v>223</v>
      </c>
      <c r="D37" s="37">
        <v>216</v>
      </c>
      <c r="E37" s="37">
        <v>142</v>
      </c>
      <c r="F37" s="38">
        <v>65.74074074074075</v>
      </c>
      <c r="G37" s="39"/>
      <c r="H37" s="129">
        <v>7.992</v>
      </c>
      <c r="I37" s="130">
        <v>7.811</v>
      </c>
      <c r="J37" s="130">
        <v>4.369999999999999</v>
      </c>
      <c r="K37" s="40">
        <v>55.94674177442068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80</v>
      </c>
      <c r="D39" s="37">
        <v>80</v>
      </c>
      <c r="E39" s="37">
        <v>80</v>
      </c>
      <c r="F39" s="38">
        <v>100</v>
      </c>
      <c r="G39" s="39"/>
      <c r="H39" s="129">
        <v>2.293</v>
      </c>
      <c r="I39" s="130">
        <v>2.3</v>
      </c>
      <c r="J39" s="130">
        <v>2.1</v>
      </c>
      <c r="K39" s="40">
        <v>91.30434782608697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>
        <v>103</v>
      </c>
      <c r="D41" s="29">
        <v>138</v>
      </c>
      <c r="E41" s="29">
        <v>140</v>
      </c>
      <c r="F41" s="30"/>
      <c r="G41" s="30"/>
      <c r="H41" s="128">
        <v>6.695</v>
      </c>
      <c r="I41" s="128">
        <v>7.896</v>
      </c>
      <c r="J41" s="128">
        <v>9.8</v>
      </c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>
        <v>165</v>
      </c>
      <c r="F42" s="30"/>
      <c r="G42" s="30"/>
      <c r="H42" s="128"/>
      <c r="I42" s="128"/>
      <c r="J42" s="128">
        <v>10.505</v>
      </c>
      <c r="K42" s="31"/>
    </row>
    <row r="43" spans="1:11" s="32" customFormat="1" ht="11.25" customHeight="1">
      <c r="A43" s="34" t="s">
        <v>33</v>
      </c>
      <c r="B43" s="28"/>
      <c r="C43" s="29">
        <v>17</v>
      </c>
      <c r="D43" s="29">
        <v>10</v>
      </c>
      <c r="E43" s="29">
        <v>18</v>
      </c>
      <c r="F43" s="30"/>
      <c r="G43" s="30"/>
      <c r="H43" s="128">
        <v>0.621</v>
      </c>
      <c r="I43" s="128">
        <v>0.35</v>
      </c>
      <c r="J43" s="128">
        <v>0.54</v>
      </c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>
        <v>87</v>
      </c>
      <c r="F44" s="30"/>
      <c r="G44" s="30"/>
      <c r="H44" s="128"/>
      <c r="I44" s="128"/>
      <c r="J44" s="128">
        <v>5.22</v>
      </c>
      <c r="K44" s="31"/>
    </row>
    <row r="45" spans="1:11" s="32" customFormat="1" ht="11.25" customHeight="1">
      <c r="A45" s="34" t="s">
        <v>35</v>
      </c>
      <c r="B45" s="28"/>
      <c r="C45" s="29">
        <v>28</v>
      </c>
      <c r="D45" s="29">
        <v>25</v>
      </c>
      <c r="E45" s="29"/>
      <c r="F45" s="30"/>
      <c r="G45" s="30"/>
      <c r="H45" s="128">
        <v>0.728</v>
      </c>
      <c r="I45" s="128">
        <v>0.9</v>
      </c>
      <c r="J45" s="128"/>
      <c r="K45" s="31"/>
    </row>
    <row r="46" spans="1:11" s="32" customFormat="1" ht="11.25" customHeight="1">
      <c r="A46" s="34" t="s">
        <v>36</v>
      </c>
      <c r="B46" s="28"/>
      <c r="C46" s="29">
        <v>73</v>
      </c>
      <c r="D46" s="29">
        <v>70</v>
      </c>
      <c r="E46" s="29">
        <v>51</v>
      </c>
      <c r="F46" s="30"/>
      <c r="G46" s="30"/>
      <c r="H46" s="128">
        <v>3.212</v>
      </c>
      <c r="I46" s="128">
        <v>2.8</v>
      </c>
      <c r="J46" s="128">
        <v>2.04</v>
      </c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8"/>
      <c r="I47" s="128"/>
      <c r="J47" s="128"/>
      <c r="K47" s="31"/>
    </row>
    <row r="48" spans="1:11" s="32" customFormat="1" ht="11.25" customHeight="1">
      <c r="A48" s="34" t="s">
        <v>38</v>
      </c>
      <c r="B48" s="28"/>
      <c r="C48" s="29">
        <v>651</v>
      </c>
      <c r="D48" s="29">
        <v>608</v>
      </c>
      <c r="E48" s="29">
        <v>278</v>
      </c>
      <c r="F48" s="30"/>
      <c r="G48" s="30"/>
      <c r="H48" s="128">
        <v>32.55</v>
      </c>
      <c r="I48" s="128">
        <v>30.4</v>
      </c>
      <c r="J48" s="128">
        <v>13.9</v>
      </c>
      <c r="K48" s="31"/>
    </row>
    <row r="49" spans="1:11" s="32" customFormat="1" ht="11.25" customHeight="1">
      <c r="A49" s="34" t="s">
        <v>39</v>
      </c>
      <c r="B49" s="28"/>
      <c r="C49" s="29">
        <v>119</v>
      </c>
      <c r="D49" s="29">
        <v>95</v>
      </c>
      <c r="E49" s="29">
        <v>107</v>
      </c>
      <c r="F49" s="30"/>
      <c r="G49" s="30"/>
      <c r="H49" s="128">
        <v>4.165</v>
      </c>
      <c r="I49" s="128">
        <v>3.325</v>
      </c>
      <c r="J49" s="128">
        <v>3.745</v>
      </c>
      <c r="K49" s="31"/>
    </row>
    <row r="50" spans="1:11" s="23" customFormat="1" ht="11.25" customHeight="1">
      <c r="A50" s="41" t="s">
        <v>40</v>
      </c>
      <c r="B50" s="36"/>
      <c r="C50" s="37">
        <v>991</v>
      </c>
      <c r="D50" s="37">
        <v>946</v>
      </c>
      <c r="E50" s="37">
        <v>846</v>
      </c>
      <c r="F50" s="38">
        <v>89.4291754756871</v>
      </c>
      <c r="G50" s="39"/>
      <c r="H50" s="129">
        <v>47.971</v>
      </c>
      <c r="I50" s="130">
        <v>45.67100000000001</v>
      </c>
      <c r="J50" s="130">
        <v>45.74999999999999</v>
      </c>
      <c r="K50" s="40">
        <v>100.17297628692164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1281</v>
      </c>
      <c r="D52" s="37">
        <v>1063</v>
      </c>
      <c r="E52" s="37">
        <v>1063</v>
      </c>
      <c r="F52" s="38">
        <v>100</v>
      </c>
      <c r="G52" s="39"/>
      <c r="H52" s="129">
        <v>44.415</v>
      </c>
      <c r="I52" s="130">
        <v>19.529</v>
      </c>
      <c r="J52" s="130">
        <v>52.938</v>
      </c>
      <c r="K52" s="40">
        <v>271.0737877003431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4300</v>
      </c>
      <c r="D54" s="29">
        <v>3125</v>
      </c>
      <c r="E54" s="29">
        <v>3310</v>
      </c>
      <c r="F54" s="30"/>
      <c r="G54" s="30"/>
      <c r="H54" s="128">
        <v>322.498</v>
      </c>
      <c r="I54" s="128">
        <v>240.625</v>
      </c>
      <c r="J54" s="128">
        <v>259.835</v>
      </c>
      <c r="K54" s="31"/>
    </row>
    <row r="55" spans="1:11" s="32" customFormat="1" ht="11.25" customHeight="1">
      <c r="A55" s="34" t="s">
        <v>43</v>
      </c>
      <c r="B55" s="28"/>
      <c r="C55" s="29">
        <v>1820</v>
      </c>
      <c r="D55" s="29">
        <v>1798</v>
      </c>
      <c r="E55" s="29">
        <v>1730</v>
      </c>
      <c r="F55" s="30"/>
      <c r="G55" s="30"/>
      <c r="H55" s="128">
        <v>109.2</v>
      </c>
      <c r="I55" s="128">
        <v>107.23</v>
      </c>
      <c r="J55" s="128">
        <v>95.15</v>
      </c>
      <c r="K55" s="31"/>
    </row>
    <row r="56" spans="1:11" s="32" customFormat="1" ht="11.25" customHeight="1">
      <c r="A56" s="34" t="s">
        <v>44</v>
      </c>
      <c r="B56" s="28"/>
      <c r="C56" s="29">
        <v>948</v>
      </c>
      <c r="D56" s="29">
        <v>1090</v>
      </c>
      <c r="E56" s="29">
        <v>900</v>
      </c>
      <c r="F56" s="30"/>
      <c r="G56" s="30"/>
      <c r="H56" s="128">
        <v>62.224</v>
      </c>
      <c r="I56" s="128">
        <v>67.8</v>
      </c>
      <c r="J56" s="128">
        <v>60.15</v>
      </c>
      <c r="K56" s="31"/>
    </row>
    <row r="57" spans="1:11" s="32" customFormat="1" ht="11.25" customHeight="1">
      <c r="A57" s="34" t="s">
        <v>45</v>
      </c>
      <c r="B57" s="28"/>
      <c r="C57" s="29"/>
      <c r="D57" s="29">
        <v>11</v>
      </c>
      <c r="E57" s="29">
        <v>11</v>
      </c>
      <c r="F57" s="30"/>
      <c r="G57" s="30"/>
      <c r="H57" s="128"/>
      <c r="I57" s="128">
        <v>0.55</v>
      </c>
      <c r="J57" s="128">
        <v>0.55</v>
      </c>
      <c r="K57" s="31"/>
    </row>
    <row r="58" spans="1:11" s="32" customFormat="1" ht="11.25" customHeight="1">
      <c r="A58" s="34" t="s">
        <v>46</v>
      </c>
      <c r="B58" s="28"/>
      <c r="C58" s="29">
        <v>623</v>
      </c>
      <c r="D58" s="29">
        <v>438</v>
      </c>
      <c r="E58" s="29">
        <v>438</v>
      </c>
      <c r="F58" s="30"/>
      <c r="G58" s="30"/>
      <c r="H58" s="128">
        <v>49.217</v>
      </c>
      <c r="I58" s="128">
        <v>27.156</v>
      </c>
      <c r="J58" s="128">
        <v>25.71</v>
      </c>
      <c r="K58" s="31"/>
    </row>
    <row r="59" spans="1:11" s="23" customFormat="1" ht="11.25" customHeight="1">
      <c r="A59" s="35" t="s">
        <v>47</v>
      </c>
      <c r="B59" s="36"/>
      <c r="C59" s="37">
        <v>7691</v>
      </c>
      <c r="D59" s="37">
        <v>6462</v>
      </c>
      <c r="E59" s="37">
        <v>6389</v>
      </c>
      <c r="F59" s="38">
        <v>98.87031878675333</v>
      </c>
      <c r="G59" s="39"/>
      <c r="H59" s="129">
        <v>543.139</v>
      </c>
      <c r="I59" s="130">
        <v>443.36100000000005</v>
      </c>
      <c r="J59" s="130">
        <v>441.395</v>
      </c>
      <c r="K59" s="40">
        <v>99.55656902614346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74</v>
      </c>
      <c r="D61" s="29">
        <v>85</v>
      </c>
      <c r="E61" s="29">
        <v>85</v>
      </c>
      <c r="F61" s="30"/>
      <c r="G61" s="30"/>
      <c r="H61" s="128">
        <v>3.33</v>
      </c>
      <c r="I61" s="128">
        <v>3.83</v>
      </c>
      <c r="J61" s="128">
        <v>3.825</v>
      </c>
      <c r="K61" s="31"/>
    </row>
    <row r="62" spans="1:11" s="32" customFormat="1" ht="11.25" customHeight="1">
      <c r="A62" s="34" t="s">
        <v>49</v>
      </c>
      <c r="B62" s="28"/>
      <c r="C62" s="29">
        <v>70</v>
      </c>
      <c r="D62" s="29">
        <v>70</v>
      </c>
      <c r="E62" s="29">
        <v>70</v>
      </c>
      <c r="F62" s="30"/>
      <c r="G62" s="30"/>
      <c r="H62" s="128">
        <v>1.559</v>
      </c>
      <c r="I62" s="128">
        <v>1.56</v>
      </c>
      <c r="J62" s="128">
        <v>1.648</v>
      </c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8"/>
      <c r="I63" s="128"/>
      <c r="J63" s="128"/>
      <c r="K63" s="31"/>
    </row>
    <row r="64" spans="1:11" s="23" customFormat="1" ht="11.25" customHeight="1">
      <c r="A64" s="35" t="s">
        <v>51</v>
      </c>
      <c r="B64" s="36"/>
      <c r="C64" s="37">
        <v>144</v>
      </c>
      <c r="D64" s="37">
        <v>155</v>
      </c>
      <c r="E64" s="37">
        <v>155</v>
      </c>
      <c r="F64" s="38">
        <v>100</v>
      </c>
      <c r="G64" s="39"/>
      <c r="H64" s="129">
        <v>4.889</v>
      </c>
      <c r="I64" s="130">
        <v>5.390000000000001</v>
      </c>
      <c r="J64" s="130">
        <v>5.473</v>
      </c>
      <c r="K64" s="40">
        <v>101.53988868274581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327</v>
      </c>
      <c r="D66" s="37">
        <v>110</v>
      </c>
      <c r="E66" s="37">
        <v>100</v>
      </c>
      <c r="F66" s="38">
        <v>90.9090909090909</v>
      </c>
      <c r="G66" s="39"/>
      <c r="H66" s="129">
        <v>17.985</v>
      </c>
      <c r="I66" s="130">
        <v>6.325</v>
      </c>
      <c r="J66" s="130">
        <v>5.737</v>
      </c>
      <c r="K66" s="40">
        <v>90.70355731225297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8"/>
      <c r="I68" s="128"/>
      <c r="J68" s="128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8"/>
      <c r="I69" s="128"/>
      <c r="J69" s="128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9"/>
      <c r="I70" s="130"/>
      <c r="J70" s="130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18</v>
      </c>
      <c r="D72" s="29">
        <v>18</v>
      </c>
      <c r="E72" s="29">
        <v>15</v>
      </c>
      <c r="F72" s="30"/>
      <c r="G72" s="30"/>
      <c r="H72" s="128">
        <v>0.315</v>
      </c>
      <c r="I72" s="128">
        <v>0.315</v>
      </c>
      <c r="J72" s="128">
        <v>0.265</v>
      </c>
      <c r="K72" s="31"/>
    </row>
    <row r="73" spans="1:11" s="32" customFormat="1" ht="11.25" customHeight="1">
      <c r="A73" s="34" t="s">
        <v>57</v>
      </c>
      <c r="B73" s="28"/>
      <c r="C73" s="29">
        <v>88</v>
      </c>
      <c r="D73" s="29">
        <v>84</v>
      </c>
      <c r="E73" s="29">
        <v>84</v>
      </c>
      <c r="F73" s="30"/>
      <c r="G73" s="30"/>
      <c r="H73" s="128">
        <v>3.351</v>
      </c>
      <c r="I73" s="128">
        <v>3.2</v>
      </c>
      <c r="J73" s="128">
        <v>2.94</v>
      </c>
      <c r="K73" s="31"/>
    </row>
    <row r="74" spans="1:11" s="32" customFormat="1" ht="11.25" customHeight="1">
      <c r="A74" s="34" t="s">
        <v>58</v>
      </c>
      <c r="B74" s="28"/>
      <c r="C74" s="29">
        <v>525</v>
      </c>
      <c r="D74" s="29">
        <v>193</v>
      </c>
      <c r="E74" s="29">
        <v>73</v>
      </c>
      <c r="F74" s="30"/>
      <c r="G74" s="30"/>
      <c r="H74" s="128">
        <v>21</v>
      </c>
      <c r="I74" s="128">
        <v>8.1</v>
      </c>
      <c r="J74" s="128">
        <v>3.056</v>
      </c>
      <c r="K74" s="31"/>
    </row>
    <row r="75" spans="1:11" s="32" customFormat="1" ht="11.25" customHeight="1">
      <c r="A75" s="34" t="s">
        <v>59</v>
      </c>
      <c r="B75" s="28"/>
      <c r="C75" s="29">
        <v>155</v>
      </c>
      <c r="D75" s="29">
        <v>206</v>
      </c>
      <c r="E75" s="29">
        <v>140</v>
      </c>
      <c r="F75" s="30"/>
      <c r="G75" s="30"/>
      <c r="H75" s="128">
        <v>6.506</v>
      </c>
      <c r="I75" s="128">
        <v>12.017</v>
      </c>
      <c r="J75" s="128">
        <v>4.156</v>
      </c>
      <c r="K75" s="31"/>
    </row>
    <row r="76" spans="1:11" s="32" customFormat="1" ht="11.25" customHeight="1">
      <c r="A76" s="34" t="s">
        <v>60</v>
      </c>
      <c r="B76" s="28"/>
      <c r="C76" s="29">
        <v>5</v>
      </c>
      <c r="D76" s="29"/>
      <c r="E76" s="29"/>
      <c r="F76" s="30"/>
      <c r="G76" s="30"/>
      <c r="H76" s="128">
        <v>0.137</v>
      </c>
      <c r="I76" s="128"/>
      <c r="J76" s="128"/>
      <c r="K76" s="31"/>
    </row>
    <row r="77" spans="1:11" s="32" customFormat="1" ht="11.25" customHeight="1">
      <c r="A77" s="34" t="s">
        <v>61</v>
      </c>
      <c r="B77" s="28"/>
      <c r="C77" s="29">
        <v>10</v>
      </c>
      <c r="D77" s="29">
        <v>10</v>
      </c>
      <c r="E77" s="29">
        <v>7</v>
      </c>
      <c r="F77" s="30"/>
      <c r="G77" s="30"/>
      <c r="H77" s="128">
        <v>0.39</v>
      </c>
      <c r="I77" s="128">
        <v>0.396</v>
      </c>
      <c r="J77" s="128">
        <v>0.273</v>
      </c>
      <c r="K77" s="31"/>
    </row>
    <row r="78" spans="1:11" s="32" customFormat="1" ht="11.25" customHeight="1">
      <c r="A78" s="34" t="s">
        <v>62</v>
      </c>
      <c r="B78" s="28"/>
      <c r="C78" s="29">
        <v>436</v>
      </c>
      <c r="D78" s="29">
        <v>400</v>
      </c>
      <c r="E78" s="29">
        <v>400</v>
      </c>
      <c r="F78" s="30"/>
      <c r="G78" s="30"/>
      <c r="H78" s="128">
        <v>21.296</v>
      </c>
      <c r="I78" s="128">
        <v>20</v>
      </c>
      <c r="J78" s="128">
        <v>20</v>
      </c>
      <c r="K78" s="31"/>
    </row>
    <row r="79" spans="1:11" s="32" customFormat="1" ht="11.25" customHeight="1">
      <c r="A79" s="34" t="s">
        <v>63</v>
      </c>
      <c r="B79" s="28"/>
      <c r="C79" s="29">
        <v>360</v>
      </c>
      <c r="D79" s="29">
        <v>60</v>
      </c>
      <c r="E79" s="29">
        <v>60</v>
      </c>
      <c r="F79" s="30"/>
      <c r="G79" s="30"/>
      <c r="H79" s="128">
        <v>21.6</v>
      </c>
      <c r="I79" s="128">
        <v>3</v>
      </c>
      <c r="J79" s="128">
        <v>8</v>
      </c>
      <c r="K79" s="31"/>
    </row>
    <row r="80" spans="1:11" s="23" customFormat="1" ht="11.25" customHeight="1">
      <c r="A80" s="41" t="s">
        <v>64</v>
      </c>
      <c r="B80" s="36"/>
      <c r="C80" s="37">
        <v>1597</v>
      </c>
      <c r="D80" s="37">
        <v>971</v>
      </c>
      <c r="E80" s="37">
        <v>779</v>
      </c>
      <c r="F80" s="38">
        <v>80.22657054582905</v>
      </c>
      <c r="G80" s="39"/>
      <c r="H80" s="129">
        <v>74.595</v>
      </c>
      <c r="I80" s="130">
        <v>47.028</v>
      </c>
      <c r="J80" s="130">
        <v>38.69</v>
      </c>
      <c r="K80" s="40">
        <v>82.2701369396955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8"/>
      <c r="I82" s="128"/>
      <c r="J82" s="128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8"/>
      <c r="I83" s="128"/>
      <c r="J83" s="128"/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9"/>
      <c r="I84" s="130"/>
      <c r="J84" s="130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13627</v>
      </c>
      <c r="D87" s="48">
        <v>11384</v>
      </c>
      <c r="E87" s="48">
        <v>11010</v>
      </c>
      <c r="F87" s="49">
        <v>96.71468728039353</v>
      </c>
      <c r="G87" s="39"/>
      <c r="H87" s="133">
        <v>817.046</v>
      </c>
      <c r="I87" s="134">
        <v>643.9500000000002</v>
      </c>
      <c r="J87" s="134">
        <v>674.9069999999999</v>
      </c>
      <c r="K87" s="49">
        <v>104.8073608199394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100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7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6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>
        <v>1</v>
      </c>
      <c r="E9" s="29">
        <v>2</v>
      </c>
      <c r="F9" s="30"/>
      <c r="G9" s="30"/>
      <c r="H9" s="128"/>
      <c r="I9" s="128">
        <v>0.001</v>
      </c>
      <c r="J9" s="128">
        <v>0.002</v>
      </c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/>
      <c r="I10" s="128"/>
      <c r="J10" s="128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/>
      <c r="I11" s="128"/>
      <c r="J11" s="128"/>
      <c r="K11" s="31"/>
    </row>
    <row r="12" spans="1:11" s="32" customFormat="1" ht="11.25" customHeight="1">
      <c r="A12" s="34" t="s">
        <v>11</v>
      </c>
      <c r="B12" s="28"/>
      <c r="C12" s="29"/>
      <c r="D12" s="29">
        <v>1</v>
      </c>
      <c r="E12" s="29">
        <v>1</v>
      </c>
      <c r="F12" s="30"/>
      <c r="G12" s="30"/>
      <c r="H12" s="128"/>
      <c r="I12" s="128">
        <v>0.001</v>
      </c>
      <c r="J12" s="128">
        <v>0.001</v>
      </c>
      <c r="K12" s="31"/>
    </row>
    <row r="13" spans="1:11" s="23" customFormat="1" ht="11.25" customHeight="1">
      <c r="A13" s="35" t="s">
        <v>12</v>
      </c>
      <c r="B13" s="36"/>
      <c r="C13" s="37"/>
      <c r="D13" s="37">
        <v>2</v>
      </c>
      <c r="E13" s="37">
        <v>3</v>
      </c>
      <c r="F13" s="38">
        <v>150</v>
      </c>
      <c r="G13" s="39"/>
      <c r="H13" s="129"/>
      <c r="I13" s="130">
        <v>0.002</v>
      </c>
      <c r="J13" s="130">
        <v>0.003</v>
      </c>
      <c r="K13" s="40">
        <v>150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>
        <v>1</v>
      </c>
      <c r="D15" s="37">
        <v>1</v>
      </c>
      <c r="E15" s="37">
        <v>1</v>
      </c>
      <c r="F15" s="38">
        <v>100</v>
      </c>
      <c r="G15" s="39"/>
      <c r="H15" s="129">
        <v>0.012</v>
      </c>
      <c r="I15" s="130"/>
      <c r="J15" s="130">
        <v>0.013</v>
      </c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>
        <v>3</v>
      </c>
      <c r="D19" s="29">
        <v>2</v>
      </c>
      <c r="E19" s="29"/>
      <c r="F19" s="30"/>
      <c r="G19" s="30"/>
      <c r="H19" s="128">
        <v>0.031</v>
      </c>
      <c r="I19" s="128">
        <v>0.031</v>
      </c>
      <c r="J19" s="128"/>
      <c r="K19" s="31"/>
    </row>
    <row r="20" spans="1:11" s="32" customFormat="1" ht="11.25" customHeight="1">
      <c r="A20" s="34" t="s">
        <v>16</v>
      </c>
      <c r="B20" s="28"/>
      <c r="C20" s="29">
        <v>2</v>
      </c>
      <c r="D20" s="29">
        <v>3</v>
      </c>
      <c r="E20" s="29"/>
      <c r="F20" s="30"/>
      <c r="G20" s="30"/>
      <c r="H20" s="128">
        <v>0.03</v>
      </c>
      <c r="I20" s="128">
        <v>0.03</v>
      </c>
      <c r="J20" s="128"/>
      <c r="K20" s="31"/>
    </row>
    <row r="21" spans="1:11" s="32" customFormat="1" ht="11.25" customHeight="1">
      <c r="A21" s="34" t="s">
        <v>17</v>
      </c>
      <c r="B21" s="28"/>
      <c r="C21" s="29">
        <v>3</v>
      </c>
      <c r="D21" s="29">
        <v>3</v>
      </c>
      <c r="E21" s="29"/>
      <c r="F21" s="30"/>
      <c r="G21" s="30"/>
      <c r="H21" s="128">
        <v>0.061</v>
      </c>
      <c r="I21" s="128">
        <v>0.061</v>
      </c>
      <c r="J21" s="128"/>
      <c r="K21" s="31"/>
    </row>
    <row r="22" spans="1:11" s="23" customFormat="1" ht="11.25" customHeight="1">
      <c r="A22" s="35" t="s">
        <v>18</v>
      </c>
      <c r="B22" s="36"/>
      <c r="C22" s="37">
        <v>8</v>
      </c>
      <c r="D22" s="37">
        <v>8</v>
      </c>
      <c r="E22" s="37"/>
      <c r="F22" s="38"/>
      <c r="G22" s="39"/>
      <c r="H22" s="129">
        <v>0.122</v>
      </c>
      <c r="I22" s="130">
        <v>0.122</v>
      </c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878</v>
      </c>
      <c r="D24" s="37">
        <v>990</v>
      </c>
      <c r="E24" s="37">
        <v>990</v>
      </c>
      <c r="F24" s="38">
        <v>100</v>
      </c>
      <c r="G24" s="39"/>
      <c r="H24" s="129">
        <v>18.686</v>
      </c>
      <c r="I24" s="130">
        <v>20.001</v>
      </c>
      <c r="J24" s="130">
        <v>20.001</v>
      </c>
      <c r="K24" s="40">
        <v>100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3</v>
      </c>
      <c r="D26" s="37">
        <v>32</v>
      </c>
      <c r="E26" s="37">
        <v>25</v>
      </c>
      <c r="F26" s="38">
        <v>78.125</v>
      </c>
      <c r="G26" s="39"/>
      <c r="H26" s="129">
        <v>0.071</v>
      </c>
      <c r="I26" s="130">
        <v>0.86</v>
      </c>
      <c r="J26" s="130">
        <v>0.625</v>
      </c>
      <c r="K26" s="40">
        <v>72.67441860465117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22</v>
      </c>
      <c r="D28" s="29">
        <v>37</v>
      </c>
      <c r="E28" s="29"/>
      <c r="F28" s="30"/>
      <c r="G28" s="30"/>
      <c r="H28" s="128">
        <v>0.308</v>
      </c>
      <c r="I28" s="128">
        <v>0.67</v>
      </c>
      <c r="J28" s="128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8"/>
      <c r="I29" s="128"/>
      <c r="J29" s="128"/>
      <c r="K29" s="31"/>
    </row>
    <row r="30" spans="1:11" s="32" customFormat="1" ht="11.25" customHeight="1">
      <c r="A30" s="34" t="s">
        <v>23</v>
      </c>
      <c r="B30" s="28"/>
      <c r="C30" s="29">
        <v>66</v>
      </c>
      <c r="D30" s="29">
        <v>39</v>
      </c>
      <c r="E30" s="29">
        <v>56</v>
      </c>
      <c r="F30" s="30"/>
      <c r="G30" s="30"/>
      <c r="H30" s="128">
        <v>1.325</v>
      </c>
      <c r="I30" s="128">
        <v>0.75</v>
      </c>
      <c r="J30" s="128">
        <v>0.83</v>
      </c>
      <c r="K30" s="31"/>
    </row>
    <row r="31" spans="1:11" s="23" customFormat="1" ht="11.25" customHeight="1">
      <c r="A31" s="41" t="s">
        <v>24</v>
      </c>
      <c r="B31" s="36"/>
      <c r="C31" s="37">
        <v>88</v>
      </c>
      <c r="D31" s="37">
        <v>76</v>
      </c>
      <c r="E31" s="37">
        <v>56</v>
      </c>
      <c r="F31" s="38">
        <v>73.6842105263158</v>
      </c>
      <c r="G31" s="39"/>
      <c r="H31" s="129">
        <v>1.633</v>
      </c>
      <c r="I31" s="130">
        <v>1.42</v>
      </c>
      <c r="J31" s="130">
        <v>0.83</v>
      </c>
      <c r="K31" s="40">
        <v>58.45070422535211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69</v>
      </c>
      <c r="D33" s="29">
        <v>60</v>
      </c>
      <c r="E33" s="29">
        <v>60</v>
      </c>
      <c r="F33" s="30"/>
      <c r="G33" s="30"/>
      <c r="H33" s="128">
        <v>0.727</v>
      </c>
      <c r="I33" s="128">
        <v>0.564</v>
      </c>
      <c r="J33" s="128">
        <v>0.569</v>
      </c>
      <c r="K33" s="31"/>
    </row>
    <row r="34" spans="1:11" s="32" customFormat="1" ht="11.25" customHeight="1">
      <c r="A34" s="34" t="s">
        <v>26</v>
      </c>
      <c r="B34" s="28"/>
      <c r="C34" s="29">
        <v>13</v>
      </c>
      <c r="D34" s="29">
        <v>13</v>
      </c>
      <c r="E34" s="29">
        <v>2</v>
      </c>
      <c r="F34" s="30"/>
      <c r="G34" s="30"/>
      <c r="H34" s="128">
        <v>0.208</v>
      </c>
      <c r="I34" s="128">
        <v>0.16</v>
      </c>
      <c r="J34" s="128">
        <v>0.025</v>
      </c>
      <c r="K34" s="31"/>
    </row>
    <row r="35" spans="1:11" s="32" customFormat="1" ht="11.25" customHeight="1">
      <c r="A35" s="34" t="s">
        <v>27</v>
      </c>
      <c r="B35" s="28"/>
      <c r="C35" s="29">
        <v>53</v>
      </c>
      <c r="D35" s="29">
        <v>30</v>
      </c>
      <c r="E35" s="29">
        <v>36</v>
      </c>
      <c r="F35" s="30"/>
      <c r="G35" s="30"/>
      <c r="H35" s="128">
        <v>0.705</v>
      </c>
      <c r="I35" s="128">
        <v>0.572</v>
      </c>
      <c r="J35" s="128">
        <v>0.469</v>
      </c>
      <c r="K35" s="31"/>
    </row>
    <row r="36" spans="1:11" s="32" customFormat="1" ht="11.25" customHeight="1">
      <c r="A36" s="34" t="s">
        <v>28</v>
      </c>
      <c r="B36" s="28"/>
      <c r="C36" s="29">
        <v>169</v>
      </c>
      <c r="D36" s="29">
        <v>169</v>
      </c>
      <c r="E36" s="29">
        <v>196</v>
      </c>
      <c r="F36" s="30"/>
      <c r="G36" s="30"/>
      <c r="H36" s="128">
        <v>3.042</v>
      </c>
      <c r="I36" s="128">
        <v>2.45</v>
      </c>
      <c r="J36" s="128">
        <v>2.45</v>
      </c>
      <c r="K36" s="31"/>
    </row>
    <row r="37" spans="1:11" s="23" customFormat="1" ht="11.25" customHeight="1">
      <c r="A37" s="35" t="s">
        <v>29</v>
      </c>
      <c r="B37" s="36"/>
      <c r="C37" s="37">
        <v>304</v>
      </c>
      <c r="D37" s="37">
        <v>272</v>
      </c>
      <c r="E37" s="37">
        <v>294</v>
      </c>
      <c r="F37" s="38">
        <v>108.08823529411765</v>
      </c>
      <c r="G37" s="39"/>
      <c r="H37" s="129">
        <v>4.6819999999999995</v>
      </c>
      <c r="I37" s="130">
        <v>3.746</v>
      </c>
      <c r="J37" s="130">
        <v>3.513</v>
      </c>
      <c r="K37" s="40">
        <v>93.78003203416978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10</v>
      </c>
      <c r="D39" s="37">
        <v>9</v>
      </c>
      <c r="E39" s="37">
        <v>9</v>
      </c>
      <c r="F39" s="38">
        <v>100</v>
      </c>
      <c r="G39" s="39"/>
      <c r="H39" s="129">
        <v>0.182</v>
      </c>
      <c r="I39" s="130">
        <v>0.19</v>
      </c>
      <c r="J39" s="130">
        <v>0.19</v>
      </c>
      <c r="K39" s="40">
        <v>100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8"/>
      <c r="I41" s="128"/>
      <c r="J41" s="128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8"/>
      <c r="I42" s="128"/>
      <c r="J42" s="128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8"/>
      <c r="I43" s="128"/>
      <c r="J43" s="128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/>
      <c r="I44" s="128"/>
      <c r="J44" s="128"/>
      <c r="K44" s="31"/>
    </row>
    <row r="45" spans="1:11" s="32" customFormat="1" ht="11.25" customHeight="1">
      <c r="A45" s="34" t="s">
        <v>35</v>
      </c>
      <c r="B45" s="28"/>
      <c r="C45" s="29"/>
      <c r="D45" s="29">
        <v>17</v>
      </c>
      <c r="E45" s="29">
        <v>21</v>
      </c>
      <c r="F45" s="30"/>
      <c r="G45" s="30"/>
      <c r="H45" s="128"/>
      <c r="I45" s="128">
        <v>0.374</v>
      </c>
      <c r="J45" s="128"/>
      <c r="K45" s="31"/>
    </row>
    <row r="46" spans="1:11" s="32" customFormat="1" ht="11.25" customHeight="1">
      <c r="A46" s="34" t="s">
        <v>36</v>
      </c>
      <c r="B46" s="28"/>
      <c r="C46" s="29">
        <v>3</v>
      </c>
      <c r="D46" s="29"/>
      <c r="E46" s="29"/>
      <c r="F46" s="30"/>
      <c r="G46" s="30"/>
      <c r="H46" s="128">
        <v>0.042</v>
      </c>
      <c r="I46" s="128"/>
      <c r="J46" s="128"/>
      <c r="K46" s="31"/>
    </row>
    <row r="47" spans="1:11" s="32" customFormat="1" ht="11.25" customHeight="1">
      <c r="A47" s="34" t="s">
        <v>37</v>
      </c>
      <c r="B47" s="28"/>
      <c r="C47" s="29">
        <v>56</v>
      </c>
      <c r="D47" s="29">
        <v>34</v>
      </c>
      <c r="E47" s="29">
        <v>26</v>
      </c>
      <c r="F47" s="30"/>
      <c r="G47" s="30"/>
      <c r="H47" s="128">
        <v>1.12</v>
      </c>
      <c r="I47" s="128">
        <v>0.748</v>
      </c>
      <c r="J47" s="128"/>
      <c r="K47" s="31"/>
    </row>
    <row r="48" spans="1:11" s="32" customFormat="1" ht="11.25" customHeight="1">
      <c r="A48" s="34" t="s">
        <v>38</v>
      </c>
      <c r="B48" s="28"/>
      <c r="C48" s="29">
        <v>194</v>
      </c>
      <c r="D48" s="29">
        <v>159</v>
      </c>
      <c r="E48" s="29">
        <v>113</v>
      </c>
      <c r="F48" s="30"/>
      <c r="G48" s="30"/>
      <c r="H48" s="128">
        <v>4.268</v>
      </c>
      <c r="I48" s="128">
        <v>3.498</v>
      </c>
      <c r="J48" s="128"/>
      <c r="K48" s="31"/>
    </row>
    <row r="49" spans="1:11" s="32" customFormat="1" ht="11.25" customHeight="1">
      <c r="A49" s="34" t="s">
        <v>39</v>
      </c>
      <c r="B49" s="28"/>
      <c r="C49" s="29">
        <v>43</v>
      </c>
      <c r="D49" s="29">
        <v>12</v>
      </c>
      <c r="E49" s="29"/>
      <c r="F49" s="30"/>
      <c r="G49" s="30"/>
      <c r="H49" s="128">
        <v>0.783</v>
      </c>
      <c r="I49" s="128">
        <v>0.072</v>
      </c>
      <c r="J49" s="128"/>
      <c r="K49" s="31"/>
    </row>
    <row r="50" spans="1:11" s="23" customFormat="1" ht="11.25" customHeight="1">
      <c r="A50" s="41" t="s">
        <v>40</v>
      </c>
      <c r="B50" s="36"/>
      <c r="C50" s="37">
        <v>296</v>
      </c>
      <c r="D50" s="37">
        <v>222</v>
      </c>
      <c r="E50" s="37">
        <v>160</v>
      </c>
      <c r="F50" s="38">
        <v>72.07207207207207</v>
      </c>
      <c r="G50" s="39"/>
      <c r="H50" s="129">
        <v>6.213</v>
      </c>
      <c r="I50" s="130">
        <v>4.692</v>
      </c>
      <c r="J50" s="130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2</v>
      </c>
      <c r="D52" s="37">
        <v>1</v>
      </c>
      <c r="E52" s="37">
        <v>1</v>
      </c>
      <c r="F52" s="38">
        <v>100</v>
      </c>
      <c r="G52" s="39"/>
      <c r="H52" s="129">
        <v>0.038</v>
      </c>
      <c r="I52" s="130">
        <v>0.015</v>
      </c>
      <c r="J52" s="130">
        <v>0.015</v>
      </c>
      <c r="K52" s="40">
        <v>100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239</v>
      </c>
      <c r="D54" s="29">
        <v>230</v>
      </c>
      <c r="E54" s="29">
        <v>162</v>
      </c>
      <c r="F54" s="30"/>
      <c r="G54" s="30"/>
      <c r="H54" s="128">
        <v>5.378</v>
      </c>
      <c r="I54" s="128">
        <v>4.83</v>
      </c>
      <c r="J54" s="128">
        <v>3.402</v>
      </c>
      <c r="K54" s="31"/>
    </row>
    <row r="55" spans="1:11" s="32" customFormat="1" ht="11.25" customHeight="1">
      <c r="A55" s="34" t="s">
        <v>43</v>
      </c>
      <c r="B55" s="28"/>
      <c r="C55" s="29">
        <v>2</v>
      </c>
      <c r="D55" s="29">
        <v>2</v>
      </c>
      <c r="E55" s="29">
        <v>2</v>
      </c>
      <c r="F55" s="30"/>
      <c r="G55" s="30"/>
      <c r="H55" s="128">
        <v>0.032</v>
      </c>
      <c r="I55" s="128">
        <v>0.032</v>
      </c>
      <c r="J55" s="128">
        <v>0.031</v>
      </c>
      <c r="K55" s="31"/>
    </row>
    <row r="56" spans="1:11" s="32" customFormat="1" ht="11.25" customHeight="1">
      <c r="A56" s="34" t="s">
        <v>44</v>
      </c>
      <c r="B56" s="28"/>
      <c r="C56" s="29">
        <v>25</v>
      </c>
      <c r="D56" s="29">
        <v>15</v>
      </c>
      <c r="E56" s="29"/>
      <c r="F56" s="30"/>
      <c r="G56" s="30"/>
      <c r="H56" s="128">
        <v>0.425</v>
      </c>
      <c r="I56" s="128">
        <v>0.3</v>
      </c>
      <c r="J56" s="128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/>
      <c r="I57" s="128"/>
      <c r="J57" s="128"/>
      <c r="K57" s="31"/>
    </row>
    <row r="58" spans="1:11" s="32" customFormat="1" ht="11.25" customHeight="1">
      <c r="A58" s="34" t="s">
        <v>46</v>
      </c>
      <c r="B58" s="28"/>
      <c r="C58" s="29">
        <v>1</v>
      </c>
      <c r="D58" s="29">
        <v>1</v>
      </c>
      <c r="E58" s="29">
        <v>1</v>
      </c>
      <c r="F58" s="30"/>
      <c r="G58" s="30"/>
      <c r="H58" s="128">
        <v>0.018</v>
      </c>
      <c r="I58" s="128">
        <v>0.007</v>
      </c>
      <c r="J58" s="128">
        <v>0.014</v>
      </c>
      <c r="K58" s="31"/>
    </row>
    <row r="59" spans="1:11" s="23" customFormat="1" ht="11.25" customHeight="1">
      <c r="A59" s="35" t="s">
        <v>47</v>
      </c>
      <c r="B59" s="36"/>
      <c r="C59" s="37">
        <v>267</v>
      </c>
      <c r="D59" s="37">
        <v>248</v>
      </c>
      <c r="E59" s="37">
        <v>165</v>
      </c>
      <c r="F59" s="38">
        <v>66.53225806451613</v>
      </c>
      <c r="G59" s="39"/>
      <c r="H59" s="129">
        <v>5.853</v>
      </c>
      <c r="I59" s="130">
        <v>5.169</v>
      </c>
      <c r="J59" s="130">
        <v>3.447</v>
      </c>
      <c r="K59" s="40">
        <v>66.68601276842716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225</v>
      </c>
      <c r="D61" s="29">
        <v>170</v>
      </c>
      <c r="E61" s="29">
        <v>170</v>
      </c>
      <c r="F61" s="30"/>
      <c r="G61" s="30"/>
      <c r="H61" s="128">
        <v>5.625</v>
      </c>
      <c r="I61" s="128">
        <v>5.625</v>
      </c>
      <c r="J61" s="128">
        <v>3.74</v>
      </c>
      <c r="K61" s="31"/>
    </row>
    <row r="62" spans="1:11" s="32" customFormat="1" ht="11.25" customHeight="1">
      <c r="A62" s="34" t="s">
        <v>49</v>
      </c>
      <c r="B62" s="28"/>
      <c r="C62" s="29">
        <v>10</v>
      </c>
      <c r="D62" s="29">
        <v>10</v>
      </c>
      <c r="E62" s="29">
        <v>10</v>
      </c>
      <c r="F62" s="30"/>
      <c r="G62" s="30"/>
      <c r="H62" s="128">
        <v>0.214</v>
      </c>
      <c r="I62" s="128">
        <v>0.214</v>
      </c>
      <c r="J62" s="128">
        <v>0.225</v>
      </c>
      <c r="K62" s="31"/>
    </row>
    <row r="63" spans="1:11" s="32" customFormat="1" ht="11.25" customHeight="1">
      <c r="A63" s="34" t="s">
        <v>50</v>
      </c>
      <c r="B63" s="28"/>
      <c r="C63" s="29">
        <v>193</v>
      </c>
      <c r="D63" s="29">
        <v>193</v>
      </c>
      <c r="E63" s="29">
        <v>193</v>
      </c>
      <c r="F63" s="30"/>
      <c r="G63" s="30"/>
      <c r="H63" s="128">
        <v>3.438</v>
      </c>
      <c r="I63" s="128">
        <v>3.438</v>
      </c>
      <c r="J63" s="128">
        <v>3.438</v>
      </c>
      <c r="K63" s="31"/>
    </row>
    <row r="64" spans="1:11" s="23" customFormat="1" ht="11.25" customHeight="1">
      <c r="A64" s="35" t="s">
        <v>51</v>
      </c>
      <c r="B64" s="36"/>
      <c r="C64" s="37">
        <v>428</v>
      </c>
      <c r="D64" s="37">
        <v>373</v>
      </c>
      <c r="E64" s="37">
        <v>373</v>
      </c>
      <c r="F64" s="38">
        <v>100</v>
      </c>
      <c r="G64" s="39"/>
      <c r="H64" s="129">
        <v>9.277000000000001</v>
      </c>
      <c r="I64" s="130">
        <v>9.277000000000001</v>
      </c>
      <c r="J64" s="130">
        <v>7.4030000000000005</v>
      </c>
      <c r="K64" s="40">
        <v>79.7995041500485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1260</v>
      </c>
      <c r="D66" s="37">
        <v>1250</v>
      </c>
      <c r="E66" s="37">
        <v>1800</v>
      </c>
      <c r="F66" s="38">
        <v>144</v>
      </c>
      <c r="G66" s="39"/>
      <c r="H66" s="129">
        <v>27.8</v>
      </c>
      <c r="I66" s="130">
        <v>27</v>
      </c>
      <c r="J66" s="130">
        <v>15.2</v>
      </c>
      <c r="K66" s="40">
        <v>56.2962962962963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78</v>
      </c>
      <c r="D68" s="29">
        <v>165</v>
      </c>
      <c r="E68" s="29">
        <v>110</v>
      </c>
      <c r="F68" s="30"/>
      <c r="G68" s="30"/>
      <c r="H68" s="128">
        <v>1.348</v>
      </c>
      <c r="I68" s="128">
        <v>3.7</v>
      </c>
      <c r="J68" s="128">
        <v>2.6</v>
      </c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8"/>
      <c r="I69" s="128"/>
      <c r="J69" s="128"/>
      <c r="K69" s="31"/>
    </row>
    <row r="70" spans="1:11" s="23" customFormat="1" ht="11.25" customHeight="1">
      <c r="A70" s="35" t="s">
        <v>55</v>
      </c>
      <c r="B70" s="36"/>
      <c r="C70" s="37">
        <v>78</v>
      </c>
      <c r="D70" s="37">
        <v>165</v>
      </c>
      <c r="E70" s="37">
        <v>110</v>
      </c>
      <c r="F70" s="38">
        <v>66.66666666666667</v>
      </c>
      <c r="G70" s="39"/>
      <c r="H70" s="129">
        <v>1.348</v>
      </c>
      <c r="I70" s="130">
        <v>3.7</v>
      </c>
      <c r="J70" s="130">
        <v>2.6</v>
      </c>
      <c r="K70" s="40">
        <v>70.27027027027027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880</v>
      </c>
      <c r="D72" s="29">
        <v>760</v>
      </c>
      <c r="E72" s="29">
        <v>541</v>
      </c>
      <c r="F72" s="30"/>
      <c r="G72" s="30"/>
      <c r="H72" s="128">
        <v>9.064</v>
      </c>
      <c r="I72" s="128">
        <v>7.921</v>
      </c>
      <c r="J72" s="128">
        <v>5.41</v>
      </c>
      <c r="K72" s="31"/>
    </row>
    <row r="73" spans="1:11" s="32" customFormat="1" ht="11.25" customHeight="1">
      <c r="A73" s="34" t="s">
        <v>57</v>
      </c>
      <c r="B73" s="28"/>
      <c r="C73" s="29">
        <v>45</v>
      </c>
      <c r="D73" s="29">
        <v>43</v>
      </c>
      <c r="E73" s="29">
        <v>40</v>
      </c>
      <c r="F73" s="30"/>
      <c r="G73" s="30"/>
      <c r="H73" s="128">
        <v>0.81</v>
      </c>
      <c r="I73" s="128">
        <v>0.77</v>
      </c>
      <c r="J73" s="128">
        <v>0.75</v>
      </c>
      <c r="K73" s="31"/>
    </row>
    <row r="74" spans="1:11" s="32" customFormat="1" ht="11.25" customHeight="1">
      <c r="A74" s="34" t="s">
        <v>58</v>
      </c>
      <c r="B74" s="28"/>
      <c r="C74" s="29">
        <v>183</v>
      </c>
      <c r="D74" s="29">
        <v>27</v>
      </c>
      <c r="E74" s="29">
        <v>118</v>
      </c>
      <c r="F74" s="30"/>
      <c r="G74" s="30"/>
      <c r="H74" s="128">
        <v>3.66</v>
      </c>
      <c r="I74" s="128">
        <v>0.536</v>
      </c>
      <c r="J74" s="128">
        <v>0.413</v>
      </c>
      <c r="K74" s="31"/>
    </row>
    <row r="75" spans="1:11" s="32" customFormat="1" ht="11.25" customHeight="1">
      <c r="A75" s="34" t="s">
        <v>59</v>
      </c>
      <c r="B75" s="28"/>
      <c r="C75" s="29">
        <v>137</v>
      </c>
      <c r="D75" s="29">
        <v>129</v>
      </c>
      <c r="E75" s="29">
        <v>131</v>
      </c>
      <c r="F75" s="30"/>
      <c r="G75" s="30"/>
      <c r="H75" s="128">
        <v>1.31</v>
      </c>
      <c r="I75" s="128">
        <v>1.31</v>
      </c>
      <c r="J75" s="128">
        <v>1.022</v>
      </c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8"/>
      <c r="I76" s="128"/>
      <c r="J76" s="128"/>
      <c r="K76" s="31"/>
    </row>
    <row r="77" spans="1:11" s="32" customFormat="1" ht="11.25" customHeight="1">
      <c r="A77" s="34" t="s">
        <v>61</v>
      </c>
      <c r="B77" s="28"/>
      <c r="C77" s="29">
        <v>14</v>
      </c>
      <c r="D77" s="29">
        <v>14</v>
      </c>
      <c r="E77" s="29">
        <v>10</v>
      </c>
      <c r="F77" s="30"/>
      <c r="G77" s="30"/>
      <c r="H77" s="128">
        <v>0.168</v>
      </c>
      <c r="I77" s="128">
        <v>0.168</v>
      </c>
      <c r="J77" s="128">
        <v>0.12</v>
      </c>
      <c r="K77" s="31"/>
    </row>
    <row r="78" spans="1:11" s="32" customFormat="1" ht="11.25" customHeight="1">
      <c r="A78" s="34" t="s">
        <v>62</v>
      </c>
      <c r="B78" s="28"/>
      <c r="C78" s="29">
        <v>11</v>
      </c>
      <c r="D78" s="29">
        <v>11</v>
      </c>
      <c r="E78" s="29">
        <v>11</v>
      </c>
      <c r="F78" s="30"/>
      <c r="G78" s="30"/>
      <c r="H78" s="128">
        <v>0.209</v>
      </c>
      <c r="I78" s="128">
        <v>0.3</v>
      </c>
      <c r="J78" s="128">
        <v>0.2</v>
      </c>
      <c r="K78" s="31"/>
    </row>
    <row r="79" spans="1:11" s="32" customFormat="1" ht="11.25" customHeight="1">
      <c r="A79" s="34" t="s">
        <v>63</v>
      </c>
      <c r="B79" s="28"/>
      <c r="C79" s="29">
        <v>160</v>
      </c>
      <c r="D79" s="29">
        <v>80</v>
      </c>
      <c r="E79" s="29">
        <v>80</v>
      </c>
      <c r="F79" s="30"/>
      <c r="G79" s="30"/>
      <c r="H79" s="128">
        <v>2.56</v>
      </c>
      <c r="I79" s="128">
        <v>1.6</v>
      </c>
      <c r="J79" s="128">
        <v>1.6</v>
      </c>
      <c r="K79" s="31"/>
    </row>
    <row r="80" spans="1:11" s="23" customFormat="1" ht="11.25" customHeight="1">
      <c r="A80" s="41" t="s">
        <v>64</v>
      </c>
      <c r="B80" s="36"/>
      <c r="C80" s="37">
        <v>1430</v>
      </c>
      <c r="D80" s="37">
        <v>1064</v>
      </c>
      <c r="E80" s="37">
        <v>931</v>
      </c>
      <c r="F80" s="38">
        <v>87.5</v>
      </c>
      <c r="G80" s="39"/>
      <c r="H80" s="129">
        <v>17.781</v>
      </c>
      <c r="I80" s="130">
        <v>12.605</v>
      </c>
      <c r="J80" s="130">
        <v>9.515</v>
      </c>
      <c r="K80" s="40">
        <v>75.48591828639428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>
        <v>23</v>
      </c>
      <c r="D82" s="29">
        <v>23</v>
      </c>
      <c r="E82" s="29">
        <v>23</v>
      </c>
      <c r="F82" s="30"/>
      <c r="G82" s="30"/>
      <c r="H82" s="128">
        <v>0.386</v>
      </c>
      <c r="I82" s="128">
        <v>0.386</v>
      </c>
      <c r="J82" s="128">
        <v>0.386</v>
      </c>
      <c r="K82" s="31"/>
    </row>
    <row r="83" spans="1:11" s="32" customFormat="1" ht="11.25" customHeight="1">
      <c r="A83" s="34" t="s">
        <v>66</v>
      </c>
      <c r="B83" s="28"/>
      <c r="C83" s="29">
        <v>36</v>
      </c>
      <c r="D83" s="29">
        <v>36</v>
      </c>
      <c r="E83" s="29">
        <v>36</v>
      </c>
      <c r="F83" s="30"/>
      <c r="G83" s="30"/>
      <c r="H83" s="128">
        <v>0.67</v>
      </c>
      <c r="I83" s="128">
        <v>0.036</v>
      </c>
      <c r="J83" s="128">
        <v>0.67</v>
      </c>
      <c r="K83" s="31"/>
    </row>
    <row r="84" spans="1:11" s="23" customFormat="1" ht="11.25" customHeight="1">
      <c r="A84" s="35" t="s">
        <v>67</v>
      </c>
      <c r="B84" s="36"/>
      <c r="C84" s="37">
        <v>59</v>
      </c>
      <c r="D84" s="37">
        <v>59</v>
      </c>
      <c r="E84" s="37">
        <v>59</v>
      </c>
      <c r="F84" s="38">
        <v>100</v>
      </c>
      <c r="G84" s="39"/>
      <c r="H84" s="129">
        <v>1.056</v>
      </c>
      <c r="I84" s="130">
        <v>0.422</v>
      </c>
      <c r="J84" s="130">
        <v>1.056</v>
      </c>
      <c r="K84" s="40">
        <v>250.23696682464458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5112</v>
      </c>
      <c r="D87" s="48">
        <v>4772</v>
      </c>
      <c r="E87" s="48">
        <v>4977</v>
      </c>
      <c r="F87" s="49">
        <v>104.29589270746018</v>
      </c>
      <c r="G87" s="39"/>
      <c r="H87" s="133">
        <v>94.754</v>
      </c>
      <c r="I87" s="134">
        <v>89.221</v>
      </c>
      <c r="J87" s="134">
        <v>64.411</v>
      </c>
      <c r="K87" s="49">
        <v>72.19264522926217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101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7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/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>
        <v>4</v>
      </c>
      <c r="E9" s="29">
        <v>4</v>
      </c>
      <c r="F9" s="30"/>
      <c r="G9" s="30"/>
      <c r="H9" s="128">
        <v>0.096</v>
      </c>
      <c r="I9" s="128">
        <v>0.096</v>
      </c>
      <c r="J9" s="128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/>
      <c r="I10" s="128">
        <v>0.004</v>
      </c>
      <c r="J10" s="128"/>
      <c r="K10" s="31"/>
    </row>
    <row r="11" spans="1:11" s="32" customFormat="1" ht="11.25" customHeight="1">
      <c r="A11" s="27" t="s">
        <v>10</v>
      </c>
      <c r="B11" s="28"/>
      <c r="C11" s="29"/>
      <c r="D11" s="29">
        <v>5</v>
      </c>
      <c r="E11" s="29">
        <v>3</v>
      </c>
      <c r="F11" s="30"/>
      <c r="G11" s="30"/>
      <c r="H11" s="128">
        <v>0.13</v>
      </c>
      <c r="I11" s="128">
        <v>0.078</v>
      </c>
      <c r="J11" s="128"/>
      <c r="K11" s="31"/>
    </row>
    <row r="12" spans="1:11" s="32" customFormat="1" ht="11.25" customHeight="1">
      <c r="A12" s="34" t="s">
        <v>11</v>
      </c>
      <c r="B12" s="28"/>
      <c r="C12" s="29"/>
      <c r="D12" s="29">
        <v>22</v>
      </c>
      <c r="E12" s="29">
        <v>14</v>
      </c>
      <c r="F12" s="30"/>
      <c r="G12" s="30"/>
      <c r="H12" s="128">
        <v>0.48</v>
      </c>
      <c r="I12" s="128">
        <v>0.336</v>
      </c>
      <c r="J12" s="128"/>
      <c r="K12" s="31"/>
    </row>
    <row r="13" spans="1:11" s="23" customFormat="1" ht="11.25" customHeight="1">
      <c r="A13" s="35" t="s">
        <v>12</v>
      </c>
      <c r="B13" s="36"/>
      <c r="C13" s="37"/>
      <c r="D13" s="37">
        <v>31</v>
      </c>
      <c r="E13" s="37">
        <v>21</v>
      </c>
      <c r="F13" s="38">
        <v>67.74193548387096</v>
      </c>
      <c r="G13" s="39"/>
      <c r="H13" s="129">
        <v>0.706</v>
      </c>
      <c r="I13" s="130">
        <v>0.514</v>
      </c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>
        <v>1</v>
      </c>
      <c r="D15" s="37">
        <v>1</v>
      </c>
      <c r="E15" s="37">
        <v>1</v>
      </c>
      <c r="F15" s="38">
        <v>100</v>
      </c>
      <c r="G15" s="39"/>
      <c r="H15" s="129">
        <v>0.015</v>
      </c>
      <c r="I15" s="130">
        <v>0.015</v>
      </c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>
        <v>27</v>
      </c>
      <c r="D19" s="29"/>
      <c r="E19" s="29"/>
      <c r="F19" s="30"/>
      <c r="G19" s="30"/>
      <c r="H19" s="128">
        <v>0.224</v>
      </c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>
        <v>27</v>
      </c>
      <c r="D22" s="37"/>
      <c r="E22" s="37"/>
      <c r="F22" s="38"/>
      <c r="G22" s="39"/>
      <c r="H22" s="129">
        <v>0.224</v>
      </c>
      <c r="I22" s="130"/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5268</v>
      </c>
      <c r="D24" s="37">
        <v>4127</v>
      </c>
      <c r="E24" s="37">
        <v>4127</v>
      </c>
      <c r="F24" s="38">
        <v>100</v>
      </c>
      <c r="G24" s="39"/>
      <c r="H24" s="129">
        <v>59.581</v>
      </c>
      <c r="I24" s="130">
        <v>52.62</v>
      </c>
      <c r="J24" s="130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207</v>
      </c>
      <c r="D26" s="37">
        <v>231</v>
      </c>
      <c r="E26" s="37">
        <v>150</v>
      </c>
      <c r="F26" s="38">
        <v>64.93506493506493</v>
      </c>
      <c r="G26" s="39"/>
      <c r="H26" s="129">
        <v>2.6</v>
      </c>
      <c r="I26" s="130">
        <v>2.7</v>
      </c>
      <c r="J26" s="130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11</v>
      </c>
      <c r="D28" s="29">
        <v>16</v>
      </c>
      <c r="E28" s="29">
        <v>308</v>
      </c>
      <c r="F28" s="30"/>
      <c r="G28" s="30"/>
      <c r="H28" s="128">
        <v>0.255</v>
      </c>
      <c r="I28" s="128">
        <v>0.68</v>
      </c>
      <c r="J28" s="128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8"/>
      <c r="I29" s="128"/>
      <c r="J29" s="128"/>
      <c r="K29" s="31"/>
    </row>
    <row r="30" spans="1:11" s="32" customFormat="1" ht="11.25" customHeight="1">
      <c r="A30" s="34" t="s">
        <v>23</v>
      </c>
      <c r="B30" s="28"/>
      <c r="C30" s="29">
        <v>1752</v>
      </c>
      <c r="D30" s="29">
        <v>1350</v>
      </c>
      <c r="E30" s="29">
        <v>1250</v>
      </c>
      <c r="F30" s="30"/>
      <c r="G30" s="30"/>
      <c r="H30" s="128">
        <v>29.5</v>
      </c>
      <c r="I30" s="128">
        <v>23.837</v>
      </c>
      <c r="J30" s="128"/>
      <c r="K30" s="31"/>
    </row>
    <row r="31" spans="1:11" s="23" customFormat="1" ht="11.25" customHeight="1">
      <c r="A31" s="41" t="s">
        <v>24</v>
      </c>
      <c r="B31" s="36"/>
      <c r="C31" s="37">
        <v>1763</v>
      </c>
      <c r="D31" s="37">
        <v>1366</v>
      </c>
      <c r="E31" s="37">
        <v>1558</v>
      </c>
      <c r="F31" s="38">
        <v>114.05563689604685</v>
      </c>
      <c r="G31" s="39"/>
      <c r="H31" s="129">
        <v>29.755</v>
      </c>
      <c r="I31" s="130">
        <v>24.517</v>
      </c>
      <c r="J31" s="130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48</v>
      </c>
      <c r="D33" s="29">
        <v>40</v>
      </c>
      <c r="E33" s="29">
        <v>40</v>
      </c>
      <c r="F33" s="30"/>
      <c r="G33" s="30"/>
      <c r="H33" s="128">
        <v>0.75</v>
      </c>
      <c r="I33" s="128">
        <v>0.7</v>
      </c>
      <c r="J33" s="128"/>
      <c r="K33" s="31"/>
    </row>
    <row r="34" spans="1:11" s="32" customFormat="1" ht="11.25" customHeight="1">
      <c r="A34" s="34" t="s">
        <v>26</v>
      </c>
      <c r="B34" s="28"/>
      <c r="C34" s="29">
        <v>19</v>
      </c>
      <c r="D34" s="29">
        <v>8</v>
      </c>
      <c r="E34" s="29">
        <v>2</v>
      </c>
      <c r="F34" s="30"/>
      <c r="G34" s="30"/>
      <c r="H34" s="128">
        <v>0.208</v>
      </c>
      <c r="I34" s="128">
        <v>0.15</v>
      </c>
      <c r="J34" s="128"/>
      <c r="K34" s="31"/>
    </row>
    <row r="35" spans="1:11" s="32" customFormat="1" ht="11.25" customHeight="1">
      <c r="A35" s="34" t="s">
        <v>27</v>
      </c>
      <c r="B35" s="28"/>
      <c r="C35" s="29">
        <v>8</v>
      </c>
      <c r="D35" s="29">
        <v>8</v>
      </c>
      <c r="E35" s="29">
        <v>13</v>
      </c>
      <c r="F35" s="30"/>
      <c r="G35" s="30"/>
      <c r="H35" s="128">
        <v>0.18</v>
      </c>
      <c r="I35" s="128">
        <v>0.131</v>
      </c>
      <c r="J35" s="128"/>
      <c r="K35" s="31"/>
    </row>
    <row r="36" spans="1:11" s="32" customFormat="1" ht="11.25" customHeight="1">
      <c r="A36" s="34" t="s">
        <v>28</v>
      </c>
      <c r="B36" s="28"/>
      <c r="C36" s="29">
        <v>30</v>
      </c>
      <c r="D36" s="29">
        <v>66</v>
      </c>
      <c r="E36" s="29">
        <v>66</v>
      </c>
      <c r="F36" s="30"/>
      <c r="G36" s="30"/>
      <c r="H36" s="128">
        <v>0.6</v>
      </c>
      <c r="I36" s="128">
        <v>1.32</v>
      </c>
      <c r="J36" s="128"/>
      <c r="K36" s="31"/>
    </row>
    <row r="37" spans="1:11" s="23" customFormat="1" ht="11.25" customHeight="1">
      <c r="A37" s="35" t="s">
        <v>29</v>
      </c>
      <c r="B37" s="36"/>
      <c r="C37" s="37">
        <v>105</v>
      </c>
      <c r="D37" s="37">
        <v>122</v>
      </c>
      <c r="E37" s="37">
        <v>121</v>
      </c>
      <c r="F37" s="38">
        <v>99.18032786885246</v>
      </c>
      <c r="G37" s="39"/>
      <c r="H37" s="129">
        <v>1.738</v>
      </c>
      <c r="I37" s="130">
        <v>2.301</v>
      </c>
      <c r="J37" s="130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8</v>
      </c>
      <c r="D39" s="37">
        <v>4</v>
      </c>
      <c r="E39" s="37">
        <v>4</v>
      </c>
      <c r="F39" s="38">
        <v>100</v>
      </c>
      <c r="G39" s="39"/>
      <c r="H39" s="129">
        <v>0.14</v>
      </c>
      <c r="I39" s="130">
        <v>0.07</v>
      </c>
      <c r="J39" s="130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8"/>
      <c r="I41" s="128"/>
      <c r="J41" s="128"/>
      <c r="K41" s="31"/>
    </row>
    <row r="42" spans="1:11" s="32" customFormat="1" ht="11.25" customHeight="1">
      <c r="A42" s="34" t="s">
        <v>32</v>
      </c>
      <c r="B42" s="28"/>
      <c r="C42" s="29">
        <v>30</v>
      </c>
      <c r="D42" s="29">
        <v>21</v>
      </c>
      <c r="E42" s="29">
        <v>12</v>
      </c>
      <c r="F42" s="30"/>
      <c r="G42" s="30"/>
      <c r="H42" s="128">
        <v>0.525</v>
      </c>
      <c r="I42" s="128">
        <v>0.378</v>
      </c>
      <c r="J42" s="128"/>
      <c r="K42" s="31"/>
    </row>
    <row r="43" spans="1:11" s="32" customFormat="1" ht="11.25" customHeight="1">
      <c r="A43" s="34" t="s">
        <v>33</v>
      </c>
      <c r="B43" s="28"/>
      <c r="C43" s="29">
        <v>29</v>
      </c>
      <c r="D43" s="29">
        <v>14</v>
      </c>
      <c r="E43" s="29">
        <v>17</v>
      </c>
      <c r="F43" s="30"/>
      <c r="G43" s="30"/>
      <c r="H43" s="128">
        <v>0.305</v>
      </c>
      <c r="I43" s="128">
        <v>0.21</v>
      </c>
      <c r="J43" s="128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/>
      <c r="I44" s="128"/>
      <c r="J44" s="128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8"/>
      <c r="I45" s="128"/>
      <c r="J45" s="128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8"/>
      <c r="I46" s="128"/>
      <c r="J46" s="128"/>
      <c r="K46" s="31"/>
    </row>
    <row r="47" spans="1:11" s="32" customFormat="1" ht="11.25" customHeight="1">
      <c r="A47" s="34" t="s">
        <v>37</v>
      </c>
      <c r="B47" s="28"/>
      <c r="C47" s="29">
        <v>31</v>
      </c>
      <c r="D47" s="29">
        <v>31</v>
      </c>
      <c r="E47" s="29">
        <v>27</v>
      </c>
      <c r="F47" s="30"/>
      <c r="G47" s="30"/>
      <c r="H47" s="128">
        <v>0.372</v>
      </c>
      <c r="I47" s="128">
        <v>0.372</v>
      </c>
      <c r="J47" s="128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8"/>
      <c r="I48" s="128"/>
      <c r="J48" s="128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8"/>
      <c r="I49" s="128"/>
      <c r="J49" s="128"/>
      <c r="K49" s="31"/>
    </row>
    <row r="50" spans="1:11" s="23" customFormat="1" ht="11.25" customHeight="1">
      <c r="A50" s="41" t="s">
        <v>40</v>
      </c>
      <c r="B50" s="36"/>
      <c r="C50" s="37">
        <v>90</v>
      </c>
      <c r="D50" s="37">
        <v>66</v>
      </c>
      <c r="E50" s="37">
        <v>56</v>
      </c>
      <c r="F50" s="38">
        <v>84.84848484848484</v>
      </c>
      <c r="G50" s="39"/>
      <c r="H50" s="129">
        <v>1.202</v>
      </c>
      <c r="I50" s="130">
        <v>0.96</v>
      </c>
      <c r="J50" s="130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2</v>
      </c>
      <c r="D52" s="37"/>
      <c r="E52" s="37">
        <v>1</v>
      </c>
      <c r="F52" s="38"/>
      <c r="G52" s="39"/>
      <c r="H52" s="129">
        <v>0.067</v>
      </c>
      <c r="I52" s="130"/>
      <c r="J52" s="130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1785</v>
      </c>
      <c r="D54" s="29">
        <v>1700</v>
      </c>
      <c r="E54" s="29">
        <v>2083</v>
      </c>
      <c r="F54" s="30"/>
      <c r="G54" s="30"/>
      <c r="H54" s="128">
        <v>24.824</v>
      </c>
      <c r="I54" s="128">
        <v>25.925</v>
      </c>
      <c r="J54" s="128"/>
      <c r="K54" s="31"/>
    </row>
    <row r="55" spans="1:11" s="32" customFormat="1" ht="11.25" customHeight="1">
      <c r="A55" s="34" t="s">
        <v>43</v>
      </c>
      <c r="B55" s="28"/>
      <c r="C55" s="29">
        <v>113</v>
      </c>
      <c r="D55" s="29">
        <v>72</v>
      </c>
      <c r="E55" s="29">
        <v>100</v>
      </c>
      <c r="F55" s="30"/>
      <c r="G55" s="30"/>
      <c r="H55" s="128">
        <v>1.333</v>
      </c>
      <c r="I55" s="128">
        <v>0.842</v>
      </c>
      <c r="J55" s="128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>
        <v>56</v>
      </c>
      <c r="F56" s="30"/>
      <c r="G56" s="30"/>
      <c r="H56" s="128"/>
      <c r="I56" s="128"/>
      <c r="J56" s="128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/>
      <c r="I57" s="128"/>
      <c r="J57" s="128"/>
      <c r="K57" s="31"/>
    </row>
    <row r="58" spans="1:11" s="32" customFormat="1" ht="11.25" customHeight="1">
      <c r="A58" s="34" t="s">
        <v>46</v>
      </c>
      <c r="B58" s="28"/>
      <c r="C58" s="29">
        <v>5</v>
      </c>
      <c r="D58" s="29">
        <v>2</v>
      </c>
      <c r="E58" s="29">
        <v>1</v>
      </c>
      <c r="F58" s="30"/>
      <c r="G58" s="30"/>
      <c r="H58" s="128">
        <v>0.02</v>
      </c>
      <c r="I58" s="128">
        <v>0.016</v>
      </c>
      <c r="J58" s="128"/>
      <c r="K58" s="31"/>
    </row>
    <row r="59" spans="1:11" s="23" customFormat="1" ht="11.25" customHeight="1">
      <c r="A59" s="35" t="s">
        <v>47</v>
      </c>
      <c r="B59" s="36"/>
      <c r="C59" s="37">
        <v>1903</v>
      </c>
      <c r="D59" s="37">
        <v>1774</v>
      </c>
      <c r="E59" s="37">
        <v>2240</v>
      </c>
      <c r="F59" s="38">
        <v>126.26832018038331</v>
      </c>
      <c r="G59" s="39"/>
      <c r="H59" s="129">
        <v>26.177</v>
      </c>
      <c r="I59" s="130">
        <v>26.782999999999998</v>
      </c>
      <c r="J59" s="130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3036</v>
      </c>
      <c r="D61" s="29">
        <v>3050</v>
      </c>
      <c r="E61" s="29">
        <v>2970</v>
      </c>
      <c r="F61" s="30"/>
      <c r="G61" s="30"/>
      <c r="H61" s="128">
        <v>62.176</v>
      </c>
      <c r="I61" s="128">
        <v>59.292</v>
      </c>
      <c r="J61" s="128"/>
      <c r="K61" s="31"/>
    </row>
    <row r="62" spans="1:11" s="32" customFormat="1" ht="11.25" customHeight="1">
      <c r="A62" s="34" t="s">
        <v>49</v>
      </c>
      <c r="B62" s="28"/>
      <c r="C62" s="29">
        <v>97</v>
      </c>
      <c r="D62" s="29">
        <v>209</v>
      </c>
      <c r="E62" s="29">
        <v>209</v>
      </c>
      <c r="F62" s="30"/>
      <c r="G62" s="30"/>
      <c r="H62" s="128">
        <v>1.935</v>
      </c>
      <c r="I62" s="128">
        <v>4.389</v>
      </c>
      <c r="J62" s="128"/>
      <c r="K62" s="31"/>
    </row>
    <row r="63" spans="1:11" s="32" customFormat="1" ht="11.25" customHeight="1">
      <c r="A63" s="34" t="s">
        <v>50</v>
      </c>
      <c r="B63" s="28"/>
      <c r="C63" s="29"/>
      <c r="D63" s="29">
        <v>44</v>
      </c>
      <c r="E63" s="29">
        <v>89</v>
      </c>
      <c r="F63" s="30"/>
      <c r="G63" s="30"/>
      <c r="H63" s="128"/>
      <c r="I63" s="128">
        <v>0.638</v>
      </c>
      <c r="J63" s="128"/>
      <c r="K63" s="31"/>
    </row>
    <row r="64" spans="1:11" s="23" customFormat="1" ht="11.25" customHeight="1">
      <c r="A64" s="35" t="s">
        <v>51</v>
      </c>
      <c r="B64" s="36"/>
      <c r="C64" s="37">
        <v>3133</v>
      </c>
      <c r="D64" s="37">
        <v>3303</v>
      </c>
      <c r="E64" s="37">
        <v>3268</v>
      </c>
      <c r="F64" s="38">
        <v>98.94035725098395</v>
      </c>
      <c r="G64" s="39"/>
      <c r="H64" s="129">
        <v>64.111</v>
      </c>
      <c r="I64" s="130">
        <v>64.319</v>
      </c>
      <c r="J64" s="130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13344</v>
      </c>
      <c r="D66" s="37">
        <v>13000</v>
      </c>
      <c r="E66" s="37">
        <v>13500</v>
      </c>
      <c r="F66" s="38">
        <v>103.84615384615384</v>
      </c>
      <c r="G66" s="39"/>
      <c r="H66" s="129">
        <v>238</v>
      </c>
      <c r="I66" s="130">
        <v>201</v>
      </c>
      <c r="J66" s="130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3960</v>
      </c>
      <c r="D68" s="29">
        <v>3200</v>
      </c>
      <c r="E68" s="29">
        <v>3500</v>
      </c>
      <c r="F68" s="30"/>
      <c r="G68" s="30"/>
      <c r="H68" s="128">
        <v>53.915</v>
      </c>
      <c r="I68" s="128">
        <v>41.5</v>
      </c>
      <c r="J68" s="128"/>
      <c r="K68" s="31"/>
    </row>
    <row r="69" spans="1:11" s="32" customFormat="1" ht="11.25" customHeight="1">
      <c r="A69" s="34" t="s">
        <v>54</v>
      </c>
      <c r="B69" s="28"/>
      <c r="C69" s="29">
        <v>36</v>
      </c>
      <c r="D69" s="29">
        <v>70</v>
      </c>
      <c r="E69" s="29">
        <v>50</v>
      </c>
      <c r="F69" s="30"/>
      <c r="G69" s="30"/>
      <c r="H69" s="128">
        <v>0.49</v>
      </c>
      <c r="I69" s="128">
        <v>0.91</v>
      </c>
      <c r="J69" s="128"/>
      <c r="K69" s="31"/>
    </row>
    <row r="70" spans="1:11" s="23" customFormat="1" ht="11.25" customHeight="1">
      <c r="A70" s="35" t="s">
        <v>55</v>
      </c>
      <c r="B70" s="36"/>
      <c r="C70" s="37">
        <v>3996</v>
      </c>
      <c r="D70" s="37">
        <v>3270</v>
      </c>
      <c r="E70" s="37">
        <v>3550</v>
      </c>
      <c r="F70" s="38">
        <v>108.56269113149847</v>
      </c>
      <c r="G70" s="39"/>
      <c r="H70" s="129">
        <v>54.405</v>
      </c>
      <c r="I70" s="130">
        <v>42.41</v>
      </c>
      <c r="J70" s="130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688</v>
      </c>
      <c r="D72" s="29">
        <v>656</v>
      </c>
      <c r="E72" s="29">
        <v>592</v>
      </c>
      <c r="F72" s="30"/>
      <c r="G72" s="30"/>
      <c r="H72" s="128">
        <v>14.957</v>
      </c>
      <c r="I72" s="128">
        <v>12.317</v>
      </c>
      <c r="J72" s="128"/>
      <c r="K72" s="31"/>
    </row>
    <row r="73" spans="1:11" s="32" customFormat="1" ht="11.25" customHeight="1">
      <c r="A73" s="34" t="s">
        <v>57</v>
      </c>
      <c r="B73" s="28"/>
      <c r="C73" s="29">
        <v>375</v>
      </c>
      <c r="D73" s="29">
        <v>405</v>
      </c>
      <c r="E73" s="29">
        <v>472</v>
      </c>
      <c r="F73" s="30"/>
      <c r="G73" s="30"/>
      <c r="H73" s="128">
        <v>8.045</v>
      </c>
      <c r="I73" s="128">
        <v>7.722</v>
      </c>
      <c r="J73" s="128"/>
      <c r="K73" s="31"/>
    </row>
    <row r="74" spans="1:11" s="32" customFormat="1" ht="11.25" customHeight="1">
      <c r="A74" s="34" t="s">
        <v>58</v>
      </c>
      <c r="B74" s="28"/>
      <c r="C74" s="29">
        <v>12</v>
      </c>
      <c r="D74" s="29"/>
      <c r="E74" s="29"/>
      <c r="F74" s="30"/>
      <c r="G74" s="30"/>
      <c r="H74" s="128">
        <v>0.24</v>
      </c>
      <c r="I74" s="128"/>
      <c r="J74" s="128"/>
      <c r="K74" s="31"/>
    </row>
    <row r="75" spans="1:11" s="32" customFormat="1" ht="11.25" customHeight="1">
      <c r="A75" s="34" t="s">
        <v>59</v>
      </c>
      <c r="B75" s="28"/>
      <c r="C75" s="29">
        <v>1563</v>
      </c>
      <c r="D75" s="29">
        <v>1381</v>
      </c>
      <c r="E75" s="29">
        <v>1360</v>
      </c>
      <c r="F75" s="30"/>
      <c r="G75" s="30"/>
      <c r="H75" s="128">
        <v>26.553</v>
      </c>
      <c r="I75" s="128">
        <v>28.436</v>
      </c>
      <c r="J75" s="128"/>
      <c r="K75" s="31"/>
    </row>
    <row r="76" spans="1:11" s="32" customFormat="1" ht="11.25" customHeight="1">
      <c r="A76" s="34" t="s">
        <v>60</v>
      </c>
      <c r="B76" s="28"/>
      <c r="C76" s="29">
        <v>9</v>
      </c>
      <c r="D76" s="29">
        <v>65</v>
      </c>
      <c r="E76" s="29">
        <v>28</v>
      </c>
      <c r="F76" s="30"/>
      <c r="G76" s="30"/>
      <c r="H76" s="128">
        <v>0.198</v>
      </c>
      <c r="I76" s="128">
        <v>0.975</v>
      </c>
      <c r="J76" s="128"/>
      <c r="K76" s="31"/>
    </row>
    <row r="77" spans="1:11" s="32" customFormat="1" ht="11.25" customHeight="1">
      <c r="A77" s="34" t="s">
        <v>61</v>
      </c>
      <c r="B77" s="28"/>
      <c r="C77" s="29"/>
      <c r="D77" s="29">
        <v>1</v>
      </c>
      <c r="E77" s="29"/>
      <c r="F77" s="30"/>
      <c r="G77" s="30"/>
      <c r="H77" s="128"/>
      <c r="I77" s="128"/>
      <c r="J77" s="128"/>
      <c r="K77" s="31"/>
    </row>
    <row r="78" spans="1:11" s="32" customFormat="1" ht="11.25" customHeight="1">
      <c r="A78" s="34" t="s">
        <v>62</v>
      </c>
      <c r="B78" s="28"/>
      <c r="C78" s="29">
        <v>20</v>
      </c>
      <c r="D78" s="29">
        <v>20</v>
      </c>
      <c r="E78" s="29">
        <v>20</v>
      </c>
      <c r="F78" s="30"/>
      <c r="G78" s="30"/>
      <c r="H78" s="128">
        <v>0.42</v>
      </c>
      <c r="I78" s="128">
        <v>0.36</v>
      </c>
      <c r="J78" s="128"/>
      <c r="K78" s="31"/>
    </row>
    <row r="79" spans="1:11" s="32" customFormat="1" ht="11.25" customHeight="1">
      <c r="A79" s="34" t="s">
        <v>63</v>
      </c>
      <c r="B79" s="28"/>
      <c r="C79" s="29">
        <v>280</v>
      </c>
      <c r="D79" s="29">
        <v>80</v>
      </c>
      <c r="E79" s="29">
        <v>160</v>
      </c>
      <c r="F79" s="30"/>
      <c r="G79" s="30"/>
      <c r="H79" s="128">
        <v>6.72</v>
      </c>
      <c r="I79" s="128">
        <v>2.795</v>
      </c>
      <c r="J79" s="128"/>
      <c r="K79" s="31"/>
    </row>
    <row r="80" spans="1:11" s="23" customFormat="1" ht="11.25" customHeight="1">
      <c r="A80" s="41" t="s">
        <v>64</v>
      </c>
      <c r="B80" s="36"/>
      <c r="C80" s="37">
        <v>2947</v>
      </c>
      <c r="D80" s="37">
        <v>2608</v>
      </c>
      <c r="E80" s="37">
        <v>2632</v>
      </c>
      <c r="F80" s="38">
        <v>100.920245398773</v>
      </c>
      <c r="G80" s="39"/>
      <c r="H80" s="129">
        <v>57.133</v>
      </c>
      <c r="I80" s="130">
        <v>52.605000000000004</v>
      </c>
      <c r="J80" s="130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/>
      <c r="D82" s="29">
        <v>4</v>
      </c>
      <c r="E82" s="29">
        <v>4</v>
      </c>
      <c r="F82" s="30"/>
      <c r="G82" s="30"/>
      <c r="H82" s="128"/>
      <c r="I82" s="128">
        <v>0.08</v>
      </c>
      <c r="J82" s="128"/>
      <c r="K82" s="31"/>
    </row>
    <row r="83" spans="1:11" s="32" customFormat="1" ht="11.25" customHeight="1">
      <c r="A83" s="34" t="s">
        <v>66</v>
      </c>
      <c r="B83" s="28"/>
      <c r="C83" s="29">
        <v>43</v>
      </c>
      <c r="D83" s="29">
        <v>58</v>
      </c>
      <c r="E83" s="29">
        <v>58</v>
      </c>
      <c r="F83" s="30"/>
      <c r="G83" s="30"/>
      <c r="H83" s="128">
        <v>0.86</v>
      </c>
      <c r="I83" s="128">
        <v>1.168</v>
      </c>
      <c r="J83" s="128"/>
      <c r="K83" s="31"/>
    </row>
    <row r="84" spans="1:11" s="23" customFormat="1" ht="11.25" customHeight="1">
      <c r="A84" s="35" t="s">
        <v>67</v>
      </c>
      <c r="B84" s="36"/>
      <c r="C84" s="37">
        <v>43</v>
      </c>
      <c r="D84" s="37">
        <v>62</v>
      </c>
      <c r="E84" s="37">
        <v>62</v>
      </c>
      <c r="F84" s="38">
        <v>100</v>
      </c>
      <c r="G84" s="39"/>
      <c r="H84" s="129">
        <v>0.86</v>
      </c>
      <c r="I84" s="130">
        <v>1.248</v>
      </c>
      <c r="J84" s="130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32837</v>
      </c>
      <c r="D87" s="48">
        <v>29965</v>
      </c>
      <c r="E87" s="48">
        <v>31291</v>
      </c>
      <c r="F87" s="49">
        <v>104.42516268980478</v>
      </c>
      <c r="G87" s="39"/>
      <c r="H87" s="133">
        <v>536.714</v>
      </c>
      <c r="I87" s="134">
        <v>472.06199999999995</v>
      </c>
      <c r="J87" s="134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K625"/>
  <sheetViews>
    <sheetView view="pageBreakPreview" zoomScaleSheetLayoutView="100" workbookViewId="0" topLeftCell="A8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4" width="13.7109375" style="57" customWidth="1"/>
    <col min="5" max="6" width="12.421875" style="57" customWidth="1"/>
    <col min="7" max="7" width="0.71875" style="57" customWidth="1"/>
    <col min="8" max="8" width="13.851562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102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7</v>
      </c>
      <c r="D7" s="20" t="s">
        <v>7</v>
      </c>
      <c r="E7" s="20">
        <v>7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/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/>
      <c r="I9" s="128"/>
      <c r="J9" s="128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/>
      <c r="I10" s="128"/>
      <c r="J10" s="128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/>
      <c r="I11" s="128"/>
      <c r="J11" s="128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/>
      <c r="I12" s="128"/>
      <c r="J12" s="128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9"/>
      <c r="I13" s="130"/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/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9"/>
      <c r="I22" s="130"/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2</v>
      </c>
      <c r="D24" s="37">
        <v>4</v>
      </c>
      <c r="E24" s="37">
        <v>2</v>
      </c>
      <c r="F24" s="38">
        <v>50</v>
      </c>
      <c r="G24" s="39"/>
      <c r="H24" s="129">
        <v>0.061</v>
      </c>
      <c r="I24" s="130">
        <v>0.124</v>
      </c>
      <c r="J24" s="130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12</v>
      </c>
      <c r="D26" s="37">
        <v>12</v>
      </c>
      <c r="E26" s="37">
        <v>10</v>
      </c>
      <c r="F26" s="38">
        <v>83.33333333333333</v>
      </c>
      <c r="G26" s="39"/>
      <c r="H26" s="129">
        <v>0.37</v>
      </c>
      <c r="I26" s="130">
        <v>0.36</v>
      </c>
      <c r="J26" s="130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8"/>
      <c r="I28" s="128"/>
      <c r="J28" s="128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8"/>
      <c r="I29" s="128"/>
      <c r="J29" s="128"/>
      <c r="K29" s="31"/>
    </row>
    <row r="30" spans="1:11" s="32" customFormat="1" ht="11.25" customHeight="1">
      <c r="A30" s="34" t="s">
        <v>23</v>
      </c>
      <c r="B30" s="28"/>
      <c r="C30" s="29">
        <v>8</v>
      </c>
      <c r="D30" s="29">
        <v>2</v>
      </c>
      <c r="E30" s="29">
        <v>2</v>
      </c>
      <c r="F30" s="30"/>
      <c r="G30" s="30"/>
      <c r="H30" s="128">
        <v>0.024</v>
      </c>
      <c r="I30" s="128">
        <v>0.0615</v>
      </c>
      <c r="J30" s="128"/>
      <c r="K30" s="31"/>
    </row>
    <row r="31" spans="1:11" s="23" customFormat="1" ht="11.25" customHeight="1">
      <c r="A31" s="41" t="s">
        <v>24</v>
      </c>
      <c r="B31" s="36"/>
      <c r="C31" s="37">
        <v>8</v>
      </c>
      <c r="D31" s="37">
        <v>2</v>
      </c>
      <c r="E31" s="37">
        <v>2</v>
      </c>
      <c r="F31" s="38">
        <v>100</v>
      </c>
      <c r="G31" s="39"/>
      <c r="H31" s="129">
        <v>0.024</v>
      </c>
      <c r="I31" s="130">
        <v>0.0615</v>
      </c>
      <c r="J31" s="130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79</v>
      </c>
      <c r="D33" s="29">
        <v>79</v>
      </c>
      <c r="E33" s="29">
        <v>79</v>
      </c>
      <c r="F33" s="30"/>
      <c r="G33" s="30"/>
      <c r="H33" s="128">
        <v>1.835</v>
      </c>
      <c r="I33" s="128">
        <v>1.83</v>
      </c>
      <c r="J33" s="128"/>
      <c r="K33" s="31"/>
    </row>
    <row r="34" spans="1:11" s="32" customFormat="1" ht="11.25" customHeight="1">
      <c r="A34" s="34" t="s">
        <v>26</v>
      </c>
      <c r="B34" s="28"/>
      <c r="C34" s="29">
        <v>12</v>
      </c>
      <c r="D34" s="29">
        <v>10</v>
      </c>
      <c r="E34" s="29">
        <v>1</v>
      </c>
      <c r="F34" s="30"/>
      <c r="G34" s="30"/>
      <c r="H34" s="128">
        <v>0.307</v>
      </c>
      <c r="I34" s="128">
        <v>0.24</v>
      </c>
      <c r="J34" s="128"/>
      <c r="K34" s="31"/>
    </row>
    <row r="35" spans="1:11" s="32" customFormat="1" ht="11.25" customHeight="1">
      <c r="A35" s="34" t="s">
        <v>27</v>
      </c>
      <c r="B35" s="28"/>
      <c r="C35" s="29">
        <v>1</v>
      </c>
      <c r="D35" s="29"/>
      <c r="E35" s="29">
        <v>1</v>
      </c>
      <c r="F35" s="30"/>
      <c r="G35" s="30"/>
      <c r="H35" s="128">
        <v>0.02</v>
      </c>
      <c r="I35" s="128"/>
      <c r="J35" s="128"/>
      <c r="K35" s="31"/>
    </row>
    <row r="36" spans="1:11" s="32" customFormat="1" ht="11.25" customHeight="1">
      <c r="A36" s="34" t="s">
        <v>28</v>
      </c>
      <c r="B36" s="28"/>
      <c r="C36" s="29">
        <v>35</v>
      </c>
      <c r="D36" s="29">
        <v>57</v>
      </c>
      <c r="E36" s="29">
        <v>57</v>
      </c>
      <c r="F36" s="30"/>
      <c r="G36" s="30"/>
      <c r="H36" s="128">
        <v>0.7</v>
      </c>
      <c r="I36" s="128">
        <v>1.195</v>
      </c>
      <c r="J36" s="128"/>
      <c r="K36" s="31"/>
    </row>
    <row r="37" spans="1:11" s="23" customFormat="1" ht="11.25" customHeight="1">
      <c r="A37" s="35" t="s">
        <v>29</v>
      </c>
      <c r="B37" s="36"/>
      <c r="C37" s="37">
        <v>127</v>
      </c>
      <c r="D37" s="37">
        <v>146</v>
      </c>
      <c r="E37" s="37">
        <v>138</v>
      </c>
      <c r="F37" s="38">
        <v>94.52054794520548</v>
      </c>
      <c r="G37" s="39"/>
      <c r="H37" s="129">
        <v>2.862</v>
      </c>
      <c r="I37" s="130">
        <v>3.2650000000000006</v>
      </c>
      <c r="J37" s="130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9</v>
      </c>
      <c r="D39" s="37">
        <v>8</v>
      </c>
      <c r="E39" s="37">
        <v>7</v>
      </c>
      <c r="F39" s="38">
        <v>87.5</v>
      </c>
      <c r="G39" s="39"/>
      <c r="H39" s="129">
        <v>0.155</v>
      </c>
      <c r="I39" s="130">
        <v>0.13</v>
      </c>
      <c r="J39" s="130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8"/>
      <c r="I41" s="128"/>
      <c r="J41" s="128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8"/>
      <c r="I42" s="128"/>
      <c r="J42" s="128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8"/>
      <c r="I43" s="128"/>
      <c r="J43" s="128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/>
      <c r="I44" s="128"/>
      <c r="J44" s="128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8"/>
      <c r="I45" s="128"/>
      <c r="J45" s="128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8"/>
      <c r="I46" s="128"/>
      <c r="J46" s="128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8"/>
      <c r="I47" s="128"/>
      <c r="J47" s="128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8"/>
      <c r="I48" s="128"/>
      <c r="J48" s="128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8"/>
      <c r="I49" s="128"/>
      <c r="J49" s="128"/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9"/>
      <c r="I50" s="130"/>
      <c r="J50" s="130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/>
      <c r="D52" s="37">
        <v>6</v>
      </c>
      <c r="E52" s="37">
        <v>5</v>
      </c>
      <c r="F52" s="38">
        <v>83.33333333333333</v>
      </c>
      <c r="G52" s="39"/>
      <c r="H52" s="129"/>
      <c r="I52" s="130">
        <v>0.03</v>
      </c>
      <c r="J52" s="130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8"/>
      <c r="I54" s="128"/>
      <c r="J54" s="128"/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8"/>
      <c r="I55" s="128"/>
      <c r="J55" s="128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8"/>
      <c r="I56" s="128"/>
      <c r="J56" s="128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/>
      <c r="I57" s="128"/>
      <c r="J57" s="128"/>
      <c r="K57" s="31"/>
    </row>
    <row r="58" spans="1:11" s="32" customFormat="1" ht="11.25" customHeight="1">
      <c r="A58" s="34" t="s">
        <v>46</v>
      </c>
      <c r="B58" s="28"/>
      <c r="C58" s="29">
        <v>1</v>
      </c>
      <c r="D58" s="29">
        <v>1</v>
      </c>
      <c r="E58" s="29">
        <v>1</v>
      </c>
      <c r="F58" s="30"/>
      <c r="G58" s="30"/>
      <c r="H58" s="128">
        <v>0.025</v>
      </c>
      <c r="I58" s="128">
        <v>0.016</v>
      </c>
      <c r="J58" s="128"/>
      <c r="K58" s="31"/>
    </row>
    <row r="59" spans="1:11" s="23" customFormat="1" ht="11.25" customHeight="1">
      <c r="A59" s="35" t="s">
        <v>47</v>
      </c>
      <c r="B59" s="36"/>
      <c r="C59" s="37">
        <v>1</v>
      </c>
      <c r="D59" s="37">
        <v>1</v>
      </c>
      <c r="E59" s="37">
        <v>1</v>
      </c>
      <c r="F59" s="38">
        <v>100</v>
      </c>
      <c r="G59" s="39"/>
      <c r="H59" s="129">
        <v>0.025</v>
      </c>
      <c r="I59" s="130">
        <v>0.016</v>
      </c>
      <c r="J59" s="130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373</v>
      </c>
      <c r="D61" s="29">
        <v>353</v>
      </c>
      <c r="E61" s="29">
        <v>336</v>
      </c>
      <c r="F61" s="30"/>
      <c r="G61" s="30"/>
      <c r="H61" s="128">
        <v>23.033</v>
      </c>
      <c r="I61" s="128">
        <v>21.462</v>
      </c>
      <c r="J61" s="128"/>
      <c r="K61" s="31"/>
    </row>
    <row r="62" spans="1:11" s="32" customFormat="1" ht="11.25" customHeight="1">
      <c r="A62" s="34" t="s">
        <v>49</v>
      </c>
      <c r="B62" s="28"/>
      <c r="C62" s="29">
        <v>10</v>
      </c>
      <c r="D62" s="29">
        <v>11</v>
      </c>
      <c r="E62" s="29">
        <v>11</v>
      </c>
      <c r="F62" s="30"/>
      <c r="G62" s="30"/>
      <c r="H62" s="128">
        <v>0.309</v>
      </c>
      <c r="I62" s="128">
        <v>0.358</v>
      </c>
      <c r="J62" s="128"/>
      <c r="K62" s="31"/>
    </row>
    <row r="63" spans="1:11" s="32" customFormat="1" ht="11.25" customHeight="1">
      <c r="A63" s="34" t="s">
        <v>50</v>
      </c>
      <c r="B63" s="28"/>
      <c r="C63" s="29">
        <v>58</v>
      </c>
      <c r="D63" s="29">
        <v>58</v>
      </c>
      <c r="E63" s="29">
        <v>58</v>
      </c>
      <c r="F63" s="30"/>
      <c r="G63" s="30"/>
      <c r="H63" s="128">
        <v>1.624</v>
      </c>
      <c r="I63" s="128">
        <v>1.624</v>
      </c>
      <c r="J63" s="128"/>
      <c r="K63" s="31"/>
    </row>
    <row r="64" spans="1:11" s="23" customFormat="1" ht="11.25" customHeight="1">
      <c r="A64" s="35" t="s">
        <v>51</v>
      </c>
      <c r="B64" s="36"/>
      <c r="C64" s="37">
        <v>441</v>
      </c>
      <c r="D64" s="37">
        <v>422</v>
      </c>
      <c r="E64" s="37">
        <v>405</v>
      </c>
      <c r="F64" s="38">
        <v>95.97156398104265</v>
      </c>
      <c r="G64" s="39"/>
      <c r="H64" s="129">
        <v>24.966</v>
      </c>
      <c r="I64" s="130">
        <v>23.444</v>
      </c>
      <c r="J64" s="130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1245</v>
      </c>
      <c r="D66" s="37">
        <v>1100</v>
      </c>
      <c r="E66" s="37">
        <v>1150</v>
      </c>
      <c r="F66" s="38">
        <v>104.54545454545455</v>
      </c>
      <c r="G66" s="39"/>
      <c r="H66" s="129">
        <v>84.4</v>
      </c>
      <c r="I66" s="130">
        <v>87.4</v>
      </c>
      <c r="J66" s="130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8"/>
      <c r="I68" s="128"/>
      <c r="J68" s="128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8"/>
      <c r="I69" s="128"/>
      <c r="J69" s="128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9"/>
      <c r="I70" s="130"/>
      <c r="J70" s="130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70</v>
      </c>
      <c r="D72" s="29">
        <v>71</v>
      </c>
      <c r="E72" s="29">
        <v>71</v>
      </c>
      <c r="F72" s="30"/>
      <c r="G72" s="30"/>
      <c r="H72" s="128">
        <v>1.49</v>
      </c>
      <c r="I72" s="128">
        <v>1.543</v>
      </c>
      <c r="J72" s="128"/>
      <c r="K72" s="31"/>
    </row>
    <row r="73" spans="1:11" s="32" customFormat="1" ht="11.25" customHeight="1">
      <c r="A73" s="34" t="s">
        <v>57</v>
      </c>
      <c r="B73" s="28"/>
      <c r="C73" s="29">
        <v>7</v>
      </c>
      <c r="D73" s="29">
        <v>7</v>
      </c>
      <c r="E73" s="29">
        <v>7</v>
      </c>
      <c r="F73" s="30"/>
      <c r="G73" s="30"/>
      <c r="H73" s="128">
        <v>0.233</v>
      </c>
      <c r="I73" s="128">
        <v>0.215</v>
      </c>
      <c r="J73" s="128"/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8"/>
      <c r="I74" s="128"/>
      <c r="J74" s="128"/>
      <c r="K74" s="31"/>
    </row>
    <row r="75" spans="1:11" s="32" customFormat="1" ht="11.25" customHeight="1">
      <c r="A75" s="34" t="s">
        <v>59</v>
      </c>
      <c r="B75" s="28"/>
      <c r="C75" s="29">
        <v>56</v>
      </c>
      <c r="D75" s="29">
        <v>44</v>
      </c>
      <c r="E75" s="29">
        <v>42</v>
      </c>
      <c r="F75" s="30"/>
      <c r="G75" s="30"/>
      <c r="H75" s="128">
        <v>2.499</v>
      </c>
      <c r="I75" s="128">
        <v>2.488</v>
      </c>
      <c r="J75" s="128"/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8"/>
      <c r="I76" s="128"/>
      <c r="J76" s="128"/>
      <c r="K76" s="31"/>
    </row>
    <row r="77" spans="1:11" s="32" customFormat="1" ht="11.25" customHeight="1">
      <c r="A77" s="34" t="s">
        <v>61</v>
      </c>
      <c r="B77" s="28"/>
      <c r="C77" s="29">
        <v>1</v>
      </c>
      <c r="D77" s="29">
        <v>1</v>
      </c>
      <c r="E77" s="29">
        <v>1</v>
      </c>
      <c r="F77" s="30"/>
      <c r="G77" s="30"/>
      <c r="H77" s="128">
        <v>0.017</v>
      </c>
      <c r="I77" s="128">
        <v>0.017</v>
      </c>
      <c r="J77" s="128"/>
      <c r="K77" s="31"/>
    </row>
    <row r="78" spans="1:11" s="32" customFormat="1" ht="11.25" customHeight="1">
      <c r="A78" s="34" t="s">
        <v>62</v>
      </c>
      <c r="B78" s="28"/>
      <c r="C78" s="29">
        <v>25</v>
      </c>
      <c r="D78" s="29">
        <v>25</v>
      </c>
      <c r="E78" s="29">
        <v>24</v>
      </c>
      <c r="F78" s="30"/>
      <c r="G78" s="30"/>
      <c r="H78" s="128">
        <v>0.6</v>
      </c>
      <c r="I78" s="128">
        <v>0.6</v>
      </c>
      <c r="J78" s="128"/>
      <c r="K78" s="31"/>
    </row>
    <row r="79" spans="1:11" s="32" customFormat="1" ht="11.25" customHeight="1">
      <c r="A79" s="34" t="s">
        <v>63</v>
      </c>
      <c r="B79" s="28"/>
      <c r="C79" s="29">
        <v>6</v>
      </c>
      <c r="D79" s="29">
        <v>4</v>
      </c>
      <c r="E79" s="29">
        <v>5</v>
      </c>
      <c r="F79" s="30"/>
      <c r="G79" s="30"/>
      <c r="H79" s="128">
        <v>0.108</v>
      </c>
      <c r="I79" s="128">
        <v>0.07</v>
      </c>
      <c r="J79" s="128"/>
      <c r="K79" s="31"/>
    </row>
    <row r="80" spans="1:11" s="23" customFormat="1" ht="11.25" customHeight="1">
      <c r="A80" s="41" t="s">
        <v>64</v>
      </c>
      <c r="B80" s="36"/>
      <c r="C80" s="37">
        <v>165</v>
      </c>
      <c r="D80" s="37">
        <v>152</v>
      </c>
      <c r="E80" s="37">
        <v>150</v>
      </c>
      <c r="F80" s="38">
        <v>98.6842105263158</v>
      </c>
      <c r="G80" s="39"/>
      <c r="H80" s="129">
        <v>4.947</v>
      </c>
      <c r="I80" s="130">
        <v>4.933000000000001</v>
      </c>
      <c r="J80" s="130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>
        <v>3</v>
      </c>
      <c r="D82" s="29">
        <v>3</v>
      </c>
      <c r="E82" s="29">
        <v>3</v>
      </c>
      <c r="F82" s="30"/>
      <c r="G82" s="30"/>
      <c r="H82" s="128">
        <v>0.095</v>
      </c>
      <c r="I82" s="128">
        <v>0.095</v>
      </c>
      <c r="J82" s="128"/>
      <c r="K82" s="31"/>
    </row>
    <row r="83" spans="1:11" s="32" customFormat="1" ht="11.25" customHeight="1">
      <c r="A83" s="34" t="s">
        <v>66</v>
      </c>
      <c r="B83" s="28"/>
      <c r="C83" s="29">
        <v>24</v>
      </c>
      <c r="D83" s="29">
        <v>24</v>
      </c>
      <c r="E83" s="29">
        <v>24</v>
      </c>
      <c r="F83" s="30"/>
      <c r="G83" s="30"/>
      <c r="H83" s="128">
        <v>0.595</v>
      </c>
      <c r="I83" s="128">
        <v>0.595</v>
      </c>
      <c r="J83" s="128"/>
      <c r="K83" s="31"/>
    </row>
    <row r="84" spans="1:11" s="23" customFormat="1" ht="11.25" customHeight="1">
      <c r="A84" s="35" t="s">
        <v>67</v>
      </c>
      <c r="B84" s="36"/>
      <c r="C84" s="37">
        <v>27</v>
      </c>
      <c r="D84" s="37">
        <v>27</v>
      </c>
      <c r="E84" s="37">
        <v>27</v>
      </c>
      <c r="F84" s="38">
        <v>100</v>
      </c>
      <c r="G84" s="39"/>
      <c r="H84" s="129">
        <v>0.69</v>
      </c>
      <c r="I84" s="130">
        <v>0.69</v>
      </c>
      <c r="J84" s="130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2037</v>
      </c>
      <c r="D87" s="48">
        <v>1880</v>
      </c>
      <c r="E87" s="48">
        <v>1897</v>
      </c>
      <c r="F87" s="49">
        <v>100.90425531914893</v>
      </c>
      <c r="G87" s="39"/>
      <c r="H87" s="133">
        <v>118.5</v>
      </c>
      <c r="I87" s="134">
        <v>120.4535</v>
      </c>
      <c r="J87" s="134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0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103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6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/>
      <c r="I9" s="128"/>
      <c r="J9" s="128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/>
      <c r="I10" s="128"/>
      <c r="J10" s="128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/>
      <c r="I11" s="128"/>
      <c r="J11" s="128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/>
      <c r="I12" s="128"/>
      <c r="J12" s="128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9"/>
      <c r="I13" s="130"/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/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9"/>
      <c r="I22" s="130"/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9"/>
      <c r="I24" s="130"/>
      <c r="J24" s="130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9"/>
      <c r="I26" s="130"/>
      <c r="J26" s="130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8"/>
      <c r="I28" s="128"/>
      <c r="J28" s="128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8"/>
      <c r="I29" s="128"/>
      <c r="J29" s="128"/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8"/>
      <c r="I30" s="128"/>
      <c r="J30" s="128"/>
      <c r="K30" s="31"/>
    </row>
    <row r="31" spans="1:11" s="23" customFormat="1" ht="11.25" customHeight="1">
      <c r="A31" s="41" t="s">
        <v>24</v>
      </c>
      <c r="B31" s="36"/>
      <c r="C31" s="37"/>
      <c r="D31" s="37"/>
      <c r="E31" s="37"/>
      <c r="F31" s="38"/>
      <c r="G31" s="39"/>
      <c r="H31" s="129"/>
      <c r="I31" s="130"/>
      <c r="J31" s="130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8"/>
      <c r="I33" s="128"/>
      <c r="J33" s="128"/>
      <c r="K33" s="31"/>
    </row>
    <row r="34" spans="1:11" s="32" customFormat="1" ht="11.25" customHeight="1">
      <c r="A34" s="34" t="s">
        <v>26</v>
      </c>
      <c r="B34" s="28"/>
      <c r="C34" s="29">
        <v>1</v>
      </c>
      <c r="D34" s="29">
        <v>1</v>
      </c>
      <c r="E34" s="29">
        <v>1</v>
      </c>
      <c r="F34" s="30"/>
      <c r="G34" s="30"/>
      <c r="H34" s="128">
        <v>0.016</v>
      </c>
      <c r="I34" s="128">
        <v>0.016</v>
      </c>
      <c r="J34" s="128">
        <v>0.014</v>
      </c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8"/>
      <c r="I35" s="128"/>
      <c r="J35" s="128"/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>
        <v>3</v>
      </c>
      <c r="F36" s="30"/>
      <c r="G36" s="30"/>
      <c r="H36" s="128"/>
      <c r="I36" s="128"/>
      <c r="J36" s="128">
        <v>0.036</v>
      </c>
      <c r="K36" s="31"/>
    </row>
    <row r="37" spans="1:11" s="23" customFormat="1" ht="11.25" customHeight="1">
      <c r="A37" s="35" t="s">
        <v>29</v>
      </c>
      <c r="B37" s="36"/>
      <c r="C37" s="37">
        <v>1</v>
      </c>
      <c r="D37" s="37">
        <v>1</v>
      </c>
      <c r="E37" s="37">
        <v>4</v>
      </c>
      <c r="F37" s="38">
        <v>400</v>
      </c>
      <c r="G37" s="39"/>
      <c r="H37" s="129">
        <v>0.016</v>
      </c>
      <c r="I37" s="130">
        <v>0.016</v>
      </c>
      <c r="J37" s="130">
        <v>0.049999999999999996</v>
      </c>
      <c r="K37" s="40">
        <v>312.5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9"/>
      <c r="I39" s="130"/>
      <c r="J39" s="130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8"/>
      <c r="I41" s="128"/>
      <c r="J41" s="128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8"/>
      <c r="I42" s="128"/>
      <c r="J42" s="128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8"/>
      <c r="I43" s="128"/>
      <c r="J43" s="128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/>
      <c r="I44" s="128"/>
      <c r="J44" s="128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8"/>
      <c r="I45" s="128"/>
      <c r="J45" s="128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8"/>
      <c r="I46" s="128"/>
      <c r="J46" s="128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8"/>
      <c r="I47" s="128"/>
      <c r="J47" s="128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8"/>
      <c r="I48" s="128"/>
      <c r="J48" s="128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8"/>
      <c r="I49" s="128"/>
      <c r="J49" s="128"/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9"/>
      <c r="I50" s="130"/>
      <c r="J50" s="130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9"/>
      <c r="I52" s="130"/>
      <c r="J52" s="130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8"/>
      <c r="I54" s="128"/>
      <c r="J54" s="128"/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8"/>
      <c r="I55" s="128"/>
      <c r="J55" s="128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8"/>
      <c r="I56" s="128"/>
      <c r="J56" s="128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/>
      <c r="I57" s="128"/>
      <c r="J57" s="128"/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8"/>
      <c r="I58" s="128"/>
      <c r="J58" s="128"/>
      <c r="K58" s="31"/>
    </row>
    <row r="59" spans="1:11" s="23" customFormat="1" ht="11.25" customHeight="1">
      <c r="A59" s="35" t="s">
        <v>47</v>
      </c>
      <c r="B59" s="36"/>
      <c r="C59" s="37"/>
      <c r="D59" s="37"/>
      <c r="E59" s="37"/>
      <c r="F59" s="38"/>
      <c r="G59" s="39"/>
      <c r="H59" s="129"/>
      <c r="I59" s="130"/>
      <c r="J59" s="130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8"/>
      <c r="I61" s="128"/>
      <c r="J61" s="128"/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8"/>
      <c r="I62" s="128"/>
      <c r="J62" s="128"/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8"/>
      <c r="I63" s="128"/>
      <c r="J63" s="128"/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9"/>
      <c r="I64" s="130"/>
      <c r="J64" s="130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/>
      <c r="D66" s="37"/>
      <c r="E66" s="37">
        <v>1</v>
      </c>
      <c r="F66" s="38"/>
      <c r="G66" s="39"/>
      <c r="H66" s="129"/>
      <c r="I66" s="130">
        <v>0.022</v>
      </c>
      <c r="J66" s="130">
        <v>0.022</v>
      </c>
      <c r="K66" s="40">
        <v>100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8"/>
      <c r="I68" s="128"/>
      <c r="J68" s="128"/>
      <c r="K68" s="31"/>
    </row>
    <row r="69" spans="1:11" s="32" customFormat="1" ht="11.25" customHeight="1">
      <c r="A69" s="34" t="s">
        <v>54</v>
      </c>
      <c r="B69" s="28"/>
      <c r="C69" s="29">
        <v>1</v>
      </c>
      <c r="D69" s="29"/>
      <c r="E69" s="29"/>
      <c r="F69" s="30"/>
      <c r="G69" s="30"/>
      <c r="H69" s="128">
        <v>0.01</v>
      </c>
      <c r="I69" s="128"/>
      <c r="J69" s="128"/>
      <c r="K69" s="31"/>
    </row>
    <row r="70" spans="1:11" s="23" customFormat="1" ht="11.25" customHeight="1">
      <c r="A70" s="35" t="s">
        <v>55</v>
      </c>
      <c r="B70" s="36"/>
      <c r="C70" s="37">
        <v>1</v>
      </c>
      <c r="D70" s="37"/>
      <c r="E70" s="37"/>
      <c r="F70" s="38"/>
      <c r="G70" s="39"/>
      <c r="H70" s="129">
        <v>0.01</v>
      </c>
      <c r="I70" s="130"/>
      <c r="J70" s="130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8"/>
      <c r="I72" s="128"/>
      <c r="J72" s="128"/>
      <c r="K72" s="31"/>
    </row>
    <row r="73" spans="1:11" s="32" customFormat="1" ht="11.25" customHeight="1">
      <c r="A73" s="34" t="s">
        <v>57</v>
      </c>
      <c r="B73" s="28"/>
      <c r="C73" s="29"/>
      <c r="D73" s="29"/>
      <c r="E73" s="29"/>
      <c r="F73" s="30"/>
      <c r="G73" s="30"/>
      <c r="H73" s="128"/>
      <c r="I73" s="128"/>
      <c r="J73" s="128"/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8"/>
      <c r="I74" s="128"/>
      <c r="J74" s="128"/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8"/>
      <c r="I75" s="128"/>
      <c r="J75" s="128"/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8"/>
      <c r="I76" s="128"/>
      <c r="J76" s="128"/>
      <c r="K76" s="31"/>
    </row>
    <row r="77" spans="1:11" s="32" customFormat="1" ht="11.25" customHeight="1">
      <c r="A77" s="34" t="s">
        <v>61</v>
      </c>
      <c r="B77" s="28"/>
      <c r="C77" s="29">
        <v>1</v>
      </c>
      <c r="D77" s="29">
        <v>1</v>
      </c>
      <c r="E77" s="29"/>
      <c r="F77" s="30"/>
      <c r="G77" s="30"/>
      <c r="H77" s="128">
        <v>0.01</v>
      </c>
      <c r="I77" s="128">
        <v>0.01</v>
      </c>
      <c r="J77" s="128"/>
      <c r="K77" s="31"/>
    </row>
    <row r="78" spans="1:11" s="32" customFormat="1" ht="11.25" customHeight="1">
      <c r="A78" s="34" t="s">
        <v>62</v>
      </c>
      <c r="B78" s="28"/>
      <c r="C78" s="29">
        <v>1</v>
      </c>
      <c r="D78" s="29"/>
      <c r="E78" s="29"/>
      <c r="F78" s="30"/>
      <c r="G78" s="30"/>
      <c r="H78" s="128">
        <v>0.009</v>
      </c>
      <c r="I78" s="128"/>
      <c r="J78" s="128"/>
      <c r="K78" s="31"/>
    </row>
    <row r="79" spans="1:11" s="32" customFormat="1" ht="11.25" customHeight="1">
      <c r="A79" s="34" t="s">
        <v>63</v>
      </c>
      <c r="B79" s="28"/>
      <c r="C79" s="29"/>
      <c r="D79" s="29"/>
      <c r="E79" s="29"/>
      <c r="F79" s="30"/>
      <c r="G79" s="30"/>
      <c r="H79" s="128"/>
      <c r="I79" s="128"/>
      <c r="J79" s="128"/>
      <c r="K79" s="31"/>
    </row>
    <row r="80" spans="1:11" s="23" customFormat="1" ht="11.25" customHeight="1">
      <c r="A80" s="41" t="s">
        <v>64</v>
      </c>
      <c r="B80" s="36"/>
      <c r="C80" s="37">
        <v>2</v>
      </c>
      <c r="D80" s="37">
        <v>1</v>
      </c>
      <c r="E80" s="37"/>
      <c r="F80" s="38"/>
      <c r="G80" s="39"/>
      <c r="H80" s="129">
        <v>0.019</v>
      </c>
      <c r="I80" s="130">
        <v>0.01</v>
      </c>
      <c r="J80" s="130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8"/>
      <c r="I82" s="128"/>
      <c r="J82" s="128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8"/>
      <c r="I83" s="128"/>
      <c r="J83" s="128"/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9"/>
      <c r="I84" s="130"/>
      <c r="J84" s="130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4</v>
      </c>
      <c r="D87" s="48">
        <v>2</v>
      </c>
      <c r="E87" s="48">
        <v>5</v>
      </c>
      <c r="F87" s="49">
        <v>250</v>
      </c>
      <c r="G87" s="39"/>
      <c r="H87" s="133">
        <v>0.045</v>
      </c>
      <c r="I87" s="134">
        <v>0.048</v>
      </c>
      <c r="J87" s="134">
        <v>0.072</v>
      </c>
      <c r="K87" s="49">
        <v>149.99999999999997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104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5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44</v>
      </c>
      <c r="D9" s="29">
        <v>27</v>
      </c>
      <c r="E9" s="29">
        <v>33</v>
      </c>
      <c r="F9" s="30"/>
      <c r="G9" s="30"/>
      <c r="H9" s="128">
        <v>2.985</v>
      </c>
      <c r="I9" s="128">
        <v>1.9</v>
      </c>
      <c r="J9" s="128">
        <v>2.244</v>
      </c>
      <c r="K9" s="31"/>
    </row>
    <row r="10" spans="1:11" s="32" customFormat="1" ht="11.25" customHeight="1">
      <c r="A10" s="34" t="s">
        <v>9</v>
      </c>
      <c r="B10" s="28"/>
      <c r="C10" s="29">
        <v>25</v>
      </c>
      <c r="D10" s="29">
        <v>21</v>
      </c>
      <c r="E10" s="29">
        <v>23</v>
      </c>
      <c r="F10" s="30"/>
      <c r="G10" s="30"/>
      <c r="H10" s="128">
        <v>1.709</v>
      </c>
      <c r="I10" s="128">
        <v>1.14</v>
      </c>
      <c r="J10" s="128">
        <v>1.5</v>
      </c>
      <c r="K10" s="31"/>
    </row>
    <row r="11" spans="1:11" s="32" customFormat="1" ht="11.25" customHeight="1">
      <c r="A11" s="27" t="s">
        <v>10</v>
      </c>
      <c r="B11" s="28"/>
      <c r="C11" s="29">
        <v>14</v>
      </c>
      <c r="D11" s="29">
        <v>21</v>
      </c>
      <c r="E11" s="29">
        <v>21</v>
      </c>
      <c r="F11" s="30"/>
      <c r="G11" s="30"/>
      <c r="H11" s="128">
        <v>0.868</v>
      </c>
      <c r="I11" s="128">
        <v>1.3</v>
      </c>
      <c r="J11" s="128">
        <v>1.3</v>
      </c>
      <c r="K11" s="31"/>
    </row>
    <row r="12" spans="1:11" s="32" customFormat="1" ht="11.25" customHeight="1">
      <c r="A12" s="34" t="s">
        <v>11</v>
      </c>
      <c r="B12" s="28"/>
      <c r="C12" s="29">
        <v>21</v>
      </c>
      <c r="D12" s="29">
        <v>24</v>
      </c>
      <c r="E12" s="29">
        <v>21</v>
      </c>
      <c r="F12" s="30"/>
      <c r="G12" s="30"/>
      <c r="H12" s="128">
        <v>1.365</v>
      </c>
      <c r="I12" s="128">
        <v>1.566</v>
      </c>
      <c r="J12" s="128">
        <v>1.37</v>
      </c>
      <c r="K12" s="31"/>
    </row>
    <row r="13" spans="1:11" s="23" customFormat="1" ht="11.25" customHeight="1">
      <c r="A13" s="35" t="s">
        <v>12</v>
      </c>
      <c r="B13" s="36"/>
      <c r="C13" s="37">
        <v>104</v>
      </c>
      <c r="D13" s="37">
        <v>93</v>
      </c>
      <c r="E13" s="37">
        <v>98</v>
      </c>
      <c r="F13" s="38">
        <v>105.3763440860215</v>
      </c>
      <c r="G13" s="39"/>
      <c r="H13" s="129">
        <v>6.9270000000000005</v>
      </c>
      <c r="I13" s="130">
        <v>5.906</v>
      </c>
      <c r="J13" s="130">
        <v>6.414000000000001</v>
      </c>
      <c r="K13" s="40">
        <v>108.60142228242468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>
        <v>77</v>
      </c>
      <c r="D15" s="37">
        <v>70</v>
      </c>
      <c r="E15" s="37">
        <v>70</v>
      </c>
      <c r="F15" s="38">
        <v>100</v>
      </c>
      <c r="G15" s="39"/>
      <c r="H15" s="129">
        <v>1.855</v>
      </c>
      <c r="I15" s="130">
        <v>1.6</v>
      </c>
      <c r="J15" s="130">
        <v>1.8</v>
      </c>
      <c r="K15" s="40">
        <v>112.5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>
        <v>2</v>
      </c>
      <c r="D17" s="37">
        <v>2</v>
      </c>
      <c r="E17" s="37">
        <v>2</v>
      </c>
      <c r="F17" s="38">
        <v>100</v>
      </c>
      <c r="G17" s="39"/>
      <c r="H17" s="129">
        <v>0.024</v>
      </c>
      <c r="I17" s="130">
        <v>0.024</v>
      </c>
      <c r="J17" s="130">
        <v>0.014</v>
      </c>
      <c r="K17" s="40">
        <v>58.333333333333336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>
        <v>3</v>
      </c>
      <c r="D19" s="29"/>
      <c r="E19" s="29"/>
      <c r="F19" s="30"/>
      <c r="G19" s="30"/>
      <c r="H19" s="128">
        <v>0.101</v>
      </c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>
        <v>8</v>
      </c>
      <c r="D20" s="29">
        <v>8</v>
      </c>
      <c r="E20" s="29">
        <v>5</v>
      </c>
      <c r="F20" s="30"/>
      <c r="G20" s="30"/>
      <c r="H20" s="128">
        <v>0.142</v>
      </c>
      <c r="I20" s="128">
        <v>0.065</v>
      </c>
      <c r="J20" s="128">
        <v>0.065</v>
      </c>
      <c r="K20" s="31"/>
    </row>
    <row r="21" spans="1:11" s="32" customFormat="1" ht="11.25" customHeight="1">
      <c r="A21" s="34" t="s">
        <v>17</v>
      </c>
      <c r="B21" s="28"/>
      <c r="C21" s="29">
        <v>33</v>
      </c>
      <c r="D21" s="29"/>
      <c r="E21" s="29"/>
      <c r="F21" s="30"/>
      <c r="G21" s="30"/>
      <c r="H21" s="128">
        <v>0.665</v>
      </c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>
        <v>44</v>
      </c>
      <c r="D22" s="37">
        <v>8</v>
      </c>
      <c r="E22" s="37">
        <v>5</v>
      </c>
      <c r="F22" s="38">
        <v>62.5</v>
      </c>
      <c r="G22" s="39"/>
      <c r="H22" s="129">
        <v>0.908</v>
      </c>
      <c r="I22" s="130">
        <v>0.065</v>
      </c>
      <c r="J22" s="130">
        <v>0.065</v>
      </c>
      <c r="K22" s="40">
        <v>100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116</v>
      </c>
      <c r="D24" s="37">
        <v>108</v>
      </c>
      <c r="E24" s="37">
        <v>145</v>
      </c>
      <c r="F24" s="38">
        <v>134.25925925925927</v>
      </c>
      <c r="G24" s="39"/>
      <c r="H24" s="129">
        <v>7.214</v>
      </c>
      <c r="I24" s="130">
        <v>7.108</v>
      </c>
      <c r="J24" s="130">
        <v>8.906</v>
      </c>
      <c r="K24" s="40">
        <v>125.29544175576815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36</v>
      </c>
      <c r="D26" s="37">
        <v>35</v>
      </c>
      <c r="E26" s="37">
        <v>25</v>
      </c>
      <c r="F26" s="38">
        <v>71.42857142857143</v>
      </c>
      <c r="G26" s="39"/>
      <c r="H26" s="129">
        <v>1.527</v>
      </c>
      <c r="I26" s="130">
        <v>1.1</v>
      </c>
      <c r="J26" s="130">
        <v>1.05</v>
      </c>
      <c r="K26" s="40">
        <v>95.45454545454545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3</v>
      </c>
      <c r="D28" s="29">
        <v>6</v>
      </c>
      <c r="E28" s="29">
        <v>8</v>
      </c>
      <c r="F28" s="30"/>
      <c r="G28" s="30"/>
      <c r="H28" s="128">
        <v>0.105</v>
      </c>
      <c r="I28" s="128">
        <v>0.27</v>
      </c>
      <c r="J28" s="128">
        <v>0.36</v>
      </c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8"/>
      <c r="I29" s="128"/>
      <c r="J29" s="128"/>
      <c r="K29" s="31"/>
    </row>
    <row r="30" spans="1:11" s="32" customFormat="1" ht="11.25" customHeight="1">
      <c r="A30" s="34" t="s">
        <v>23</v>
      </c>
      <c r="B30" s="28"/>
      <c r="C30" s="29">
        <v>41</v>
      </c>
      <c r="D30" s="29">
        <v>42</v>
      </c>
      <c r="E30" s="29">
        <v>30</v>
      </c>
      <c r="F30" s="30"/>
      <c r="G30" s="30"/>
      <c r="H30" s="128">
        <v>2.029</v>
      </c>
      <c r="I30" s="128">
        <v>1.35</v>
      </c>
      <c r="J30" s="128">
        <v>1.206</v>
      </c>
      <c r="K30" s="31"/>
    </row>
    <row r="31" spans="1:11" s="23" customFormat="1" ht="11.25" customHeight="1">
      <c r="A31" s="41" t="s">
        <v>24</v>
      </c>
      <c r="B31" s="36"/>
      <c r="C31" s="37">
        <v>44</v>
      </c>
      <c r="D31" s="37">
        <v>48</v>
      </c>
      <c r="E31" s="37">
        <v>38</v>
      </c>
      <c r="F31" s="38">
        <v>79.16666666666667</v>
      </c>
      <c r="G31" s="39"/>
      <c r="H31" s="129">
        <v>2.134</v>
      </c>
      <c r="I31" s="130">
        <v>1.62</v>
      </c>
      <c r="J31" s="130">
        <v>1.5659999999999998</v>
      </c>
      <c r="K31" s="40">
        <v>96.66666666666666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88</v>
      </c>
      <c r="D33" s="29">
        <v>70</v>
      </c>
      <c r="E33" s="29">
        <v>59</v>
      </c>
      <c r="F33" s="30"/>
      <c r="G33" s="30"/>
      <c r="H33" s="128">
        <v>4.184</v>
      </c>
      <c r="I33" s="128">
        <v>2.8</v>
      </c>
      <c r="J33" s="128">
        <v>2.62</v>
      </c>
      <c r="K33" s="31"/>
    </row>
    <row r="34" spans="1:11" s="32" customFormat="1" ht="11.25" customHeight="1">
      <c r="A34" s="34" t="s">
        <v>26</v>
      </c>
      <c r="B34" s="28"/>
      <c r="C34" s="29">
        <v>42</v>
      </c>
      <c r="D34" s="29">
        <v>42</v>
      </c>
      <c r="E34" s="29">
        <v>15</v>
      </c>
      <c r="F34" s="30"/>
      <c r="G34" s="30"/>
      <c r="H34" s="128">
        <v>1.211</v>
      </c>
      <c r="I34" s="128">
        <v>1.211</v>
      </c>
      <c r="J34" s="128">
        <v>0.309</v>
      </c>
      <c r="K34" s="31"/>
    </row>
    <row r="35" spans="1:11" s="32" customFormat="1" ht="11.25" customHeight="1">
      <c r="A35" s="34" t="s">
        <v>27</v>
      </c>
      <c r="B35" s="28"/>
      <c r="C35" s="29">
        <v>25</v>
      </c>
      <c r="D35" s="29">
        <v>20</v>
      </c>
      <c r="E35" s="29">
        <v>17</v>
      </c>
      <c r="F35" s="30"/>
      <c r="G35" s="30"/>
      <c r="H35" s="128">
        <v>0.609</v>
      </c>
      <c r="I35" s="128">
        <v>0.254</v>
      </c>
      <c r="J35" s="128">
        <v>0.389</v>
      </c>
      <c r="K35" s="31"/>
    </row>
    <row r="36" spans="1:11" s="32" customFormat="1" ht="11.25" customHeight="1">
      <c r="A36" s="34" t="s">
        <v>28</v>
      </c>
      <c r="B36" s="28"/>
      <c r="C36" s="29">
        <v>88</v>
      </c>
      <c r="D36" s="29">
        <v>34</v>
      </c>
      <c r="E36" s="29">
        <v>86</v>
      </c>
      <c r="F36" s="30"/>
      <c r="G36" s="30"/>
      <c r="H36" s="128">
        <v>1.94</v>
      </c>
      <c r="I36" s="128">
        <v>1.94</v>
      </c>
      <c r="J36" s="128">
        <v>1.852</v>
      </c>
      <c r="K36" s="31"/>
    </row>
    <row r="37" spans="1:11" s="23" customFormat="1" ht="11.25" customHeight="1">
      <c r="A37" s="35" t="s">
        <v>29</v>
      </c>
      <c r="B37" s="36"/>
      <c r="C37" s="37">
        <v>243</v>
      </c>
      <c r="D37" s="37">
        <v>166</v>
      </c>
      <c r="E37" s="37">
        <v>177</v>
      </c>
      <c r="F37" s="38">
        <v>106.62650602409639</v>
      </c>
      <c r="G37" s="39"/>
      <c r="H37" s="129">
        <v>7.944000000000001</v>
      </c>
      <c r="I37" s="130">
        <v>6.205</v>
      </c>
      <c r="J37" s="130">
        <v>5.170000000000001</v>
      </c>
      <c r="K37" s="40">
        <v>83.31990330378729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160</v>
      </c>
      <c r="D39" s="37">
        <v>160</v>
      </c>
      <c r="E39" s="37">
        <v>160</v>
      </c>
      <c r="F39" s="38">
        <v>100</v>
      </c>
      <c r="G39" s="39"/>
      <c r="H39" s="129">
        <v>3.915</v>
      </c>
      <c r="I39" s="130">
        <v>4</v>
      </c>
      <c r="J39" s="130">
        <v>3.5</v>
      </c>
      <c r="K39" s="40">
        <v>87.5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/>
      <c r="D41" s="29">
        <v>1</v>
      </c>
      <c r="E41" s="29">
        <v>3</v>
      </c>
      <c r="F41" s="30"/>
      <c r="G41" s="30"/>
      <c r="H41" s="128"/>
      <c r="I41" s="128">
        <v>0.02</v>
      </c>
      <c r="J41" s="128">
        <v>0.066</v>
      </c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8"/>
      <c r="I42" s="128"/>
      <c r="J42" s="128"/>
      <c r="K42" s="31"/>
    </row>
    <row r="43" spans="1:11" s="32" customFormat="1" ht="11.25" customHeight="1">
      <c r="A43" s="34" t="s">
        <v>33</v>
      </c>
      <c r="B43" s="28"/>
      <c r="C43" s="29">
        <v>5</v>
      </c>
      <c r="D43" s="29">
        <v>4</v>
      </c>
      <c r="E43" s="29">
        <v>3</v>
      </c>
      <c r="F43" s="30"/>
      <c r="G43" s="30"/>
      <c r="H43" s="128">
        <v>0.2</v>
      </c>
      <c r="I43" s="128">
        <v>0.136</v>
      </c>
      <c r="J43" s="128">
        <v>0.126</v>
      </c>
      <c r="K43" s="31"/>
    </row>
    <row r="44" spans="1:11" s="32" customFormat="1" ht="11.25" customHeight="1">
      <c r="A44" s="34" t="s">
        <v>34</v>
      </c>
      <c r="B44" s="28"/>
      <c r="C44" s="29">
        <v>1</v>
      </c>
      <c r="D44" s="29"/>
      <c r="E44" s="29">
        <v>1</v>
      </c>
      <c r="F44" s="30"/>
      <c r="G44" s="30"/>
      <c r="H44" s="128">
        <v>0.047</v>
      </c>
      <c r="I44" s="128"/>
      <c r="J44" s="128">
        <v>0.052</v>
      </c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>
        <v>2</v>
      </c>
      <c r="F45" s="30"/>
      <c r="G45" s="30"/>
      <c r="H45" s="128"/>
      <c r="I45" s="128"/>
      <c r="J45" s="128">
        <v>0.08</v>
      </c>
      <c r="K45" s="31"/>
    </row>
    <row r="46" spans="1:11" s="32" customFormat="1" ht="11.25" customHeight="1">
      <c r="A46" s="34" t="s">
        <v>36</v>
      </c>
      <c r="B46" s="28"/>
      <c r="C46" s="29">
        <v>1</v>
      </c>
      <c r="D46" s="29">
        <v>1</v>
      </c>
      <c r="E46" s="29">
        <v>2</v>
      </c>
      <c r="F46" s="30"/>
      <c r="G46" s="30"/>
      <c r="H46" s="128">
        <v>0.024</v>
      </c>
      <c r="I46" s="128">
        <v>0.025</v>
      </c>
      <c r="J46" s="128">
        <v>0.05</v>
      </c>
      <c r="K46" s="31"/>
    </row>
    <row r="47" spans="1:11" s="32" customFormat="1" ht="11.25" customHeight="1">
      <c r="A47" s="34" t="s">
        <v>37</v>
      </c>
      <c r="B47" s="28"/>
      <c r="C47" s="29">
        <v>7</v>
      </c>
      <c r="D47" s="29">
        <v>1</v>
      </c>
      <c r="E47" s="29">
        <v>10</v>
      </c>
      <c r="F47" s="30"/>
      <c r="G47" s="30"/>
      <c r="H47" s="128">
        <v>0.28</v>
      </c>
      <c r="I47" s="128">
        <v>0.02</v>
      </c>
      <c r="J47" s="128">
        <v>0.35</v>
      </c>
      <c r="K47" s="31"/>
    </row>
    <row r="48" spans="1:11" s="32" customFormat="1" ht="11.25" customHeight="1">
      <c r="A48" s="34" t="s">
        <v>38</v>
      </c>
      <c r="B48" s="28"/>
      <c r="C48" s="29">
        <v>3</v>
      </c>
      <c r="D48" s="29">
        <v>1</v>
      </c>
      <c r="E48" s="29">
        <v>5</v>
      </c>
      <c r="F48" s="30"/>
      <c r="G48" s="30"/>
      <c r="H48" s="128">
        <v>0.069</v>
      </c>
      <c r="I48" s="128">
        <v>0.023</v>
      </c>
      <c r="J48" s="128">
        <v>0.115</v>
      </c>
      <c r="K48" s="31"/>
    </row>
    <row r="49" spans="1:11" s="32" customFormat="1" ht="11.25" customHeight="1">
      <c r="A49" s="34" t="s">
        <v>39</v>
      </c>
      <c r="B49" s="28"/>
      <c r="C49" s="29">
        <v>1</v>
      </c>
      <c r="D49" s="29"/>
      <c r="E49" s="29"/>
      <c r="F49" s="30"/>
      <c r="G49" s="30"/>
      <c r="H49" s="128">
        <v>0.025</v>
      </c>
      <c r="I49" s="128"/>
      <c r="J49" s="128"/>
      <c r="K49" s="31"/>
    </row>
    <row r="50" spans="1:11" s="23" customFormat="1" ht="11.25" customHeight="1">
      <c r="A50" s="41" t="s">
        <v>40</v>
      </c>
      <c r="B50" s="36"/>
      <c r="C50" s="37">
        <v>18</v>
      </c>
      <c r="D50" s="37">
        <v>8</v>
      </c>
      <c r="E50" s="37">
        <v>26</v>
      </c>
      <c r="F50" s="38">
        <v>325</v>
      </c>
      <c r="G50" s="39"/>
      <c r="H50" s="129">
        <v>0.6450000000000001</v>
      </c>
      <c r="I50" s="130">
        <v>0.22399999999999998</v>
      </c>
      <c r="J50" s="130">
        <v>0.839</v>
      </c>
      <c r="K50" s="40">
        <v>374.55357142857144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6</v>
      </c>
      <c r="D52" s="37">
        <v>6</v>
      </c>
      <c r="E52" s="37">
        <v>7</v>
      </c>
      <c r="F52" s="38">
        <v>116.66666666666667</v>
      </c>
      <c r="G52" s="39"/>
      <c r="H52" s="129">
        <v>0.198</v>
      </c>
      <c r="I52" s="130">
        <v>0.198</v>
      </c>
      <c r="J52" s="130">
        <v>0.133</v>
      </c>
      <c r="K52" s="40">
        <v>67.17171717171718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103</v>
      </c>
      <c r="D54" s="29">
        <v>62</v>
      </c>
      <c r="E54" s="29">
        <v>73</v>
      </c>
      <c r="F54" s="30"/>
      <c r="G54" s="30"/>
      <c r="H54" s="128">
        <v>3.039</v>
      </c>
      <c r="I54" s="128">
        <v>1.86</v>
      </c>
      <c r="J54" s="128">
        <v>2.007</v>
      </c>
      <c r="K54" s="31"/>
    </row>
    <row r="55" spans="1:11" s="32" customFormat="1" ht="11.25" customHeight="1">
      <c r="A55" s="34" t="s">
        <v>43</v>
      </c>
      <c r="B55" s="28"/>
      <c r="C55" s="29">
        <v>20</v>
      </c>
      <c r="D55" s="29">
        <v>20</v>
      </c>
      <c r="E55" s="29">
        <v>38</v>
      </c>
      <c r="F55" s="30"/>
      <c r="G55" s="30"/>
      <c r="H55" s="128">
        <v>0.56</v>
      </c>
      <c r="I55" s="128">
        <v>0.532</v>
      </c>
      <c r="J55" s="128">
        <v>1.026</v>
      </c>
      <c r="K55" s="31"/>
    </row>
    <row r="56" spans="1:11" s="32" customFormat="1" ht="11.25" customHeight="1">
      <c r="A56" s="34" t="s">
        <v>44</v>
      </c>
      <c r="B56" s="28"/>
      <c r="C56" s="29">
        <v>14</v>
      </c>
      <c r="D56" s="29">
        <v>9</v>
      </c>
      <c r="E56" s="29">
        <v>9</v>
      </c>
      <c r="F56" s="30"/>
      <c r="G56" s="30"/>
      <c r="H56" s="128">
        <v>0.217</v>
      </c>
      <c r="I56" s="128">
        <v>0.17</v>
      </c>
      <c r="J56" s="128">
        <v>0.13</v>
      </c>
      <c r="K56" s="31"/>
    </row>
    <row r="57" spans="1:11" s="32" customFormat="1" ht="11.25" customHeight="1">
      <c r="A57" s="34" t="s">
        <v>45</v>
      </c>
      <c r="B57" s="28"/>
      <c r="C57" s="29">
        <v>3</v>
      </c>
      <c r="D57" s="29">
        <v>3</v>
      </c>
      <c r="E57" s="29">
        <v>1</v>
      </c>
      <c r="F57" s="30"/>
      <c r="G57" s="30"/>
      <c r="H57" s="128">
        <v>0.066</v>
      </c>
      <c r="I57" s="128">
        <v>0.008</v>
      </c>
      <c r="J57" s="128">
        <v>0.008</v>
      </c>
      <c r="K57" s="31"/>
    </row>
    <row r="58" spans="1:11" s="32" customFormat="1" ht="11.25" customHeight="1">
      <c r="A58" s="34" t="s">
        <v>46</v>
      </c>
      <c r="B58" s="28"/>
      <c r="C58" s="29">
        <v>3</v>
      </c>
      <c r="D58" s="29">
        <v>8</v>
      </c>
      <c r="E58" s="29">
        <v>8</v>
      </c>
      <c r="F58" s="30"/>
      <c r="G58" s="30"/>
      <c r="H58" s="128">
        <v>0.09</v>
      </c>
      <c r="I58" s="128">
        <v>0.208</v>
      </c>
      <c r="J58" s="128">
        <v>0.125</v>
      </c>
      <c r="K58" s="31"/>
    </row>
    <row r="59" spans="1:11" s="23" customFormat="1" ht="11.25" customHeight="1">
      <c r="A59" s="35" t="s">
        <v>47</v>
      </c>
      <c r="B59" s="36"/>
      <c r="C59" s="37">
        <v>143</v>
      </c>
      <c r="D59" s="37">
        <v>102</v>
      </c>
      <c r="E59" s="37">
        <v>129</v>
      </c>
      <c r="F59" s="38">
        <v>126.47058823529412</v>
      </c>
      <c r="G59" s="39"/>
      <c r="H59" s="129">
        <v>3.972</v>
      </c>
      <c r="I59" s="130">
        <v>2.7780000000000005</v>
      </c>
      <c r="J59" s="130">
        <v>3.2960000000000003</v>
      </c>
      <c r="K59" s="40">
        <v>118.64650827933764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91</v>
      </c>
      <c r="D61" s="29">
        <v>90</v>
      </c>
      <c r="E61" s="29">
        <v>96</v>
      </c>
      <c r="F61" s="30"/>
      <c r="G61" s="30"/>
      <c r="H61" s="128">
        <v>5.44</v>
      </c>
      <c r="I61" s="128">
        <v>4.86</v>
      </c>
      <c r="J61" s="128">
        <v>4.852</v>
      </c>
      <c r="K61" s="31"/>
    </row>
    <row r="62" spans="1:11" s="32" customFormat="1" ht="11.25" customHeight="1">
      <c r="A62" s="34" t="s">
        <v>49</v>
      </c>
      <c r="B62" s="28"/>
      <c r="C62" s="29">
        <v>69</v>
      </c>
      <c r="D62" s="29">
        <v>69</v>
      </c>
      <c r="E62" s="29">
        <v>89</v>
      </c>
      <c r="F62" s="30"/>
      <c r="G62" s="30"/>
      <c r="H62" s="128">
        <v>2.136</v>
      </c>
      <c r="I62" s="128">
        <v>2.136</v>
      </c>
      <c r="J62" s="128">
        <v>2.696</v>
      </c>
      <c r="K62" s="31"/>
    </row>
    <row r="63" spans="1:11" s="32" customFormat="1" ht="11.25" customHeight="1">
      <c r="A63" s="34" t="s">
        <v>50</v>
      </c>
      <c r="B63" s="28"/>
      <c r="C63" s="29">
        <v>249</v>
      </c>
      <c r="D63" s="29">
        <v>249</v>
      </c>
      <c r="E63" s="29">
        <v>252</v>
      </c>
      <c r="F63" s="30"/>
      <c r="G63" s="30"/>
      <c r="H63" s="128">
        <v>11.719</v>
      </c>
      <c r="I63" s="128">
        <v>11.205</v>
      </c>
      <c r="J63" s="128">
        <v>11.34</v>
      </c>
      <c r="K63" s="31"/>
    </row>
    <row r="64" spans="1:11" s="23" customFormat="1" ht="11.25" customHeight="1">
      <c r="A64" s="35" t="s">
        <v>51</v>
      </c>
      <c r="B64" s="36"/>
      <c r="C64" s="37">
        <v>409</v>
      </c>
      <c r="D64" s="37">
        <v>408</v>
      </c>
      <c r="E64" s="37">
        <v>437</v>
      </c>
      <c r="F64" s="38">
        <v>107.1078431372549</v>
      </c>
      <c r="G64" s="39"/>
      <c r="H64" s="129">
        <v>19.295</v>
      </c>
      <c r="I64" s="130">
        <v>18.201</v>
      </c>
      <c r="J64" s="130">
        <v>18.887999999999998</v>
      </c>
      <c r="K64" s="40">
        <v>103.77451788363275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422</v>
      </c>
      <c r="D66" s="37">
        <v>422</v>
      </c>
      <c r="E66" s="37">
        <v>465</v>
      </c>
      <c r="F66" s="38">
        <v>110.18957345971565</v>
      </c>
      <c r="G66" s="39"/>
      <c r="H66" s="129">
        <v>18.801</v>
      </c>
      <c r="I66" s="130">
        <v>20.7</v>
      </c>
      <c r="J66" s="130">
        <v>20.728</v>
      </c>
      <c r="K66" s="40">
        <v>100.1352657004831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167</v>
      </c>
      <c r="D68" s="29">
        <v>100</v>
      </c>
      <c r="E68" s="29">
        <v>100</v>
      </c>
      <c r="F68" s="30"/>
      <c r="G68" s="30"/>
      <c r="H68" s="128">
        <v>8.935</v>
      </c>
      <c r="I68" s="128">
        <v>5.5</v>
      </c>
      <c r="J68" s="128">
        <v>5</v>
      </c>
      <c r="K68" s="31"/>
    </row>
    <row r="69" spans="1:11" s="32" customFormat="1" ht="11.25" customHeight="1">
      <c r="A69" s="34" t="s">
        <v>54</v>
      </c>
      <c r="B69" s="28"/>
      <c r="C69" s="29">
        <v>3</v>
      </c>
      <c r="D69" s="29">
        <v>5</v>
      </c>
      <c r="E69" s="29">
        <v>4</v>
      </c>
      <c r="F69" s="30"/>
      <c r="G69" s="30"/>
      <c r="H69" s="128">
        <v>0.181</v>
      </c>
      <c r="I69" s="128">
        <v>0.2</v>
      </c>
      <c r="J69" s="128">
        <v>0.2</v>
      </c>
      <c r="K69" s="31"/>
    </row>
    <row r="70" spans="1:11" s="23" customFormat="1" ht="11.25" customHeight="1">
      <c r="A70" s="35" t="s">
        <v>55</v>
      </c>
      <c r="B70" s="36"/>
      <c r="C70" s="37">
        <v>170</v>
      </c>
      <c r="D70" s="37">
        <v>105</v>
      </c>
      <c r="E70" s="37">
        <v>104</v>
      </c>
      <c r="F70" s="38">
        <v>99.04761904761905</v>
      </c>
      <c r="G70" s="39"/>
      <c r="H70" s="129">
        <v>9.116</v>
      </c>
      <c r="I70" s="130">
        <v>5.7</v>
      </c>
      <c r="J70" s="130">
        <v>5.2</v>
      </c>
      <c r="K70" s="40">
        <v>91.22807017543859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8163</v>
      </c>
      <c r="D72" s="29">
        <v>7782</v>
      </c>
      <c r="E72" s="29">
        <v>7719</v>
      </c>
      <c r="F72" s="30"/>
      <c r="G72" s="30"/>
      <c r="H72" s="128">
        <v>489.331</v>
      </c>
      <c r="I72" s="128">
        <v>479.725</v>
      </c>
      <c r="J72" s="128">
        <v>424.046</v>
      </c>
      <c r="K72" s="31"/>
    </row>
    <row r="73" spans="1:11" s="32" customFormat="1" ht="11.25" customHeight="1">
      <c r="A73" s="34" t="s">
        <v>57</v>
      </c>
      <c r="B73" s="28"/>
      <c r="C73" s="29">
        <v>232</v>
      </c>
      <c r="D73" s="29">
        <v>220</v>
      </c>
      <c r="E73" s="29">
        <v>185</v>
      </c>
      <c r="F73" s="30"/>
      <c r="G73" s="30"/>
      <c r="H73" s="128">
        <v>8.505</v>
      </c>
      <c r="I73" s="128">
        <v>8.235</v>
      </c>
      <c r="J73" s="128">
        <v>8.115</v>
      </c>
      <c r="K73" s="31"/>
    </row>
    <row r="74" spans="1:11" s="32" customFormat="1" ht="11.25" customHeight="1">
      <c r="A74" s="34" t="s">
        <v>58</v>
      </c>
      <c r="B74" s="28"/>
      <c r="C74" s="29">
        <v>79</v>
      </c>
      <c r="D74" s="29">
        <v>28</v>
      </c>
      <c r="E74" s="29">
        <v>12</v>
      </c>
      <c r="F74" s="30"/>
      <c r="G74" s="30"/>
      <c r="H74" s="128">
        <v>2.645</v>
      </c>
      <c r="I74" s="128">
        <v>1.1</v>
      </c>
      <c r="J74" s="128">
        <v>0.48</v>
      </c>
      <c r="K74" s="31"/>
    </row>
    <row r="75" spans="1:11" s="32" customFormat="1" ht="11.25" customHeight="1">
      <c r="A75" s="34" t="s">
        <v>59</v>
      </c>
      <c r="B75" s="28"/>
      <c r="C75" s="29">
        <v>406</v>
      </c>
      <c r="D75" s="29">
        <v>421</v>
      </c>
      <c r="E75" s="29">
        <v>420</v>
      </c>
      <c r="F75" s="30"/>
      <c r="G75" s="30"/>
      <c r="H75" s="128">
        <v>17.169</v>
      </c>
      <c r="I75" s="128">
        <v>17.829</v>
      </c>
      <c r="J75" s="128">
        <v>18</v>
      </c>
      <c r="K75" s="31"/>
    </row>
    <row r="76" spans="1:11" s="32" customFormat="1" ht="11.25" customHeight="1">
      <c r="A76" s="34" t="s">
        <v>60</v>
      </c>
      <c r="B76" s="28"/>
      <c r="C76" s="29">
        <v>2</v>
      </c>
      <c r="D76" s="29">
        <v>2</v>
      </c>
      <c r="E76" s="29">
        <v>2</v>
      </c>
      <c r="F76" s="30"/>
      <c r="G76" s="30"/>
      <c r="H76" s="128">
        <v>0.02</v>
      </c>
      <c r="I76" s="128">
        <v>0.02</v>
      </c>
      <c r="J76" s="128">
        <v>0.02</v>
      </c>
      <c r="K76" s="31"/>
    </row>
    <row r="77" spans="1:11" s="32" customFormat="1" ht="11.25" customHeight="1">
      <c r="A77" s="34" t="s">
        <v>61</v>
      </c>
      <c r="B77" s="28"/>
      <c r="C77" s="29">
        <v>40</v>
      </c>
      <c r="D77" s="29">
        <v>40</v>
      </c>
      <c r="E77" s="29">
        <v>40</v>
      </c>
      <c r="F77" s="30"/>
      <c r="G77" s="30"/>
      <c r="H77" s="128">
        <v>1.6</v>
      </c>
      <c r="I77" s="128">
        <v>0.8</v>
      </c>
      <c r="J77" s="128">
        <v>1.2</v>
      </c>
      <c r="K77" s="31"/>
    </row>
    <row r="78" spans="1:11" s="32" customFormat="1" ht="11.25" customHeight="1">
      <c r="A78" s="34" t="s">
        <v>62</v>
      </c>
      <c r="B78" s="28"/>
      <c r="C78" s="29">
        <v>183</v>
      </c>
      <c r="D78" s="29">
        <v>190</v>
      </c>
      <c r="E78" s="29">
        <v>170</v>
      </c>
      <c r="F78" s="30"/>
      <c r="G78" s="30"/>
      <c r="H78" s="128">
        <v>9.15</v>
      </c>
      <c r="I78" s="128">
        <v>9</v>
      </c>
      <c r="J78" s="128">
        <v>7.5</v>
      </c>
      <c r="K78" s="31"/>
    </row>
    <row r="79" spans="1:11" s="32" customFormat="1" ht="11.25" customHeight="1">
      <c r="A79" s="34" t="s">
        <v>63</v>
      </c>
      <c r="B79" s="28"/>
      <c r="C79" s="29">
        <v>68</v>
      </c>
      <c r="D79" s="29">
        <v>60</v>
      </c>
      <c r="E79" s="29">
        <v>60</v>
      </c>
      <c r="F79" s="30"/>
      <c r="G79" s="30"/>
      <c r="H79" s="128">
        <v>2.03</v>
      </c>
      <c r="I79" s="128">
        <v>2.1</v>
      </c>
      <c r="J79" s="128">
        <v>2.1</v>
      </c>
      <c r="K79" s="31"/>
    </row>
    <row r="80" spans="1:11" s="23" customFormat="1" ht="11.25" customHeight="1">
      <c r="A80" s="41" t="s">
        <v>64</v>
      </c>
      <c r="B80" s="36"/>
      <c r="C80" s="37">
        <v>9173</v>
      </c>
      <c r="D80" s="37">
        <v>8743</v>
      </c>
      <c r="E80" s="37">
        <v>8608</v>
      </c>
      <c r="F80" s="38">
        <v>98.45590758320942</v>
      </c>
      <c r="G80" s="39"/>
      <c r="H80" s="129">
        <v>530.4499999999999</v>
      </c>
      <c r="I80" s="130">
        <v>518.8090000000001</v>
      </c>
      <c r="J80" s="130">
        <v>461.461</v>
      </c>
      <c r="K80" s="40">
        <v>88.94622105630394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>
        <v>198</v>
      </c>
      <c r="D82" s="29">
        <v>198</v>
      </c>
      <c r="E82" s="29">
        <v>198</v>
      </c>
      <c r="F82" s="30"/>
      <c r="G82" s="30"/>
      <c r="H82" s="128">
        <v>9.274</v>
      </c>
      <c r="I82" s="128">
        <v>9.275</v>
      </c>
      <c r="J82" s="128">
        <v>9.246</v>
      </c>
      <c r="K82" s="31"/>
    </row>
    <row r="83" spans="1:11" s="32" customFormat="1" ht="11.25" customHeight="1">
      <c r="A83" s="34" t="s">
        <v>66</v>
      </c>
      <c r="B83" s="28"/>
      <c r="C83" s="29">
        <v>277</v>
      </c>
      <c r="D83" s="29">
        <v>277</v>
      </c>
      <c r="E83" s="29">
        <v>275</v>
      </c>
      <c r="F83" s="30"/>
      <c r="G83" s="30"/>
      <c r="H83" s="128">
        <v>13.959</v>
      </c>
      <c r="I83" s="128">
        <v>13.96</v>
      </c>
      <c r="J83" s="128">
        <v>14.309</v>
      </c>
      <c r="K83" s="31"/>
    </row>
    <row r="84" spans="1:11" s="23" customFormat="1" ht="11.25" customHeight="1">
      <c r="A84" s="35" t="s">
        <v>67</v>
      </c>
      <c r="B84" s="36"/>
      <c r="C84" s="37">
        <v>475</v>
      </c>
      <c r="D84" s="37">
        <v>475</v>
      </c>
      <c r="E84" s="37">
        <v>473</v>
      </c>
      <c r="F84" s="38">
        <v>99.57894736842105</v>
      </c>
      <c r="G84" s="39"/>
      <c r="H84" s="129">
        <v>23.232999999999997</v>
      </c>
      <c r="I84" s="130">
        <v>23.235</v>
      </c>
      <c r="J84" s="130">
        <v>23.555</v>
      </c>
      <c r="K84" s="40">
        <v>101.37723262319777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11642</v>
      </c>
      <c r="D87" s="48">
        <v>10959</v>
      </c>
      <c r="E87" s="48">
        <v>10969</v>
      </c>
      <c r="F87" s="49">
        <v>100.09124920156948</v>
      </c>
      <c r="G87" s="39"/>
      <c r="H87" s="133">
        <v>638.1579999999999</v>
      </c>
      <c r="I87" s="134">
        <v>617.4730000000001</v>
      </c>
      <c r="J87" s="134">
        <v>562.5849999999999</v>
      </c>
      <c r="K87" s="49">
        <v>91.11086638606058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K625"/>
  <sheetViews>
    <sheetView view="pageBreakPreview" zoomScaleSheetLayoutView="100" workbookViewId="0" topLeftCell="A1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3.2812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3.2812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105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7</v>
      </c>
      <c r="D7" s="20" t="s">
        <v>7</v>
      </c>
      <c r="E7" s="20">
        <v>7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/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2300</v>
      </c>
      <c r="D9" s="29">
        <v>2280</v>
      </c>
      <c r="E9" s="29">
        <v>2280</v>
      </c>
      <c r="F9" s="30"/>
      <c r="G9" s="30"/>
      <c r="H9" s="128">
        <v>8.05</v>
      </c>
      <c r="I9" s="128">
        <v>7.98</v>
      </c>
      <c r="J9" s="128"/>
      <c r="K9" s="31"/>
    </row>
    <row r="10" spans="1:11" s="32" customFormat="1" ht="11.25" customHeight="1">
      <c r="A10" s="34" t="s">
        <v>9</v>
      </c>
      <c r="B10" s="28"/>
      <c r="C10" s="29">
        <v>1620</v>
      </c>
      <c r="D10" s="29">
        <v>1630</v>
      </c>
      <c r="E10" s="29">
        <v>1630</v>
      </c>
      <c r="F10" s="30"/>
      <c r="G10" s="30"/>
      <c r="H10" s="128">
        <v>5.67</v>
      </c>
      <c r="I10" s="128">
        <v>5.705</v>
      </c>
      <c r="J10" s="128"/>
      <c r="K10" s="31"/>
    </row>
    <row r="11" spans="1:11" s="32" customFormat="1" ht="11.25" customHeight="1">
      <c r="A11" s="27" t="s">
        <v>10</v>
      </c>
      <c r="B11" s="28"/>
      <c r="C11" s="29">
        <v>250</v>
      </c>
      <c r="D11" s="29">
        <v>250</v>
      </c>
      <c r="E11" s="29">
        <v>200</v>
      </c>
      <c r="F11" s="30"/>
      <c r="G11" s="30"/>
      <c r="H11" s="128">
        <v>1</v>
      </c>
      <c r="I11" s="128">
        <v>0.8</v>
      </c>
      <c r="J11" s="128"/>
      <c r="K11" s="31"/>
    </row>
    <row r="12" spans="1:11" s="32" customFormat="1" ht="11.25" customHeight="1">
      <c r="A12" s="34" t="s">
        <v>11</v>
      </c>
      <c r="B12" s="28"/>
      <c r="C12" s="29">
        <v>300</v>
      </c>
      <c r="D12" s="29">
        <v>281</v>
      </c>
      <c r="E12" s="29">
        <v>282</v>
      </c>
      <c r="F12" s="30"/>
      <c r="G12" s="30"/>
      <c r="H12" s="128">
        <v>1.35</v>
      </c>
      <c r="I12" s="128">
        <v>1.269</v>
      </c>
      <c r="J12" s="128"/>
      <c r="K12" s="31"/>
    </row>
    <row r="13" spans="1:11" s="23" customFormat="1" ht="11.25" customHeight="1">
      <c r="A13" s="35" t="s">
        <v>12</v>
      </c>
      <c r="B13" s="36"/>
      <c r="C13" s="37">
        <v>4470</v>
      </c>
      <c r="D13" s="37">
        <v>4441</v>
      </c>
      <c r="E13" s="37">
        <v>4392</v>
      </c>
      <c r="F13" s="38">
        <v>98.89664489979734</v>
      </c>
      <c r="G13" s="39"/>
      <c r="H13" s="129">
        <v>16.07</v>
      </c>
      <c r="I13" s="130">
        <v>15.754000000000001</v>
      </c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>
        <v>2.72</v>
      </c>
      <c r="D15" s="37">
        <v>3</v>
      </c>
      <c r="E15" s="37">
        <v>3</v>
      </c>
      <c r="F15" s="38">
        <v>100</v>
      </c>
      <c r="G15" s="39"/>
      <c r="H15" s="129">
        <v>0.03</v>
      </c>
      <c r="I15" s="130">
        <v>0.045</v>
      </c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/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9"/>
      <c r="I22" s="130"/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5</v>
      </c>
      <c r="D24" s="37">
        <v>38</v>
      </c>
      <c r="E24" s="37">
        <v>34</v>
      </c>
      <c r="F24" s="38">
        <v>89.47368421052632</v>
      </c>
      <c r="G24" s="39"/>
      <c r="H24" s="129">
        <v>0.064</v>
      </c>
      <c r="I24" s="130">
        <v>0.3</v>
      </c>
      <c r="J24" s="130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1</v>
      </c>
      <c r="D26" s="37">
        <v>1</v>
      </c>
      <c r="E26" s="37">
        <v>1</v>
      </c>
      <c r="F26" s="38">
        <v>100</v>
      </c>
      <c r="G26" s="39"/>
      <c r="H26" s="129">
        <v>0.05</v>
      </c>
      <c r="I26" s="130">
        <v>0.05</v>
      </c>
      <c r="J26" s="130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8"/>
      <c r="I28" s="128"/>
      <c r="J28" s="128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8"/>
      <c r="I29" s="128"/>
      <c r="J29" s="128"/>
      <c r="K29" s="31"/>
    </row>
    <row r="30" spans="1:11" s="32" customFormat="1" ht="11.25" customHeight="1">
      <c r="A30" s="34" t="s">
        <v>23</v>
      </c>
      <c r="B30" s="28"/>
      <c r="C30" s="29">
        <v>3</v>
      </c>
      <c r="D30" s="29">
        <v>6</v>
      </c>
      <c r="E30" s="29">
        <v>6</v>
      </c>
      <c r="F30" s="30"/>
      <c r="G30" s="30"/>
      <c r="H30" s="128">
        <v>0.06</v>
      </c>
      <c r="I30" s="128">
        <v>0.098</v>
      </c>
      <c r="J30" s="128"/>
      <c r="K30" s="31"/>
    </row>
    <row r="31" spans="1:11" s="23" customFormat="1" ht="11.25" customHeight="1">
      <c r="A31" s="41" t="s">
        <v>24</v>
      </c>
      <c r="B31" s="36"/>
      <c r="C31" s="37">
        <v>3</v>
      </c>
      <c r="D31" s="37">
        <v>6</v>
      </c>
      <c r="E31" s="37">
        <v>6</v>
      </c>
      <c r="F31" s="38">
        <v>100</v>
      </c>
      <c r="G31" s="39"/>
      <c r="H31" s="129">
        <v>0.06</v>
      </c>
      <c r="I31" s="130">
        <v>0.098</v>
      </c>
      <c r="J31" s="130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8</v>
      </c>
      <c r="D33" s="29">
        <v>20</v>
      </c>
      <c r="E33" s="29">
        <v>20</v>
      </c>
      <c r="F33" s="30"/>
      <c r="G33" s="30"/>
      <c r="H33" s="128">
        <v>0.806</v>
      </c>
      <c r="I33" s="128">
        <v>0.386</v>
      </c>
      <c r="J33" s="128"/>
      <c r="K33" s="31"/>
    </row>
    <row r="34" spans="1:11" s="32" customFormat="1" ht="11.25" customHeight="1">
      <c r="A34" s="34" t="s">
        <v>26</v>
      </c>
      <c r="B34" s="28"/>
      <c r="C34" s="29">
        <v>40</v>
      </c>
      <c r="D34" s="29">
        <v>48</v>
      </c>
      <c r="E34" s="29">
        <v>69</v>
      </c>
      <c r="F34" s="30"/>
      <c r="G34" s="30"/>
      <c r="H34" s="128">
        <v>0.727</v>
      </c>
      <c r="I34" s="128">
        <v>0.81</v>
      </c>
      <c r="J34" s="128"/>
      <c r="K34" s="31"/>
    </row>
    <row r="35" spans="1:11" s="32" customFormat="1" ht="11.25" customHeight="1">
      <c r="A35" s="34" t="s">
        <v>27</v>
      </c>
      <c r="B35" s="28"/>
      <c r="C35" s="29">
        <v>5</v>
      </c>
      <c r="D35" s="29">
        <v>5</v>
      </c>
      <c r="E35" s="29">
        <v>5</v>
      </c>
      <c r="F35" s="30"/>
      <c r="G35" s="30"/>
      <c r="H35" s="128">
        <v>0.105</v>
      </c>
      <c r="I35" s="128">
        <v>0.098</v>
      </c>
      <c r="J35" s="128"/>
      <c r="K35" s="31"/>
    </row>
    <row r="36" spans="1:11" s="32" customFormat="1" ht="11.25" customHeight="1">
      <c r="A36" s="34" t="s">
        <v>28</v>
      </c>
      <c r="B36" s="28"/>
      <c r="C36" s="29">
        <v>1</v>
      </c>
      <c r="D36" s="29">
        <v>4</v>
      </c>
      <c r="E36" s="29">
        <v>4</v>
      </c>
      <c r="F36" s="30"/>
      <c r="G36" s="30"/>
      <c r="H36" s="128">
        <v>0.02</v>
      </c>
      <c r="I36" s="128">
        <v>0.08</v>
      </c>
      <c r="J36" s="128"/>
      <c r="K36" s="31"/>
    </row>
    <row r="37" spans="1:11" s="23" customFormat="1" ht="11.25" customHeight="1">
      <c r="A37" s="35" t="s">
        <v>29</v>
      </c>
      <c r="B37" s="36"/>
      <c r="C37" s="37">
        <v>54</v>
      </c>
      <c r="D37" s="37">
        <v>77</v>
      </c>
      <c r="E37" s="37">
        <v>98</v>
      </c>
      <c r="F37" s="38">
        <v>127.27272727272727</v>
      </c>
      <c r="G37" s="39"/>
      <c r="H37" s="129">
        <v>1.658</v>
      </c>
      <c r="I37" s="130">
        <v>1.3740000000000003</v>
      </c>
      <c r="J37" s="130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3</v>
      </c>
      <c r="D39" s="37"/>
      <c r="E39" s="37"/>
      <c r="F39" s="38"/>
      <c r="G39" s="39"/>
      <c r="H39" s="129">
        <v>0.025</v>
      </c>
      <c r="I39" s="130"/>
      <c r="J39" s="130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8"/>
      <c r="I41" s="128"/>
      <c r="J41" s="128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8"/>
      <c r="I42" s="128"/>
      <c r="J42" s="128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8"/>
      <c r="I43" s="128"/>
      <c r="J43" s="128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/>
      <c r="I44" s="128"/>
      <c r="J44" s="128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>
        <v>2</v>
      </c>
      <c r="F45" s="30"/>
      <c r="G45" s="30"/>
      <c r="H45" s="128"/>
      <c r="I45" s="128"/>
      <c r="J45" s="128"/>
      <c r="K45" s="31"/>
    </row>
    <row r="46" spans="1:11" s="32" customFormat="1" ht="11.25" customHeight="1">
      <c r="A46" s="34" t="s">
        <v>36</v>
      </c>
      <c r="B46" s="28"/>
      <c r="C46" s="29">
        <v>27</v>
      </c>
      <c r="D46" s="29">
        <v>23</v>
      </c>
      <c r="E46" s="29">
        <v>21</v>
      </c>
      <c r="F46" s="30"/>
      <c r="G46" s="30"/>
      <c r="H46" s="128">
        <v>0.918</v>
      </c>
      <c r="I46" s="128">
        <v>0.759</v>
      </c>
      <c r="J46" s="128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8"/>
      <c r="I47" s="128"/>
      <c r="J47" s="128"/>
      <c r="K47" s="31"/>
    </row>
    <row r="48" spans="1:11" s="32" customFormat="1" ht="11.25" customHeight="1">
      <c r="A48" s="34" t="s">
        <v>38</v>
      </c>
      <c r="B48" s="28"/>
      <c r="C48" s="29"/>
      <c r="D48" s="29">
        <v>20</v>
      </c>
      <c r="E48" s="29"/>
      <c r="F48" s="30"/>
      <c r="G48" s="30"/>
      <c r="H48" s="128"/>
      <c r="I48" s="128">
        <v>0.9</v>
      </c>
      <c r="J48" s="128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8"/>
      <c r="I49" s="128"/>
      <c r="J49" s="128"/>
      <c r="K49" s="31"/>
    </row>
    <row r="50" spans="1:11" s="23" customFormat="1" ht="11.25" customHeight="1">
      <c r="A50" s="41" t="s">
        <v>40</v>
      </c>
      <c r="B50" s="36"/>
      <c r="C50" s="37">
        <v>27</v>
      </c>
      <c r="D50" s="37">
        <v>43</v>
      </c>
      <c r="E50" s="37">
        <v>23</v>
      </c>
      <c r="F50" s="38">
        <v>53.48837209302326</v>
      </c>
      <c r="G50" s="39"/>
      <c r="H50" s="129">
        <v>0.918</v>
      </c>
      <c r="I50" s="130">
        <v>1.659</v>
      </c>
      <c r="J50" s="130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1</v>
      </c>
      <c r="D52" s="37">
        <v>6</v>
      </c>
      <c r="E52" s="37">
        <v>5</v>
      </c>
      <c r="F52" s="38">
        <v>83.33333333333333</v>
      </c>
      <c r="G52" s="39"/>
      <c r="H52" s="129"/>
      <c r="I52" s="130">
        <v>0.102</v>
      </c>
      <c r="J52" s="130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8"/>
      <c r="I54" s="128"/>
      <c r="J54" s="128"/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8"/>
      <c r="I55" s="128"/>
      <c r="J55" s="128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8"/>
      <c r="I56" s="128"/>
      <c r="J56" s="128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/>
      <c r="I57" s="128"/>
      <c r="J57" s="128"/>
      <c r="K57" s="31"/>
    </row>
    <row r="58" spans="1:11" s="32" customFormat="1" ht="11.25" customHeight="1">
      <c r="A58" s="34" t="s">
        <v>46</v>
      </c>
      <c r="B58" s="28"/>
      <c r="C58" s="29">
        <v>1</v>
      </c>
      <c r="D58" s="29">
        <v>1</v>
      </c>
      <c r="E58" s="29">
        <v>1</v>
      </c>
      <c r="F58" s="30"/>
      <c r="G58" s="30"/>
      <c r="H58" s="128">
        <v>0.025</v>
      </c>
      <c r="I58" s="128">
        <v>0.02</v>
      </c>
      <c r="J58" s="128"/>
      <c r="K58" s="31"/>
    </row>
    <row r="59" spans="1:11" s="23" customFormat="1" ht="11.25" customHeight="1">
      <c r="A59" s="35" t="s">
        <v>47</v>
      </c>
      <c r="B59" s="36"/>
      <c r="C59" s="37">
        <v>1</v>
      </c>
      <c r="D59" s="37">
        <v>1</v>
      </c>
      <c r="E59" s="37">
        <v>1</v>
      </c>
      <c r="F59" s="38">
        <v>100</v>
      </c>
      <c r="G59" s="39"/>
      <c r="H59" s="129">
        <v>0.025</v>
      </c>
      <c r="I59" s="130">
        <v>0.02</v>
      </c>
      <c r="J59" s="130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70</v>
      </c>
      <c r="D61" s="29">
        <v>74</v>
      </c>
      <c r="E61" s="29">
        <v>74</v>
      </c>
      <c r="F61" s="30"/>
      <c r="G61" s="30"/>
      <c r="H61" s="128">
        <v>2.1</v>
      </c>
      <c r="I61" s="128">
        <v>2.22</v>
      </c>
      <c r="J61" s="128"/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8"/>
      <c r="I62" s="128"/>
      <c r="J62" s="128"/>
      <c r="K62" s="31"/>
    </row>
    <row r="63" spans="1:11" s="32" customFormat="1" ht="11.25" customHeight="1">
      <c r="A63" s="34" t="s">
        <v>50</v>
      </c>
      <c r="B63" s="28"/>
      <c r="C63" s="29">
        <v>47</v>
      </c>
      <c r="D63" s="29">
        <v>47</v>
      </c>
      <c r="E63" s="29">
        <v>47</v>
      </c>
      <c r="F63" s="30"/>
      <c r="G63" s="30"/>
      <c r="H63" s="128">
        <v>1.215</v>
      </c>
      <c r="I63" s="128">
        <v>1.215</v>
      </c>
      <c r="J63" s="128"/>
      <c r="K63" s="31"/>
    </row>
    <row r="64" spans="1:11" s="23" customFormat="1" ht="11.25" customHeight="1">
      <c r="A64" s="35" t="s">
        <v>51</v>
      </c>
      <c r="B64" s="36"/>
      <c r="C64" s="37">
        <v>117</v>
      </c>
      <c r="D64" s="37">
        <v>121</v>
      </c>
      <c r="E64" s="37">
        <v>121</v>
      </c>
      <c r="F64" s="38">
        <v>100</v>
      </c>
      <c r="G64" s="39"/>
      <c r="H64" s="129">
        <v>3.3150000000000004</v>
      </c>
      <c r="I64" s="130">
        <v>3.4350000000000005</v>
      </c>
      <c r="J64" s="130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5</v>
      </c>
      <c r="D66" s="37">
        <v>12</v>
      </c>
      <c r="E66" s="37">
        <v>40</v>
      </c>
      <c r="F66" s="38">
        <v>333.3333333333333</v>
      </c>
      <c r="G66" s="39"/>
      <c r="H66" s="129">
        <v>0.08</v>
      </c>
      <c r="I66" s="130">
        <v>0.4</v>
      </c>
      <c r="J66" s="130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>
        <v>4</v>
      </c>
      <c r="F68" s="30"/>
      <c r="G68" s="30"/>
      <c r="H68" s="128"/>
      <c r="I68" s="128"/>
      <c r="J68" s="128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>
        <v>3</v>
      </c>
      <c r="F69" s="30"/>
      <c r="G69" s="30"/>
      <c r="H69" s="128"/>
      <c r="I69" s="128"/>
      <c r="J69" s="128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>
        <v>7</v>
      </c>
      <c r="F70" s="38"/>
      <c r="G70" s="39"/>
      <c r="H70" s="129"/>
      <c r="I70" s="130"/>
      <c r="J70" s="130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8"/>
      <c r="I72" s="128"/>
      <c r="J72" s="128"/>
      <c r="K72" s="31"/>
    </row>
    <row r="73" spans="1:11" s="32" customFormat="1" ht="11.25" customHeight="1">
      <c r="A73" s="34" t="s">
        <v>57</v>
      </c>
      <c r="B73" s="28"/>
      <c r="C73" s="29">
        <v>14</v>
      </c>
      <c r="D73" s="29">
        <v>14</v>
      </c>
      <c r="E73" s="29">
        <v>14</v>
      </c>
      <c r="F73" s="30"/>
      <c r="G73" s="30"/>
      <c r="H73" s="128">
        <v>0.506</v>
      </c>
      <c r="I73" s="128">
        <v>0.506</v>
      </c>
      <c r="J73" s="128"/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8"/>
      <c r="I74" s="128"/>
      <c r="J74" s="128"/>
      <c r="K74" s="31"/>
    </row>
    <row r="75" spans="1:11" s="32" customFormat="1" ht="11.25" customHeight="1">
      <c r="A75" s="34" t="s">
        <v>59</v>
      </c>
      <c r="B75" s="28"/>
      <c r="C75" s="29">
        <v>4</v>
      </c>
      <c r="D75" s="29">
        <v>3</v>
      </c>
      <c r="E75" s="29">
        <v>3</v>
      </c>
      <c r="F75" s="30"/>
      <c r="G75" s="30"/>
      <c r="H75" s="128">
        <v>0.064</v>
      </c>
      <c r="I75" s="128">
        <v>0.045</v>
      </c>
      <c r="J75" s="128"/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8"/>
      <c r="I76" s="128"/>
      <c r="J76" s="128"/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8"/>
      <c r="I77" s="128"/>
      <c r="J77" s="128"/>
      <c r="K77" s="31"/>
    </row>
    <row r="78" spans="1:11" s="32" customFormat="1" ht="11.25" customHeight="1">
      <c r="A78" s="34" t="s">
        <v>62</v>
      </c>
      <c r="B78" s="28"/>
      <c r="C78" s="29">
        <v>22</v>
      </c>
      <c r="D78" s="29">
        <v>22</v>
      </c>
      <c r="E78" s="29">
        <v>20</v>
      </c>
      <c r="F78" s="30"/>
      <c r="G78" s="30"/>
      <c r="H78" s="128">
        <v>0.462</v>
      </c>
      <c r="I78" s="128">
        <v>0.506</v>
      </c>
      <c r="J78" s="128"/>
      <c r="K78" s="31"/>
    </row>
    <row r="79" spans="1:11" s="32" customFormat="1" ht="11.25" customHeight="1">
      <c r="A79" s="34" t="s">
        <v>63</v>
      </c>
      <c r="B79" s="28"/>
      <c r="C79" s="29"/>
      <c r="D79" s="29">
        <v>3</v>
      </c>
      <c r="E79" s="29">
        <v>3</v>
      </c>
      <c r="F79" s="30"/>
      <c r="G79" s="30"/>
      <c r="H79" s="128"/>
      <c r="I79" s="128">
        <v>0.063</v>
      </c>
      <c r="J79" s="128"/>
      <c r="K79" s="31"/>
    </row>
    <row r="80" spans="1:11" s="23" customFormat="1" ht="11.25" customHeight="1">
      <c r="A80" s="41" t="s">
        <v>64</v>
      </c>
      <c r="B80" s="36"/>
      <c r="C80" s="37">
        <v>40</v>
      </c>
      <c r="D80" s="37">
        <v>42</v>
      </c>
      <c r="E80" s="37">
        <v>40</v>
      </c>
      <c r="F80" s="38">
        <v>95.23809523809524</v>
      </c>
      <c r="G80" s="39"/>
      <c r="H80" s="129">
        <v>1.032</v>
      </c>
      <c r="I80" s="130">
        <v>1.1199999999999999</v>
      </c>
      <c r="J80" s="130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>
        <v>2</v>
      </c>
      <c r="D82" s="29">
        <v>2</v>
      </c>
      <c r="E82" s="29">
        <v>2</v>
      </c>
      <c r="F82" s="30"/>
      <c r="G82" s="30"/>
      <c r="H82" s="128">
        <v>0.045</v>
      </c>
      <c r="I82" s="128">
        <v>0.045</v>
      </c>
      <c r="J82" s="128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8"/>
      <c r="I83" s="128"/>
      <c r="J83" s="128"/>
      <c r="K83" s="31"/>
    </row>
    <row r="84" spans="1:11" s="23" customFormat="1" ht="11.25" customHeight="1">
      <c r="A84" s="35" t="s">
        <v>67</v>
      </c>
      <c r="B84" s="36"/>
      <c r="C84" s="37">
        <v>2</v>
      </c>
      <c r="D84" s="37">
        <v>2</v>
      </c>
      <c r="E84" s="37">
        <v>2</v>
      </c>
      <c r="F84" s="38">
        <v>100</v>
      </c>
      <c r="G84" s="39"/>
      <c r="H84" s="129">
        <v>0.045</v>
      </c>
      <c r="I84" s="130">
        <v>0.045</v>
      </c>
      <c r="J84" s="130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4731.72</v>
      </c>
      <c r="D87" s="48">
        <v>4793</v>
      </c>
      <c r="E87" s="48">
        <v>4773</v>
      </c>
      <c r="F87" s="49">
        <v>99.58272480701022</v>
      </c>
      <c r="G87" s="39"/>
      <c r="H87" s="133">
        <v>23.372</v>
      </c>
      <c r="I87" s="134">
        <v>24.401999999999997</v>
      </c>
      <c r="J87" s="134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K625"/>
  <sheetViews>
    <sheetView view="pageBreakPreview" zoomScaleSheetLayoutView="100" workbookViewId="0" topLeftCell="A1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69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3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1731</v>
      </c>
      <c r="D9" s="29">
        <v>1700</v>
      </c>
      <c r="E9" s="29">
        <v>1635</v>
      </c>
      <c r="F9" s="30"/>
      <c r="G9" s="30"/>
      <c r="H9" s="128">
        <v>5.383</v>
      </c>
      <c r="I9" s="128">
        <v>6.375</v>
      </c>
      <c r="J9" s="128">
        <v>5.477</v>
      </c>
      <c r="K9" s="31"/>
    </row>
    <row r="10" spans="1:11" s="32" customFormat="1" ht="11.25" customHeight="1">
      <c r="A10" s="34" t="s">
        <v>9</v>
      </c>
      <c r="B10" s="28"/>
      <c r="C10" s="29">
        <v>2849</v>
      </c>
      <c r="D10" s="29">
        <v>1816</v>
      </c>
      <c r="E10" s="29">
        <v>1958</v>
      </c>
      <c r="F10" s="30"/>
      <c r="G10" s="30"/>
      <c r="H10" s="128">
        <v>7.55</v>
      </c>
      <c r="I10" s="128">
        <v>3.414</v>
      </c>
      <c r="J10" s="128">
        <v>5.026</v>
      </c>
      <c r="K10" s="31"/>
    </row>
    <row r="11" spans="1:11" s="32" customFormat="1" ht="11.25" customHeight="1">
      <c r="A11" s="27" t="s">
        <v>10</v>
      </c>
      <c r="B11" s="28"/>
      <c r="C11" s="29">
        <v>7770</v>
      </c>
      <c r="D11" s="29">
        <v>9230</v>
      </c>
      <c r="E11" s="29">
        <v>9120</v>
      </c>
      <c r="F11" s="30"/>
      <c r="G11" s="30"/>
      <c r="H11" s="128">
        <v>21.95</v>
      </c>
      <c r="I11" s="128">
        <v>17.445</v>
      </c>
      <c r="J11" s="128">
        <v>20.183</v>
      </c>
      <c r="K11" s="31"/>
    </row>
    <row r="12" spans="1:11" s="32" customFormat="1" ht="11.25" customHeight="1">
      <c r="A12" s="34" t="s">
        <v>11</v>
      </c>
      <c r="B12" s="28"/>
      <c r="C12" s="29">
        <v>147</v>
      </c>
      <c r="D12" s="29">
        <v>196</v>
      </c>
      <c r="E12" s="29">
        <v>205</v>
      </c>
      <c r="F12" s="30"/>
      <c r="G12" s="30"/>
      <c r="H12" s="128">
        <v>0.34</v>
      </c>
      <c r="I12" s="128">
        <v>0.345</v>
      </c>
      <c r="J12" s="128">
        <v>0.419</v>
      </c>
      <c r="K12" s="31"/>
    </row>
    <row r="13" spans="1:11" s="23" customFormat="1" ht="11.25" customHeight="1">
      <c r="A13" s="35" t="s">
        <v>12</v>
      </c>
      <c r="B13" s="36"/>
      <c r="C13" s="37">
        <v>12497</v>
      </c>
      <c r="D13" s="37">
        <v>12942</v>
      </c>
      <c r="E13" s="37">
        <v>12918</v>
      </c>
      <c r="F13" s="38">
        <v>99.81455725544738</v>
      </c>
      <c r="G13" s="39"/>
      <c r="H13" s="129">
        <v>35.223</v>
      </c>
      <c r="I13" s="130">
        <v>27.579</v>
      </c>
      <c r="J13" s="130">
        <v>31.105</v>
      </c>
      <c r="K13" s="40">
        <v>112.78509010478987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>
        <v>63</v>
      </c>
      <c r="D15" s="37">
        <v>65</v>
      </c>
      <c r="E15" s="37">
        <v>70</v>
      </c>
      <c r="F15" s="38">
        <v>107.6923076923077</v>
      </c>
      <c r="G15" s="39"/>
      <c r="H15" s="129">
        <v>0.126</v>
      </c>
      <c r="I15" s="130">
        <v>0.097</v>
      </c>
      <c r="J15" s="130">
        <v>0.117</v>
      </c>
      <c r="K15" s="40">
        <v>120.61855670103094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>
        <v>714</v>
      </c>
      <c r="D17" s="37">
        <v>616</v>
      </c>
      <c r="E17" s="37">
        <v>834</v>
      </c>
      <c r="F17" s="38">
        <v>135.3896103896104</v>
      </c>
      <c r="G17" s="39"/>
      <c r="H17" s="129">
        <v>2.229</v>
      </c>
      <c r="I17" s="130">
        <v>1.87</v>
      </c>
      <c r="J17" s="130">
        <v>1.501</v>
      </c>
      <c r="K17" s="40">
        <v>80.26737967914438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>
        <v>21307</v>
      </c>
      <c r="D19" s="29">
        <v>20804</v>
      </c>
      <c r="E19" s="29">
        <v>19803</v>
      </c>
      <c r="F19" s="30"/>
      <c r="G19" s="30"/>
      <c r="H19" s="128">
        <v>142.757</v>
      </c>
      <c r="I19" s="128">
        <v>93.617</v>
      </c>
      <c r="J19" s="128">
        <v>110</v>
      </c>
      <c r="K19" s="31"/>
    </row>
    <row r="20" spans="1:11" s="32" customFormat="1" ht="11.25" customHeight="1">
      <c r="A20" s="34" t="s">
        <v>16</v>
      </c>
      <c r="B20" s="28"/>
      <c r="C20" s="29">
        <v>1</v>
      </c>
      <c r="D20" s="29"/>
      <c r="E20" s="29"/>
      <c r="F20" s="30"/>
      <c r="G20" s="30"/>
      <c r="H20" s="128">
        <v>0.005</v>
      </c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>
        <v>21308</v>
      </c>
      <c r="D22" s="37">
        <v>20804</v>
      </c>
      <c r="E22" s="37">
        <v>19803</v>
      </c>
      <c r="F22" s="38">
        <v>95.18842530282637</v>
      </c>
      <c r="G22" s="39"/>
      <c r="H22" s="129">
        <v>142.762</v>
      </c>
      <c r="I22" s="130">
        <v>93.617</v>
      </c>
      <c r="J22" s="130">
        <v>110</v>
      </c>
      <c r="K22" s="40">
        <v>117.50002670455152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87039</v>
      </c>
      <c r="D24" s="37">
        <v>83830</v>
      </c>
      <c r="E24" s="37">
        <v>80422</v>
      </c>
      <c r="F24" s="38">
        <v>95.93462960753907</v>
      </c>
      <c r="G24" s="39"/>
      <c r="H24" s="129">
        <v>415.498</v>
      </c>
      <c r="I24" s="130">
        <v>342.555</v>
      </c>
      <c r="J24" s="130">
        <v>309.213</v>
      </c>
      <c r="K24" s="40">
        <v>90.26667250514517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28984</v>
      </c>
      <c r="D26" s="37">
        <v>26500</v>
      </c>
      <c r="E26" s="37">
        <v>26000</v>
      </c>
      <c r="F26" s="38">
        <v>98.11320754716981</v>
      </c>
      <c r="G26" s="39"/>
      <c r="H26" s="129">
        <v>140.238</v>
      </c>
      <c r="I26" s="130">
        <v>106</v>
      </c>
      <c r="J26" s="130">
        <v>72</v>
      </c>
      <c r="K26" s="40">
        <v>67.9245283018868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84207</v>
      </c>
      <c r="D28" s="29">
        <v>83066</v>
      </c>
      <c r="E28" s="29">
        <v>81609</v>
      </c>
      <c r="F28" s="30"/>
      <c r="G28" s="30"/>
      <c r="H28" s="128">
        <v>340.626</v>
      </c>
      <c r="I28" s="128">
        <v>265</v>
      </c>
      <c r="J28" s="128">
        <v>230</v>
      </c>
      <c r="K28" s="31"/>
    </row>
    <row r="29" spans="1:11" s="32" customFormat="1" ht="11.25" customHeight="1">
      <c r="A29" s="34" t="s">
        <v>22</v>
      </c>
      <c r="B29" s="28"/>
      <c r="C29" s="29">
        <v>39265</v>
      </c>
      <c r="D29" s="29">
        <v>43849</v>
      </c>
      <c r="E29" s="29">
        <v>39465</v>
      </c>
      <c r="F29" s="30"/>
      <c r="G29" s="30"/>
      <c r="H29" s="128">
        <v>134.188</v>
      </c>
      <c r="I29" s="128">
        <v>59.555</v>
      </c>
      <c r="J29" s="128">
        <v>53.672</v>
      </c>
      <c r="K29" s="31"/>
    </row>
    <row r="30" spans="1:11" s="32" customFormat="1" ht="11.25" customHeight="1">
      <c r="A30" s="34" t="s">
        <v>23</v>
      </c>
      <c r="B30" s="28"/>
      <c r="C30" s="29">
        <v>66455</v>
      </c>
      <c r="D30" s="29">
        <v>64707</v>
      </c>
      <c r="E30" s="29">
        <v>56500</v>
      </c>
      <c r="F30" s="30"/>
      <c r="G30" s="30"/>
      <c r="H30" s="128">
        <v>226.756</v>
      </c>
      <c r="I30" s="128">
        <v>146.325</v>
      </c>
      <c r="J30" s="128">
        <v>83.164</v>
      </c>
      <c r="K30" s="31"/>
    </row>
    <row r="31" spans="1:11" s="23" customFormat="1" ht="11.25" customHeight="1">
      <c r="A31" s="41" t="s">
        <v>24</v>
      </c>
      <c r="B31" s="36"/>
      <c r="C31" s="37">
        <v>189927</v>
      </c>
      <c r="D31" s="37">
        <v>191622</v>
      </c>
      <c r="E31" s="37">
        <v>177574</v>
      </c>
      <c r="F31" s="38">
        <v>92.66890023066244</v>
      </c>
      <c r="G31" s="39"/>
      <c r="H31" s="129">
        <v>701.5699999999999</v>
      </c>
      <c r="I31" s="130">
        <v>470.88</v>
      </c>
      <c r="J31" s="130">
        <v>366.836</v>
      </c>
      <c r="K31" s="40">
        <v>77.90434930343187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26227</v>
      </c>
      <c r="D33" s="29">
        <v>24700</v>
      </c>
      <c r="E33" s="29">
        <v>21287</v>
      </c>
      <c r="F33" s="30"/>
      <c r="G33" s="30"/>
      <c r="H33" s="128">
        <v>116.663</v>
      </c>
      <c r="I33" s="128">
        <v>79.3</v>
      </c>
      <c r="J33" s="128">
        <v>37.548</v>
      </c>
      <c r="K33" s="31"/>
    </row>
    <row r="34" spans="1:11" s="32" customFormat="1" ht="11.25" customHeight="1">
      <c r="A34" s="34" t="s">
        <v>26</v>
      </c>
      <c r="B34" s="28"/>
      <c r="C34" s="29">
        <v>12909</v>
      </c>
      <c r="D34" s="29">
        <v>13600</v>
      </c>
      <c r="E34" s="29">
        <v>15500</v>
      </c>
      <c r="F34" s="30"/>
      <c r="G34" s="30"/>
      <c r="H34" s="128">
        <v>60.011</v>
      </c>
      <c r="I34" s="128">
        <v>60</v>
      </c>
      <c r="J34" s="128">
        <v>22.99</v>
      </c>
      <c r="K34" s="31"/>
    </row>
    <row r="35" spans="1:11" s="32" customFormat="1" ht="11.25" customHeight="1">
      <c r="A35" s="34" t="s">
        <v>27</v>
      </c>
      <c r="B35" s="28"/>
      <c r="C35" s="29">
        <v>56094</v>
      </c>
      <c r="D35" s="29">
        <v>56044</v>
      </c>
      <c r="E35" s="29">
        <v>57005</v>
      </c>
      <c r="F35" s="30"/>
      <c r="G35" s="30"/>
      <c r="H35" s="128">
        <v>298.65</v>
      </c>
      <c r="I35" s="128">
        <v>190</v>
      </c>
      <c r="J35" s="128">
        <v>120.302</v>
      </c>
      <c r="K35" s="31"/>
    </row>
    <row r="36" spans="1:11" s="32" customFormat="1" ht="11.25" customHeight="1">
      <c r="A36" s="34" t="s">
        <v>28</v>
      </c>
      <c r="B36" s="28"/>
      <c r="C36" s="29">
        <v>7618</v>
      </c>
      <c r="D36" s="29">
        <v>7618</v>
      </c>
      <c r="E36" s="29">
        <v>6110</v>
      </c>
      <c r="F36" s="30"/>
      <c r="G36" s="30"/>
      <c r="H36" s="128">
        <v>33.137</v>
      </c>
      <c r="I36" s="128">
        <v>24.52</v>
      </c>
      <c r="J36" s="128">
        <v>4.962</v>
      </c>
      <c r="K36" s="31"/>
    </row>
    <row r="37" spans="1:11" s="23" customFormat="1" ht="11.25" customHeight="1">
      <c r="A37" s="35" t="s">
        <v>29</v>
      </c>
      <c r="B37" s="36"/>
      <c r="C37" s="37">
        <v>102848</v>
      </c>
      <c r="D37" s="37">
        <v>101962</v>
      </c>
      <c r="E37" s="37">
        <v>99902</v>
      </c>
      <c r="F37" s="38">
        <v>97.97963947352936</v>
      </c>
      <c r="G37" s="39"/>
      <c r="H37" s="129">
        <v>508.46099999999996</v>
      </c>
      <c r="I37" s="130">
        <v>353.82</v>
      </c>
      <c r="J37" s="130">
        <v>185.802</v>
      </c>
      <c r="K37" s="40">
        <v>52.51314227573343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5976</v>
      </c>
      <c r="D39" s="37">
        <v>6000</v>
      </c>
      <c r="E39" s="37">
        <v>5000</v>
      </c>
      <c r="F39" s="38">
        <v>83.33333333333333</v>
      </c>
      <c r="G39" s="39"/>
      <c r="H39" s="129">
        <v>11.295</v>
      </c>
      <c r="I39" s="130">
        <v>11</v>
      </c>
      <c r="J39" s="130">
        <v>8.3</v>
      </c>
      <c r="K39" s="40">
        <v>75.45454545454547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>
        <v>36826</v>
      </c>
      <c r="D41" s="29">
        <v>36122</v>
      </c>
      <c r="E41" s="29">
        <v>29165</v>
      </c>
      <c r="F41" s="30"/>
      <c r="G41" s="30"/>
      <c r="H41" s="128">
        <v>125.45</v>
      </c>
      <c r="I41" s="128">
        <v>75.384</v>
      </c>
      <c r="J41" s="128">
        <v>38.28</v>
      </c>
      <c r="K41" s="31"/>
    </row>
    <row r="42" spans="1:11" s="32" customFormat="1" ht="11.25" customHeight="1">
      <c r="A42" s="34" t="s">
        <v>32</v>
      </c>
      <c r="B42" s="28"/>
      <c r="C42" s="29">
        <v>226415</v>
      </c>
      <c r="D42" s="29">
        <v>210929</v>
      </c>
      <c r="E42" s="29">
        <v>184780</v>
      </c>
      <c r="F42" s="30"/>
      <c r="G42" s="30"/>
      <c r="H42" s="128">
        <v>1124.254</v>
      </c>
      <c r="I42" s="128">
        <v>712.527</v>
      </c>
      <c r="J42" s="128">
        <v>497.044</v>
      </c>
      <c r="K42" s="31"/>
    </row>
    <row r="43" spans="1:11" s="32" customFormat="1" ht="11.25" customHeight="1">
      <c r="A43" s="34" t="s">
        <v>33</v>
      </c>
      <c r="B43" s="28"/>
      <c r="C43" s="29">
        <v>51318</v>
      </c>
      <c r="D43" s="29">
        <v>59055</v>
      </c>
      <c r="E43" s="29">
        <v>45501</v>
      </c>
      <c r="F43" s="30"/>
      <c r="G43" s="30"/>
      <c r="H43" s="128">
        <v>219.369</v>
      </c>
      <c r="I43" s="128">
        <v>199.264</v>
      </c>
      <c r="J43" s="128">
        <v>138.914</v>
      </c>
      <c r="K43" s="31"/>
    </row>
    <row r="44" spans="1:11" s="32" customFormat="1" ht="11.25" customHeight="1">
      <c r="A44" s="34" t="s">
        <v>34</v>
      </c>
      <c r="B44" s="28"/>
      <c r="C44" s="29">
        <v>137920</v>
      </c>
      <c r="D44" s="29">
        <v>137104</v>
      </c>
      <c r="E44" s="29">
        <v>116519</v>
      </c>
      <c r="F44" s="30"/>
      <c r="G44" s="30"/>
      <c r="H44" s="128">
        <v>627.856</v>
      </c>
      <c r="I44" s="128">
        <v>503.19</v>
      </c>
      <c r="J44" s="128">
        <v>342.639</v>
      </c>
      <c r="K44" s="31"/>
    </row>
    <row r="45" spans="1:11" s="32" customFormat="1" ht="11.25" customHeight="1">
      <c r="A45" s="34" t="s">
        <v>35</v>
      </c>
      <c r="B45" s="28"/>
      <c r="C45" s="29">
        <v>72799</v>
      </c>
      <c r="D45" s="29">
        <v>70504</v>
      </c>
      <c r="E45" s="29">
        <v>57270</v>
      </c>
      <c r="F45" s="30"/>
      <c r="G45" s="30"/>
      <c r="H45" s="128">
        <v>264.586</v>
      </c>
      <c r="I45" s="128">
        <v>210.65</v>
      </c>
      <c r="J45" s="128">
        <v>158.52</v>
      </c>
      <c r="K45" s="31"/>
    </row>
    <row r="46" spans="1:11" s="32" customFormat="1" ht="11.25" customHeight="1">
      <c r="A46" s="34" t="s">
        <v>36</v>
      </c>
      <c r="B46" s="28"/>
      <c r="C46" s="29">
        <v>76804</v>
      </c>
      <c r="D46" s="29">
        <v>69445</v>
      </c>
      <c r="E46" s="29">
        <v>64036</v>
      </c>
      <c r="F46" s="30"/>
      <c r="G46" s="30"/>
      <c r="H46" s="128">
        <v>270.713</v>
      </c>
      <c r="I46" s="128">
        <v>166.592</v>
      </c>
      <c r="J46" s="128">
        <v>104.638</v>
      </c>
      <c r="K46" s="31"/>
    </row>
    <row r="47" spans="1:11" s="32" customFormat="1" ht="11.25" customHeight="1">
      <c r="A47" s="34" t="s">
        <v>37</v>
      </c>
      <c r="B47" s="28"/>
      <c r="C47" s="29">
        <v>115403</v>
      </c>
      <c r="D47" s="29">
        <v>111471</v>
      </c>
      <c r="E47" s="29">
        <v>92046</v>
      </c>
      <c r="F47" s="30"/>
      <c r="G47" s="30"/>
      <c r="H47" s="128">
        <v>482.025</v>
      </c>
      <c r="I47" s="128">
        <v>256.239</v>
      </c>
      <c r="J47" s="128">
        <v>96.999</v>
      </c>
      <c r="K47" s="31"/>
    </row>
    <row r="48" spans="1:11" s="32" customFormat="1" ht="11.25" customHeight="1">
      <c r="A48" s="34" t="s">
        <v>38</v>
      </c>
      <c r="B48" s="28"/>
      <c r="C48" s="29">
        <v>118395</v>
      </c>
      <c r="D48" s="29">
        <v>122733</v>
      </c>
      <c r="E48" s="29">
        <v>106266</v>
      </c>
      <c r="F48" s="30"/>
      <c r="G48" s="30"/>
      <c r="H48" s="128">
        <v>478.778</v>
      </c>
      <c r="I48" s="128">
        <v>357.867</v>
      </c>
      <c r="J48" s="128">
        <v>227.462</v>
      </c>
      <c r="K48" s="31"/>
    </row>
    <row r="49" spans="1:11" s="32" customFormat="1" ht="11.25" customHeight="1">
      <c r="A49" s="34" t="s">
        <v>39</v>
      </c>
      <c r="B49" s="28"/>
      <c r="C49" s="29">
        <v>70522</v>
      </c>
      <c r="D49" s="29">
        <v>76742</v>
      </c>
      <c r="E49" s="29">
        <v>55779</v>
      </c>
      <c r="F49" s="30"/>
      <c r="G49" s="30"/>
      <c r="H49" s="128">
        <v>284.159</v>
      </c>
      <c r="I49" s="128">
        <v>149.436</v>
      </c>
      <c r="J49" s="128">
        <v>114.532</v>
      </c>
      <c r="K49" s="31"/>
    </row>
    <row r="50" spans="1:11" s="23" customFormat="1" ht="11.25" customHeight="1">
      <c r="A50" s="41" t="s">
        <v>40</v>
      </c>
      <c r="B50" s="36"/>
      <c r="C50" s="37">
        <v>906402</v>
      </c>
      <c r="D50" s="37">
        <v>894105</v>
      </c>
      <c r="E50" s="37">
        <v>751362</v>
      </c>
      <c r="F50" s="38">
        <v>84.03509654906303</v>
      </c>
      <c r="G50" s="39"/>
      <c r="H50" s="129">
        <v>3877.190000000001</v>
      </c>
      <c r="I50" s="130">
        <v>2631.1490000000003</v>
      </c>
      <c r="J50" s="130">
        <v>1719.0279999999998</v>
      </c>
      <c r="K50" s="40">
        <v>65.33373822615138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20509</v>
      </c>
      <c r="D52" s="37">
        <v>25944</v>
      </c>
      <c r="E52" s="37">
        <v>26393</v>
      </c>
      <c r="F52" s="38">
        <v>101.73065063213075</v>
      </c>
      <c r="G52" s="39"/>
      <c r="H52" s="129">
        <v>68.966</v>
      </c>
      <c r="I52" s="130">
        <v>72.539</v>
      </c>
      <c r="J52" s="130">
        <v>20.793</v>
      </c>
      <c r="K52" s="40">
        <v>28.664580432594875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64999</v>
      </c>
      <c r="D54" s="29">
        <v>67789</v>
      </c>
      <c r="E54" s="29">
        <v>60296</v>
      </c>
      <c r="F54" s="30"/>
      <c r="G54" s="30"/>
      <c r="H54" s="128">
        <v>229.337</v>
      </c>
      <c r="I54" s="128">
        <v>200.505</v>
      </c>
      <c r="J54" s="128">
        <v>120.909</v>
      </c>
      <c r="K54" s="31"/>
    </row>
    <row r="55" spans="1:11" s="32" customFormat="1" ht="11.25" customHeight="1">
      <c r="A55" s="34" t="s">
        <v>43</v>
      </c>
      <c r="B55" s="28"/>
      <c r="C55" s="29">
        <v>44539</v>
      </c>
      <c r="D55" s="29">
        <v>50054</v>
      </c>
      <c r="E55" s="29">
        <v>44919</v>
      </c>
      <c r="F55" s="30"/>
      <c r="G55" s="30"/>
      <c r="H55" s="128">
        <v>156.289</v>
      </c>
      <c r="I55" s="128">
        <v>140.151</v>
      </c>
      <c r="J55" s="128">
        <v>43.989</v>
      </c>
      <c r="K55" s="31"/>
    </row>
    <row r="56" spans="1:11" s="32" customFormat="1" ht="11.25" customHeight="1">
      <c r="A56" s="34" t="s">
        <v>44</v>
      </c>
      <c r="B56" s="28"/>
      <c r="C56" s="29">
        <v>43579</v>
      </c>
      <c r="D56" s="29">
        <v>51430</v>
      </c>
      <c r="E56" s="29">
        <v>40700</v>
      </c>
      <c r="F56" s="30"/>
      <c r="G56" s="30"/>
      <c r="H56" s="128">
        <v>135.551</v>
      </c>
      <c r="I56" s="128">
        <v>102.49</v>
      </c>
      <c r="J56" s="128">
        <v>40.95</v>
      </c>
      <c r="K56" s="31"/>
    </row>
    <row r="57" spans="1:11" s="32" customFormat="1" ht="11.25" customHeight="1">
      <c r="A57" s="34" t="s">
        <v>45</v>
      </c>
      <c r="B57" s="28"/>
      <c r="C57" s="29">
        <v>69273</v>
      </c>
      <c r="D57" s="29">
        <v>69221.87</v>
      </c>
      <c r="E57" s="29">
        <v>75171</v>
      </c>
      <c r="F57" s="30"/>
      <c r="G57" s="30"/>
      <c r="H57" s="128">
        <v>247.228</v>
      </c>
      <c r="I57" s="128">
        <v>266.961</v>
      </c>
      <c r="J57" s="128">
        <v>141.404</v>
      </c>
      <c r="K57" s="31"/>
    </row>
    <row r="58" spans="1:11" s="32" customFormat="1" ht="11.25" customHeight="1">
      <c r="A58" s="34" t="s">
        <v>46</v>
      </c>
      <c r="B58" s="28"/>
      <c r="C58" s="29">
        <v>53914</v>
      </c>
      <c r="D58" s="29">
        <v>56535</v>
      </c>
      <c r="E58" s="29">
        <v>56000</v>
      </c>
      <c r="F58" s="30"/>
      <c r="G58" s="30"/>
      <c r="H58" s="128">
        <v>140.396</v>
      </c>
      <c r="I58" s="128">
        <v>123.517</v>
      </c>
      <c r="J58" s="128">
        <v>36.691</v>
      </c>
      <c r="K58" s="31"/>
    </row>
    <row r="59" spans="1:11" s="23" customFormat="1" ht="11.25" customHeight="1">
      <c r="A59" s="35" t="s">
        <v>47</v>
      </c>
      <c r="B59" s="36"/>
      <c r="C59" s="37">
        <v>276304</v>
      </c>
      <c r="D59" s="37">
        <v>295029.87</v>
      </c>
      <c r="E59" s="37">
        <v>277086</v>
      </c>
      <c r="F59" s="38">
        <v>93.9179480369225</v>
      </c>
      <c r="G59" s="39"/>
      <c r="H59" s="129">
        <v>908.8009999999999</v>
      </c>
      <c r="I59" s="130">
        <v>833.624</v>
      </c>
      <c r="J59" s="130">
        <v>383.943</v>
      </c>
      <c r="K59" s="40">
        <v>46.05709528516453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1492</v>
      </c>
      <c r="D61" s="29">
        <v>1275</v>
      </c>
      <c r="E61" s="29">
        <v>1158</v>
      </c>
      <c r="F61" s="30"/>
      <c r="G61" s="30"/>
      <c r="H61" s="128">
        <v>5.212</v>
      </c>
      <c r="I61" s="128">
        <v>2.827</v>
      </c>
      <c r="J61" s="128">
        <v>1.544</v>
      </c>
      <c r="K61" s="31"/>
    </row>
    <row r="62" spans="1:11" s="32" customFormat="1" ht="11.25" customHeight="1">
      <c r="A62" s="34" t="s">
        <v>49</v>
      </c>
      <c r="B62" s="28"/>
      <c r="C62" s="29">
        <v>683</v>
      </c>
      <c r="D62" s="29">
        <v>683</v>
      </c>
      <c r="E62" s="29">
        <v>699</v>
      </c>
      <c r="F62" s="30"/>
      <c r="G62" s="30"/>
      <c r="H62" s="128">
        <v>1.497</v>
      </c>
      <c r="I62" s="128">
        <v>1.064</v>
      </c>
      <c r="J62" s="128">
        <v>0.645</v>
      </c>
      <c r="K62" s="31"/>
    </row>
    <row r="63" spans="1:11" s="32" customFormat="1" ht="11.25" customHeight="1">
      <c r="A63" s="34" t="s">
        <v>50</v>
      </c>
      <c r="B63" s="28"/>
      <c r="C63" s="29">
        <v>2488</v>
      </c>
      <c r="D63" s="29">
        <v>2488</v>
      </c>
      <c r="E63" s="29">
        <v>2708</v>
      </c>
      <c r="F63" s="30"/>
      <c r="G63" s="30"/>
      <c r="H63" s="128">
        <v>8.327</v>
      </c>
      <c r="I63" s="128">
        <v>5.004</v>
      </c>
      <c r="J63" s="128">
        <v>1.106</v>
      </c>
      <c r="K63" s="31"/>
    </row>
    <row r="64" spans="1:11" s="23" customFormat="1" ht="11.25" customHeight="1">
      <c r="A64" s="35" t="s">
        <v>51</v>
      </c>
      <c r="B64" s="36"/>
      <c r="C64" s="37">
        <v>4663</v>
      </c>
      <c r="D64" s="37">
        <v>4446</v>
      </c>
      <c r="E64" s="37">
        <v>4565</v>
      </c>
      <c r="F64" s="38">
        <v>102.676563202879</v>
      </c>
      <c r="G64" s="39"/>
      <c r="H64" s="129">
        <v>15.036</v>
      </c>
      <c r="I64" s="130">
        <v>8.895</v>
      </c>
      <c r="J64" s="130">
        <v>3.295</v>
      </c>
      <c r="K64" s="40">
        <v>37.04328274311411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9914</v>
      </c>
      <c r="D66" s="37">
        <v>10013.14</v>
      </c>
      <c r="E66" s="37">
        <v>11180</v>
      </c>
      <c r="F66" s="38">
        <v>111.65328758011972</v>
      </c>
      <c r="G66" s="39"/>
      <c r="H66" s="129">
        <v>21.249</v>
      </c>
      <c r="I66" s="130">
        <v>24.032</v>
      </c>
      <c r="J66" s="130">
        <v>6.7</v>
      </c>
      <c r="K66" s="40">
        <v>27.879494007989347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62816</v>
      </c>
      <c r="D68" s="29">
        <v>76000</v>
      </c>
      <c r="E68" s="29">
        <v>58000</v>
      </c>
      <c r="F68" s="30"/>
      <c r="G68" s="30"/>
      <c r="H68" s="128">
        <v>190.724</v>
      </c>
      <c r="I68" s="128">
        <v>206</v>
      </c>
      <c r="J68" s="128">
        <v>90</v>
      </c>
      <c r="K68" s="31"/>
    </row>
    <row r="69" spans="1:11" s="32" customFormat="1" ht="11.25" customHeight="1">
      <c r="A69" s="34" t="s">
        <v>54</v>
      </c>
      <c r="B69" s="28"/>
      <c r="C69" s="29">
        <v>4230</v>
      </c>
      <c r="D69" s="29">
        <v>4500</v>
      </c>
      <c r="E69" s="29">
        <v>3300</v>
      </c>
      <c r="F69" s="30"/>
      <c r="G69" s="30"/>
      <c r="H69" s="128">
        <v>11.169</v>
      </c>
      <c r="I69" s="128">
        <v>10</v>
      </c>
      <c r="J69" s="128">
        <v>6</v>
      </c>
      <c r="K69" s="31"/>
    </row>
    <row r="70" spans="1:11" s="23" customFormat="1" ht="11.25" customHeight="1">
      <c r="A70" s="35" t="s">
        <v>55</v>
      </c>
      <c r="B70" s="36"/>
      <c r="C70" s="37">
        <v>67046</v>
      </c>
      <c r="D70" s="37">
        <v>80500</v>
      </c>
      <c r="E70" s="37">
        <v>61300</v>
      </c>
      <c r="F70" s="38">
        <v>76.14906832298136</v>
      </c>
      <c r="G70" s="39"/>
      <c r="H70" s="129">
        <v>201.893</v>
      </c>
      <c r="I70" s="130">
        <v>216</v>
      </c>
      <c r="J70" s="130">
        <v>96</v>
      </c>
      <c r="K70" s="40">
        <v>44.44444444444444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2628</v>
      </c>
      <c r="D72" s="29">
        <v>2968</v>
      </c>
      <c r="E72" s="29">
        <v>2968</v>
      </c>
      <c r="F72" s="30"/>
      <c r="G72" s="30"/>
      <c r="H72" s="128">
        <v>3.329</v>
      </c>
      <c r="I72" s="128">
        <v>3.351</v>
      </c>
      <c r="J72" s="128">
        <v>0.431</v>
      </c>
      <c r="K72" s="31"/>
    </row>
    <row r="73" spans="1:11" s="32" customFormat="1" ht="11.25" customHeight="1">
      <c r="A73" s="34" t="s">
        <v>57</v>
      </c>
      <c r="B73" s="28"/>
      <c r="C73" s="29">
        <v>15560</v>
      </c>
      <c r="D73" s="29">
        <v>12903</v>
      </c>
      <c r="E73" s="29">
        <v>16336</v>
      </c>
      <c r="F73" s="30"/>
      <c r="G73" s="30"/>
      <c r="H73" s="128">
        <v>42.77</v>
      </c>
      <c r="I73" s="128">
        <v>38.064</v>
      </c>
      <c r="J73" s="128">
        <v>35.939</v>
      </c>
      <c r="K73" s="31"/>
    </row>
    <row r="74" spans="1:11" s="32" customFormat="1" ht="11.25" customHeight="1">
      <c r="A74" s="34" t="s">
        <v>58</v>
      </c>
      <c r="B74" s="28"/>
      <c r="C74" s="29">
        <v>22705</v>
      </c>
      <c r="D74" s="29">
        <v>23526</v>
      </c>
      <c r="E74" s="29">
        <v>22900</v>
      </c>
      <c r="F74" s="30"/>
      <c r="G74" s="30"/>
      <c r="H74" s="128">
        <v>66.498</v>
      </c>
      <c r="I74" s="128">
        <v>56.444</v>
      </c>
      <c r="J74" s="128">
        <v>33.08</v>
      </c>
      <c r="K74" s="31"/>
    </row>
    <row r="75" spans="1:11" s="32" customFormat="1" ht="11.25" customHeight="1">
      <c r="A75" s="34" t="s">
        <v>59</v>
      </c>
      <c r="B75" s="28"/>
      <c r="C75" s="29">
        <v>11046</v>
      </c>
      <c r="D75" s="29">
        <v>11145</v>
      </c>
      <c r="E75" s="29">
        <v>9776</v>
      </c>
      <c r="F75" s="30"/>
      <c r="G75" s="30"/>
      <c r="H75" s="128">
        <v>18.927</v>
      </c>
      <c r="I75" s="128">
        <v>18.922</v>
      </c>
      <c r="J75" s="128">
        <v>5.537</v>
      </c>
      <c r="K75" s="31"/>
    </row>
    <row r="76" spans="1:11" s="32" customFormat="1" ht="11.25" customHeight="1">
      <c r="A76" s="34" t="s">
        <v>60</v>
      </c>
      <c r="B76" s="28"/>
      <c r="C76" s="29">
        <v>5219</v>
      </c>
      <c r="D76" s="29">
        <v>4435</v>
      </c>
      <c r="E76" s="29">
        <v>4250</v>
      </c>
      <c r="F76" s="30"/>
      <c r="G76" s="30"/>
      <c r="H76" s="128">
        <v>20.828</v>
      </c>
      <c r="I76" s="128">
        <v>12.196</v>
      </c>
      <c r="J76" s="128">
        <v>5.95</v>
      </c>
      <c r="K76" s="31"/>
    </row>
    <row r="77" spans="1:11" s="32" customFormat="1" ht="11.25" customHeight="1">
      <c r="A77" s="34" t="s">
        <v>61</v>
      </c>
      <c r="B77" s="28"/>
      <c r="C77" s="29">
        <v>2986</v>
      </c>
      <c r="D77" s="29">
        <v>2431</v>
      </c>
      <c r="E77" s="29">
        <v>2647</v>
      </c>
      <c r="F77" s="30"/>
      <c r="G77" s="30"/>
      <c r="H77" s="128">
        <v>7.999</v>
      </c>
      <c r="I77" s="128">
        <v>5.627</v>
      </c>
      <c r="J77" s="128">
        <v>2.26</v>
      </c>
      <c r="K77" s="31"/>
    </row>
    <row r="78" spans="1:11" s="32" customFormat="1" ht="11.25" customHeight="1">
      <c r="A78" s="34" t="s">
        <v>62</v>
      </c>
      <c r="B78" s="28"/>
      <c r="C78" s="29">
        <v>6171</v>
      </c>
      <c r="D78" s="29">
        <v>5735</v>
      </c>
      <c r="E78" s="29">
        <v>5000</v>
      </c>
      <c r="F78" s="30"/>
      <c r="G78" s="30"/>
      <c r="H78" s="128">
        <v>15.343</v>
      </c>
      <c r="I78" s="128">
        <v>15</v>
      </c>
      <c r="J78" s="128">
        <v>4.065</v>
      </c>
      <c r="K78" s="31"/>
    </row>
    <row r="79" spans="1:11" s="32" customFormat="1" ht="11.25" customHeight="1">
      <c r="A79" s="34" t="s">
        <v>63</v>
      </c>
      <c r="B79" s="28"/>
      <c r="C79" s="29">
        <v>65100</v>
      </c>
      <c r="D79" s="29">
        <v>60040</v>
      </c>
      <c r="E79" s="29">
        <v>65305</v>
      </c>
      <c r="F79" s="30"/>
      <c r="G79" s="30"/>
      <c r="H79" s="128">
        <v>223.308</v>
      </c>
      <c r="I79" s="128">
        <v>138.092</v>
      </c>
      <c r="J79" s="128">
        <v>98.94</v>
      </c>
      <c r="K79" s="31"/>
    </row>
    <row r="80" spans="1:11" s="23" customFormat="1" ht="11.25" customHeight="1">
      <c r="A80" s="41" t="s">
        <v>64</v>
      </c>
      <c r="B80" s="36"/>
      <c r="C80" s="37">
        <v>131415</v>
      </c>
      <c r="D80" s="37">
        <v>123183</v>
      </c>
      <c r="E80" s="37">
        <v>129182</v>
      </c>
      <c r="F80" s="38">
        <v>104.86999017721601</v>
      </c>
      <c r="G80" s="39"/>
      <c r="H80" s="129">
        <v>399.00199999999995</v>
      </c>
      <c r="I80" s="130">
        <v>287.696</v>
      </c>
      <c r="J80" s="130">
        <v>186.202</v>
      </c>
      <c r="K80" s="40">
        <v>64.72178966687058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>
        <v>65</v>
      </c>
      <c r="D82" s="29">
        <v>65</v>
      </c>
      <c r="E82" s="29">
        <v>106</v>
      </c>
      <c r="F82" s="30"/>
      <c r="G82" s="30"/>
      <c r="H82" s="128">
        <v>0.081</v>
      </c>
      <c r="I82" s="128">
        <v>0.081</v>
      </c>
      <c r="J82" s="128">
        <v>0.125</v>
      </c>
      <c r="K82" s="31"/>
    </row>
    <row r="83" spans="1:11" s="32" customFormat="1" ht="11.25" customHeight="1">
      <c r="A83" s="34" t="s">
        <v>66</v>
      </c>
      <c r="B83" s="28"/>
      <c r="C83" s="29">
        <v>127</v>
      </c>
      <c r="D83" s="29">
        <v>127</v>
      </c>
      <c r="E83" s="29">
        <v>127</v>
      </c>
      <c r="F83" s="30"/>
      <c r="G83" s="30"/>
      <c r="H83" s="128">
        <v>0.122</v>
      </c>
      <c r="I83" s="128">
        <v>0.122</v>
      </c>
      <c r="J83" s="128">
        <v>0.148</v>
      </c>
      <c r="K83" s="31"/>
    </row>
    <row r="84" spans="1:11" s="23" customFormat="1" ht="11.25" customHeight="1">
      <c r="A84" s="35" t="s">
        <v>67</v>
      </c>
      <c r="B84" s="36"/>
      <c r="C84" s="37">
        <v>192</v>
      </c>
      <c r="D84" s="37">
        <v>192</v>
      </c>
      <c r="E84" s="37">
        <v>233</v>
      </c>
      <c r="F84" s="38">
        <v>121.35416666666667</v>
      </c>
      <c r="G84" s="39"/>
      <c r="H84" s="129">
        <v>0.203</v>
      </c>
      <c r="I84" s="130">
        <v>0.203</v>
      </c>
      <c r="J84" s="130">
        <v>0.273</v>
      </c>
      <c r="K84" s="40">
        <v>134.48275862068965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1865801</v>
      </c>
      <c r="D87" s="48">
        <v>1877754.01</v>
      </c>
      <c r="E87" s="48">
        <v>1683824</v>
      </c>
      <c r="F87" s="49">
        <v>89.6722356087526</v>
      </c>
      <c r="G87" s="39"/>
      <c r="H87" s="133">
        <v>7449.742000000001</v>
      </c>
      <c r="I87" s="134">
        <v>5481.5560000000005</v>
      </c>
      <c r="J87" s="134">
        <v>3501.108</v>
      </c>
      <c r="K87" s="49">
        <v>63.87069656863854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K625"/>
  <sheetViews>
    <sheetView view="pageBreakPreview" zoomScaleSheetLayoutView="100" workbookViewId="0" topLeftCell="A1">
      <selection activeCell="I87" sqref="I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3.2812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3.2812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106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7</v>
      </c>
      <c r="D7" s="20" t="s">
        <v>7</v>
      </c>
      <c r="E7" s="20">
        <v>7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/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/>
      <c r="I9" s="128"/>
      <c r="J9" s="128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/>
      <c r="I10" s="128"/>
      <c r="J10" s="128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/>
      <c r="I11" s="128"/>
      <c r="J11" s="128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/>
      <c r="I12" s="128"/>
      <c r="J12" s="128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9"/>
      <c r="I13" s="130"/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/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9"/>
      <c r="I22" s="130"/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2</v>
      </c>
      <c r="D24" s="37"/>
      <c r="E24" s="37"/>
      <c r="F24" s="38"/>
      <c r="G24" s="39"/>
      <c r="H24" s="129"/>
      <c r="I24" s="130"/>
      <c r="J24" s="130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2</v>
      </c>
      <c r="D26" s="37">
        <v>2</v>
      </c>
      <c r="E26" s="37">
        <v>2</v>
      </c>
      <c r="F26" s="38">
        <v>100</v>
      </c>
      <c r="G26" s="39"/>
      <c r="H26" s="129">
        <v>0.015</v>
      </c>
      <c r="I26" s="130">
        <v>0.016</v>
      </c>
      <c r="J26" s="130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/>
      <c r="D28" s="29">
        <v>39</v>
      </c>
      <c r="E28" s="29">
        <v>39</v>
      </c>
      <c r="F28" s="30"/>
      <c r="G28" s="30"/>
      <c r="H28" s="128"/>
      <c r="I28" s="128">
        <v>0.74</v>
      </c>
      <c r="J28" s="128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8"/>
      <c r="I29" s="128"/>
      <c r="J29" s="128"/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8"/>
      <c r="I30" s="128"/>
      <c r="J30" s="128"/>
      <c r="K30" s="31"/>
    </row>
    <row r="31" spans="1:11" s="23" customFormat="1" ht="11.25" customHeight="1">
      <c r="A31" s="41" t="s">
        <v>24</v>
      </c>
      <c r="B31" s="36"/>
      <c r="C31" s="37"/>
      <c r="D31" s="37">
        <v>39</v>
      </c>
      <c r="E31" s="37">
        <v>39</v>
      </c>
      <c r="F31" s="38">
        <v>100</v>
      </c>
      <c r="G31" s="39"/>
      <c r="H31" s="129"/>
      <c r="I31" s="130">
        <v>0.74</v>
      </c>
      <c r="J31" s="130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13</v>
      </c>
      <c r="D33" s="29">
        <v>15</v>
      </c>
      <c r="E33" s="29">
        <v>15</v>
      </c>
      <c r="F33" s="30"/>
      <c r="G33" s="30"/>
      <c r="H33" s="128">
        <v>0.191</v>
      </c>
      <c r="I33" s="128">
        <v>0.22</v>
      </c>
      <c r="J33" s="128"/>
      <c r="K33" s="31"/>
    </row>
    <row r="34" spans="1:11" s="32" customFormat="1" ht="11.25" customHeight="1">
      <c r="A34" s="34" t="s">
        <v>26</v>
      </c>
      <c r="B34" s="28"/>
      <c r="C34" s="29">
        <v>8</v>
      </c>
      <c r="D34" s="29">
        <v>27</v>
      </c>
      <c r="E34" s="29">
        <v>27</v>
      </c>
      <c r="F34" s="30"/>
      <c r="G34" s="30"/>
      <c r="H34" s="128">
        <v>0.09</v>
      </c>
      <c r="I34" s="128">
        <v>0.323</v>
      </c>
      <c r="J34" s="128"/>
      <c r="K34" s="31"/>
    </row>
    <row r="35" spans="1:11" s="32" customFormat="1" ht="11.25" customHeight="1">
      <c r="A35" s="34" t="s">
        <v>27</v>
      </c>
      <c r="B35" s="28"/>
      <c r="C35" s="29">
        <v>20</v>
      </c>
      <c r="D35" s="29">
        <v>20</v>
      </c>
      <c r="E35" s="29">
        <v>20</v>
      </c>
      <c r="F35" s="30"/>
      <c r="G35" s="30"/>
      <c r="H35" s="128">
        <v>0.15</v>
      </c>
      <c r="I35" s="128">
        <v>0.217</v>
      </c>
      <c r="J35" s="128"/>
      <c r="K35" s="31"/>
    </row>
    <row r="36" spans="1:11" s="32" customFormat="1" ht="11.25" customHeight="1">
      <c r="A36" s="34" t="s">
        <v>28</v>
      </c>
      <c r="B36" s="28"/>
      <c r="C36" s="29">
        <v>6</v>
      </c>
      <c r="D36" s="29">
        <v>4</v>
      </c>
      <c r="E36" s="29">
        <v>4</v>
      </c>
      <c r="F36" s="30"/>
      <c r="G36" s="30"/>
      <c r="H36" s="128">
        <v>0.075</v>
      </c>
      <c r="I36" s="128">
        <v>0.054</v>
      </c>
      <c r="J36" s="128"/>
      <c r="K36" s="31"/>
    </row>
    <row r="37" spans="1:11" s="23" customFormat="1" ht="11.25" customHeight="1">
      <c r="A37" s="35" t="s">
        <v>29</v>
      </c>
      <c r="B37" s="36"/>
      <c r="C37" s="37">
        <v>47</v>
      </c>
      <c r="D37" s="37">
        <v>66</v>
      </c>
      <c r="E37" s="37">
        <v>66</v>
      </c>
      <c r="F37" s="38">
        <v>100</v>
      </c>
      <c r="G37" s="39"/>
      <c r="H37" s="129">
        <v>0.506</v>
      </c>
      <c r="I37" s="130">
        <v>0.8140000000000001</v>
      </c>
      <c r="J37" s="130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2</v>
      </c>
      <c r="D39" s="37">
        <v>1</v>
      </c>
      <c r="E39" s="37">
        <v>1</v>
      </c>
      <c r="F39" s="38">
        <v>100</v>
      </c>
      <c r="G39" s="39"/>
      <c r="H39" s="129">
        <v>0.02</v>
      </c>
      <c r="I39" s="130">
        <v>0.011</v>
      </c>
      <c r="J39" s="130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8"/>
      <c r="I41" s="128"/>
      <c r="J41" s="128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8"/>
      <c r="I42" s="128"/>
      <c r="J42" s="128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8"/>
      <c r="I43" s="128"/>
      <c r="J43" s="128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/>
      <c r="I44" s="128"/>
      <c r="J44" s="128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8"/>
      <c r="I45" s="128"/>
      <c r="J45" s="128"/>
      <c r="K45" s="31"/>
    </row>
    <row r="46" spans="1:11" s="32" customFormat="1" ht="11.25" customHeight="1">
      <c r="A46" s="34" t="s">
        <v>36</v>
      </c>
      <c r="B46" s="28"/>
      <c r="C46" s="29">
        <v>27</v>
      </c>
      <c r="D46" s="29">
        <v>2</v>
      </c>
      <c r="E46" s="29">
        <v>6</v>
      </c>
      <c r="F46" s="30"/>
      <c r="G46" s="30"/>
      <c r="H46" s="128">
        <v>0.918</v>
      </c>
      <c r="I46" s="128">
        <v>0.06</v>
      </c>
      <c r="J46" s="128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8"/>
      <c r="I47" s="128"/>
      <c r="J47" s="128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8"/>
      <c r="I48" s="128"/>
      <c r="J48" s="128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8"/>
      <c r="I49" s="128"/>
      <c r="J49" s="128"/>
      <c r="K49" s="31"/>
    </row>
    <row r="50" spans="1:11" s="23" customFormat="1" ht="11.25" customHeight="1">
      <c r="A50" s="41" t="s">
        <v>40</v>
      </c>
      <c r="B50" s="36"/>
      <c r="C50" s="37">
        <v>27</v>
      </c>
      <c r="D50" s="37">
        <v>2</v>
      </c>
      <c r="E50" s="37">
        <v>6</v>
      </c>
      <c r="F50" s="38">
        <v>300</v>
      </c>
      <c r="G50" s="39"/>
      <c r="H50" s="129">
        <v>0.918</v>
      </c>
      <c r="I50" s="130">
        <v>0.06</v>
      </c>
      <c r="J50" s="130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1</v>
      </c>
      <c r="D52" s="37">
        <v>2</v>
      </c>
      <c r="E52" s="37">
        <v>2</v>
      </c>
      <c r="F52" s="38">
        <v>100</v>
      </c>
      <c r="G52" s="39"/>
      <c r="H52" s="129">
        <v>0.017</v>
      </c>
      <c r="I52" s="130">
        <v>0.02</v>
      </c>
      <c r="J52" s="130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8"/>
      <c r="I54" s="128"/>
      <c r="J54" s="128"/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8"/>
      <c r="I55" s="128"/>
      <c r="J55" s="128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8"/>
      <c r="I56" s="128"/>
      <c r="J56" s="128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/>
      <c r="I57" s="128"/>
      <c r="J57" s="128"/>
      <c r="K57" s="31"/>
    </row>
    <row r="58" spans="1:11" s="32" customFormat="1" ht="11.25" customHeight="1">
      <c r="A58" s="34" t="s">
        <v>46</v>
      </c>
      <c r="B58" s="28"/>
      <c r="C58" s="29">
        <v>1</v>
      </c>
      <c r="D58" s="29">
        <v>1</v>
      </c>
      <c r="E58" s="29">
        <v>69</v>
      </c>
      <c r="F58" s="30"/>
      <c r="G58" s="30"/>
      <c r="H58" s="128"/>
      <c r="I58" s="128"/>
      <c r="J58" s="128"/>
      <c r="K58" s="31"/>
    </row>
    <row r="59" spans="1:11" s="23" customFormat="1" ht="11.25" customHeight="1">
      <c r="A59" s="35" t="s">
        <v>47</v>
      </c>
      <c r="B59" s="36"/>
      <c r="C59" s="37">
        <v>1</v>
      </c>
      <c r="D59" s="37">
        <v>1</v>
      </c>
      <c r="E59" s="37">
        <v>69</v>
      </c>
      <c r="F59" s="38">
        <v>6900</v>
      </c>
      <c r="G59" s="39"/>
      <c r="H59" s="129"/>
      <c r="I59" s="130"/>
      <c r="J59" s="130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15</v>
      </c>
      <c r="D61" s="29">
        <v>8</v>
      </c>
      <c r="E61" s="29">
        <v>8</v>
      </c>
      <c r="F61" s="30"/>
      <c r="G61" s="30"/>
      <c r="H61" s="128">
        <v>0.36</v>
      </c>
      <c r="I61" s="128">
        <v>0.24</v>
      </c>
      <c r="J61" s="128"/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8"/>
      <c r="I62" s="128"/>
      <c r="J62" s="128"/>
      <c r="K62" s="31"/>
    </row>
    <row r="63" spans="1:11" s="32" customFormat="1" ht="11.25" customHeight="1">
      <c r="A63" s="34" t="s">
        <v>50</v>
      </c>
      <c r="B63" s="28"/>
      <c r="C63" s="29">
        <v>35</v>
      </c>
      <c r="D63" s="29">
        <v>35</v>
      </c>
      <c r="E63" s="29">
        <v>35</v>
      </c>
      <c r="F63" s="30"/>
      <c r="G63" s="30"/>
      <c r="H63" s="128">
        <v>0.63</v>
      </c>
      <c r="I63" s="128">
        <v>0.665</v>
      </c>
      <c r="J63" s="128"/>
      <c r="K63" s="31"/>
    </row>
    <row r="64" spans="1:11" s="23" customFormat="1" ht="11.25" customHeight="1">
      <c r="A64" s="35" t="s">
        <v>51</v>
      </c>
      <c r="B64" s="36"/>
      <c r="C64" s="37">
        <v>50</v>
      </c>
      <c r="D64" s="37">
        <v>43</v>
      </c>
      <c r="E64" s="37">
        <v>43</v>
      </c>
      <c r="F64" s="38">
        <v>100</v>
      </c>
      <c r="G64" s="39"/>
      <c r="H64" s="129">
        <v>0.99</v>
      </c>
      <c r="I64" s="130">
        <v>0.905</v>
      </c>
      <c r="J64" s="130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13</v>
      </c>
      <c r="D66" s="37">
        <v>27</v>
      </c>
      <c r="E66" s="37">
        <v>25</v>
      </c>
      <c r="F66" s="38">
        <v>92.5925925925926</v>
      </c>
      <c r="G66" s="39"/>
      <c r="H66" s="129"/>
      <c r="I66" s="130">
        <v>0.404</v>
      </c>
      <c r="J66" s="130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>
        <v>15</v>
      </c>
      <c r="F68" s="30"/>
      <c r="G68" s="30"/>
      <c r="H68" s="128"/>
      <c r="I68" s="128"/>
      <c r="J68" s="128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8"/>
      <c r="I69" s="128"/>
      <c r="J69" s="128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>
        <v>15</v>
      </c>
      <c r="F70" s="38"/>
      <c r="G70" s="39"/>
      <c r="H70" s="129"/>
      <c r="I70" s="130"/>
      <c r="J70" s="130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37</v>
      </c>
      <c r="D72" s="29">
        <v>47</v>
      </c>
      <c r="E72" s="29">
        <v>70</v>
      </c>
      <c r="F72" s="30"/>
      <c r="G72" s="30"/>
      <c r="H72" s="128">
        <v>0.636</v>
      </c>
      <c r="I72" s="128">
        <v>0.636</v>
      </c>
      <c r="J72" s="128"/>
      <c r="K72" s="31"/>
    </row>
    <row r="73" spans="1:11" s="32" customFormat="1" ht="11.25" customHeight="1">
      <c r="A73" s="34" t="s">
        <v>57</v>
      </c>
      <c r="B73" s="28"/>
      <c r="C73" s="29">
        <v>20</v>
      </c>
      <c r="D73" s="29">
        <v>20</v>
      </c>
      <c r="E73" s="29">
        <v>20</v>
      </c>
      <c r="F73" s="30"/>
      <c r="G73" s="30"/>
      <c r="H73" s="128">
        <v>0.4</v>
      </c>
      <c r="I73" s="128">
        <v>0.4</v>
      </c>
      <c r="J73" s="128"/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8"/>
      <c r="I74" s="128"/>
      <c r="J74" s="128"/>
      <c r="K74" s="31"/>
    </row>
    <row r="75" spans="1:11" s="32" customFormat="1" ht="11.25" customHeight="1">
      <c r="A75" s="34" t="s">
        <v>59</v>
      </c>
      <c r="B75" s="28"/>
      <c r="C75" s="29"/>
      <c r="D75" s="29">
        <v>14</v>
      </c>
      <c r="E75" s="29">
        <v>13</v>
      </c>
      <c r="F75" s="30"/>
      <c r="G75" s="30"/>
      <c r="H75" s="128"/>
      <c r="I75" s="128">
        <v>0.21</v>
      </c>
      <c r="J75" s="128"/>
      <c r="K75" s="31"/>
    </row>
    <row r="76" spans="1:11" s="32" customFormat="1" ht="11.25" customHeight="1">
      <c r="A76" s="34" t="s">
        <v>60</v>
      </c>
      <c r="B76" s="28"/>
      <c r="C76" s="29">
        <v>50</v>
      </c>
      <c r="D76" s="29"/>
      <c r="E76" s="29"/>
      <c r="F76" s="30"/>
      <c r="G76" s="30"/>
      <c r="H76" s="128">
        <v>1.75</v>
      </c>
      <c r="I76" s="128"/>
      <c r="J76" s="128"/>
      <c r="K76" s="31"/>
    </row>
    <row r="77" spans="1:11" s="32" customFormat="1" ht="11.25" customHeight="1">
      <c r="A77" s="34" t="s">
        <v>61</v>
      </c>
      <c r="B77" s="28"/>
      <c r="C77" s="29">
        <v>1</v>
      </c>
      <c r="D77" s="29">
        <v>1</v>
      </c>
      <c r="E77" s="29">
        <v>1</v>
      </c>
      <c r="F77" s="30"/>
      <c r="G77" s="30"/>
      <c r="H77" s="128">
        <v>0.018</v>
      </c>
      <c r="I77" s="128">
        <v>0.018</v>
      </c>
      <c r="J77" s="128"/>
      <c r="K77" s="31"/>
    </row>
    <row r="78" spans="1:11" s="32" customFormat="1" ht="11.25" customHeight="1">
      <c r="A78" s="34" t="s">
        <v>62</v>
      </c>
      <c r="B78" s="28"/>
      <c r="C78" s="29">
        <v>20</v>
      </c>
      <c r="D78" s="29">
        <v>20</v>
      </c>
      <c r="E78" s="29">
        <v>20</v>
      </c>
      <c r="F78" s="30"/>
      <c r="G78" s="30"/>
      <c r="H78" s="128">
        <v>0.4</v>
      </c>
      <c r="I78" s="128">
        <v>0.46</v>
      </c>
      <c r="J78" s="128"/>
      <c r="K78" s="31"/>
    </row>
    <row r="79" spans="1:11" s="32" customFormat="1" ht="11.25" customHeight="1">
      <c r="A79" s="34" t="s">
        <v>63</v>
      </c>
      <c r="B79" s="28"/>
      <c r="C79" s="29">
        <v>30</v>
      </c>
      <c r="D79" s="29">
        <v>20</v>
      </c>
      <c r="E79" s="29">
        <v>5</v>
      </c>
      <c r="F79" s="30"/>
      <c r="G79" s="30"/>
      <c r="H79" s="128">
        <v>0.2</v>
      </c>
      <c r="I79" s="128">
        <v>0.171</v>
      </c>
      <c r="J79" s="128"/>
      <c r="K79" s="31"/>
    </row>
    <row r="80" spans="1:11" s="23" customFormat="1" ht="11.25" customHeight="1">
      <c r="A80" s="41" t="s">
        <v>64</v>
      </c>
      <c r="B80" s="36"/>
      <c r="C80" s="37">
        <v>158</v>
      </c>
      <c r="D80" s="37">
        <v>122</v>
      </c>
      <c r="E80" s="37">
        <v>129</v>
      </c>
      <c r="F80" s="38">
        <v>105.73770491803279</v>
      </c>
      <c r="G80" s="39"/>
      <c r="H80" s="129">
        <v>3.404</v>
      </c>
      <c r="I80" s="130">
        <v>1.895</v>
      </c>
      <c r="J80" s="130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>
        <v>8</v>
      </c>
      <c r="D82" s="29">
        <v>8</v>
      </c>
      <c r="E82" s="29">
        <v>8</v>
      </c>
      <c r="F82" s="30"/>
      <c r="G82" s="30"/>
      <c r="H82" s="128">
        <v>0.162</v>
      </c>
      <c r="I82" s="128">
        <v>0.162</v>
      </c>
      <c r="J82" s="128"/>
      <c r="K82" s="31"/>
    </row>
    <row r="83" spans="1:11" s="32" customFormat="1" ht="11.25" customHeight="1">
      <c r="A83" s="34" t="s">
        <v>66</v>
      </c>
      <c r="B83" s="28"/>
      <c r="C83" s="29">
        <v>8</v>
      </c>
      <c r="D83" s="29">
        <v>8</v>
      </c>
      <c r="E83" s="29">
        <v>8</v>
      </c>
      <c r="F83" s="30"/>
      <c r="G83" s="30"/>
      <c r="H83" s="128">
        <v>0.113</v>
      </c>
      <c r="I83" s="128">
        <v>0.113</v>
      </c>
      <c r="J83" s="128"/>
      <c r="K83" s="31"/>
    </row>
    <row r="84" spans="1:11" s="23" customFormat="1" ht="11.25" customHeight="1">
      <c r="A84" s="35" t="s">
        <v>67</v>
      </c>
      <c r="B84" s="36"/>
      <c r="C84" s="37">
        <v>16</v>
      </c>
      <c r="D84" s="37">
        <v>16</v>
      </c>
      <c r="E84" s="37">
        <v>16</v>
      </c>
      <c r="F84" s="38">
        <v>100</v>
      </c>
      <c r="G84" s="39"/>
      <c r="H84" s="129">
        <v>0.275</v>
      </c>
      <c r="I84" s="130">
        <v>0.275</v>
      </c>
      <c r="J84" s="130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319</v>
      </c>
      <c r="D87" s="48">
        <v>321</v>
      </c>
      <c r="E87" s="48">
        <v>413</v>
      </c>
      <c r="F87" s="49">
        <v>128.66043613707166</v>
      </c>
      <c r="G87" s="39"/>
      <c r="H87" s="133">
        <v>6.1450000000000005</v>
      </c>
      <c r="I87" s="134">
        <v>5.140000000000001</v>
      </c>
      <c r="J87" s="134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0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K625"/>
  <sheetViews>
    <sheetView view="pageBreakPreview" zoomScaleSheetLayoutView="100" workbookViewId="0" topLeftCell="A8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3.2812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3.2812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107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7</v>
      </c>
      <c r="D7" s="20" t="s">
        <v>7</v>
      </c>
      <c r="E7" s="20">
        <v>7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/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50</v>
      </c>
      <c r="D9" s="29">
        <v>50</v>
      </c>
      <c r="E9" s="29">
        <v>13</v>
      </c>
      <c r="F9" s="30"/>
      <c r="G9" s="30"/>
      <c r="H9" s="128">
        <v>0.761</v>
      </c>
      <c r="I9" s="128">
        <v>0.761</v>
      </c>
      <c r="J9" s="128"/>
      <c r="K9" s="31"/>
    </row>
    <row r="10" spans="1:11" s="32" customFormat="1" ht="11.25" customHeight="1">
      <c r="A10" s="34" t="s">
        <v>9</v>
      </c>
      <c r="B10" s="28"/>
      <c r="C10" s="29">
        <v>16</v>
      </c>
      <c r="D10" s="29">
        <v>16</v>
      </c>
      <c r="E10" s="29">
        <v>18</v>
      </c>
      <c r="F10" s="30"/>
      <c r="G10" s="30"/>
      <c r="H10" s="128">
        <v>0.267</v>
      </c>
      <c r="I10" s="128">
        <v>0.267</v>
      </c>
      <c r="J10" s="128"/>
      <c r="K10" s="31"/>
    </row>
    <row r="11" spans="1:11" s="32" customFormat="1" ht="11.25" customHeight="1">
      <c r="A11" s="27" t="s">
        <v>10</v>
      </c>
      <c r="B11" s="28"/>
      <c r="C11" s="29">
        <v>20</v>
      </c>
      <c r="D11" s="29">
        <v>20</v>
      </c>
      <c r="E11" s="29">
        <v>22</v>
      </c>
      <c r="F11" s="30"/>
      <c r="G11" s="30"/>
      <c r="H11" s="128">
        <v>0.368</v>
      </c>
      <c r="I11" s="128">
        <v>0.368</v>
      </c>
      <c r="J11" s="128"/>
      <c r="K11" s="31"/>
    </row>
    <row r="12" spans="1:11" s="32" customFormat="1" ht="11.25" customHeight="1">
      <c r="A12" s="34" t="s">
        <v>11</v>
      </c>
      <c r="B12" s="28"/>
      <c r="C12" s="29">
        <v>60</v>
      </c>
      <c r="D12" s="29">
        <v>60</v>
      </c>
      <c r="E12" s="29">
        <v>62</v>
      </c>
      <c r="F12" s="30"/>
      <c r="G12" s="30"/>
      <c r="H12" s="128">
        <v>1.292</v>
      </c>
      <c r="I12" s="128">
        <v>1.292</v>
      </c>
      <c r="J12" s="128"/>
      <c r="K12" s="31"/>
    </row>
    <row r="13" spans="1:11" s="23" customFormat="1" ht="11.25" customHeight="1">
      <c r="A13" s="35" t="s">
        <v>12</v>
      </c>
      <c r="B13" s="36"/>
      <c r="C13" s="37">
        <v>146</v>
      </c>
      <c r="D13" s="37">
        <v>146</v>
      </c>
      <c r="E13" s="37">
        <v>115</v>
      </c>
      <c r="F13" s="38">
        <v>78.76712328767124</v>
      </c>
      <c r="G13" s="39"/>
      <c r="H13" s="129">
        <v>2.6879999999999997</v>
      </c>
      <c r="I13" s="130">
        <v>2.6879999999999997</v>
      </c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>
        <v>4</v>
      </c>
      <c r="D15" s="37">
        <v>6</v>
      </c>
      <c r="E15" s="37">
        <v>5</v>
      </c>
      <c r="F15" s="38">
        <v>83.33333333333333</v>
      </c>
      <c r="G15" s="39"/>
      <c r="H15" s="129">
        <v>0.075</v>
      </c>
      <c r="I15" s="130">
        <v>0.075</v>
      </c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>
        <v>1</v>
      </c>
      <c r="D17" s="37">
        <v>1</v>
      </c>
      <c r="E17" s="37">
        <v>1</v>
      </c>
      <c r="F17" s="38">
        <v>100</v>
      </c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>
        <v>46</v>
      </c>
      <c r="D19" s="29"/>
      <c r="E19" s="29"/>
      <c r="F19" s="30"/>
      <c r="G19" s="30"/>
      <c r="H19" s="128">
        <v>1.026</v>
      </c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>
        <v>67</v>
      </c>
      <c r="D20" s="29">
        <v>68</v>
      </c>
      <c r="E20" s="29"/>
      <c r="F20" s="30"/>
      <c r="G20" s="30"/>
      <c r="H20" s="128">
        <v>1</v>
      </c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>
        <v>108</v>
      </c>
      <c r="D21" s="29"/>
      <c r="E21" s="29"/>
      <c r="F21" s="30"/>
      <c r="G21" s="30"/>
      <c r="H21" s="128">
        <v>1.59</v>
      </c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>
        <v>221</v>
      </c>
      <c r="D22" s="37">
        <v>68</v>
      </c>
      <c r="E22" s="37"/>
      <c r="F22" s="38"/>
      <c r="G22" s="39"/>
      <c r="H22" s="129">
        <v>3.6159999999999997</v>
      </c>
      <c r="I22" s="130"/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128</v>
      </c>
      <c r="D24" s="37">
        <v>121</v>
      </c>
      <c r="E24" s="37">
        <v>152</v>
      </c>
      <c r="F24" s="38">
        <v>125.6198347107438</v>
      </c>
      <c r="G24" s="39"/>
      <c r="H24" s="129">
        <v>3.416</v>
      </c>
      <c r="I24" s="130">
        <v>3.025</v>
      </c>
      <c r="J24" s="130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30</v>
      </c>
      <c r="D26" s="37">
        <v>20</v>
      </c>
      <c r="E26" s="37">
        <v>20</v>
      </c>
      <c r="F26" s="38">
        <v>100</v>
      </c>
      <c r="G26" s="39"/>
      <c r="H26" s="129">
        <v>0.8</v>
      </c>
      <c r="I26" s="130">
        <v>0.74</v>
      </c>
      <c r="J26" s="130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3</v>
      </c>
      <c r="D28" s="29">
        <v>2</v>
      </c>
      <c r="E28" s="29"/>
      <c r="F28" s="30"/>
      <c r="G28" s="30"/>
      <c r="H28" s="128">
        <v>0.072</v>
      </c>
      <c r="I28" s="128">
        <v>0.044</v>
      </c>
      <c r="J28" s="128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8"/>
      <c r="I29" s="128"/>
      <c r="J29" s="128"/>
      <c r="K29" s="31"/>
    </row>
    <row r="30" spans="1:11" s="32" customFormat="1" ht="11.25" customHeight="1">
      <c r="A30" s="34" t="s">
        <v>23</v>
      </c>
      <c r="B30" s="28"/>
      <c r="C30" s="29">
        <v>280</v>
      </c>
      <c r="D30" s="29">
        <v>223</v>
      </c>
      <c r="E30" s="29">
        <v>208</v>
      </c>
      <c r="F30" s="30"/>
      <c r="G30" s="30"/>
      <c r="H30" s="128">
        <v>5.82</v>
      </c>
      <c r="I30" s="128">
        <v>6.12</v>
      </c>
      <c r="J30" s="128"/>
      <c r="K30" s="31"/>
    </row>
    <row r="31" spans="1:11" s="23" customFormat="1" ht="11.25" customHeight="1">
      <c r="A31" s="41" t="s">
        <v>24</v>
      </c>
      <c r="B31" s="36"/>
      <c r="C31" s="37">
        <v>283</v>
      </c>
      <c r="D31" s="37">
        <v>225</v>
      </c>
      <c r="E31" s="37">
        <v>208</v>
      </c>
      <c r="F31" s="38">
        <v>92.44444444444444</v>
      </c>
      <c r="G31" s="39"/>
      <c r="H31" s="129">
        <v>5.892</v>
      </c>
      <c r="I31" s="130">
        <v>6.164</v>
      </c>
      <c r="J31" s="130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58</v>
      </c>
      <c r="D33" s="29">
        <v>52</v>
      </c>
      <c r="E33" s="29">
        <v>52</v>
      </c>
      <c r="F33" s="30"/>
      <c r="G33" s="30"/>
      <c r="H33" s="128">
        <v>1.377</v>
      </c>
      <c r="I33" s="128">
        <v>1.231</v>
      </c>
      <c r="J33" s="128"/>
      <c r="K33" s="31"/>
    </row>
    <row r="34" spans="1:11" s="32" customFormat="1" ht="11.25" customHeight="1">
      <c r="A34" s="34" t="s">
        <v>26</v>
      </c>
      <c r="B34" s="28"/>
      <c r="C34" s="29">
        <v>20</v>
      </c>
      <c r="D34" s="29">
        <v>21</v>
      </c>
      <c r="E34" s="29">
        <v>4</v>
      </c>
      <c r="F34" s="30"/>
      <c r="G34" s="30"/>
      <c r="H34" s="128">
        <v>0.5</v>
      </c>
      <c r="I34" s="128">
        <v>0.533</v>
      </c>
      <c r="J34" s="128"/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>
        <v>10</v>
      </c>
      <c r="F35" s="30"/>
      <c r="G35" s="30"/>
      <c r="H35" s="128"/>
      <c r="I35" s="128"/>
      <c r="J35" s="128"/>
      <c r="K35" s="31"/>
    </row>
    <row r="36" spans="1:11" s="32" customFormat="1" ht="11.25" customHeight="1">
      <c r="A36" s="34" t="s">
        <v>28</v>
      </c>
      <c r="B36" s="28"/>
      <c r="C36" s="29">
        <v>70</v>
      </c>
      <c r="D36" s="29">
        <v>96</v>
      </c>
      <c r="E36" s="29">
        <v>50</v>
      </c>
      <c r="F36" s="30"/>
      <c r="G36" s="30"/>
      <c r="H36" s="128">
        <v>2.112</v>
      </c>
      <c r="I36" s="128">
        <v>2.112</v>
      </c>
      <c r="J36" s="128"/>
      <c r="K36" s="31"/>
    </row>
    <row r="37" spans="1:11" s="23" customFormat="1" ht="11.25" customHeight="1">
      <c r="A37" s="35" t="s">
        <v>29</v>
      </c>
      <c r="B37" s="36"/>
      <c r="C37" s="37">
        <v>148</v>
      </c>
      <c r="D37" s="37">
        <v>169</v>
      </c>
      <c r="E37" s="37">
        <v>116</v>
      </c>
      <c r="F37" s="38">
        <v>68.63905325443787</v>
      </c>
      <c r="G37" s="39"/>
      <c r="H37" s="129">
        <v>3.989</v>
      </c>
      <c r="I37" s="130">
        <v>3.8760000000000003</v>
      </c>
      <c r="J37" s="130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10</v>
      </c>
      <c r="D39" s="37">
        <v>8</v>
      </c>
      <c r="E39" s="37">
        <v>10</v>
      </c>
      <c r="F39" s="38">
        <v>125</v>
      </c>
      <c r="G39" s="39"/>
      <c r="H39" s="129">
        <v>0.07</v>
      </c>
      <c r="I39" s="130">
        <v>0.055</v>
      </c>
      <c r="J39" s="130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>
        <v>28</v>
      </c>
      <c r="D41" s="29">
        <v>26</v>
      </c>
      <c r="E41" s="29">
        <v>34</v>
      </c>
      <c r="F41" s="30"/>
      <c r="G41" s="30"/>
      <c r="H41" s="128">
        <v>0.42</v>
      </c>
      <c r="I41" s="128">
        <v>0.78</v>
      </c>
      <c r="J41" s="128"/>
      <c r="K41" s="31"/>
    </row>
    <row r="42" spans="1:11" s="32" customFormat="1" ht="11.25" customHeight="1">
      <c r="A42" s="34" t="s">
        <v>32</v>
      </c>
      <c r="B42" s="28"/>
      <c r="C42" s="29">
        <v>2</v>
      </c>
      <c r="D42" s="29">
        <v>1</v>
      </c>
      <c r="E42" s="29"/>
      <c r="F42" s="30"/>
      <c r="G42" s="30"/>
      <c r="H42" s="128">
        <v>0.056</v>
      </c>
      <c r="I42" s="128">
        <v>0.112</v>
      </c>
      <c r="J42" s="128"/>
      <c r="K42" s="31"/>
    </row>
    <row r="43" spans="1:11" s="32" customFormat="1" ht="11.25" customHeight="1">
      <c r="A43" s="34" t="s">
        <v>33</v>
      </c>
      <c r="B43" s="28"/>
      <c r="C43" s="29">
        <v>47</v>
      </c>
      <c r="D43" s="29">
        <v>43</v>
      </c>
      <c r="E43" s="29">
        <v>42</v>
      </c>
      <c r="F43" s="30"/>
      <c r="G43" s="30"/>
      <c r="H43" s="128">
        <v>0.94</v>
      </c>
      <c r="I43" s="128">
        <v>0.86</v>
      </c>
      <c r="J43" s="128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/>
      <c r="I44" s="128"/>
      <c r="J44" s="128"/>
      <c r="K44" s="31"/>
    </row>
    <row r="45" spans="1:11" s="32" customFormat="1" ht="11.25" customHeight="1">
      <c r="A45" s="34" t="s">
        <v>35</v>
      </c>
      <c r="B45" s="28"/>
      <c r="C45" s="29">
        <v>4</v>
      </c>
      <c r="D45" s="29">
        <v>10</v>
      </c>
      <c r="E45" s="29">
        <v>12</v>
      </c>
      <c r="F45" s="30"/>
      <c r="G45" s="30"/>
      <c r="H45" s="128">
        <v>0.102</v>
      </c>
      <c r="I45" s="128">
        <v>0.255</v>
      </c>
      <c r="J45" s="128"/>
      <c r="K45" s="31"/>
    </row>
    <row r="46" spans="1:11" s="32" customFormat="1" ht="11.25" customHeight="1">
      <c r="A46" s="34" t="s">
        <v>36</v>
      </c>
      <c r="B46" s="28"/>
      <c r="C46" s="29">
        <v>621</v>
      </c>
      <c r="D46" s="29">
        <v>422</v>
      </c>
      <c r="E46" s="29">
        <v>420</v>
      </c>
      <c r="F46" s="30"/>
      <c r="G46" s="30"/>
      <c r="H46" s="128">
        <v>21.735</v>
      </c>
      <c r="I46" s="128">
        <v>14.805</v>
      </c>
      <c r="J46" s="128"/>
      <c r="K46" s="31"/>
    </row>
    <row r="47" spans="1:11" s="32" customFormat="1" ht="11.25" customHeight="1">
      <c r="A47" s="34" t="s">
        <v>37</v>
      </c>
      <c r="B47" s="28"/>
      <c r="C47" s="29">
        <v>14</v>
      </c>
      <c r="D47" s="29">
        <v>14</v>
      </c>
      <c r="E47" s="29">
        <v>17</v>
      </c>
      <c r="F47" s="30"/>
      <c r="G47" s="30"/>
      <c r="H47" s="128">
        <v>0.42</v>
      </c>
      <c r="I47" s="128">
        <v>0.42</v>
      </c>
      <c r="J47" s="128"/>
      <c r="K47" s="31"/>
    </row>
    <row r="48" spans="1:11" s="32" customFormat="1" ht="11.25" customHeight="1">
      <c r="A48" s="34" t="s">
        <v>38</v>
      </c>
      <c r="B48" s="28"/>
      <c r="C48" s="29">
        <v>145</v>
      </c>
      <c r="D48" s="29">
        <v>142</v>
      </c>
      <c r="E48" s="29">
        <v>136</v>
      </c>
      <c r="F48" s="30"/>
      <c r="G48" s="30"/>
      <c r="H48" s="128">
        <v>6.525</v>
      </c>
      <c r="I48" s="128">
        <v>4.32</v>
      </c>
      <c r="J48" s="128"/>
      <c r="K48" s="31"/>
    </row>
    <row r="49" spans="1:11" s="32" customFormat="1" ht="11.25" customHeight="1">
      <c r="A49" s="34" t="s">
        <v>39</v>
      </c>
      <c r="B49" s="28"/>
      <c r="C49" s="29">
        <v>1</v>
      </c>
      <c r="D49" s="29"/>
      <c r="E49" s="29">
        <v>1</v>
      </c>
      <c r="F49" s="30"/>
      <c r="G49" s="30"/>
      <c r="H49" s="128">
        <v>0.02</v>
      </c>
      <c r="I49" s="128">
        <v>0.025</v>
      </c>
      <c r="J49" s="128"/>
      <c r="K49" s="31"/>
    </row>
    <row r="50" spans="1:11" s="23" customFormat="1" ht="11.25" customHeight="1">
      <c r="A50" s="41" t="s">
        <v>40</v>
      </c>
      <c r="B50" s="36"/>
      <c r="C50" s="37">
        <v>862</v>
      </c>
      <c r="D50" s="37">
        <v>658</v>
      </c>
      <c r="E50" s="37">
        <v>662</v>
      </c>
      <c r="F50" s="38">
        <v>100.6079027355623</v>
      </c>
      <c r="G50" s="39"/>
      <c r="H50" s="129">
        <v>30.218</v>
      </c>
      <c r="I50" s="130">
        <v>21.577</v>
      </c>
      <c r="J50" s="130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4</v>
      </c>
      <c r="D52" s="37">
        <v>1</v>
      </c>
      <c r="E52" s="37">
        <v>1</v>
      </c>
      <c r="F52" s="38">
        <v>100</v>
      </c>
      <c r="G52" s="39"/>
      <c r="H52" s="129">
        <v>0.027</v>
      </c>
      <c r="I52" s="130">
        <v>0.068</v>
      </c>
      <c r="J52" s="130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8"/>
      <c r="I54" s="128"/>
      <c r="J54" s="128"/>
      <c r="K54" s="31"/>
    </row>
    <row r="55" spans="1:11" s="32" customFormat="1" ht="11.25" customHeight="1">
      <c r="A55" s="34" t="s">
        <v>43</v>
      </c>
      <c r="B55" s="28"/>
      <c r="C55" s="29">
        <v>1</v>
      </c>
      <c r="D55" s="29">
        <v>1</v>
      </c>
      <c r="E55" s="29">
        <v>1</v>
      </c>
      <c r="F55" s="30"/>
      <c r="G55" s="30"/>
      <c r="H55" s="128">
        <v>0.019</v>
      </c>
      <c r="I55" s="128">
        <v>0.019</v>
      </c>
      <c r="J55" s="128"/>
      <c r="K55" s="31"/>
    </row>
    <row r="56" spans="1:11" s="32" customFormat="1" ht="11.25" customHeight="1">
      <c r="A56" s="34" t="s">
        <v>44</v>
      </c>
      <c r="B56" s="28"/>
      <c r="C56" s="29">
        <v>2</v>
      </c>
      <c r="D56" s="29"/>
      <c r="E56" s="29">
        <v>7</v>
      </c>
      <c r="F56" s="30"/>
      <c r="G56" s="30"/>
      <c r="H56" s="128">
        <v>0.009</v>
      </c>
      <c r="I56" s="128"/>
      <c r="J56" s="128"/>
      <c r="K56" s="31"/>
    </row>
    <row r="57" spans="1:11" s="32" customFormat="1" ht="11.25" customHeight="1">
      <c r="A57" s="34" t="s">
        <v>45</v>
      </c>
      <c r="B57" s="28"/>
      <c r="C57" s="29">
        <v>6</v>
      </c>
      <c r="D57" s="29">
        <v>6</v>
      </c>
      <c r="E57" s="29">
        <v>4</v>
      </c>
      <c r="F57" s="30"/>
      <c r="G57" s="30"/>
      <c r="H57" s="128"/>
      <c r="I57" s="128">
        <v>0.036</v>
      </c>
      <c r="J57" s="128"/>
      <c r="K57" s="31"/>
    </row>
    <row r="58" spans="1:11" s="32" customFormat="1" ht="11.25" customHeight="1">
      <c r="A58" s="34" t="s">
        <v>46</v>
      </c>
      <c r="B58" s="28"/>
      <c r="C58" s="29">
        <v>21</v>
      </c>
      <c r="D58" s="29">
        <v>14</v>
      </c>
      <c r="E58" s="29">
        <v>12</v>
      </c>
      <c r="F58" s="30"/>
      <c r="G58" s="30"/>
      <c r="H58" s="128">
        <v>0.714</v>
      </c>
      <c r="I58" s="128">
        <v>0.63</v>
      </c>
      <c r="J58" s="128"/>
      <c r="K58" s="31"/>
    </row>
    <row r="59" spans="1:11" s="23" customFormat="1" ht="11.25" customHeight="1">
      <c r="A59" s="35" t="s">
        <v>47</v>
      </c>
      <c r="B59" s="36"/>
      <c r="C59" s="37">
        <v>30</v>
      </c>
      <c r="D59" s="37">
        <v>21</v>
      </c>
      <c r="E59" s="37">
        <v>24</v>
      </c>
      <c r="F59" s="38">
        <v>114.28571428571429</v>
      </c>
      <c r="G59" s="39"/>
      <c r="H59" s="129">
        <v>0.742</v>
      </c>
      <c r="I59" s="130">
        <v>0.685</v>
      </c>
      <c r="J59" s="130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50</v>
      </c>
      <c r="D61" s="29">
        <v>40</v>
      </c>
      <c r="E61" s="29">
        <v>25</v>
      </c>
      <c r="F61" s="30"/>
      <c r="G61" s="30"/>
      <c r="H61" s="128">
        <v>2.5</v>
      </c>
      <c r="I61" s="128">
        <v>1.1</v>
      </c>
      <c r="J61" s="128"/>
      <c r="K61" s="31"/>
    </row>
    <row r="62" spans="1:11" s="32" customFormat="1" ht="11.25" customHeight="1">
      <c r="A62" s="34" t="s">
        <v>49</v>
      </c>
      <c r="B62" s="28"/>
      <c r="C62" s="29">
        <v>42</v>
      </c>
      <c r="D62" s="29">
        <v>42</v>
      </c>
      <c r="E62" s="29">
        <v>25</v>
      </c>
      <c r="F62" s="30"/>
      <c r="G62" s="30"/>
      <c r="H62" s="128">
        <v>1.05</v>
      </c>
      <c r="I62" s="128">
        <v>1.05</v>
      </c>
      <c r="J62" s="128"/>
      <c r="K62" s="31"/>
    </row>
    <row r="63" spans="1:11" s="32" customFormat="1" ht="11.25" customHeight="1">
      <c r="A63" s="34" t="s">
        <v>50</v>
      </c>
      <c r="B63" s="28"/>
      <c r="C63" s="29">
        <v>36</v>
      </c>
      <c r="D63" s="29">
        <v>36</v>
      </c>
      <c r="E63" s="29">
        <v>36</v>
      </c>
      <c r="F63" s="30"/>
      <c r="G63" s="30"/>
      <c r="H63" s="128">
        <v>1.021</v>
      </c>
      <c r="I63" s="128">
        <v>1.021</v>
      </c>
      <c r="J63" s="128"/>
      <c r="K63" s="31"/>
    </row>
    <row r="64" spans="1:11" s="23" customFormat="1" ht="11.25" customHeight="1">
      <c r="A64" s="35" t="s">
        <v>51</v>
      </c>
      <c r="B64" s="36"/>
      <c r="C64" s="37">
        <v>128</v>
      </c>
      <c r="D64" s="37">
        <v>118</v>
      </c>
      <c r="E64" s="37">
        <v>86</v>
      </c>
      <c r="F64" s="38">
        <v>72.88135593220339</v>
      </c>
      <c r="G64" s="39"/>
      <c r="H64" s="129">
        <v>4.571</v>
      </c>
      <c r="I64" s="130">
        <v>3.1710000000000003</v>
      </c>
      <c r="J64" s="130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35</v>
      </c>
      <c r="D66" s="37">
        <v>70</v>
      </c>
      <c r="E66" s="37">
        <v>70</v>
      </c>
      <c r="F66" s="38">
        <v>100</v>
      </c>
      <c r="G66" s="39"/>
      <c r="H66" s="129">
        <v>1.972</v>
      </c>
      <c r="I66" s="130">
        <v>2.065</v>
      </c>
      <c r="J66" s="130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2</v>
      </c>
      <c r="D68" s="29">
        <v>2</v>
      </c>
      <c r="E68" s="29">
        <v>1</v>
      </c>
      <c r="F68" s="30"/>
      <c r="G68" s="30"/>
      <c r="H68" s="128">
        <v>0.061</v>
      </c>
      <c r="I68" s="128">
        <v>0.07</v>
      </c>
      <c r="J68" s="128"/>
      <c r="K68" s="31"/>
    </row>
    <row r="69" spans="1:11" s="32" customFormat="1" ht="11.25" customHeight="1">
      <c r="A69" s="34" t="s">
        <v>54</v>
      </c>
      <c r="B69" s="28"/>
      <c r="C69" s="29">
        <v>28</v>
      </c>
      <c r="D69" s="29">
        <v>26</v>
      </c>
      <c r="E69" s="29">
        <v>30</v>
      </c>
      <c r="F69" s="30"/>
      <c r="G69" s="30"/>
      <c r="H69" s="128">
        <v>1</v>
      </c>
      <c r="I69" s="128">
        <v>0.875</v>
      </c>
      <c r="J69" s="128"/>
      <c r="K69" s="31"/>
    </row>
    <row r="70" spans="1:11" s="23" customFormat="1" ht="11.25" customHeight="1">
      <c r="A70" s="35" t="s">
        <v>55</v>
      </c>
      <c r="B70" s="36"/>
      <c r="C70" s="37">
        <v>30</v>
      </c>
      <c r="D70" s="37">
        <v>28</v>
      </c>
      <c r="E70" s="37">
        <v>31</v>
      </c>
      <c r="F70" s="38">
        <v>110.71428571428571</v>
      </c>
      <c r="G70" s="39"/>
      <c r="H70" s="129">
        <v>1.061</v>
      </c>
      <c r="I70" s="130">
        <v>0.9450000000000001</v>
      </c>
      <c r="J70" s="130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15</v>
      </c>
      <c r="D72" s="29">
        <v>15</v>
      </c>
      <c r="E72" s="29">
        <v>18</v>
      </c>
      <c r="F72" s="30"/>
      <c r="G72" s="30"/>
      <c r="H72" s="128">
        <v>0.24</v>
      </c>
      <c r="I72" s="128">
        <v>0.24</v>
      </c>
      <c r="J72" s="128"/>
      <c r="K72" s="31"/>
    </row>
    <row r="73" spans="1:11" s="32" customFormat="1" ht="11.25" customHeight="1">
      <c r="A73" s="34" t="s">
        <v>57</v>
      </c>
      <c r="B73" s="28"/>
      <c r="C73" s="29">
        <v>390</v>
      </c>
      <c r="D73" s="29">
        <v>390</v>
      </c>
      <c r="E73" s="29">
        <v>450</v>
      </c>
      <c r="F73" s="30"/>
      <c r="G73" s="30"/>
      <c r="H73" s="128">
        <v>8.416</v>
      </c>
      <c r="I73" s="128">
        <v>8.52</v>
      </c>
      <c r="J73" s="128"/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8">
        <v>0.057</v>
      </c>
      <c r="I74" s="128">
        <v>0.057</v>
      </c>
      <c r="J74" s="128"/>
      <c r="K74" s="31"/>
    </row>
    <row r="75" spans="1:11" s="32" customFormat="1" ht="11.25" customHeight="1">
      <c r="A75" s="34" t="s">
        <v>59</v>
      </c>
      <c r="B75" s="28"/>
      <c r="C75" s="29">
        <v>13</v>
      </c>
      <c r="D75" s="29">
        <v>24</v>
      </c>
      <c r="E75" s="29">
        <v>20</v>
      </c>
      <c r="F75" s="30"/>
      <c r="G75" s="30"/>
      <c r="H75" s="128">
        <v>0.807</v>
      </c>
      <c r="I75" s="128">
        <v>0.771</v>
      </c>
      <c r="J75" s="128"/>
      <c r="K75" s="31"/>
    </row>
    <row r="76" spans="1:11" s="32" customFormat="1" ht="11.25" customHeight="1">
      <c r="A76" s="34" t="s">
        <v>60</v>
      </c>
      <c r="B76" s="28"/>
      <c r="C76" s="29">
        <v>60</v>
      </c>
      <c r="D76" s="29">
        <v>60</v>
      </c>
      <c r="E76" s="29">
        <v>60</v>
      </c>
      <c r="F76" s="30"/>
      <c r="G76" s="30"/>
      <c r="H76" s="128">
        <v>2.6</v>
      </c>
      <c r="I76" s="128">
        <v>2.6</v>
      </c>
      <c r="J76" s="128"/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8"/>
      <c r="I77" s="128"/>
      <c r="J77" s="128"/>
      <c r="K77" s="31"/>
    </row>
    <row r="78" spans="1:11" s="32" customFormat="1" ht="11.25" customHeight="1">
      <c r="A78" s="34" t="s">
        <v>62</v>
      </c>
      <c r="B78" s="28"/>
      <c r="C78" s="29">
        <v>40</v>
      </c>
      <c r="D78" s="29">
        <v>40</v>
      </c>
      <c r="E78" s="29">
        <v>30</v>
      </c>
      <c r="F78" s="30"/>
      <c r="G78" s="30"/>
      <c r="H78" s="128">
        <v>1</v>
      </c>
      <c r="I78" s="128">
        <v>0.8</v>
      </c>
      <c r="J78" s="128"/>
      <c r="K78" s="31"/>
    </row>
    <row r="79" spans="1:11" s="32" customFormat="1" ht="11.25" customHeight="1">
      <c r="A79" s="34" t="s">
        <v>63</v>
      </c>
      <c r="B79" s="28"/>
      <c r="C79" s="29">
        <v>180</v>
      </c>
      <c r="D79" s="29">
        <v>180</v>
      </c>
      <c r="E79" s="29">
        <v>120</v>
      </c>
      <c r="F79" s="30"/>
      <c r="G79" s="30"/>
      <c r="H79" s="128">
        <v>7.2</v>
      </c>
      <c r="I79" s="128">
        <v>7.2</v>
      </c>
      <c r="J79" s="128"/>
      <c r="K79" s="31"/>
    </row>
    <row r="80" spans="1:11" s="23" customFormat="1" ht="11.25" customHeight="1">
      <c r="A80" s="41" t="s">
        <v>64</v>
      </c>
      <c r="B80" s="36"/>
      <c r="C80" s="37">
        <v>698</v>
      </c>
      <c r="D80" s="37">
        <v>709</v>
      </c>
      <c r="E80" s="37">
        <v>698</v>
      </c>
      <c r="F80" s="38">
        <v>98.44851904090268</v>
      </c>
      <c r="G80" s="39"/>
      <c r="H80" s="129">
        <v>20.32</v>
      </c>
      <c r="I80" s="130">
        <v>20.188000000000002</v>
      </c>
      <c r="J80" s="130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>
        <v>95</v>
      </c>
      <c r="D82" s="29">
        <v>89</v>
      </c>
      <c r="E82" s="29">
        <v>87</v>
      </c>
      <c r="F82" s="30"/>
      <c r="G82" s="30"/>
      <c r="H82" s="128">
        <v>1.966</v>
      </c>
      <c r="I82" s="128">
        <v>1.966</v>
      </c>
      <c r="J82" s="128"/>
      <c r="K82" s="31"/>
    </row>
    <row r="83" spans="1:11" s="32" customFormat="1" ht="11.25" customHeight="1">
      <c r="A83" s="34" t="s">
        <v>66</v>
      </c>
      <c r="B83" s="28"/>
      <c r="C83" s="29">
        <v>124</v>
      </c>
      <c r="D83" s="29">
        <v>134</v>
      </c>
      <c r="E83" s="29">
        <v>159</v>
      </c>
      <c r="F83" s="30"/>
      <c r="G83" s="30"/>
      <c r="H83" s="128">
        <v>2.95</v>
      </c>
      <c r="I83" s="128">
        <v>2.95</v>
      </c>
      <c r="J83" s="128"/>
      <c r="K83" s="31"/>
    </row>
    <row r="84" spans="1:11" s="23" customFormat="1" ht="11.25" customHeight="1">
      <c r="A84" s="35" t="s">
        <v>67</v>
      </c>
      <c r="B84" s="36"/>
      <c r="C84" s="37">
        <v>219</v>
      </c>
      <c r="D84" s="37">
        <v>223</v>
      </c>
      <c r="E84" s="37">
        <v>246</v>
      </c>
      <c r="F84" s="38">
        <v>110.31390134529148</v>
      </c>
      <c r="G84" s="39"/>
      <c r="H84" s="129">
        <v>4.916</v>
      </c>
      <c r="I84" s="130">
        <v>4.916</v>
      </c>
      <c r="J84" s="130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2977</v>
      </c>
      <c r="D87" s="48">
        <v>2592</v>
      </c>
      <c r="E87" s="48">
        <v>2445</v>
      </c>
      <c r="F87" s="49">
        <v>94.32870370370371</v>
      </c>
      <c r="G87" s="39"/>
      <c r="H87" s="133">
        <v>84.37299999999999</v>
      </c>
      <c r="I87" s="134">
        <v>70.238</v>
      </c>
      <c r="J87" s="134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0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108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/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>
        <v>17.995</v>
      </c>
      <c r="I9" s="128">
        <v>24</v>
      </c>
      <c r="J9" s="128">
        <v>22.04</v>
      </c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>
        <v>13.901</v>
      </c>
      <c r="I10" s="128">
        <v>18.5</v>
      </c>
      <c r="J10" s="128">
        <v>16.65</v>
      </c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>
        <v>6.771</v>
      </c>
      <c r="I11" s="128">
        <v>11.5</v>
      </c>
      <c r="J11" s="128">
        <v>11.155</v>
      </c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>
        <v>9.843</v>
      </c>
      <c r="I12" s="128">
        <v>6.5</v>
      </c>
      <c r="J12" s="128">
        <v>5.918</v>
      </c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9">
        <v>48.510000000000005</v>
      </c>
      <c r="I13" s="130">
        <v>60.5</v>
      </c>
      <c r="J13" s="130">
        <v>55.763</v>
      </c>
      <c r="K13" s="40">
        <v>92.1702479338843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>
        <v>1.483</v>
      </c>
      <c r="I15" s="130">
        <v>1.5</v>
      </c>
      <c r="J15" s="130">
        <v>1.6</v>
      </c>
      <c r="K15" s="40">
        <v>106.66666666666667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>
        <v>0.093</v>
      </c>
      <c r="I17" s="130">
        <v>0.065</v>
      </c>
      <c r="J17" s="130">
        <v>0.209</v>
      </c>
      <c r="K17" s="40">
        <v>321.5384615384615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>
        <v>0.523</v>
      </c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>
        <v>1.274</v>
      </c>
      <c r="I20" s="128">
        <v>0.85</v>
      </c>
      <c r="J20" s="128">
        <v>1.1</v>
      </c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>
        <v>2.075</v>
      </c>
      <c r="I21" s="128">
        <v>1.1</v>
      </c>
      <c r="J21" s="128">
        <v>1.5</v>
      </c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9">
        <v>3.8720000000000003</v>
      </c>
      <c r="I22" s="130">
        <v>1.9500000000000002</v>
      </c>
      <c r="J22" s="130">
        <v>2.6</v>
      </c>
      <c r="K22" s="40">
        <v>133.33333333333331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9">
        <v>10.044</v>
      </c>
      <c r="I24" s="130">
        <v>7.716</v>
      </c>
      <c r="J24" s="130">
        <v>7.497</v>
      </c>
      <c r="K24" s="40">
        <v>97.16174183514775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9">
        <v>13.486</v>
      </c>
      <c r="I26" s="130">
        <v>13.8</v>
      </c>
      <c r="J26" s="130">
        <v>12.5</v>
      </c>
      <c r="K26" s="40">
        <v>90.57971014492753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8">
        <v>14.128</v>
      </c>
      <c r="I28" s="128">
        <v>10.9</v>
      </c>
      <c r="J28" s="128">
        <v>13</v>
      </c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8">
        <v>0.276</v>
      </c>
      <c r="I29" s="128">
        <v>6.996</v>
      </c>
      <c r="J29" s="128">
        <v>5.5</v>
      </c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8">
        <v>66.29</v>
      </c>
      <c r="I30" s="128">
        <v>46.234</v>
      </c>
      <c r="J30" s="128">
        <v>45.32</v>
      </c>
      <c r="K30" s="31"/>
    </row>
    <row r="31" spans="1:11" s="23" customFormat="1" ht="11.25" customHeight="1">
      <c r="A31" s="41" t="s">
        <v>24</v>
      </c>
      <c r="B31" s="36"/>
      <c r="C31" s="37"/>
      <c r="D31" s="37"/>
      <c r="E31" s="37"/>
      <c r="F31" s="38"/>
      <c r="G31" s="39"/>
      <c r="H31" s="129">
        <v>80.694</v>
      </c>
      <c r="I31" s="130">
        <v>64.13</v>
      </c>
      <c r="J31" s="130">
        <v>63.82</v>
      </c>
      <c r="K31" s="40">
        <v>99.51660689225012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8">
        <v>0.844</v>
      </c>
      <c r="I33" s="128">
        <v>0.83</v>
      </c>
      <c r="J33" s="128">
        <v>0.55</v>
      </c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8">
        <v>101.542</v>
      </c>
      <c r="I34" s="128">
        <v>88.2</v>
      </c>
      <c r="J34" s="128">
        <v>88.57</v>
      </c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8">
        <v>195.273</v>
      </c>
      <c r="I35" s="128">
        <v>113.375</v>
      </c>
      <c r="J35" s="128">
        <v>175.96</v>
      </c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8">
        <v>0.953</v>
      </c>
      <c r="I36" s="128">
        <v>1.06</v>
      </c>
      <c r="J36" s="128">
        <v>0.583</v>
      </c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9">
        <v>298.61199999999997</v>
      </c>
      <c r="I37" s="130">
        <v>203.465</v>
      </c>
      <c r="J37" s="130">
        <v>265.663</v>
      </c>
      <c r="K37" s="40">
        <v>130.56938539798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9">
        <v>0.19</v>
      </c>
      <c r="I39" s="130">
        <v>0.17</v>
      </c>
      <c r="J39" s="130">
        <v>0.2</v>
      </c>
      <c r="K39" s="40">
        <v>117.6470588235294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8">
        <v>0.06</v>
      </c>
      <c r="I41" s="128">
        <v>0.109</v>
      </c>
      <c r="J41" s="128">
        <v>0.12</v>
      </c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8">
        <v>3.45</v>
      </c>
      <c r="I42" s="128">
        <v>4.5</v>
      </c>
      <c r="J42" s="128">
        <v>0.95</v>
      </c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8">
        <v>4.625</v>
      </c>
      <c r="I43" s="128">
        <v>2.682</v>
      </c>
      <c r="J43" s="128">
        <v>8.554</v>
      </c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>
        <v>0.163</v>
      </c>
      <c r="I44" s="128">
        <v>0.175</v>
      </c>
      <c r="J44" s="128">
        <v>0.151</v>
      </c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8">
        <v>0.01</v>
      </c>
      <c r="I45" s="128">
        <v>0.009</v>
      </c>
      <c r="J45" s="128">
        <v>0.015</v>
      </c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8">
        <v>0.05</v>
      </c>
      <c r="I46" s="128">
        <v>0.045</v>
      </c>
      <c r="J46" s="128">
        <v>0.044</v>
      </c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8">
        <v>28.4</v>
      </c>
      <c r="I47" s="128">
        <v>40</v>
      </c>
      <c r="J47" s="128">
        <v>38</v>
      </c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8">
        <v>0.295</v>
      </c>
      <c r="I48" s="128">
        <v>0.526</v>
      </c>
      <c r="J48" s="128">
        <v>0.45</v>
      </c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8">
        <v>2.016</v>
      </c>
      <c r="I49" s="128">
        <v>3.225</v>
      </c>
      <c r="J49" s="128">
        <v>3.225</v>
      </c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9">
        <v>39.068999999999996</v>
      </c>
      <c r="I50" s="130">
        <v>51.27100000000001</v>
      </c>
      <c r="J50" s="130">
        <v>51.50900000000001</v>
      </c>
      <c r="K50" s="40">
        <v>100.46420003510757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9">
        <v>0.123</v>
      </c>
      <c r="I52" s="130">
        <v>0.1</v>
      </c>
      <c r="J52" s="130">
        <v>0.042</v>
      </c>
      <c r="K52" s="40">
        <v>42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8">
        <v>0.5</v>
      </c>
      <c r="I54" s="128">
        <v>0.5</v>
      </c>
      <c r="J54" s="128">
        <v>0.55</v>
      </c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8">
        <v>0.036</v>
      </c>
      <c r="I55" s="128">
        <v>0.036</v>
      </c>
      <c r="J55" s="128">
        <v>0.036</v>
      </c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8">
        <v>0.251</v>
      </c>
      <c r="I56" s="128">
        <v>0.21</v>
      </c>
      <c r="J56" s="128">
        <v>0.2</v>
      </c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>
        <v>0.031</v>
      </c>
      <c r="I57" s="128">
        <v>0.075</v>
      </c>
      <c r="J57" s="128">
        <v>0.075</v>
      </c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8">
        <v>0.111</v>
      </c>
      <c r="I58" s="128">
        <v>0.096</v>
      </c>
      <c r="J58" s="128">
        <v>0.072</v>
      </c>
      <c r="K58" s="31"/>
    </row>
    <row r="59" spans="1:11" s="23" customFormat="1" ht="11.25" customHeight="1">
      <c r="A59" s="35" t="s">
        <v>47</v>
      </c>
      <c r="B59" s="36"/>
      <c r="C59" s="37"/>
      <c r="D59" s="37"/>
      <c r="E59" s="37"/>
      <c r="F59" s="38"/>
      <c r="G59" s="39"/>
      <c r="H59" s="129">
        <v>0.929</v>
      </c>
      <c r="I59" s="130">
        <v>0.9169999999999999</v>
      </c>
      <c r="J59" s="130">
        <v>0.9329999999999999</v>
      </c>
      <c r="K59" s="40">
        <v>101.74482006543076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8">
        <v>4.899</v>
      </c>
      <c r="I61" s="128">
        <v>3.27</v>
      </c>
      <c r="J61" s="128">
        <v>6.245</v>
      </c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8">
        <v>0.581</v>
      </c>
      <c r="I62" s="128">
        <v>0.35</v>
      </c>
      <c r="J62" s="128">
        <v>0.385</v>
      </c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8">
        <v>1.508</v>
      </c>
      <c r="I63" s="128">
        <v>0.55</v>
      </c>
      <c r="J63" s="128">
        <v>0.939</v>
      </c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9">
        <v>6.988</v>
      </c>
      <c r="I64" s="130">
        <v>4.17</v>
      </c>
      <c r="J64" s="130">
        <v>7.569</v>
      </c>
      <c r="K64" s="40">
        <v>181.51079136690646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/>
      <c r="D66" s="37"/>
      <c r="E66" s="37"/>
      <c r="F66" s="38"/>
      <c r="G66" s="39"/>
      <c r="H66" s="129">
        <v>1.428</v>
      </c>
      <c r="I66" s="130">
        <v>1.008</v>
      </c>
      <c r="J66" s="130">
        <v>0.5</v>
      </c>
      <c r="K66" s="40">
        <v>49.6031746031746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8">
        <v>0.594</v>
      </c>
      <c r="I68" s="128">
        <v>0.65</v>
      </c>
      <c r="J68" s="128">
        <v>0.55</v>
      </c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8">
        <v>0.297</v>
      </c>
      <c r="I69" s="128">
        <v>0.3</v>
      </c>
      <c r="J69" s="128">
        <v>0.35</v>
      </c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9">
        <v>0.891</v>
      </c>
      <c r="I70" s="130">
        <v>0.95</v>
      </c>
      <c r="J70" s="130">
        <v>0.9</v>
      </c>
      <c r="K70" s="40">
        <v>94.73684210526316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8">
        <v>0.327</v>
      </c>
      <c r="I72" s="128">
        <v>0.325</v>
      </c>
      <c r="J72" s="128">
        <v>0.272</v>
      </c>
      <c r="K72" s="31"/>
    </row>
    <row r="73" spans="1:11" s="32" customFormat="1" ht="11.25" customHeight="1">
      <c r="A73" s="34" t="s">
        <v>57</v>
      </c>
      <c r="B73" s="28"/>
      <c r="C73" s="29"/>
      <c r="D73" s="29"/>
      <c r="E73" s="29"/>
      <c r="F73" s="30"/>
      <c r="G73" s="30"/>
      <c r="H73" s="128">
        <v>0.135</v>
      </c>
      <c r="I73" s="128">
        <v>0.13</v>
      </c>
      <c r="J73" s="128">
        <v>0.128</v>
      </c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8">
        <v>0.014</v>
      </c>
      <c r="I74" s="128">
        <v>0.025</v>
      </c>
      <c r="J74" s="128">
        <v>0.01</v>
      </c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8">
        <v>6.087</v>
      </c>
      <c r="I75" s="128">
        <v>6.001</v>
      </c>
      <c r="J75" s="128">
        <v>4.972</v>
      </c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8">
        <v>0.084</v>
      </c>
      <c r="I76" s="128">
        <v>0.05</v>
      </c>
      <c r="J76" s="128">
        <v>0.048</v>
      </c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8">
        <v>0.504</v>
      </c>
      <c r="I77" s="128">
        <v>0.504</v>
      </c>
      <c r="J77" s="128">
        <v>0.468</v>
      </c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8">
        <v>0.381</v>
      </c>
      <c r="I78" s="128">
        <v>0.49</v>
      </c>
      <c r="J78" s="128">
        <v>0.45</v>
      </c>
      <c r="K78" s="31"/>
    </row>
    <row r="79" spans="1:11" s="32" customFormat="1" ht="11.25" customHeight="1">
      <c r="A79" s="34" t="s">
        <v>63</v>
      </c>
      <c r="B79" s="28"/>
      <c r="C79" s="29"/>
      <c r="D79" s="29"/>
      <c r="E79" s="29"/>
      <c r="F79" s="30"/>
      <c r="G79" s="30"/>
      <c r="H79" s="128">
        <v>0.003</v>
      </c>
      <c r="I79" s="128">
        <v>0.005</v>
      </c>
      <c r="J79" s="128">
        <v>0.005</v>
      </c>
      <c r="K79" s="31"/>
    </row>
    <row r="80" spans="1:11" s="23" customFormat="1" ht="11.25" customHeight="1">
      <c r="A80" s="41" t="s">
        <v>64</v>
      </c>
      <c r="B80" s="36"/>
      <c r="C80" s="37"/>
      <c r="D80" s="37"/>
      <c r="E80" s="37"/>
      <c r="F80" s="38"/>
      <c r="G80" s="39"/>
      <c r="H80" s="129">
        <v>7.535</v>
      </c>
      <c r="I80" s="130">
        <v>7.53</v>
      </c>
      <c r="J80" s="130">
        <v>6.353000000000001</v>
      </c>
      <c r="K80" s="40">
        <v>84.36918990703852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8">
        <v>1.412</v>
      </c>
      <c r="I82" s="128">
        <v>1.412</v>
      </c>
      <c r="J82" s="128">
        <v>1.413</v>
      </c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8">
        <v>0.98</v>
      </c>
      <c r="I83" s="128">
        <v>0.98</v>
      </c>
      <c r="J83" s="128">
        <v>0.994</v>
      </c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9">
        <v>2.392</v>
      </c>
      <c r="I84" s="130">
        <v>2.392</v>
      </c>
      <c r="J84" s="130">
        <v>2.407</v>
      </c>
      <c r="K84" s="40">
        <v>100.62709030100335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/>
      <c r="D87" s="48"/>
      <c r="E87" s="48"/>
      <c r="F87" s="49"/>
      <c r="G87" s="39"/>
      <c r="H87" s="133">
        <v>516.339</v>
      </c>
      <c r="I87" s="134">
        <v>421.63399999999996</v>
      </c>
      <c r="J87" s="134">
        <v>480.065</v>
      </c>
      <c r="K87" s="49">
        <v>113.8582277520314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109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/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>
        <v>4.084</v>
      </c>
      <c r="I9" s="128">
        <v>3.8</v>
      </c>
      <c r="J9" s="128">
        <v>3.49</v>
      </c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>
        <v>1.629</v>
      </c>
      <c r="I10" s="128">
        <v>1.75</v>
      </c>
      <c r="J10" s="128">
        <v>1.663</v>
      </c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>
        <v>3.011</v>
      </c>
      <c r="I11" s="128">
        <v>2.5</v>
      </c>
      <c r="J11" s="128">
        <v>2.425</v>
      </c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>
        <v>1.656</v>
      </c>
      <c r="I12" s="128">
        <v>1.9</v>
      </c>
      <c r="J12" s="128">
        <v>1.73</v>
      </c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9">
        <v>10.38</v>
      </c>
      <c r="I13" s="130">
        <v>9.950000000000001</v>
      </c>
      <c r="J13" s="130">
        <v>9.308</v>
      </c>
      <c r="K13" s="40">
        <v>93.54773869346732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>
        <v>0.311</v>
      </c>
      <c r="I15" s="130">
        <v>0.23</v>
      </c>
      <c r="J15" s="130">
        <v>0.3</v>
      </c>
      <c r="K15" s="40">
        <v>130.43478260869566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>
        <v>0.062</v>
      </c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>
        <v>0.203</v>
      </c>
      <c r="I20" s="128">
        <v>0.22</v>
      </c>
      <c r="J20" s="128">
        <v>0.26</v>
      </c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>
        <v>0.591</v>
      </c>
      <c r="I21" s="128">
        <v>0.55</v>
      </c>
      <c r="J21" s="128">
        <v>0.6</v>
      </c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9">
        <v>0.856</v>
      </c>
      <c r="I22" s="130">
        <v>0.77</v>
      </c>
      <c r="J22" s="130">
        <v>0.86</v>
      </c>
      <c r="K22" s="40">
        <v>111.68831168831169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9">
        <v>15.238</v>
      </c>
      <c r="I24" s="130">
        <v>8.712</v>
      </c>
      <c r="J24" s="130">
        <v>13.529</v>
      </c>
      <c r="K24" s="40">
        <v>155.291551882461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9">
        <v>54.388</v>
      </c>
      <c r="I26" s="130">
        <v>46</v>
      </c>
      <c r="J26" s="130">
        <v>45</v>
      </c>
      <c r="K26" s="40">
        <v>97.82608695652173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8">
        <v>16.296</v>
      </c>
      <c r="I28" s="128">
        <v>13.5</v>
      </c>
      <c r="J28" s="128">
        <v>20.5</v>
      </c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8">
        <v>0.055</v>
      </c>
      <c r="I29" s="128">
        <v>0.075</v>
      </c>
      <c r="J29" s="128">
        <v>0.12</v>
      </c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8">
        <v>22.473</v>
      </c>
      <c r="I30" s="128">
        <v>23.666</v>
      </c>
      <c r="J30" s="128">
        <v>24.74</v>
      </c>
      <c r="K30" s="31"/>
    </row>
    <row r="31" spans="1:11" s="23" customFormat="1" ht="11.25" customHeight="1">
      <c r="A31" s="41" t="s">
        <v>24</v>
      </c>
      <c r="B31" s="36"/>
      <c r="C31" s="37"/>
      <c r="D31" s="37"/>
      <c r="E31" s="37"/>
      <c r="F31" s="38"/>
      <c r="G31" s="39"/>
      <c r="H31" s="129">
        <v>38.824</v>
      </c>
      <c r="I31" s="130">
        <v>37.241</v>
      </c>
      <c r="J31" s="130">
        <v>45.36</v>
      </c>
      <c r="K31" s="40">
        <v>121.80124056819098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8">
        <v>0.369</v>
      </c>
      <c r="I33" s="128">
        <v>0.34</v>
      </c>
      <c r="J33" s="128">
        <v>0.31</v>
      </c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8">
        <v>3.062</v>
      </c>
      <c r="I34" s="128">
        <v>3.05</v>
      </c>
      <c r="J34" s="128">
        <v>3.2</v>
      </c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8">
        <v>128.232</v>
      </c>
      <c r="I35" s="128">
        <v>90.5</v>
      </c>
      <c r="J35" s="128">
        <v>121.83</v>
      </c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8">
        <v>0.585</v>
      </c>
      <c r="I36" s="128">
        <v>0.618</v>
      </c>
      <c r="J36" s="128">
        <v>0.566</v>
      </c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9">
        <v>132.24800000000002</v>
      </c>
      <c r="I37" s="130">
        <v>94.508</v>
      </c>
      <c r="J37" s="130">
        <v>125.906</v>
      </c>
      <c r="K37" s="40">
        <v>133.22258433148517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9">
        <v>0.105</v>
      </c>
      <c r="I39" s="130">
        <v>0.095</v>
      </c>
      <c r="J39" s="130">
        <v>0.11</v>
      </c>
      <c r="K39" s="40">
        <v>115.78947368421052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8">
        <v>0.003</v>
      </c>
      <c r="I41" s="128">
        <v>0.003</v>
      </c>
      <c r="J41" s="128">
        <v>0.005</v>
      </c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8">
        <v>0.25</v>
      </c>
      <c r="I42" s="128">
        <v>0.5</v>
      </c>
      <c r="J42" s="128">
        <v>0.09</v>
      </c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8">
        <v>14.479</v>
      </c>
      <c r="I43" s="128">
        <v>11.467</v>
      </c>
      <c r="J43" s="128">
        <v>15.226</v>
      </c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/>
      <c r="I44" s="128"/>
      <c r="J44" s="128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8">
        <v>0.003</v>
      </c>
      <c r="I45" s="128">
        <v>0.003</v>
      </c>
      <c r="J45" s="128">
        <v>0.005</v>
      </c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8">
        <v>0.01</v>
      </c>
      <c r="I46" s="128">
        <v>0.008</v>
      </c>
      <c r="J46" s="128">
        <v>0.008</v>
      </c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8"/>
      <c r="I47" s="128"/>
      <c r="J47" s="128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8">
        <v>0.002</v>
      </c>
      <c r="I48" s="128">
        <v>0.002</v>
      </c>
      <c r="J48" s="128">
        <v>0.002</v>
      </c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8">
        <v>0.518</v>
      </c>
      <c r="I49" s="128">
        <v>0.716</v>
      </c>
      <c r="J49" s="128">
        <v>0.72</v>
      </c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9">
        <v>15.265</v>
      </c>
      <c r="I50" s="130">
        <v>12.699</v>
      </c>
      <c r="J50" s="130">
        <v>16.056</v>
      </c>
      <c r="K50" s="40">
        <v>126.4351523742027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9">
        <v>0.054</v>
      </c>
      <c r="I52" s="130">
        <v>0.044</v>
      </c>
      <c r="J52" s="130">
        <v>0.002</v>
      </c>
      <c r="K52" s="40">
        <v>4.545454545454546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8">
        <v>0.56</v>
      </c>
      <c r="I54" s="128">
        <v>0.56</v>
      </c>
      <c r="J54" s="128">
        <v>0.81</v>
      </c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8">
        <v>0.018</v>
      </c>
      <c r="I55" s="128">
        <v>0.018</v>
      </c>
      <c r="J55" s="128">
        <v>0.019</v>
      </c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8">
        <v>0.024</v>
      </c>
      <c r="I56" s="128">
        <v>0.022</v>
      </c>
      <c r="J56" s="128">
        <v>0.022</v>
      </c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>
        <v>0.003</v>
      </c>
      <c r="I57" s="128">
        <v>0.011</v>
      </c>
      <c r="J57" s="128">
        <v>0.011</v>
      </c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8">
        <v>0.031</v>
      </c>
      <c r="I58" s="128">
        <v>0.028</v>
      </c>
      <c r="J58" s="128">
        <v>0.028</v>
      </c>
      <c r="K58" s="31"/>
    </row>
    <row r="59" spans="1:11" s="23" customFormat="1" ht="11.25" customHeight="1">
      <c r="A59" s="35" t="s">
        <v>47</v>
      </c>
      <c r="B59" s="36"/>
      <c r="C59" s="37"/>
      <c r="D59" s="37"/>
      <c r="E59" s="37"/>
      <c r="F59" s="38"/>
      <c r="G59" s="39"/>
      <c r="H59" s="129">
        <v>0.6360000000000001</v>
      </c>
      <c r="I59" s="130">
        <v>0.6390000000000001</v>
      </c>
      <c r="J59" s="130">
        <v>0.8900000000000001</v>
      </c>
      <c r="K59" s="40">
        <v>139.28012519561815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8">
        <v>1.733</v>
      </c>
      <c r="I61" s="128">
        <v>1.36</v>
      </c>
      <c r="J61" s="128">
        <v>2.154</v>
      </c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8">
        <v>1.513</v>
      </c>
      <c r="I62" s="128">
        <v>0.989</v>
      </c>
      <c r="J62" s="128">
        <v>1.032</v>
      </c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8">
        <v>0.576</v>
      </c>
      <c r="I63" s="128">
        <v>0.162</v>
      </c>
      <c r="J63" s="128">
        <v>0.365</v>
      </c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9">
        <v>3.822</v>
      </c>
      <c r="I64" s="130">
        <v>2.511</v>
      </c>
      <c r="J64" s="130">
        <v>3.551</v>
      </c>
      <c r="K64" s="40">
        <v>141.41776184786937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/>
      <c r="D66" s="37"/>
      <c r="E66" s="37"/>
      <c r="F66" s="38"/>
      <c r="G66" s="39"/>
      <c r="H66" s="129">
        <v>27.579</v>
      </c>
      <c r="I66" s="130">
        <v>17.889</v>
      </c>
      <c r="J66" s="130">
        <v>22</v>
      </c>
      <c r="K66" s="40">
        <v>122.98060260495276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8">
        <v>7.584</v>
      </c>
      <c r="I68" s="128">
        <v>7</v>
      </c>
      <c r="J68" s="128">
        <v>4.5</v>
      </c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8">
        <v>1.115</v>
      </c>
      <c r="I69" s="128">
        <v>1.1</v>
      </c>
      <c r="J69" s="128">
        <v>0.8</v>
      </c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9">
        <v>8.699</v>
      </c>
      <c r="I70" s="130">
        <v>8.1</v>
      </c>
      <c r="J70" s="130">
        <v>5.3</v>
      </c>
      <c r="K70" s="40">
        <v>65.4320987654321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8">
        <v>0.28</v>
      </c>
      <c r="I72" s="128">
        <v>0.28</v>
      </c>
      <c r="J72" s="128">
        <v>0.277</v>
      </c>
      <c r="K72" s="31"/>
    </row>
    <row r="73" spans="1:11" s="32" customFormat="1" ht="11.25" customHeight="1">
      <c r="A73" s="34" t="s">
        <v>57</v>
      </c>
      <c r="B73" s="28"/>
      <c r="C73" s="29"/>
      <c r="D73" s="29"/>
      <c r="E73" s="29"/>
      <c r="F73" s="30"/>
      <c r="G73" s="30"/>
      <c r="H73" s="128">
        <v>0.307</v>
      </c>
      <c r="I73" s="128">
        <v>0.3</v>
      </c>
      <c r="J73" s="128">
        <v>0.285</v>
      </c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8">
        <v>0.022</v>
      </c>
      <c r="I74" s="128">
        <v>0.025</v>
      </c>
      <c r="J74" s="128">
        <v>0.01</v>
      </c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8">
        <v>4.555</v>
      </c>
      <c r="I75" s="128">
        <v>4.559</v>
      </c>
      <c r="J75" s="128">
        <v>3.968</v>
      </c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8">
        <v>0.249</v>
      </c>
      <c r="I76" s="128">
        <v>0.2</v>
      </c>
      <c r="J76" s="128">
        <v>0.2</v>
      </c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8">
        <v>0.263</v>
      </c>
      <c r="I77" s="128">
        <v>0.263</v>
      </c>
      <c r="J77" s="128">
        <v>0.265</v>
      </c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8">
        <v>0.554</v>
      </c>
      <c r="I78" s="128">
        <v>0.51</v>
      </c>
      <c r="J78" s="128">
        <v>0.5</v>
      </c>
      <c r="K78" s="31"/>
    </row>
    <row r="79" spans="1:11" s="32" customFormat="1" ht="11.25" customHeight="1">
      <c r="A79" s="34" t="s">
        <v>63</v>
      </c>
      <c r="B79" s="28"/>
      <c r="C79" s="29"/>
      <c r="D79" s="29"/>
      <c r="E79" s="29"/>
      <c r="F79" s="30"/>
      <c r="G79" s="30"/>
      <c r="H79" s="128">
        <v>0.01</v>
      </c>
      <c r="I79" s="128">
        <v>0.046</v>
      </c>
      <c r="J79" s="128">
        <v>0.028</v>
      </c>
      <c r="K79" s="31"/>
    </row>
    <row r="80" spans="1:11" s="23" customFormat="1" ht="11.25" customHeight="1">
      <c r="A80" s="41" t="s">
        <v>64</v>
      </c>
      <c r="B80" s="36"/>
      <c r="C80" s="37"/>
      <c r="D80" s="37"/>
      <c r="E80" s="37"/>
      <c r="F80" s="38"/>
      <c r="G80" s="39"/>
      <c r="H80" s="129">
        <v>6.239999999999999</v>
      </c>
      <c r="I80" s="130">
        <v>6.183000000000001</v>
      </c>
      <c r="J80" s="130">
        <v>5.5329999999999995</v>
      </c>
      <c r="K80" s="40">
        <v>89.48730389778423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8">
        <v>1.432</v>
      </c>
      <c r="I82" s="128">
        <v>1.432</v>
      </c>
      <c r="J82" s="128">
        <v>1.434</v>
      </c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8">
        <v>0.436</v>
      </c>
      <c r="I83" s="128">
        <v>0.436</v>
      </c>
      <c r="J83" s="128">
        <v>0.449</v>
      </c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9">
        <v>1.8679999999999999</v>
      </c>
      <c r="I84" s="130">
        <v>1.8679999999999999</v>
      </c>
      <c r="J84" s="130">
        <v>1.883</v>
      </c>
      <c r="K84" s="40">
        <v>100.80299785867238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/>
      <c r="D87" s="48"/>
      <c r="E87" s="48"/>
      <c r="F87" s="49"/>
      <c r="G87" s="39"/>
      <c r="H87" s="133">
        <v>316.51300000000003</v>
      </c>
      <c r="I87" s="134">
        <v>247.43900000000002</v>
      </c>
      <c r="J87" s="134">
        <v>295.588</v>
      </c>
      <c r="K87" s="49">
        <v>119.45893735425702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110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/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>
        <v>0.347</v>
      </c>
      <c r="I9" s="128">
        <v>0.36</v>
      </c>
      <c r="J9" s="128">
        <v>0.325</v>
      </c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>
        <v>0.075</v>
      </c>
      <c r="I10" s="128">
        <v>0.08</v>
      </c>
      <c r="J10" s="128">
        <v>0.076</v>
      </c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>
        <v>0.059</v>
      </c>
      <c r="I11" s="128">
        <v>0.082</v>
      </c>
      <c r="J11" s="128">
        <v>0.085</v>
      </c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>
        <v>0.217</v>
      </c>
      <c r="I12" s="128">
        <v>0.25</v>
      </c>
      <c r="J12" s="128">
        <v>0.25</v>
      </c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9">
        <v>0.698</v>
      </c>
      <c r="I13" s="130">
        <v>0.772</v>
      </c>
      <c r="J13" s="130">
        <v>0.736</v>
      </c>
      <c r="K13" s="40">
        <v>95.33678756476682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>
        <v>0.001</v>
      </c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>
        <v>0.01</v>
      </c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>
        <v>0.002</v>
      </c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9">
        <v>0.013</v>
      </c>
      <c r="I22" s="130"/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9">
        <v>0.02</v>
      </c>
      <c r="I24" s="130">
        <v>0.012</v>
      </c>
      <c r="J24" s="130">
        <v>0.018</v>
      </c>
      <c r="K24" s="40">
        <v>149.99999999999997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9">
        <v>0.224</v>
      </c>
      <c r="I26" s="130">
        <v>0.21</v>
      </c>
      <c r="J26" s="130">
        <v>0.14</v>
      </c>
      <c r="K26" s="40">
        <v>66.66666666666667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8">
        <v>2.331</v>
      </c>
      <c r="I28" s="128">
        <v>4</v>
      </c>
      <c r="J28" s="128">
        <v>7.2</v>
      </c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8">
        <v>1.018</v>
      </c>
      <c r="I29" s="128">
        <v>0.2</v>
      </c>
      <c r="J29" s="128">
        <v>0.87</v>
      </c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8">
        <v>15.587</v>
      </c>
      <c r="I30" s="128">
        <v>12.327</v>
      </c>
      <c r="J30" s="128">
        <v>12.172</v>
      </c>
      <c r="K30" s="31"/>
    </row>
    <row r="31" spans="1:11" s="23" customFormat="1" ht="11.25" customHeight="1">
      <c r="A31" s="41" t="s">
        <v>24</v>
      </c>
      <c r="B31" s="36"/>
      <c r="C31" s="37"/>
      <c r="D31" s="37"/>
      <c r="E31" s="37"/>
      <c r="F31" s="38"/>
      <c r="G31" s="39"/>
      <c r="H31" s="129">
        <v>18.936</v>
      </c>
      <c r="I31" s="130">
        <v>16.527</v>
      </c>
      <c r="J31" s="130">
        <v>20.242</v>
      </c>
      <c r="K31" s="40">
        <v>122.47836872995704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8">
        <v>0.44</v>
      </c>
      <c r="I33" s="128">
        <v>0.39</v>
      </c>
      <c r="J33" s="128">
        <v>0.295</v>
      </c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8">
        <v>0.192</v>
      </c>
      <c r="I34" s="128">
        <v>0.19</v>
      </c>
      <c r="J34" s="128">
        <v>0.094</v>
      </c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8">
        <v>7.422</v>
      </c>
      <c r="I35" s="128">
        <v>3.788</v>
      </c>
      <c r="J35" s="128">
        <v>8.183</v>
      </c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8">
        <v>1.128</v>
      </c>
      <c r="I36" s="128">
        <v>0.564</v>
      </c>
      <c r="J36" s="128">
        <v>0.564</v>
      </c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9">
        <v>9.182</v>
      </c>
      <c r="I37" s="130">
        <v>4.932</v>
      </c>
      <c r="J37" s="130">
        <v>9.136</v>
      </c>
      <c r="K37" s="40">
        <v>185.2392538523925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9">
        <v>0.142</v>
      </c>
      <c r="I39" s="130">
        <v>0.14</v>
      </c>
      <c r="J39" s="130">
        <v>0.18</v>
      </c>
      <c r="K39" s="40">
        <v>128.57142857142856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8"/>
      <c r="I41" s="128"/>
      <c r="J41" s="128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8"/>
      <c r="I42" s="128"/>
      <c r="J42" s="128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8"/>
      <c r="I43" s="128"/>
      <c r="J43" s="128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/>
      <c r="I44" s="128"/>
      <c r="J44" s="128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8"/>
      <c r="I45" s="128"/>
      <c r="J45" s="128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8"/>
      <c r="I46" s="128"/>
      <c r="J46" s="128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8"/>
      <c r="I47" s="128"/>
      <c r="J47" s="128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8"/>
      <c r="I48" s="128"/>
      <c r="J48" s="128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8"/>
      <c r="I49" s="128"/>
      <c r="J49" s="128"/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9"/>
      <c r="I50" s="130"/>
      <c r="J50" s="130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9">
        <v>0.022</v>
      </c>
      <c r="I52" s="130">
        <v>0.018</v>
      </c>
      <c r="J52" s="130">
        <v>0.008</v>
      </c>
      <c r="K52" s="40">
        <v>44.44444444444445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8">
        <v>8.305</v>
      </c>
      <c r="I54" s="128">
        <v>3.485</v>
      </c>
      <c r="J54" s="128">
        <v>13.538</v>
      </c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8">
        <v>0.001</v>
      </c>
      <c r="I55" s="128">
        <v>0.001</v>
      </c>
      <c r="J55" s="128">
        <v>0.003</v>
      </c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8">
        <v>0.01</v>
      </c>
      <c r="I56" s="128">
        <v>0.006</v>
      </c>
      <c r="J56" s="128">
        <v>0.006</v>
      </c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/>
      <c r="I57" s="128"/>
      <c r="J57" s="128"/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8">
        <v>0.012</v>
      </c>
      <c r="I58" s="128">
        <v>0.012</v>
      </c>
      <c r="J58" s="128">
        <v>0.004</v>
      </c>
      <c r="K58" s="31"/>
    </row>
    <row r="59" spans="1:11" s="23" customFormat="1" ht="11.25" customHeight="1">
      <c r="A59" s="35" t="s">
        <v>47</v>
      </c>
      <c r="B59" s="36"/>
      <c r="C59" s="37"/>
      <c r="D59" s="37"/>
      <c r="E59" s="37"/>
      <c r="F59" s="38"/>
      <c r="G59" s="39"/>
      <c r="H59" s="129">
        <v>8.328</v>
      </c>
      <c r="I59" s="130">
        <v>3.5039999999999996</v>
      </c>
      <c r="J59" s="130">
        <v>13.551</v>
      </c>
      <c r="K59" s="40">
        <v>386.72945205479454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8">
        <v>6.584</v>
      </c>
      <c r="I61" s="128">
        <v>1.38</v>
      </c>
      <c r="J61" s="128">
        <v>3.738</v>
      </c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8">
        <v>0.94</v>
      </c>
      <c r="I62" s="128">
        <v>0.698</v>
      </c>
      <c r="J62" s="128">
        <v>0.804</v>
      </c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8">
        <v>16.841</v>
      </c>
      <c r="I63" s="128">
        <v>12.783</v>
      </c>
      <c r="J63" s="128">
        <v>5.252</v>
      </c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9">
        <v>24.365000000000002</v>
      </c>
      <c r="I64" s="130">
        <v>14.860999999999999</v>
      </c>
      <c r="J64" s="130">
        <v>9.794</v>
      </c>
      <c r="K64" s="40">
        <v>65.90404414238613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/>
      <c r="D66" s="37"/>
      <c r="E66" s="37"/>
      <c r="F66" s="38"/>
      <c r="G66" s="39"/>
      <c r="H66" s="129">
        <v>54.51</v>
      </c>
      <c r="I66" s="130">
        <v>40.8</v>
      </c>
      <c r="J66" s="130">
        <v>38.308</v>
      </c>
      <c r="K66" s="40">
        <v>93.89215686274511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8">
        <v>4.614</v>
      </c>
      <c r="I68" s="128">
        <v>5.5</v>
      </c>
      <c r="J68" s="128">
        <v>5.3</v>
      </c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8">
        <v>1.087</v>
      </c>
      <c r="I69" s="128">
        <v>1.7</v>
      </c>
      <c r="J69" s="128">
        <v>1.4</v>
      </c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9">
        <v>5.701</v>
      </c>
      <c r="I70" s="130">
        <v>7.2</v>
      </c>
      <c r="J70" s="130">
        <v>6.699999999999999</v>
      </c>
      <c r="K70" s="40">
        <v>93.05555555555554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8">
        <v>1.205</v>
      </c>
      <c r="I72" s="128">
        <v>0.779</v>
      </c>
      <c r="J72" s="128">
        <v>0.7</v>
      </c>
      <c r="K72" s="31"/>
    </row>
    <row r="73" spans="1:11" s="32" customFormat="1" ht="11.25" customHeight="1">
      <c r="A73" s="34" t="s">
        <v>57</v>
      </c>
      <c r="B73" s="28"/>
      <c r="C73" s="29"/>
      <c r="D73" s="29"/>
      <c r="E73" s="29"/>
      <c r="F73" s="30"/>
      <c r="G73" s="30"/>
      <c r="H73" s="128">
        <v>0.085</v>
      </c>
      <c r="I73" s="128">
        <v>0.085</v>
      </c>
      <c r="J73" s="128">
        <v>0.085</v>
      </c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8">
        <v>0.113</v>
      </c>
      <c r="I74" s="128">
        <v>0.12</v>
      </c>
      <c r="J74" s="128">
        <v>0.1</v>
      </c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8">
        <v>1.363</v>
      </c>
      <c r="I75" s="128">
        <v>1.289</v>
      </c>
      <c r="J75" s="128">
        <v>1.48</v>
      </c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8">
        <v>0.364</v>
      </c>
      <c r="I76" s="128">
        <v>0.216</v>
      </c>
      <c r="J76" s="128">
        <v>0.325</v>
      </c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8">
        <v>0.256</v>
      </c>
      <c r="I77" s="128">
        <v>0.253</v>
      </c>
      <c r="J77" s="128">
        <v>0.246</v>
      </c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8">
        <v>0.201</v>
      </c>
      <c r="I78" s="128">
        <v>0.22</v>
      </c>
      <c r="J78" s="128">
        <v>0.2</v>
      </c>
      <c r="K78" s="31"/>
    </row>
    <row r="79" spans="1:11" s="32" customFormat="1" ht="11.25" customHeight="1">
      <c r="A79" s="34" t="s">
        <v>63</v>
      </c>
      <c r="B79" s="28"/>
      <c r="C79" s="29"/>
      <c r="D79" s="29"/>
      <c r="E79" s="29"/>
      <c r="F79" s="30"/>
      <c r="G79" s="30"/>
      <c r="H79" s="128">
        <v>0.492</v>
      </c>
      <c r="I79" s="128">
        <v>0.54</v>
      </c>
      <c r="J79" s="128">
        <v>0.48</v>
      </c>
      <c r="K79" s="31"/>
    </row>
    <row r="80" spans="1:11" s="23" customFormat="1" ht="11.25" customHeight="1">
      <c r="A80" s="41" t="s">
        <v>64</v>
      </c>
      <c r="B80" s="36"/>
      <c r="C80" s="37"/>
      <c r="D80" s="37"/>
      <c r="E80" s="37"/>
      <c r="F80" s="38"/>
      <c r="G80" s="39"/>
      <c r="H80" s="129">
        <v>4.079000000000001</v>
      </c>
      <c r="I80" s="130">
        <v>3.5020000000000002</v>
      </c>
      <c r="J80" s="130">
        <v>3.616</v>
      </c>
      <c r="K80" s="40">
        <v>103.25528269560252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8">
        <v>0.908</v>
      </c>
      <c r="I82" s="128">
        <v>0.908</v>
      </c>
      <c r="J82" s="128">
        <v>0.908</v>
      </c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8">
        <v>0.103</v>
      </c>
      <c r="I83" s="128">
        <v>0.103</v>
      </c>
      <c r="J83" s="128">
        <v>0.103</v>
      </c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9">
        <v>1.0110000000000001</v>
      </c>
      <c r="I84" s="130">
        <v>1.0110000000000001</v>
      </c>
      <c r="J84" s="130">
        <v>1.0110000000000001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/>
      <c r="D87" s="48"/>
      <c r="E87" s="48"/>
      <c r="F87" s="49"/>
      <c r="G87" s="39"/>
      <c r="H87" s="133">
        <v>127.231</v>
      </c>
      <c r="I87" s="134">
        <v>93.48899999999999</v>
      </c>
      <c r="J87" s="134">
        <v>103.44</v>
      </c>
      <c r="K87" s="49">
        <v>110.64403298783816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111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/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>
        <v>6.218</v>
      </c>
      <c r="I9" s="128">
        <v>2.57</v>
      </c>
      <c r="J9" s="128">
        <v>2.4</v>
      </c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>
        <v>1.012</v>
      </c>
      <c r="I10" s="128">
        <v>1.2</v>
      </c>
      <c r="J10" s="128">
        <v>1.14</v>
      </c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>
        <v>2.272</v>
      </c>
      <c r="I11" s="128">
        <v>2</v>
      </c>
      <c r="J11" s="128">
        <v>2.1</v>
      </c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>
        <v>1.8</v>
      </c>
      <c r="I12" s="128">
        <v>1.855</v>
      </c>
      <c r="J12" s="128">
        <v>1.75</v>
      </c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9">
        <v>11.302000000000001</v>
      </c>
      <c r="I13" s="130">
        <v>7.625</v>
      </c>
      <c r="J13" s="130">
        <v>7.390000000000001</v>
      </c>
      <c r="K13" s="40">
        <v>96.91803278688525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>
        <v>0.175</v>
      </c>
      <c r="I15" s="130">
        <v>0.15</v>
      </c>
      <c r="J15" s="130">
        <v>0.15</v>
      </c>
      <c r="K15" s="40">
        <v>100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>
        <v>0.022</v>
      </c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>
        <v>0.048</v>
      </c>
      <c r="I20" s="128">
        <v>0.052</v>
      </c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>
        <v>0.059</v>
      </c>
      <c r="I21" s="128">
        <v>0.059</v>
      </c>
      <c r="J21" s="128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9">
        <v>0.129</v>
      </c>
      <c r="I22" s="130">
        <v>0.11099999999999999</v>
      </c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9">
        <v>5.983</v>
      </c>
      <c r="I24" s="130">
        <v>3.787</v>
      </c>
      <c r="J24" s="130">
        <v>6.268</v>
      </c>
      <c r="K24" s="40">
        <v>165.51359915500396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9">
        <v>8.418</v>
      </c>
      <c r="I26" s="130">
        <v>8</v>
      </c>
      <c r="J26" s="130">
        <v>7.6</v>
      </c>
      <c r="K26" s="40">
        <v>95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8">
        <v>62.15</v>
      </c>
      <c r="I28" s="128">
        <v>36.5</v>
      </c>
      <c r="J28" s="128">
        <v>117</v>
      </c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8">
        <v>22.927</v>
      </c>
      <c r="I29" s="128">
        <v>15</v>
      </c>
      <c r="J29" s="128">
        <v>23</v>
      </c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8">
        <v>67.281</v>
      </c>
      <c r="I30" s="128">
        <v>43.977</v>
      </c>
      <c r="J30" s="128">
        <v>58.15</v>
      </c>
      <c r="K30" s="31"/>
    </row>
    <row r="31" spans="1:11" s="23" customFormat="1" ht="11.25" customHeight="1">
      <c r="A31" s="41" t="s">
        <v>24</v>
      </c>
      <c r="B31" s="36"/>
      <c r="C31" s="37"/>
      <c r="D31" s="37"/>
      <c r="E31" s="37"/>
      <c r="F31" s="38"/>
      <c r="G31" s="39"/>
      <c r="H31" s="129">
        <v>152.358</v>
      </c>
      <c r="I31" s="130">
        <v>95.477</v>
      </c>
      <c r="J31" s="130">
        <v>198.15</v>
      </c>
      <c r="K31" s="40">
        <v>207.53689370214815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8">
        <v>3.933</v>
      </c>
      <c r="I33" s="128">
        <v>2.371</v>
      </c>
      <c r="J33" s="128">
        <v>2.19</v>
      </c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8">
        <v>1.321</v>
      </c>
      <c r="I34" s="128">
        <v>1.295</v>
      </c>
      <c r="J34" s="128">
        <v>1.04</v>
      </c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8">
        <v>179.006</v>
      </c>
      <c r="I35" s="128">
        <v>79.13</v>
      </c>
      <c r="J35" s="128">
        <v>214.18</v>
      </c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8">
        <v>14.131</v>
      </c>
      <c r="I36" s="128">
        <v>6.85</v>
      </c>
      <c r="J36" s="128">
        <v>16.81</v>
      </c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9">
        <v>198.391</v>
      </c>
      <c r="I37" s="130">
        <v>89.64599999999999</v>
      </c>
      <c r="J37" s="130">
        <v>234.22</v>
      </c>
      <c r="K37" s="40">
        <v>261.27211476251034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9">
        <v>0.146</v>
      </c>
      <c r="I39" s="130">
        <v>0.135</v>
      </c>
      <c r="J39" s="130">
        <v>0.135</v>
      </c>
      <c r="K39" s="40">
        <v>100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8">
        <v>0.061</v>
      </c>
      <c r="I41" s="128">
        <v>0.05</v>
      </c>
      <c r="J41" s="128">
        <v>0.05</v>
      </c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8">
        <v>0.001</v>
      </c>
      <c r="I42" s="128">
        <v>0.001</v>
      </c>
      <c r="J42" s="128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8">
        <v>0.006</v>
      </c>
      <c r="I43" s="128">
        <v>0.002</v>
      </c>
      <c r="J43" s="128">
        <v>0.005</v>
      </c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/>
      <c r="I44" s="128"/>
      <c r="J44" s="128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8">
        <v>0.03</v>
      </c>
      <c r="I45" s="128">
        <v>0.015</v>
      </c>
      <c r="J45" s="128">
        <v>0.035</v>
      </c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8"/>
      <c r="I46" s="128"/>
      <c r="J46" s="128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8"/>
      <c r="I47" s="128"/>
      <c r="J47" s="128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8"/>
      <c r="I48" s="128"/>
      <c r="J48" s="128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8">
        <v>0.018</v>
      </c>
      <c r="I49" s="128"/>
      <c r="J49" s="128">
        <v>0.001</v>
      </c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9">
        <v>0.116</v>
      </c>
      <c r="I50" s="130">
        <v>0.068</v>
      </c>
      <c r="J50" s="130">
        <v>0.091</v>
      </c>
      <c r="K50" s="40">
        <v>133.8235294117647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9">
        <v>0.058</v>
      </c>
      <c r="I52" s="130">
        <v>0.04</v>
      </c>
      <c r="J52" s="130">
        <v>0.036</v>
      </c>
      <c r="K52" s="40">
        <v>89.99999999999999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8">
        <v>47.9</v>
      </c>
      <c r="I54" s="128">
        <v>29.945</v>
      </c>
      <c r="J54" s="128">
        <v>51.16</v>
      </c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8">
        <v>0.067</v>
      </c>
      <c r="I55" s="128">
        <v>0.067</v>
      </c>
      <c r="J55" s="128">
        <v>0.083</v>
      </c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8">
        <v>0.042</v>
      </c>
      <c r="I56" s="128">
        <v>0.026</v>
      </c>
      <c r="J56" s="128">
        <v>0.026</v>
      </c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/>
      <c r="I57" s="128"/>
      <c r="J57" s="128"/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8">
        <v>0.293</v>
      </c>
      <c r="I58" s="128">
        <v>0.132</v>
      </c>
      <c r="J58" s="128">
        <v>0.098</v>
      </c>
      <c r="K58" s="31"/>
    </row>
    <row r="59" spans="1:11" s="23" customFormat="1" ht="11.25" customHeight="1">
      <c r="A59" s="35" t="s">
        <v>47</v>
      </c>
      <c r="B59" s="36"/>
      <c r="C59" s="37"/>
      <c r="D59" s="37"/>
      <c r="E59" s="37"/>
      <c r="F59" s="38"/>
      <c r="G59" s="39"/>
      <c r="H59" s="129">
        <v>48.302</v>
      </c>
      <c r="I59" s="130">
        <v>30.17</v>
      </c>
      <c r="J59" s="130">
        <v>51.367</v>
      </c>
      <c r="K59" s="40">
        <v>170.25853496851175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8">
        <v>2.39</v>
      </c>
      <c r="I61" s="128">
        <v>0.821</v>
      </c>
      <c r="J61" s="128">
        <v>2.625</v>
      </c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8">
        <v>1.748</v>
      </c>
      <c r="I62" s="128">
        <v>1.733</v>
      </c>
      <c r="J62" s="128">
        <v>2.12</v>
      </c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8">
        <v>11.13</v>
      </c>
      <c r="I63" s="128">
        <v>7.419</v>
      </c>
      <c r="J63" s="128">
        <v>10.379</v>
      </c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9">
        <v>15.268</v>
      </c>
      <c r="I64" s="130">
        <v>9.972999999999999</v>
      </c>
      <c r="J64" s="130">
        <v>15.123999999999999</v>
      </c>
      <c r="K64" s="40">
        <v>151.6494535245162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/>
      <c r="D66" s="37"/>
      <c r="E66" s="37"/>
      <c r="F66" s="38"/>
      <c r="G66" s="39"/>
      <c r="H66" s="129">
        <v>209.662</v>
      </c>
      <c r="I66" s="130">
        <v>190</v>
      </c>
      <c r="J66" s="130">
        <v>216.497</v>
      </c>
      <c r="K66" s="40">
        <v>113.94578947368421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8">
        <v>47.271</v>
      </c>
      <c r="I68" s="128">
        <v>44</v>
      </c>
      <c r="J68" s="128">
        <v>42.7</v>
      </c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8">
        <v>9.385</v>
      </c>
      <c r="I69" s="128">
        <v>10</v>
      </c>
      <c r="J69" s="128">
        <v>9.9</v>
      </c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9">
        <v>56.656</v>
      </c>
      <c r="I70" s="130">
        <v>54</v>
      </c>
      <c r="J70" s="130">
        <v>52.6</v>
      </c>
      <c r="K70" s="40">
        <v>97.4074074074074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8">
        <v>4.369</v>
      </c>
      <c r="I72" s="128">
        <v>3.101</v>
      </c>
      <c r="J72" s="128">
        <v>2.657</v>
      </c>
      <c r="K72" s="31"/>
    </row>
    <row r="73" spans="1:11" s="32" customFormat="1" ht="11.25" customHeight="1">
      <c r="A73" s="34" t="s">
        <v>57</v>
      </c>
      <c r="B73" s="28"/>
      <c r="C73" s="29"/>
      <c r="D73" s="29"/>
      <c r="E73" s="29"/>
      <c r="F73" s="30"/>
      <c r="G73" s="30"/>
      <c r="H73" s="128">
        <v>0.565</v>
      </c>
      <c r="I73" s="128">
        <v>0.565</v>
      </c>
      <c r="J73" s="128">
        <v>0.56</v>
      </c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8">
        <v>0.432</v>
      </c>
      <c r="I74" s="128">
        <v>0.9</v>
      </c>
      <c r="J74" s="128">
        <v>0.8</v>
      </c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8">
        <v>11.434</v>
      </c>
      <c r="I75" s="128">
        <v>11.333</v>
      </c>
      <c r="J75" s="128">
        <v>8.4</v>
      </c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8">
        <v>8.37</v>
      </c>
      <c r="I76" s="128">
        <v>7.92</v>
      </c>
      <c r="J76" s="128">
        <v>8.1</v>
      </c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8">
        <v>0.896</v>
      </c>
      <c r="I77" s="128">
        <v>0.896</v>
      </c>
      <c r="J77" s="128">
        <v>0.901</v>
      </c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8">
        <v>0.524</v>
      </c>
      <c r="I78" s="128">
        <v>0.59</v>
      </c>
      <c r="J78" s="128">
        <v>0.19</v>
      </c>
      <c r="K78" s="31"/>
    </row>
    <row r="79" spans="1:11" s="32" customFormat="1" ht="11.25" customHeight="1">
      <c r="A79" s="34" t="s">
        <v>63</v>
      </c>
      <c r="B79" s="28"/>
      <c r="C79" s="29"/>
      <c r="D79" s="29"/>
      <c r="E79" s="29"/>
      <c r="F79" s="30"/>
      <c r="G79" s="30"/>
      <c r="H79" s="128">
        <v>8.842</v>
      </c>
      <c r="I79" s="128">
        <v>9.12</v>
      </c>
      <c r="J79" s="128">
        <v>7.2</v>
      </c>
      <c r="K79" s="31"/>
    </row>
    <row r="80" spans="1:11" s="23" customFormat="1" ht="11.25" customHeight="1">
      <c r="A80" s="41" t="s">
        <v>64</v>
      </c>
      <c r="B80" s="36"/>
      <c r="C80" s="37"/>
      <c r="D80" s="37"/>
      <c r="E80" s="37"/>
      <c r="F80" s="38"/>
      <c r="G80" s="39"/>
      <c r="H80" s="129">
        <v>35.431999999999995</v>
      </c>
      <c r="I80" s="130">
        <v>34.425000000000004</v>
      </c>
      <c r="J80" s="130">
        <v>28.808000000000003</v>
      </c>
      <c r="K80" s="40">
        <v>83.68336964415396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8">
        <v>1.068</v>
      </c>
      <c r="I82" s="128">
        <v>1.068</v>
      </c>
      <c r="J82" s="128">
        <v>1.068</v>
      </c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8">
        <v>0.927</v>
      </c>
      <c r="I83" s="128">
        <v>0.927</v>
      </c>
      <c r="J83" s="128">
        <v>0.929</v>
      </c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9">
        <v>1.995</v>
      </c>
      <c r="I84" s="130">
        <v>1.995</v>
      </c>
      <c r="J84" s="130">
        <v>1.997</v>
      </c>
      <c r="K84" s="40">
        <v>100.10025062656642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/>
      <c r="D87" s="48"/>
      <c r="E87" s="48"/>
      <c r="F87" s="49"/>
      <c r="G87" s="39"/>
      <c r="H87" s="133">
        <v>744.391</v>
      </c>
      <c r="I87" s="134">
        <v>525.602</v>
      </c>
      <c r="J87" s="134">
        <v>820.433</v>
      </c>
      <c r="K87" s="49">
        <v>156.0939646348378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K625"/>
  <sheetViews>
    <sheetView view="pageBreakPreview" zoomScaleSheetLayoutView="100" workbookViewId="0" topLeftCell="A60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112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/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/>
      <c r="I9" s="128"/>
      <c r="J9" s="128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/>
      <c r="I10" s="128"/>
      <c r="J10" s="128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/>
      <c r="I11" s="128"/>
      <c r="J11" s="128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/>
      <c r="I12" s="128"/>
      <c r="J12" s="128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9"/>
      <c r="I13" s="130"/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>
        <v>0.132</v>
      </c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>
        <v>0.119</v>
      </c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9">
        <v>0.132</v>
      </c>
      <c r="I22" s="130">
        <v>0.119</v>
      </c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9">
        <v>3.544</v>
      </c>
      <c r="I24" s="130">
        <v>2.698</v>
      </c>
      <c r="J24" s="130">
        <v>2.695</v>
      </c>
      <c r="K24" s="40">
        <v>99.88880652335064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9">
        <v>5.568</v>
      </c>
      <c r="I26" s="130">
        <v>3.397</v>
      </c>
      <c r="J26" s="130">
        <v>5.5</v>
      </c>
      <c r="K26" s="40">
        <v>161.9075654989697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8">
        <v>15.443</v>
      </c>
      <c r="I28" s="128">
        <v>3.896</v>
      </c>
      <c r="J28" s="128">
        <v>24</v>
      </c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8">
        <v>12.542</v>
      </c>
      <c r="I29" s="128">
        <v>6.147</v>
      </c>
      <c r="J29" s="128">
        <v>12</v>
      </c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8">
        <v>39.777</v>
      </c>
      <c r="I30" s="128">
        <v>20.152</v>
      </c>
      <c r="J30" s="128">
        <v>26.747</v>
      </c>
      <c r="K30" s="31"/>
    </row>
    <row r="31" spans="1:11" s="23" customFormat="1" ht="11.25" customHeight="1">
      <c r="A31" s="41" t="s">
        <v>24</v>
      </c>
      <c r="B31" s="36"/>
      <c r="C31" s="37"/>
      <c r="D31" s="37"/>
      <c r="E31" s="37"/>
      <c r="F31" s="38"/>
      <c r="G31" s="39"/>
      <c r="H31" s="129">
        <v>67.762</v>
      </c>
      <c r="I31" s="130">
        <v>30.195</v>
      </c>
      <c r="J31" s="130">
        <v>62.747</v>
      </c>
      <c r="K31" s="40">
        <v>207.80592813379698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8">
        <v>0.271</v>
      </c>
      <c r="I33" s="128">
        <v>0.178</v>
      </c>
      <c r="J33" s="128">
        <v>0.256</v>
      </c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8">
        <v>0.008</v>
      </c>
      <c r="I34" s="128">
        <v>0.008</v>
      </c>
      <c r="J34" s="128">
        <v>0.008</v>
      </c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8">
        <v>13.306</v>
      </c>
      <c r="I35" s="128">
        <v>3.764</v>
      </c>
      <c r="J35" s="128">
        <v>17.43</v>
      </c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8">
        <v>12.928</v>
      </c>
      <c r="I36" s="128">
        <v>5.729</v>
      </c>
      <c r="J36" s="128">
        <v>13.548</v>
      </c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9">
        <v>26.512999999999998</v>
      </c>
      <c r="I37" s="130">
        <v>9.679</v>
      </c>
      <c r="J37" s="130">
        <v>31.241999999999997</v>
      </c>
      <c r="K37" s="40">
        <v>322.78127905775386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9">
        <v>2.674</v>
      </c>
      <c r="I39" s="130">
        <v>2.982</v>
      </c>
      <c r="J39" s="130">
        <v>2.8</v>
      </c>
      <c r="K39" s="40">
        <v>93.89671361502347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8">
        <v>0.003</v>
      </c>
      <c r="I41" s="128">
        <v>0.02</v>
      </c>
      <c r="J41" s="128">
        <v>0.025</v>
      </c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8">
        <v>0.018</v>
      </c>
      <c r="I42" s="128">
        <v>0.052</v>
      </c>
      <c r="J42" s="128">
        <v>0.01</v>
      </c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8">
        <v>0.035</v>
      </c>
      <c r="I43" s="128">
        <v>0.016</v>
      </c>
      <c r="J43" s="128">
        <v>0.013</v>
      </c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>
        <v>0.001</v>
      </c>
      <c r="I44" s="128"/>
      <c r="J44" s="128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8">
        <v>0.2</v>
      </c>
      <c r="I45" s="128">
        <v>0.15</v>
      </c>
      <c r="J45" s="128">
        <v>0.35</v>
      </c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8">
        <v>0.06</v>
      </c>
      <c r="I46" s="128">
        <v>0.058</v>
      </c>
      <c r="J46" s="128">
        <v>0.06</v>
      </c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8">
        <v>0.4</v>
      </c>
      <c r="I47" s="128">
        <v>0.1</v>
      </c>
      <c r="J47" s="128">
        <v>0.4</v>
      </c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8">
        <v>0.28</v>
      </c>
      <c r="I48" s="128">
        <v>0.211</v>
      </c>
      <c r="J48" s="128">
        <v>1</v>
      </c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8">
        <v>0.206</v>
      </c>
      <c r="I49" s="128">
        <v>0.21</v>
      </c>
      <c r="J49" s="128">
        <v>0.12</v>
      </c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9">
        <v>1.203</v>
      </c>
      <c r="I50" s="130">
        <v>0.817</v>
      </c>
      <c r="J50" s="130">
        <v>1.9780000000000002</v>
      </c>
      <c r="K50" s="40">
        <v>242.10526315789477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9">
        <v>1.084</v>
      </c>
      <c r="I52" s="130">
        <v>0.358</v>
      </c>
      <c r="J52" s="130">
        <v>0.589</v>
      </c>
      <c r="K52" s="40">
        <v>164.52513966480447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8">
        <v>26.456</v>
      </c>
      <c r="I54" s="128">
        <v>10.758</v>
      </c>
      <c r="J54" s="128">
        <v>50.641</v>
      </c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8">
        <v>4.612</v>
      </c>
      <c r="I55" s="128">
        <v>5.04</v>
      </c>
      <c r="J55" s="128">
        <v>5.04</v>
      </c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8">
        <v>5.07</v>
      </c>
      <c r="I56" s="128">
        <v>1.565</v>
      </c>
      <c r="J56" s="128">
        <v>5</v>
      </c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>
        <v>0.158</v>
      </c>
      <c r="I57" s="128">
        <v>0.059</v>
      </c>
      <c r="J57" s="128">
        <v>0.068</v>
      </c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8">
        <v>8.59</v>
      </c>
      <c r="I58" s="128">
        <v>8.722</v>
      </c>
      <c r="J58" s="128">
        <v>5.105</v>
      </c>
      <c r="K58" s="31"/>
    </row>
    <row r="59" spans="1:11" s="23" customFormat="1" ht="11.25" customHeight="1">
      <c r="A59" s="35" t="s">
        <v>47</v>
      </c>
      <c r="B59" s="36"/>
      <c r="C59" s="37"/>
      <c r="D59" s="37"/>
      <c r="E59" s="37"/>
      <c r="F59" s="38"/>
      <c r="G59" s="39"/>
      <c r="H59" s="129">
        <v>44.885999999999996</v>
      </c>
      <c r="I59" s="130">
        <v>26.144</v>
      </c>
      <c r="J59" s="130">
        <v>65.854</v>
      </c>
      <c r="K59" s="40">
        <v>251.88953488372093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8">
        <v>14.716</v>
      </c>
      <c r="I61" s="128">
        <v>7.927</v>
      </c>
      <c r="J61" s="128">
        <v>8.854</v>
      </c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8">
        <v>10.288</v>
      </c>
      <c r="I62" s="128">
        <v>10.577</v>
      </c>
      <c r="J62" s="128">
        <v>10.576</v>
      </c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8">
        <v>12.899</v>
      </c>
      <c r="I63" s="128">
        <v>15.282</v>
      </c>
      <c r="J63" s="128">
        <v>11.665</v>
      </c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9">
        <v>37.903</v>
      </c>
      <c r="I64" s="130">
        <v>33.786</v>
      </c>
      <c r="J64" s="130">
        <v>31.095</v>
      </c>
      <c r="K64" s="40">
        <v>92.03516249334044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/>
      <c r="D66" s="37"/>
      <c r="E66" s="37"/>
      <c r="F66" s="38"/>
      <c r="G66" s="39"/>
      <c r="H66" s="129">
        <v>36.595</v>
      </c>
      <c r="I66" s="130">
        <v>26.895</v>
      </c>
      <c r="J66" s="130">
        <v>14.592</v>
      </c>
      <c r="K66" s="40">
        <v>54.25543781372002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8">
        <v>13.139</v>
      </c>
      <c r="I68" s="128">
        <v>17.395</v>
      </c>
      <c r="J68" s="128">
        <v>19</v>
      </c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8">
        <v>4.579</v>
      </c>
      <c r="I69" s="128">
        <v>5.901</v>
      </c>
      <c r="J69" s="128">
        <v>6.5</v>
      </c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9">
        <v>17.718</v>
      </c>
      <c r="I70" s="130">
        <v>23.296</v>
      </c>
      <c r="J70" s="130">
        <v>25.5</v>
      </c>
      <c r="K70" s="40">
        <v>109.46085164835165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8">
        <v>21.388</v>
      </c>
      <c r="I72" s="128">
        <v>9.569</v>
      </c>
      <c r="J72" s="128">
        <v>9.569</v>
      </c>
      <c r="K72" s="31"/>
    </row>
    <row r="73" spans="1:11" s="32" customFormat="1" ht="11.25" customHeight="1">
      <c r="A73" s="34" t="s">
        <v>57</v>
      </c>
      <c r="B73" s="28"/>
      <c r="C73" s="29"/>
      <c r="D73" s="29"/>
      <c r="E73" s="29"/>
      <c r="F73" s="30"/>
      <c r="G73" s="30"/>
      <c r="H73" s="128">
        <v>1.619</v>
      </c>
      <c r="I73" s="128">
        <v>1.787</v>
      </c>
      <c r="J73" s="128">
        <v>1.619</v>
      </c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8">
        <v>19.077</v>
      </c>
      <c r="I74" s="128">
        <v>19.545</v>
      </c>
      <c r="J74" s="128">
        <v>6.5</v>
      </c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8">
        <v>32.654</v>
      </c>
      <c r="I75" s="128">
        <v>32.753</v>
      </c>
      <c r="J75" s="128">
        <v>34</v>
      </c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8">
        <v>3.86</v>
      </c>
      <c r="I76" s="128">
        <v>3.94</v>
      </c>
      <c r="J76" s="128">
        <v>4.3</v>
      </c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8">
        <v>9.919</v>
      </c>
      <c r="I77" s="128">
        <v>5.884</v>
      </c>
      <c r="J77" s="128">
        <v>5.884</v>
      </c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8">
        <v>5.187</v>
      </c>
      <c r="I78" s="128">
        <v>4.149</v>
      </c>
      <c r="J78" s="128">
        <v>3.5</v>
      </c>
      <c r="K78" s="31"/>
    </row>
    <row r="79" spans="1:11" s="32" customFormat="1" ht="11.25" customHeight="1">
      <c r="A79" s="34" t="s">
        <v>63</v>
      </c>
      <c r="B79" s="28"/>
      <c r="C79" s="29"/>
      <c r="D79" s="29"/>
      <c r="E79" s="29"/>
      <c r="F79" s="30"/>
      <c r="G79" s="30"/>
      <c r="H79" s="128">
        <v>31.937</v>
      </c>
      <c r="I79" s="128">
        <v>25.36</v>
      </c>
      <c r="J79" s="128">
        <v>40.48</v>
      </c>
      <c r="K79" s="31"/>
    </row>
    <row r="80" spans="1:11" s="23" customFormat="1" ht="11.25" customHeight="1">
      <c r="A80" s="41" t="s">
        <v>64</v>
      </c>
      <c r="B80" s="36"/>
      <c r="C80" s="37"/>
      <c r="D80" s="37"/>
      <c r="E80" s="37"/>
      <c r="F80" s="38"/>
      <c r="G80" s="39"/>
      <c r="H80" s="129">
        <v>125.64099999999999</v>
      </c>
      <c r="I80" s="130">
        <v>102.98700000000001</v>
      </c>
      <c r="J80" s="130">
        <v>105.852</v>
      </c>
      <c r="K80" s="40">
        <v>102.78190451221998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8">
        <v>0.168</v>
      </c>
      <c r="I82" s="128">
        <v>0.168</v>
      </c>
      <c r="J82" s="128">
        <v>0.168</v>
      </c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8">
        <v>0.069</v>
      </c>
      <c r="I83" s="128">
        <v>0.076</v>
      </c>
      <c r="J83" s="128">
        <v>0.076</v>
      </c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9">
        <v>0.23700000000000002</v>
      </c>
      <c r="I84" s="130">
        <v>0.244</v>
      </c>
      <c r="J84" s="130">
        <v>0.244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/>
      <c r="D87" s="48"/>
      <c r="E87" s="48"/>
      <c r="F87" s="49"/>
      <c r="G87" s="39"/>
      <c r="H87" s="133">
        <v>371.46</v>
      </c>
      <c r="I87" s="134">
        <v>263.59700000000004</v>
      </c>
      <c r="J87" s="134">
        <v>350.688</v>
      </c>
      <c r="K87" s="49">
        <v>133.0394503731074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K625"/>
  <sheetViews>
    <sheetView view="pageBreakPreview" zoomScale="80" zoomScaleSheetLayoutView="80" workbookViewId="0" topLeftCell="A51">
      <selection activeCell="Q68" sqref="Q68:R6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113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/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/>
      <c r="I9" s="128"/>
      <c r="J9" s="128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/>
      <c r="I10" s="128"/>
      <c r="J10" s="128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/>
      <c r="I11" s="128"/>
      <c r="J11" s="128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/>
      <c r="I12" s="128"/>
      <c r="J12" s="128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9"/>
      <c r="I13" s="130"/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>
        <v>0.05</v>
      </c>
      <c r="I15" s="130">
        <v>0.05</v>
      </c>
      <c r="J15" s="130">
        <v>0.06</v>
      </c>
      <c r="K15" s="40">
        <v>120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>
        <v>0.106</v>
      </c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>
        <v>0.109</v>
      </c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>
        <v>0.172</v>
      </c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9">
        <v>0.387</v>
      </c>
      <c r="I22" s="130"/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9">
        <v>0.012</v>
      </c>
      <c r="I24" s="130">
        <v>0.012</v>
      </c>
      <c r="J24" s="130">
        <v>0.011</v>
      </c>
      <c r="K24" s="40">
        <v>91.66666666666666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9">
        <v>0.002</v>
      </c>
      <c r="I26" s="130"/>
      <c r="J26" s="130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8">
        <v>0.002</v>
      </c>
      <c r="I28" s="128">
        <v>0.002</v>
      </c>
      <c r="J28" s="128">
        <v>0.006</v>
      </c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8">
        <v>0.023</v>
      </c>
      <c r="I29" s="128">
        <v>0.004</v>
      </c>
      <c r="J29" s="128">
        <v>0.025</v>
      </c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8">
        <v>0.003</v>
      </c>
      <c r="I30" s="128">
        <v>0.002</v>
      </c>
      <c r="J30" s="128">
        <v>0.001</v>
      </c>
      <c r="K30" s="31"/>
    </row>
    <row r="31" spans="1:11" s="23" customFormat="1" ht="11.25" customHeight="1">
      <c r="A31" s="41" t="s">
        <v>24</v>
      </c>
      <c r="B31" s="36"/>
      <c r="C31" s="37"/>
      <c r="D31" s="37"/>
      <c r="E31" s="37"/>
      <c r="F31" s="38"/>
      <c r="G31" s="39"/>
      <c r="H31" s="129">
        <v>0.028</v>
      </c>
      <c r="I31" s="130">
        <v>0.008</v>
      </c>
      <c r="J31" s="130">
        <v>0.032</v>
      </c>
      <c r="K31" s="40">
        <f>IF(AND(I31&gt;0,J31&gt;0),J31*100/I31,"")</f>
        <v>400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8">
        <v>0.062</v>
      </c>
      <c r="I33" s="128">
        <v>0.062</v>
      </c>
      <c r="J33" s="128"/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8">
        <v>0.588</v>
      </c>
      <c r="I34" s="128">
        <v>0.59</v>
      </c>
      <c r="J34" s="128">
        <v>0.464</v>
      </c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8">
        <v>0.006</v>
      </c>
      <c r="I35" s="128">
        <v>0.006</v>
      </c>
      <c r="J35" s="128"/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8">
        <v>6.312</v>
      </c>
      <c r="I36" s="128">
        <v>7.982</v>
      </c>
      <c r="J36" s="128">
        <v>6.92</v>
      </c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9">
        <v>6.968</v>
      </c>
      <c r="I37" s="130">
        <v>8.64</v>
      </c>
      <c r="J37" s="130">
        <v>7.384</v>
      </c>
      <c r="K37" s="40">
        <v>85.46296296296296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9"/>
      <c r="I39" s="130"/>
      <c r="J39" s="130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8"/>
      <c r="I41" s="128"/>
      <c r="J41" s="128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8"/>
      <c r="I42" s="128">
        <v>0.001</v>
      </c>
      <c r="J42" s="128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8"/>
      <c r="I43" s="128"/>
      <c r="J43" s="128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/>
      <c r="I44" s="128"/>
      <c r="J44" s="128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8"/>
      <c r="I45" s="128"/>
      <c r="J45" s="128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8"/>
      <c r="I46" s="128"/>
      <c r="J46" s="128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8"/>
      <c r="I47" s="128"/>
      <c r="J47" s="128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8">
        <v>0.001</v>
      </c>
      <c r="I48" s="128">
        <v>0.001</v>
      </c>
      <c r="J48" s="128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8"/>
      <c r="I49" s="128"/>
      <c r="J49" s="128"/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9">
        <v>0.001</v>
      </c>
      <c r="I50" s="130">
        <v>0.002</v>
      </c>
      <c r="J50" s="130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9"/>
      <c r="I52" s="130"/>
      <c r="J52" s="130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8">
        <v>0.006</v>
      </c>
      <c r="I54" s="128"/>
      <c r="J54" s="128"/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8"/>
      <c r="I55" s="128"/>
      <c r="J55" s="128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8">
        <v>0.001</v>
      </c>
      <c r="I56" s="128">
        <v>0.001</v>
      </c>
      <c r="J56" s="128">
        <v>0.001</v>
      </c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/>
      <c r="I57" s="128"/>
      <c r="J57" s="128"/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8"/>
      <c r="I58" s="128"/>
      <c r="J58" s="128"/>
      <c r="K58" s="31"/>
    </row>
    <row r="59" spans="1:11" s="23" customFormat="1" ht="11.25" customHeight="1">
      <c r="A59" s="35" t="s">
        <v>47</v>
      </c>
      <c r="B59" s="36"/>
      <c r="C59" s="37"/>
      <c r="D59" s="37"/>
      <c r="E59" s="37"/>
      <c r="F59" s="38"/>
      <c r="G59" s="39"/>
      <c r="H59" s="129">
        <v>0.007</v>
      </c>
      <c r="I59" s="130">
        <v>0.001</v>
      </c>
      <c r="J59" s="130">
        <v>0.001</v>
      </c>
      <c r="K59" s="40">
        <v>100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8">
        <v>0.001</v>
      </c>
      <c r="I61" s="128"/>
      <c r="J61" s="128"/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8">
        <v>0.392</v>
      </c>
      <c r="I62" s="128">
        <v>0.195</v>
      </c>
      <c r="J62" s="128">
        <v>0.391</v>
      </c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8">
        <v>0.005</v>
      </c>
      <c r="I63" s="128">
        <v>0.003</v>
      </c>
      <c r="J63" s="128"/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9">
        <v>0.398</v>
      </c>
      <c r="I64" s="130">
        <v>0.198</v>
      </c>
      <c r="J64" s="130">
        <v>0.391</v>
      </c>
      <c r="K64" s="40">
        <v>197.47474747474746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/>
      <c r="D66" s="37"/>
      <c r="E66" s="37"/>
      <c r="F66" s="38"/>
      <c r="G66" s="39"/>
      <c r="H66" s="129"/>
      <c r="I66" s="130"/>
      <c r="J66" s="130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8"/>
      <c r="I68" s="128"/>
      <c r="J68" s="128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8"/>
      <c r="I69" s="128"/>
      <c r="J69" s="128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9"/>
      <c r="I70" s="130"/>
      <c r="J70" s="130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8"/>
      <c r="I72" s="128"/>
      <c r="J72" s="128"/>
      <c r="K72" s="31"/>
    </row>
    <row r="73" spans="1:11" s="32" customFormat="1" ht="11.25" customHeight="1">
      <c r="A73" s="34" t="s">
        <v>57</v>
      </c>
      <c r="B73" s="28"/>
      <c r="C73" s="29"/>
      <c r="D73" s="29"/>
      <c r="E73" s="29"/>
      <c r="F73" s="30"/>
      <c r="G73" s="30"/>
      <c r="H73" s="128"/>
      <c r="I73" s="128"/>
      <c r="J73" s="128"/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8"/>
      <c r="I74" s="128"/>
      <c r="J74" s="128"/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8"/>
      <c r="I75" s="128"/>
      <c r="J75" s="128"/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8"/>
      <c r="I76" s="128"/>
      <c r="J76" s="128"/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8"/>
      <c r="I77" s="128"/>
      <c r="J77" s="128"/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8"/>
      <c r="I78" s="128">
        <v>0.001</v>
      </c>
      <c r="J78" s="128">
        <v>0.001</v>
      </c>
      <c r="K78" s="31"/>
    </row>
    <row r="79" spans="1:11" s="32" customFormat="1" ht="11.25" customHeight="1">
      <c r="A79" s="34" t="s">
        <v>63</v>
      </c>
      <c r="B79" s="28"/>
      <c r="C79" s="29"/>
      <c r="D79" s="29"/>
      <c r="E79" s="29"/>
      <c r="F79" s="30"/>
      <c r="G79" s="30"/>
      <c r="H79" s="128"/>
      <c r="I79" s="128"/>
      <c r="J79" s="128"/>
      <c r="K79" s="31"/>
    </row>
    <row r="80" spans="1:11" s="23" customFormat="1" ht="11.25" customHeight="1">
      <c r="A80" s="41" t="s">
        <v>64</v>
      </c>
      <c r="B80" s="36"/>
      <c r="C80" s="37"/>
      <c r="D80" s="37"/>
      <c r="E80" s="37"/>
      <c r="F80" s="38"/>
      <c r="G80" s="39"/>
      <c r="H80" s="129"/>
      <c r="I80" s="130">
        <v>0.001</v>
      </c>
      <c r="J80" s="130">
        <v>0.001</v>
      </c>
      <c r="K80" s="40">
        <v>100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8"/>
      <c r="I82" s="128"/>
      <c r="J82" s="128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8">
        <v>0.001</v>
      </c>
      <c r="I83" s="128"/>
      <c r="J83" s="128">
        <v>0.001</v>
      </c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9">
        <v>0.001</v>
      </c>
      <c r="I84" s="130"/>
      <c r="J84" s="130">
        <v>0.001</v>
      </c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/>
      <c r="D87" s="48"/>
      <c r="E87" s="48"/>
      <c r="F87" s="49"/>
      <c r="G87" s="39"/>
      <c r="H87" s="133">
        <v>7.854</v>
      </c>
      <c r="I87" s="134">
        <v>8.912</v>
      </c>
      <c r="J87" s="134">
        <v>7.881000000000001</v>
      </c>
      <c r="K87" s="49">
        <v>88.43132854578097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114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/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/>
      <c r="I9" s="128"/>
      <c r="J9" s="128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/>
      <c r="I10" s="128"/>
      <c r="J10" s="128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/>
      <c r="I11" s="128"/>
      <c r="J11" s="128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/>
      <c r="I12" s="128"/>
      <c r="J12" s="128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9"/>
      <c r="I13" s="130"/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/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9"/>
      <c r="I22" s="130"/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9"/>
      <c r="I24" s="130"/>
      <c r="J24" s="130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9"/>
      <c r="I26" s="130"/>
      <c r="J26" s="130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8">
        <v>0.281</v>
      </c>
      <c r="I28" s="128">
        <v>0.06</v>
      </c>
      <c r="J28" s="128">
        <v>0.039</v>
      </c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8"/>
      <c r="I29" s="128">
        <v>0.006</v>
      </c>
      <c r="J29" s="128">
        <v>0.015</v>
      </c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8">
        <v>0.46</v>
      </c>
      <c r="I30" s="128">
        <v>0.712</v>
      </c>
      <c r="J30" s="128">
        <v>0.624</v>
      </c>
      <c r="K30" s="31"/>
    </row>
    <row r="31" spans="1:11" s="23" customFormat="1" ht="11.25" customHeight="1">
      <c r="A31" s="41" t="s">
        <v>24</v>
      </c>
      <c r="B31" s="36"/>
      <c r="C31" s="37"/>
      <c r="D31" s="37"/>
      <c r="E31" s="37"/>
      <c r="F31" s="38"/>
      <c r="G31" s="39"/>
      <c r="H31" s="129">
        <v>0.7410000000000001</v>
      </c>
      <c r="I31" s="130">
        <v>0.778</v>
      </c>
      <c r="J31" s="130">
        <v>0.678</v>
      </c>
      <c r="K31" s="40">
        <v>87.14652956298201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8"/>
      <c r="I33" s="128"/>
      <c r="J33" s="128"/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8"/>
      <c r="I34" s="128"/>
      <c r="J34" s="128">
        <v>0.005</v>
      </c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8">
        <v>0.36</v>
      </c>
      <c r="I35" s="128">
        <v>0.231</v>
      </c>
      <c r="J35" s="128"/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8">
        <v>0.007</v>
      </c>
      <c r="I36" s="128">
        <v>0.01</v>
      </c>
      <c r="J36" s="128">
        <v>0.006</v>
      </c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9">
        <v>0.367</v>
      </c>
      <c r="I37" s="130">
        <v>0.24100000000000002</v>
      </c>
      <c r="J37" s="130">
        <v>0.011</v>
      </c>
      <c r="K37" s="40">
        <v>4.564315352697094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9">
        <v>0.25</v>
      </c>
      <c r="I39" s="130">
        <v>0.14</v>
      </c>
      <c r="J39" s="130">
        <v>0.13</v>
      </c>
      <c r="K39" s="40">
        <v>92.85714285714285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8">
        <v>0.003</v>
      </c>
      <c r="I41" s="128">
        <v>0.003</v>
      </c>
      <c r="J41" s="128">
        <v>0.005</v>
      </c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8"/>
      <c r="I42" s="128"/>
      <c r="J42" s="128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8"/>
      <c r="I43" s="128"/>
      <c r="J43" s="128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/>
      <c r="I44" s="128"/>
      <c r="J44" s="128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8"/>
      <c r="I45" s="128"/>
      <c r="J45" s="128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8">
        <v>0.006</v>
      </c>
      <c r="I46" s="128">
        <v>0.007</v>
      </c>
      <c r="J46" s="128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8"/>
      <c r="I47" s="128"/>
      <c r="J47" s="128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8">
        <v>0.006</v>
      </c>
      <c r="I48" s="128">
        <v>0.005</v>
      </c>
      <c r="J48" s="128">
        <v>0.005</v>
      </c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8"/>
      <c r="I49" s="128"/>
      <c r="J49" s="128"/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9">
        <v>0.015000000000000001</v>
      </c>
      <c r="I50" s="130">
        <v>0.015</v>
      </c>
      <c r="J50" s="130">
        <v>0.01</v>
      </c>
      <c r="K50" s="40">
        <v>66.66666666666667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9">
        <v>0.256</v>
      </c>
      <c r="I52" s="130">
        <v>0.099</v>
      </c>
      <c r="J52" s="130">
        <v>0.119</v>
      </c>
      <c r="K52" s="40">
        <v>120.20202020202018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8">
        <v>1.26</v>
      </c>
      <c r="I54" s="128">
        <v>2.175</v>
      </c>
      <c r="J54" s="128">
        <v>2.88</v>
      </c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8"/>
      <c r="I55" s="128"/>
      <c r="J55" s="128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8">
        <v>0.005</v>
      </c>
      <c r="I56" s="128">
        <v>0.005</v>
      </c>
      <c r="J56" s="128">
        <v>0.007</v>
      </c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/>
      <c r="I57" s="128"/>
      <c r="J57" s="128"/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8">
        <v>0.088</v>
      </c>
      <c r="I58" s="128">
        <v>0.056</v>
      </c>
      <c r="J58" s="128">
        <v>0.058</v>
      </c>
      <c r="K58" s="31"/>
    </row>
    <row r="59" spans="1:11" s="23" customFormat="1" ht="11.25" customHeight="1">
      <c r="A59" s="35" t="s">
        <v>47</v>
      </c>
      <c r="B59" s="36"/>
      <c r="C59" s="37"/>
      <c r="D59" s="37"/>
      <c r="E59" s="37"/>
      <c r="F59" s="38"/>
      <c r="G59" s="39"/>
      <c r="H59" s="129">
        <v>1.353</v>
      </c>
      <c r="I59" s="130">
        <v>2.2359999999999998</v>
      </c>
      <c r="J59" s="130">
        <v>2.945</v>
      </c>
      <c r="K59" s="40">
        <v>131.70840787119857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8">
        <v>99.275</v>
      </c>
      <c r="I61" s="128">
        <v>107.9</v>
      </c>
      <c r="J61" s="128">
        <v>85.686</v>
      </c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8">
        <v>0.109</v>
      </c>
      <c r="I62" s="128">
        <v>0.077</v>
      </c>
      <c r="J62" s="128">
        <v>0.077</v>
      </c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8">
        <v>0.189</v>
      </c>
      <c r="I63" s="128">
        <v>0.174</v>
      </c>
      <c r="J63" s="128">
        <v>0.181</v>
      </c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9">
        <v>99.573</v>
      </c>
      <c r="I64" s="130">
        <v>108.15100000000001</v>
      </c>
      <c r="J64" s="130">
        <v>85.944</v>
      </c>
      <c r="K64" s="40">
        <v>79.46667159804346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/>
      <c r="D66" s="37"/>
      <c r="E66" s="37"/>
      <c r="F66" s="38"/>
      <c r="G66" s="39"/>
      <c r="H66" s="129">
        <v>192.74</v>
      </c>
      <c r="I66" s="130">
        <v>179.2</v>
      </c>
      <c r="J66" s="130">
        <v>225.678</v>
      </c>
      <c r="K66" s="40">
        <v>125.93638392857143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8">
        <v>1.5</v>
      </c>
      <c r="I68" s="128">
        <v>2.2</v>
      </c>
      <c r="J68" s="128">
        <v>2.2</v>
      </c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8">
        <v>0.011</v>
      </c>
      <c r="I69" s="128">
        <v>0.02</v>
      </c>
      <c r="J69" s="128">
        <v>0.015</v>
      </c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9">
        <v>1.511</v>
      </c>
      <c r="I70" s="130">
        <v>2.22</v>
      </c>
      <c r="J70" s="130">
        <v>2.2150000000000003</v>
      </c>
      <c r="K70" s="40">
        <v>99.77477477477478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8">
        <v>2.724</v>
      </c>
      <c r="I72" s="128">
        <v>2.783</v>
      </c>
      <c r="J72" s="128">
        <v>2.787</v>
      </c>
      <c r="K72" s="31"/>
    </row>
    <row r="73" spans="1:11" s="32" customFormat="1" ht="11.25" customHeight="1">
      <c r="A73" s="34" t="s">
        <v>57</v>
      </c>
      <c r="B73" s="28"/>
      <c r="C73" s="29"/>
      <c r="D73" s="29"/>
      <c r="E73" s="29"/>
      <c r="F73" s="30"/>
      <c r="G73" s="30"/>
      <c r="H73" s="128">
        <v>1.21</v>
      </c>
      <c r="I73" s="128">
        <v>1.21</v>
      </c>
      <c r="J73" s="128">
        <v>1.29</v>
      </c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8">
        <v>0.05</v>
      </c>
      <c r="I74" s="128">
        <v>0.011</v>
      </c>
      <c r="J74" s="128"/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8">
        <v>0.36</v>
      </c>
      <c r="I75" s="128">
        <v>1.055</v>
      </c>
      <c r="J75" s="128">
        <v>1</v>
      </c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8">
        <v>0.64</v>
      </c>
      <c r="I76" s="128">
        <v>0.32</v>
      </c>
      <c r="J76" s="128">
        <v>0.3</v>
      </c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8">
        <v>0.09</v>
      </c>
      <c r="I77" s="128">
        <v>0.058</v>
      </c>
      <c r="J77" s="128">
        <v>0.069</v>
      </c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8">
        <v>0.81</v>
      </c>
      <c r="I78" s="128">
        <v>0.55</v>
      </c>
      <c r="J78" s="128">
        <v>0.71</v>
      </c>
      <c r="K78" s="31"/>
    </row>
    <row r="79" spans="1:11" s="32" customFormat="1" ht="11.25" customHeight="1">
      <c r="A79" s="34" t="s">
        <v>63</v>
      </c>
      <c r="B79" s="28"/>
      <c r="C79" s="29"/>
      <c r="D79" s="29"/>
      <c r="E79" s="29"/>
      <c r="F79" s="30"/>
      <c r="G79" s="30"/>
      <c r="H79" s="128">
        <v>1.64</v>
      </c>
      <c r="I79" s="128">
        <v>3.15</v>
      </c>
      <c r="J79" s="128">
        <v>2.16</v>
      </c>
      <c r="K79" s="31"/>
    </row>
    <row r="80" spans="1:11" s="23" customFormat="1" ht="11.25" customHeight="1">
      <c r="A80" s="41" t="s">
        <v>64</v>
      </c>
      <c r="B80" s="36"/>
      <c r="C80" s="37"/>
      <c r="D80" s="37"/>
      <c r="E80" s="37"/>
      <c r="F80" s="38"/>
      <c r="G80" s="39"/>
      <c r="H80" s="129">
        <v>7.524</v>
      </c>
      <c r="I80" s="130">
        <v>9.136999999999999</v>
      </c>
      <c r="J80" s="130">
        <v>8.315999999999999</v>
      </c>
      <c r="K80" s="40">
        <v>91.01455620006567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8">
        <v>0.183</v>
      </c>
      <c r="I82" s="128">
        <v>0.186</v>
      </c>
      <c r="J82" s="128">
        <v>0.178</v>
      </c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8">
        <v>0.097</v>
      </c>
      <c r="I83" s="128">
        <v>0.092</v>
      </c>
      <c r="J83" s="128">
        <v>0.124</v>
      </c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9">
        <v>0.28</v>
      </c>
      <c r="I84" s="130">
        <v>0.278</v>
      </c>
      <c r="J84" s="130">
        <v>0.302</v>
      </c>
      <c r="K84" s="40">
        <v>108.63309352517985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/>
      <c r="D87" s="48"/>
      <c r="E87" s="48"/>
      <c r="F87" s="49"/>
      <c r="G87" s="39"/>
      <c r="H87" s="133">
        <v>304.61</v>
      </c>
      <c r="I87" s="134">
        <v>302.49500000000006</v>
      </c>
      <c r="J87" s="134">
        <v>326.34799999999996</v>
      </c>
      <c r="K87" s="49">
        <v>107.88541959371226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1:K625"/>
  <sheetViews>
    <sheetView view="pageBreakPreview" zoomScaleSheetLayoutView="100" workbookViewId="0" topLeftCell="A1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115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/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>
        <v>17.854</v>
      </c>
      <c r="I9" s="128">
        <v>8.465</v>
      </c>
      <c r="J9" s="128">
        <v>17.45</v>
      </c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>
        <v>8.184</v>
      </c>
      <c r="I10" s="128">
        <v>8.48</v>
      </c>
      <c r="J10" s="128">
        <v>8.18</v>
      </c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>
        <v>37.136</v>
      </c>
      <c r="I11" s="128">
        <v>35.835</v>
      </c>
      <c r="J11" s="128">
        <v>36.5</v>
      </c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>
        <v>113.735</v>
      </c>
      <c r="I12" s="128">
        <v>68.352</v>
      </c>
      <c r="J12" s="128">
        <v>108.35</v>
      </c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9">
        <v>176.909</v>
      </c>
      <c r="I13" s="130">
        <v>121.132</v>
      </c>
      <c r="J13" s="130">
        <v>170.48</v>
      </c>
      <c r="K13" s="40">
        <v>140.73902849783707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>
        <v>0.10686799999999999</v>
      </c>
      <c r="I15" s="130">
        <v>0.122</v>
      </c>
      <c r="J15" s="130">
        <v>0.2</v>
      </c>
      <c r="K15" s="40">
        <v>163.9344262295082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>
        <v>0.122762</v>
      </c>
      <c r="I17" s="130">
        <v>0.46</v>
      </c>
      <c r="J17" s="130">
        <v>0.48</v>
      </c>
      <c r="K17" s="40">
        <v>104.34782608695652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>
        <v>93.95751200000001</v>
      </c>
      <c r="I19" s="128">
        <v>81.381</v>
      </c>
      <c r="J19" s="128">
        <v>81.389</v>
      </c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>
        <v>3.007122</v>
      </c>
      <c r="I20" s="128">
        <v>4.842</v>
      </c>
      <c r="J20" s="128">
        <v>3.5</v>
      </c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>
        <v>2.222499</v>
      </c>
      <c r="I21" s="128">
        <v>2.672</v>
      </c>
      <c r="J21" s="128">
        <v>2.4</v>
      </c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9">
        <v>99.187133</v>
      </c>
      <c r="I22" s="130">
        <v>88.895</v>
      </c>
      <c r="J22" s="130">
        <v>87.289</v>
      </c>
      <c r="K22" s="40">
        <v>98.19337420552337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9">
        <v>85.305558</v>
      </c>
      <c r="I24" s="130">
        <v>102.001</v>
      </c>
      <c r="J24" s="130">
        <v>111.947</v>
      </c>
      <c r="K24" s="40">
        <v>109.7508847952471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9">
        <v>297.409789</v>
      </c>
      <c r="I26" s="130">
        <v>301.025</v>
      </c>
      <c r="J26" s="130">
        <v>300</v>
      </c>
      <c r="K26" s="40">
        <v>99.65949671954158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8">
        <v>21.291</v>
      </c>
      <c r="I28" s="128">
        <v>17.729</v>
      </c>
      <c r="J28" s="128">
        <v>18</v>
      </c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8">
        <v>1.7924939999999998</v>
      </c>
      <c r="I29" s="128">
        <v>1.78</v>
      </c>
      <c r="J29" s="128">
        <v>2.9</v>
      </c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8">
        <v>116.92921199999999</v>
      </c>
      <c r="I30" s="128">
        <v>114.561</v>
      </c>
      <c r="J30" s="128">
        <v>113.45</v>
      </c>
      <c r="K30" s="31"/>
    </row>
    <row r="31" spans="1:11" s="23" customFormat="1" ht="11.25" customHeight="1">
      <c r="A31" s="41" t="s">
        <v>24</v>
      </c>
      <c r="B31" s="36"/>
      <c r="C31" s="37"/>
      <c r="D31" s="37"/>
      <c r="E31" s="37"/>
      <c r="F31" s="38"/>
      <c r="G31" s="39"/>
      <c r="H31" s="129">
        <v>140.172058</v>
      </c>
      <c r="I31" s="130">
        <v>134.07</v>
      </c>
      <c r="J31" s="130">
        <v>134.35</v>
      </c>
      <c r="K31" s="40">
        <v>100.2088461251585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8">
        <v>219.82347099999998</v>
      </c>
      <c r="I33" s="128">
        <v>143.487</v>
      </c>
      <c r="J33" s="128">
        <v>99.11</v>
      </c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8">
        <v>8.734966</v>
      </c>
      <c r="I34" s="128">
        <v>8.542</v>
      </c>
      <c r="J34" s="128">
        <v>6.5</v>
      </c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8">
        <v>31.997074</v>
      </c>
      <c r="I35" s="128">
        <v>39.295</v>
      </c>
      <c r="J35" s="128">
        <v>32.974</v>
      </c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8">
        <v>162.479029</v>
      </c>
      <c r="I36" s="128">
        <v>166.942</v>
      </c>
      <c r="J36" s="128">
        <v>83.471</v>
      </c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9">
        <v>423.03454</v>
      </c>
      <c r="I37" s="130">
        <v>358.266</v>
      </c>
      <c r="J37" s="130">
        <v>222.055</v>
      </c>
      <c r="K37" s="40">
        <v>61.980483774625554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9">
        <v>8.602395</v>
      </c>
      <c r="I39" s="130">
        <v>10.347</v>
      </c>
      <c r="J39" s="130">
        <v>9.5</v>
      </c>
      <c r="K39" s="40">
        <v>91.81405238233305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8">
        <v>0.7080660000000001</v>
      </c>
      <c r="I41" s="128">
        <v>2.595</v>
      </c>
      <c r="J41" s="128">
        <v>2.61</v>
      </c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8">
        <v>72.36628</v>
      </c>
      <c r="I42" s="128">
        <v>79.005</v>
      </c>
      <c r="J42" s="128">
        <v>85.605</v>
      </c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8">
        <v>20.001909</v>
      </c>
      <c r="I43" s="128">
        <v>21.839</v>
      </c>
      <c r="J43" s="128">
        <v>21.5</v>
      </c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>
        <v>2.076</v>
      </c>
      <c r="I44" s="128">
        <v>1.815</v>
      </c>
      <c r="J44" s="128">
        <v>2.001</v>
      </c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8">
        <v>0.945529</v>
      </c>
      <c r="I45" s="128">
        <v>1.1</v>
      </c>
      <c r="J45" s="128">
        <v>1.2</v>
      </c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8">
        <v>10.708415</v>
      </c>
      <c r="I46" s="128">
        <v>14.014</v>
      </c>
      <c r="J46" s="128">
        <v>14.014</v>
      </c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8">
        <v>1.7465840000000001</v>
      </c>
      <c r="I47" s="128">
        <v>4.97</v>
      </c>
      <c r="J47" s="128">
        <v>5</v>
      </c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8">
        <v>169.72686199999998</v>
      </c>
      <c r="I48" s="128">
        <v>165.934</v>
      </c>
      <c r="J48" s="128">
        <v>200</v>
      </c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8">
        <v>27.559909</v>
      </c>
      <c r="I49" s="128">
        <v>44.859</v>
      </c>
      <c r="J49" s="128">
        <v>44.859</v>
      </c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9">
        <v>305.83955399999996</v>
      </c>
      <c r="I50" s="130">
        <v>336.131</v>
      </c>
      <c r="J50" s="130">
        <v>376.789</v>
      </c>
      <c r="K50" s="40">
        <v>112.09587928515967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9">
        <v>9.347537</v>
      </c>
      <c r="I52" s="130">
        <v>10.443</v>
      </c>
      <c r="J52" s="130">
        <v>9.414</v>
      </c>
      <c r="K52" s="40">
        <v>90.14650962367136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8">
        <v>472.163852</v>
      </c>
      <c r="I54" s="128">
        <v>490.156</v>
      </c>
      <c r="J54" s="128">
        <v>460.8</v>
      </c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8">
        <v>1397.445767</v>
      </c>
      <c r="I55" s="128">
        <v>1555.22</v>
      </c>
      <c r="J55" s="128">
        <v>1400</v>
      </c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8">
        <v>515.319475</v>
      </c>
      <c r="I56" s="128">
        <v>561.708</v>
      </c>
      <c r="J56" s="128">
        <v>527.5</v>
      </c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>
        <v>2.586965</v>
      </c>
      <c r="I57" s="128">
        <v>7.555</v>
      </c>
      <c r="J57" s="128">
        <v>7.348</v>
      </c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8">
        <v>595.175259</v>
      </c>
      <c r="I58" s="128">
        <v>561.642</v>
      </c>
      <c r="J58" s="128">
        <v>522.016</v>
      </c>
      <c r="K58" s="31"/>
    </row>
    <row r="59" spans="1:11" s="23" customFormat="1" ht="11.25" customHeight="1">
      <c r="A59" s="35" t="s">
        <v>47</v>
      </c>
      <c r="B59" s="36"/>
      <c r="C59" s="37"/>
      <c r="D59" s="37"/>
      <c r="E59" s="37"/>
      <c r="F59" s="38"/>
      <c r="G59" s="39"/>
      <c r="H59" s="129">
        <v>2982.691318</v>
      </c>
      <c r="I59" s="130">
        <v>3176.281</v>
      </c>
      <c r="J59" s="130">
        <v>2917.664</v>
      </c>
      <c r="K59" s="40">
        <v>91.85786773903192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8">
        <v>29.017</v>
      </c>
      <c r="I61" s="128">
        <v>28.934</v>
      </c>
      <c r="J61" s="128">
        <v>28.934</v>
      </c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8">
        <v>0.291763</v>
      </c>
      <c r="I62" s="128">
        <v>0.365</v>
      </c>
      <c r="J62" s="128">
        <v>0.365</v>
      </c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8">
        <v>287.271528</v>
      </c>
      <c r="I63" s="128">
        <v>281.173</v>
      </c>
      <c r="J63" s="128">
        <v>283.273</v>
      </c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9">
        <v>314.78430699999996</v>
      </c>
      <c r="I64" s="130">
        <v>310.472</v>
      </c>
      <c r="J64" s="130">
        <v>312.572</v>
      </c>
      <c r="K64" s="40">
        <v>100.67638949728156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/>
      <c r="D66" s="37"/>
      <c r="E66" s="37"/>
      <c r="F66" s="38"/>
      <c r="G66" s="39"/>
      <c r="H66" s="129">
        <v>106.286755</v>
      </c>
      <c r="I66" s="130">
        <v>64.188</v>
      </c>
      <c r="J66" s="130">
        <v>53.5</v>
      </c>
      <c r="K66" s="40">
        <v>83.3489125693276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8">
        <v>326.861725</v>
      </c>
      <c r="I68" s="128">
        <v>451.916</v>
      </c>
      <c r="J68" s="128">
        <v>390</v>
      </c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8">
        <v>3.51778</v>
      </c>
      <c r="I69" s="128">
        <v>5.665</v>
      </c>
      <c r="J69" s="128">
        <v>5</v>
      </c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9">
        <v>330.379505</v>
      </c>
      <c r="I70" s="130">
        <v>457.581</v>
      </c>
      <c r="J70" s="130">
        <v>395</v>
      </c>
      <c r="K70" s="40">
        <v>86.32351430675662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8">
        <v>0.634619</v>
      </c>
      <c r="I72" s="128">
        <v>1.917</v>
      </c>
      <c r="J72" s="128">
        <v>1.917</v>
      </c>
      <c r="K72" s="31"/>
    </row>
    <row r="73" spans="1:11" s="32" customFormat="1" ht="11.25" customHeight="1">
      <c r="A73" s="34" t="s">
        <v>57</v>
      </c>
      <c r="B73" s="28"/>
      <c r="C73" s="29"/>
      <c r="D73" s="29"/>
      <c r="E73" s="29"/>
      <c r="F73" s="30"/>
      <c r="G73" s="30"/>
      <c r="H73" s="128">
        <v>60.447978000000006</v>
      </c>
      <c r="I73" s="128">
        <v>51.51</v>
      </c>
      <c r="J73" s="128">
        <v>55.145</v>
      </c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8">
        <v>32.574039</v>
      </c>
      <c r="I74" s="128">
        <v>30.31</v>
      </c>
      <c r="J74" s="128">
        <v>31</v>
      </c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8">
        <v>1.3237539999999999</v>
      </c>
      <c r="I75" s="128">
        <v>4.912</v>
      </c>
      <c r="J75" s="128">
        <v>5.5</v>
      </c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8">
        <v>27.28</v>
      </c>
      <c r="I76" s="128">
        <v>26.653</v>
      </c>
      <c r="J76" s="128">
        <v>26.9</v>
      </c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8">
        <v>0.532122</v>
      </c>
      <c r="I77" s="128">
        <v>0.331</v>
      </c>
      <c r="J77" s="128">
        <v>0.331</v>
      </c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8">
        <v>3.152523</v>
      </c>
      <c r="I78" s="128">
        <v>5.575</v>
      </c>
      <c r="J78" s="128">
        <v>7.1</v>
      </c>
      <c r="K78" s="31"/>
    </row>
    <row r="79" spans="1:11" s="32" customFormat="1" ht="11.25" customHeight="1">
      <c r="A79" s="34" t="s">
        <v>63</v>
      </c>
      <c r="B79" s="28"/>
      <c r="C79" s="29"/>
      <c r="D79" s="29"/>
      <c r="E79" s="29"/>
      <c r="F79" s="30"/>
      <c r="G79" s="30"/>
      <c r="H79" s="128">
        <v>0.658255</v>
      </c>
      <c r="I79" s="128">
        <v>0.486</v>
      </c>
      <c r="J79" s="128">
        <v>1.08</v>
      </c>
      <c r="K79" s="31"/>
    </row>
    <row r="80" spans="1:11" s="23" customFormat="1" ht="11.25" customHeight="1">
      <c r="A80" s="41" t="s">
        <v>64</v>
      </c>
      <c r="B80" s="36"/>
      <c r="C80" s="37"/>
      <c r="D80" s="37"/>
      <c r="E80" s="37"/>
      <c r="F80" s="38"/>
      <c r="G80" s="39"/>
      <c r="H80" s="129">
        <v>124.296834</v>
      </c>
      <c r="I80" s="130">
        <v>121.694</v>
      </c>
      <c r="J80" s="130">
        <v>128.973</v>
      </c>
      <c r="K80" s="40">
        <v>105.98139596035959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8">
        <v>2.162471</v>
      </c>
      <c r="I82" s="128">
        <v>3.176</v>
      </c>
      <c r="J82" s="128">
        <v>3.177</v>
      </c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8">
        <v>5.368094</v>
      </c>
      <c r="I83" s="128">
        <v>12.648</v>
      </c>
      <c r="J83" s="128">
        <v>12.648</v>
      </c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9">
        <v>7.530564999999999</v>
      </c>
      <c r="I84" s="130">
        <v>15.824</v>
      </c>
      <c r="J84" s="130">
        <v>15.825</v>
      </c>
      <c r="K84" s="40">
        <v>100.00631951466127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/>
      <c r="D87" s="48"/>
      <c r="E87" s="48"/>
      <c r="F87" s="49"/>
      <c r="G87" s="39"/>
      <c r="H87" s="133">
        <v>5410.111191</v>
      </c>
      <c r="I87" s="134">
        <v>5608.932</v>
      </c>
      <c r="J87" s="134">
        <v>5246.038</v>
      </c>
      <c r="K87" s="49">
        <v>93.53006953908515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K625"/>
  <sheetViews>
    <sheetView view="pageBreakPreview" zoomScaleSheetLayoutView="100" workbookViewId="0" topLeftCell="A1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71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3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3</v>
      </c>
      <c r="D9" s="29">
        <v>4</v>
      </c>
      <c r="E9" s="29">
        <v>4</v>
      </c>
      <c r="F9" s="30"/>
      <c r="G9" s="30"/>
      <c r="H9" s="128">
        <v>0.009</v>
      </c>
      <c r="I9" s="128">
        <v>0.005</v>
      </c>
      <c r="J9" s="128">
        <v>0.019</v>
      </c>
      <c r="K9" s="31"/>
    </row>
    <row r="10" spans="1:11" s="32" customFormat="1" ht="11.25" customHeight="1">
      <c r="A10" s="34" t="s">
        <v>9</v>
      </c>
      <c r="B10" s="28"/>
      <c r="C10" s="29">
        <v>93</v>
      </c>
      <c r="D10" s="29">
        <v>92</v>
      </c>
      <c r="E10" s="29">
        <v>92</v>
      </c>
      <c r="F10" s="30"/>
      <c r="G10" s="30"/>
      <c r="H10" s="128">
        <v>0.246</v>
      </c>
      <c r="I10" s="128">
        <v>0.184</v>
      </c>
      <c r="J10" s="128">
        <v>0.459</v>
      </c>
      <c r="K10" s="31"/>
    </row>
    <row r="11" spans="1:11" s="32" customFormat="1" ht="11.25" customHeight="1">
      <c r="A11" s="27" t="s">
        <v>10</v>
      </c>
      <c r="B11" s="28"/>
      <c r="C11" s="29">
        <v>3</v>
      </c>
      <c r="D11" s="29">
        <v>3</v>
      </c>
      <c r="E11" s="29">
        <v>3</v>
      </c>
      <c r="F11" s="30"/>
      <c r="G11" s="30"/>
      <c r="H11" s="128">
        <v>0.009</v>
      </c>
      <c r="I11" s="128">
        <v>0.018</v>
      </c>
      <c r="J11" s="128">
        <v>0.001</v>
      </c>
      <c r="K11" s="31"/>
    </row>
    <row r="12" spans="1:11" s="32" customFormat="1" ht="11.25" customHeight="1">
      <c r="A12" s="34" t="s">
        <v>11</v>
      </c>
      <c r="B12" s="28"/>
      <c r="C12" s="29">
        <v>2</v>
      </c>
      <c r="D12" s="29">
        <v>1</v>
      </c>
      <c r="E12" s="29">
        <v>2</v>
      </c>
      <c r="F12" s="30"/>
      <c r="G12" s="30"/>
      <c r="H12" s="128">
        <v>0.005</v>
      </c>
      <c r="I12" s="128">
        <v>0.002</v>
      </c>
      <c r="J12" s="128">
        <v>0.006</v>
      </c>
      <c r="K12" s="31"/>
    </row>
    <row r="13" spans="1:11" s="23" customFormat="1" ht="11.25" customHeight="1">
      <c r="A13" s="35" t="s">
        <v>12</v>
      </c>
      <c r="B13" s="36"/>
      <c r="C13" s="37">
        <v>101</v>
      </c>
      <c r="D13" s="37">
        <v>100</v>
      </c>
      <c r="E13" s="37">
        <v>101</v>
      </c>
      <c r="F13" s="38">
        <v>101</v>
      </c>
      <c r="G13" s="39"/>
      <c r="H13" s="129">
        <v>0.269</v>
      </c>
      <c r="I13" s="130">
        <v>0.209</v>
      </c>
      <c r="J13" s="130">
        <v>0.48500000000000004</v>
      </c>
      <c r="K13" s="40">
        <v>232.0574162679426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/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9"/>
      <c r="I22" s="130"/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533</v>
      </c>
      <c r="D24" s="37">
        <v>402</v>
      </c>
      <c r="E24" s="37">
        <v>1146</v>
      </c>
      <c r="F24" s="38">
        <v>285.07462686567163</v>
      </c>
      <c r="G24" s="39"/>
      <c r="H24" s="129">
        <v>1.37</v>
      </c>
      <c r="I24" s="130">
        <v>1.193</v>
      </c>
      <c r="J24" s="130">
        <v>1.508</v>
      </c>
      <c r="K24" s="40">
        <v>126.40402347024309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10</v>
      </c>
      <c r="D26" s="37">
        <v>10</v>
      </c>
      <c r="E26" s="37">
        <v>10</v>
      </c>
      <c r="F26" s="38">
        <v>100</v>
      </c>
      <c r="G26" s="39"/>
      <c r="H26" s="129">
        <v>0.047</v>
      </c>
      <c r="I26" s="130">
        <v>0.04</v>
      </c>
      <c r="J26" s="130">
        <v>0.04</v>
      </c>
      <c r="K26" s="40">
        <v>100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1901</v>
      </c>
      <c r="D28" s="29">
        <v>2612</v>
      </c>
      <c r="E28" s="29">
        <v>2039</v>
      </c>
      <c r="F28" s="30"/>
      <c r="G28" s="30"/>
      <c r="H28" s="128">
        <v>5.739</v>
      </c>
      <c r="I28" s="128">
        <v>8</v>
      </c>
      <c r="J28" s="128">
        <v>5</v>
      </c>
      <c r="K28" s="31"/>
    </row>
    <row r="29" spans="1:11" s="32" customFormat="1" ht="11.25" customHeight="1">
      <c r="A29" s="34" t="s">
        <v>22</v>
      </c>
      <c r="B29" s="28"/>
      <c r="C29" s="29">
        <v>1129</v>
      </c>
      <c r="D29" s="29">
        <v>968</v>
      </c>
      <c r="E29" s="29">
        <v>870</v>
      </c>
      <c r="F29" s="30"/>
      <c r="G29" s="30"/>
      <c r="H29" s="128">
        <v>1.828</v>
      </c>
      <c r="I29" s="128">
        <v>1.1</v>
      </c>
      <c r="J29" s="128">
        <v>0.81</v>
      </c>
      <c r="K29" s="31"/>
    </row>
    <row r="30" spans="1:11" s="32" customFormat="1" ht="11.25" customHeight="1">
      <c r="A30" s="34" t="s">
        <v>23</v>
      </c>
      <c r="B30" s="28"/>
      <c r="C30" s="29">
        <v>66336</v>
      </c>
      <c r="D30" s="29">
        <v>62512</v>
      </c>
      <c r="E30" s="29">
        <v>61350</v>
      </c>
      <c r="F30" s="30"/>
      <c r="G30" s="30"/>
      <c r="H30" s="128">
        <v>197.256</v>
      </c>
      <c r="I30" s="128">
        <v>148.518</v>
      </c>
      <c r="J30" s="128">
        <v>81.651</v>
      </c>
      <c r="K30" s="31"/>
    </row>
    <row r="31" spans="1:11" s="23" customFormat="1" ht="11.25" customHeight="1">
      <c r="A31" s="41" t="s">
        <v>24</v>
      </c>
      <c r="B31" s="36"/>
      <c r="C31" s="37">
        <v>69366</v>
      </c>
      <c r="D31" s="37">
        <v>66092</v>
      </c>
      <c r="E31" s="37">
        <v>64259</v>
      </c>
      <c r="F31" s="38">
        <v>97.22659323367428</v>
      </c>
      <c r="G31" s="39"/>
      <c r="H31" s="129">
        <v>204.823</v>
      </c>
      <c r="I31" s="130">
        <v>157.618</v>
      </c>
      <c r="J31" s="130">
        <v>87.461</v>
      </c>
      <c r="K31" s="40">
        <v>55.48922077427705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26</v>
      </c>
      <c r="D33" s="29">
        <v>50</v>
      </c>
      <c r="E33" s="29">
        <v>50</v>
      </c>
      <c r="F33" s="30"/>
      <c r="G33" s="30"/>
      <c r="H33" s="128">
        <v>0.13</v>
      </c>
      <c r="I33" s="128">
        <v>0.081</v>
      </c>
      <c r="J33" s="128">
        <v>0.025</v>
      </c>
      <c r="K33" s="31"/>
    </row>
    <row r="34" spans="1:11" s="32" customFormat="1" ht="11.25" customHeight="1">
      <c r="A34" s="34" t="s">
        <v>26</v>
      </c>
      <c r="B34" s="28"/>
      <c r="C34" s="29">
        <v>43</v>
      </c>
      <c r="D34" s="29">
        <v>26</v>
      </c>
      <c r="E34" s="29">
        <v>30</v>
      </c>
      <c r="F34" s="30"/>
      <c r="G34" s="30"/>
      <c r="H34" s="128">
        <v>0.134</v>
      </c>
      <c r="I34" s="128">
        <v>0.08</v>
      </c>
      <c r="J34" s="128">
        <v>0.027</v>
      </c>
      <c r="K34" s="31"/>
    </row>
    <row r="35" spans="1:11" s="32" customFormat="1" ht="11.25" customHeight="1">
      <c r="A35" s="34" t="s">
        <v>27</v>
      </c>
      <c r="B35" s="28"/>
      <c r="C35" s="29">
        <v>217</v>
      </c>
      <c r="D35" s="29">
        <v>217</v>
      </c>
      <c r="E35" s="29">
        <v>67</v>
      </c>
      <c r="F35" s="30"/>
      <c r="G35" s="30"/>
      <c r="H35" s="128">
        <v>0.969</v>
      </c>
      <c r="I35" s="128">
        <v>0.3</v>
      </c>
      <c r="J35" s="128">
        <v>0.222</v>
      </c>
      <c r="K35" s="31"/>
    </row>
    <row r="36" spans="1:11" s="32" customFormat="1" ht="11.25" customHeight="1">
      <c r="A36" s="34" t="s">
        <v>28</v>
      </c>
      <c r="B36" s="28"/>
      <c r="C36" s="29">
        <v>14</v>
      </c>
      <c r="D36" s="29">
        <v>14</v>
      </c>
      <c r="E36" s="29">
        <v>78</v>
      </c>
      <c r="F36" s="30"/>
      <c r="G36" s="30"/>
      <c r="H36" s="128">
        <v>0.037</v>
      </c>
      <c r="I36" s="128">
        <v>0.15</v>
      </c>
      <c r="J36" s="128">
        <v>0.002</v>
      </c>
      <c r="K36" s="31"/>
    </row>
    <row r="37" spans="1:11" s="23" customFormat="1" ht="11.25" customHeight="1">
      <c r="A37" s="35" t="s">
        <v>29</v>
      </c>
      <c r="B37" s="36"/>
      <c r="C37" s="37">
        <v>300</v>
      </c>
      <c r="D37" s="37">
        <v>307</v>
      </c>
      <c r="E37" s="37">
        <v>225</v>
      </c>
      <c r="F37" s="38">
        <v>73.28990228013029</v>
      </c>
      <c r="G37" s="39"/>
      <c r="H37" s="129">
        <v>1.27</v>
      </c>
      <c r="I37" s="130">
        <v>0.611</v>
      </c>
      <c r="J37" s="130">
        <v>0.276</v>
      </c>
      <c r="K37" s="40">
        <v>45.17184942716858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1</v>
      </c>
      <c r="D39" s="37">
        <v>1</v>
      </c>
      <c r="E39" s="37">
        <v>20</v>
      </c>
      <c r="F39" s="38">
        <v>2000</v>
      </c>
      <c r="G39" s="39"/>
      <c r="H39" s="129">
        <v>0.002</v>
      </c>
      <c r="I39" s="130">
        <v>0.002</v>
      </c>
      <c r="J39" s="130">
        <v>0.03</v>
      </c>
      <c r="K39" s="40">
        <v>1500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>
        <v>7</v>
      </c>
      <c r="D41" s="29">
        <v>29</v>
      </c>
      <c r="E41" s="29">
        <v>15</v>
      </c>
      <c r="F41" s="30"/>
      <c r="G41" s="30"/>
      <c r="H41" s="128">
        <v>0.021</v>
      </c>
      <c r="I41" s="128">
        <v>0.035</v>
      </c>
      <c r="J41" s="128">
        <v>0.014</v>
      </c>
      <c r="K41" s="31"/>
    </row>
    <row r="42" spans="1:11" s="32" customFormat="1" ht="11.25" customHeight="1">
      <c r="A42" s="34" t="s">
        <v>32</v>
      </c>
      <c r="B42" s="28"/>
      <c r="C42" s="29">
        <v>387</v>
      </c>
      <c r="D42" s="29">
        <v>462</v>
      </c>
      <c r="E42" s="29">
        <v>368</v>
      </c>
      <c r="F42" s="30"/>
      <c r="G42" s="30"/>
      <c r="H42" s="128">
        <v>1.643</v>
      </c>
      <c r="I42" s="128">
        <v>1.565</v>
      </c>
      <c r="J42" s="128">
        <v>1.02</v>
      </c>
      <c r="K42" s="31"/>
    </row>
    <row r="43" spans="1:11" s="32" customFormat="1" ht="11.25" customHeight="1">
      <c r="A43" s="34" t="s">
        <v>33</v>
      </c>
      <c r="B43" s="28"/>
      <c r="C43" s="29">
        <v>44</v>
      </c>
      <c r="D43" s="29">
        <v>42</v>
      </c>
      <c r="E43" s="29">
        <v>27</v>
      </c>
      <c r="F43" s="30"/>
      <c r="G43" s="30"/>
      <c r="H43" s="128">
        <v>0.256</v>
      </c>
      <c r="I43" s="128">
        <v>0.198</v>
      </c>
      <c r="J43" s="128">
        <v>0.122</v>
      </c>
      <c r="K43" s="31"/>
    </row>
    <row r="44" spans="1:11" s="32" customFormat="1" ht="11.25" customHeight="1">
      <c r="A44" s="34" t="s">
        <v>34</v>
      </c>
      <c r="B44" s="28"/>
      <c r="C44" s="29">
        <v>177</v>
      </c>
      <c r="D44" s="29">
        <v>158</v>
      </c>
      <c r="E44" s="29">
        <v>100</v>
      </c>
      <c r="F44" s="30"/>
      <c r="G44" s="30"/>
      <c r="H44" s="128">
        <v>0.601</v>
      </c>
      <c r="I44" s="128">
        <v>0.523</v>
      </c>
      <c r="J44" s="128">
        <v>0.238</v>
      </c>
      <c r="K44" s="31"/>
    </row>
    <row r="45" spans="1:11" s="32" customFormat="1" ht="11.25" customHeight="1">
      <c r="A45" s="34" t="s">
        <v>35</v>
      </c>
      <c r="B45" s="28"/>
      <c r="C45" s="29">
        <v>40</v>
      </c>
      <c r="D45" s="29">
        <v>40</v>
      </c>
      <c r="E45" s="29">
        <v>18</v>
      </c>
      <c r="F45" s="30"/>
      <c r="G45" s="30"/>
      <c r="H45" s="128">
        <v>0.179</v>
      </c>
      <c r="I45" s="128">
        <v>0.161</v>
      </c>
      <c r="J45" s="128">
        <v>0.056</v>
      </c>
      <c r="K45" s="31"/>
    </row>
    <row r="46" spans="1:11" s="32" customFormat="1" ht="11.25" customHeight="1">
      <c r="A46" s="34" t="s">
        <v>36</v>
      </c>
      <c r="B46" s="28"/>
      <c r="C46" s="29">
        <v>98</v>
      </c>
      <c r="D46" s="29">
        <v>70</v>
      </c>
      <c r="E46" s="29">
        <v>56</v>
      </c>
      <c r="F46" s="30"/>
      <c r="G46" s="30"/>
      <c r="H46" s="128">
        <v>0.317</v>
      </c>
      <c r="I46" s="128">
        <v>0.167</v>
      </c>
      <c r="J46" s="128">
        <v>0.091</v>
      </c>
      <c r="K46" s="31"/>
    </row>
    <row r="47" spans="1:11" s="32" customFormat="1" ht="11.25" customHeight="1">
      <c r="A47" s="34" t="s">
        <v>37</v>
      </c>
      <c r="B47" s="28"/>
      <c r="C47" s="29">
        <v>2</v>
      </c>
      <c r="D47" s="29">
        <v>16</v>
      </c>
      <c r="E47" s="29">
        <v>9</v>
      </c>
      <c r="F47" s="30"/>
      <c r="G47" s="30"/>
      <c r="H47" s="128">
        <v>0.006</v>
      </c>
      <c r="I47" s="128">
        <v>0.051</v>
      </c>
      <c r="J47" s="128">
        <v>0.007</v>
      </c>
      <c r="K47" s="31"/>
    </row>
    <row r="48" spans="1:11" s="32" customFormat="1" ht="11.25" customHeight="1">
      <c r="A48" s="34" t="s">
        <v>38</v>
      </c>
      <c r="B48" s="28"/>
      <c r="C48" s="29">
        <v>601</v>
      </c>
      <c r="D48" s="29">
        <v>562</v>
      </c>
      <c r="E48" s="29">
        <v>296</v>
      </c>
      <c r="F48" s="30"/>
      <c r="G48" s="30"/>
      <c r="H48" s="128">
        <v>2.751</v>
      </c>
      <c r="I48" s="128">
        <v>2.263</v>
      </c>
      <c r="J48" s="128">
        <v>0.895</v>
      </c>
      <c r="K48" s="31"/>
    </row>
    <row r="49" spans="1:11" s="32" customFormat="1" ht="11.25" customHeight="1">
      <c r="A49" s="34" t="s">
        <v>39</v>
      </c>
      <c r="B49" s="28"/>
      <c r="C49" s="29">
        <v>94</v>
      </c>
      <c r="D49" s="29">
        <v>87</v>
      </c>
      <c r="E49" s="29">
        <v>56</v>
      </c>
      <c r="F49" s="30"/>
      <c r="G49" s="30"/>
      <c r="H49" s="128">
        <v>0.371</v>
      </c>
      <c r="I49" s="128">
        <v>0.214</v>
      </c>
      <c r="J49" s="128">
        <v>0.159</v>
      </c>
      <c r="K49" s="31"/>
    </row>
    <row r="50" spans="1:11" s="23" customFormat="1" ht="11.25" customHeight="1">
      <c r="A50" s="41" t="s">
        <v>40</v>
      </c>
      <c r="B50" s="36"/>
      <c r="C50" s="37">
        <v>1450</v>
      </c>
      <c r="D50" s="37">
        <v>1466</v>
      </c>
      <c r="E50" s="37">
        <v>945</v>
      </c>
      <c r="F50" s="38">
        <v>64.46111869031378</v>
      </c>
      <c r="G50" s="39"/>
      <c r="H50" s="129">
        <v>6.145</v>
      </c>
      <c r="I50" s="130">
        <v>5.177</v>
      </c>
      <c r="J50" s="130">
        <v>2.602</v>
      </c>
      <c r="K50" s="40">
        <v>50.260768785010626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290</v>
      </c>
      <c r="D52" s="37">
        <v>225</v>
      </c>
      <c r="E52" s="37">
        <v>205</v>
      </c>
      <c r="F52" s="38">
        <v>91.11111111111111</v>
      </c>
      <c r="G52" s="39"/>
      <c r="H52" s="129">
        <v>0.929</v>
      </c>
      <c r="I52" s="130">
        <v>0.571</v>
      </c>
      <c r="J52" s="130">
        <v>0.137</v>
      </c>
      <c r="K52" s="40">
        <v>23.992994746059548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1222</v>
      </c>
      <c r="D54" s="29">
        <v>3629</v>
      </c>
      <c r="E54" s="29">
        <v>2211</v>
      </c>
      <c r="F54" s="30"/>
      <c r="G54" s="30"/>
      <c r="H54" s="128">
        <v>8.969</v>
      </c>
      <c r="I54" s="128">
        <v>24.043</v>
      </c>
      <c r="J54" s="128">
        <v>15.016</v>
      </c>
      <c r="K54" s="31"/>
    </row>
    <row r="55" spans="1:11" s="32" customFormat="1" ht="11.25" customHeight="1">
      <c r="A55" s="34" t="s">
        <v>43</v>
      </c>
      <c r="B55" s="28"/>
      <c r="C55" s="29">
        <v>195</v>
      </c>
      <c r="D55" s="29">
        <v>489</v>
      </c>
      <c r="E55" s="29">
        <v>393</v>
      </c>
      <c r="F55" s="30"/>
      <c r="G55" s="30"/>
      <c r="H55" s="128">
        <v>0.647</v>
      </c>
      <c r="I55" s="128">
        <v>1.956</v>
      </c>
      <c r="J55" s="128">
        <v>0.835</v>
      </c>
      <c r="K55" s="31"/>
    </row>
    <row r="56" spans="1:11" s="32" customFormat="1" ht="11.25" customHeight="1">
      <c r="A56" s="34" t="s">
        <v>44</v>
      </c>
      <c r="B56" s="28"/>
      <c r="C56" s="29">
        <v>483</v>
      </c>
      <c r="D56" s="29">
        <v>827</v>
      </c>
      <c r="E56" s="29">
        <v>600</v>
      </c>
      <c r="F56" s="30"/>
      <c r="G56" s="30"/>
      <c r="H56" s="128">
        <v>1.549</v>
      </c>
      <c r="I56" s="128">
        <v>1.18</v>
      </c>
      <c r="J56" s="128">
        <v>0.63</v>
      </c>
      <c r="K56" s="31"/>
    </row>
    <row r="57" spans="1:11" s="32" customFormat="1" ht="11.25" customHeight="1">
      <c r="A57" s="34" t="s">
        <v>45</v>
      </c>
      <c r="B57" s="28"/>
      <c r="C57" s="29">
        <v>207</v>
      </c>
      <c r="D57" s="29">
        <v>207</v>
      </c>
      <c r="E57" s="29">
        <v>299</v>
      </c>
      <c r="F57" s="30"/>
      <c r="G57" s="30"/>
      <c r="H57" s="128">
        <v>0.346</v>
      </c>
      <c r="I57" s="128">
        <v>0.821</v>
      </c>
      <c r="J57" s="128">
        <v>0.82</v>
      </c>
      <c r="K57" s="31"/>
    </row>
    <row r="58" spans="1:11" s="32" customFormat="1" ht="11.25" customHeight="1">
      <c r="A58" s="34" t="s">
        <v>46</v>
      </c>
      <c r="B58" s="28"/>
      <c r="C58" s="29">
        <v>1418</v>
      </c>
      <c r="D58" s="29">
        <v>1438</v>
      </c>
      <c r="E58" s="29">
        <v>1350</v>
      </c>
      <c r="F58" s="30"/>
      <c r="G58" s="30"/>
      <c r="H58" s="128">
        <v>3.44</v>
      </c>
      <c r="I58" s="128">
        <v>3.385</v>
      </c>
      <c r="J58" s="128">
        <v>1.038</v>
      </c>
      <c r="K58" s="31"/>
    </row>
    <row r="59" spans="1:11" s="23" customFormat="1" ht="11.25" customHeight="1">
      <c r="A59" s="35" t="s">
        <v>47</v>
      </c>
      <c r="B59" s="36"/>
      <c r="C59" s="37">
        <v>3525</v>
      </c>
      <c r="D59" s="37">
        <v>6590</v>
      </c>
      <c r="E59" s="37">
        <v>4853</v>
      </c>
      <c r="F59" s="38">
        <v>73.64188163884674</v>
      </c>
      <c r="G59" s="39"/>
      <c r="H59" s="129">
        <v>14.950999999999999</v>
      </c>
      <c r="I59" s="130">
        <v>31.384999999999998</v>
      </c>
      <c r="J59" s="130">
        <v>18.339</v>
      </c>
      <c r="K59" s="40">
        <v>58.43237215230205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78</v>
      </c>
      <c r="D61" s="29">
        <v>121</v>
      </c>
      <c r="E61" s="29">
        <v>113</v>
      </c>
      <c r="F61" s="30"/>
      <c r="G61" s="30"/>
      <c r="H61" s="128">
        <v>0.439</v>
      </c>
      <c r="I61" s="128">
        <v>0.371</v>
      </c>
      <c r="J61" s="128">
        <v>0.227</v>
      </c>
      <c r="K61" s="31"/>
    </row>
    <row r="62" spans="1:11" s="32" customFormat="1" ht="11.25" customHeight="1">
      <c r="A62" s="34" t="s">
        <v>49</v>
      </c>
      <c r="B62" s="28"/>
      <c r="C62" s="29">
        <v>17</v>
      </c>
      <c r="D62" s="29">
        <v>17</v>
      </c>
      <c r="E62" s="29">
        <v>21</v>
      </c>
      <c r="F62" s="30"/>
      <c r="G62" s="30"/>
      <c r="H62" s="128">
        <v>0.039</v>
      </c>
      <c r="I62" s="128">
        <v>0.03</v>
      </c>
      <c r="J62" s="128">
        <v>0.016</v>
      </c>
      <c r="K62" s="31"/>
    </row>
    <row r="63" spans="1:11" s="32" customFormat="1" ht="11.25" customHeight="1">
      <c r="A63" s="34" t="s">
        <v>50</v>
      </c>
      <c r="B63" s="28"/>
      <c r="C63" s="29">
        <v>131</v>
      </c>
      <c r="D63" s="29">
        <v>131</v>
      </c>
      <c r="E63" s="29">
        <v>158</v>
      </c>
      <c r="F63" s="30"/>
      <c r="G63" s="30"/>
      <c r="H63" s="128">
        <v>0.422</v>
      </c>
      <c r="I63" s="128">
        <v>0.263</v>
      </c>
      <c r="J63" s="128">
        <v>0.065</v>
      </c>
      <c r="K63" s="31"/>
    </row>
    <row r="64" spans="1:11" s="23" customFormat="1" ht="11.25" customHeight="1">
      <c r="A64" s="35" t="s">
        <v>51</v>
      </c>
      <c r="B64" s="36"/>
      <c r="C64" s="37">
        <v>226</v>
      </c>
      <c r="D64" s="37">
        <v>269</v>
      </c>
      <c r="E64" s="37">
        <v>292</v>
      </c>
      <c r="F64" s="38">
        <v>108.55018587360595</v>
      </c>
      <c r="G64" s="39"/>
      <c r="H64" s="129">
        <v>0.8999999999999999</v>
      </c>
      <c r="I64" s="130">
        <v>0.664</v>
      </c>
      <c r="J64" s="130">
        <v>0.308</v>
      </c>
      <c r="K64" s="40">
        <v>46.3855421686747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356</v>
      </c>
      <c r="D66" s="37">
        <v>359.56</v>
      </c>
      <c r="E66" s="37">
        <v>370</v>
      </c>
      <c r="F66" s="38">
        <v>102.90354878184448</v>
      </c>
      <c r="G66" s="39"/>
      <c r="H66" s="129">
        <v>0.434</v>
      </c>
      <c r="I66" s="130">
        <v>0.503</v>
      </c>
      <c r="J66" s="130">
        <v>0.16</v>
      </c>
      <c r="K66" s="40">
        <v>31.809145129224653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5532</v>
      </c>
      <c r="D68" s="29">
        <v>5100</v>
      </c>
      <c r="E68" s="29">
        <v>3800</v>
      </c>
      <c r="F68" s="30"/>
      <c r="G68" s="30"/>
      <c r="H68" s="128">
        <v>16.92</v>
      </c>
      <c r="I68" s="128">
        <v>13</v>
      </c>
      <c r="J68" s="128">
        <v>4</v>
      </c>
      <c r="K68" s="31"/>
    </row>
    <row r="69" spans="1:11" s="32" customFormat="1" ht="11.25" customHeight="1">
      <c r="A69" s="34" t="s">
        <v>54</v>
      </c>
      <c r="B69" s="28"/>
      <c r="C69" s="29">
        <v>224</v>
      </c>
      <c r="D69" s="29">
        <v>140</v>
      </c>
      <c r="E69" s="29">
        <v>200</v>
      </c>
      <c r="F69" s="30"/>
      <c r="G69" s="30"/>
      <c r="H69" s="128">
        <v>0.566</v>
      </c>
      <c r="I69" s="128">
        <v>0.3</v>
      </c>
      <c r="J69" s="128">
        <v>0.03</v>
      </c>
      <c r="K69" s="31"/>
    </row>
    <row r="70" spans="1:11" s="23" customFormat="1" ht="11.25" customHeight="1">
      <c r="A70" s="35" t="s">
        <v>55</v>
      </c>
      <c r="B70" s="36"/>
      <c r="C70" s="37">
        <v>5756</v>
      </c>
      <c r="D70" s="37">
        <v>5240</v>
      </c>
      <c r="E70" s="37">
        <v>4000</v>
      </c>
      <c r="F70" s="38">
        <v>76.33587786259542</v>
      </c>
      <c r="G70" s="39"/>
      <c r="H70" s="129">
        <v>17.486</v>
      </c>
      <c r="I70" s="130">
        <v>13.3</v>
      </c>
      <c r="J70" s="130">
        <v>4.03</v>
      </c>
      <c r="K70" s="40">
        <v>30.300751879699245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92</v>
      </c>
      <c r="D72" s="29">
        <v>142</v>
      </c>
      <c r="E72" s="29">
        <v>142</v>
      </c>
      <c r="F72" s="30"/>
      <c r="G72" s="30"/>
      <c r="H72" s="128">
        <v>0.111</v>
      </c>
      <c r="I72" s="128">
        <v>0.145</v>
      </c>
      <c r="J72" s="128">
        <v>0.012</v>
      </c>
      <c r="K72" s="31"/>
    </row>
    <row r="73" spans="1:11" s="32" customFormat="1" ht="11.25" customHeight="1">
      <c r="A73" s="34" t="s">
        <v>57</v>
      </c>
      <c r="B73" s="28"/>
      <c r="C73" s="29">
        <v>39650</v>
      </c>
      <c r="D73" s="29">
        <v>45495</v>
      </c>
      <c r="E73" s="29">
        <v>42004</v>
      </c>
      <c r="F73" s="30"/>
      <c r="G73" s="30"/>
      <c r="H73" s="128">
        <v>115.769</v>
      </c>
      <c r="I73" s="128">
        <v>111.463</v>
      </c>
      <c r="J73" s="128">
        <v>88.208</v>
      </c>
      <c r="K73" s="31"/>
    </row>
    <row r="74" spans="1:11" s="32" customFormat="1" ht="11.25" customHeight="1">
      <c r="A74" s="34" t="s">
        <v>58</v>
      </c>
      <c r="B74" s="28"/>
      <c r="C74" s="29">
        <v>37966</v>
      </c>
      <c r="D74" s="29">
        <v>41248</v>
      </c>
      <c r="E74" s="29">
        <v>39600</v>
      </c>
      <c r="F74" s="30"/>
      <c r="G74" s="30"/>
      <c r="H74" s="128">
        <v>100.096</v>
      </c>
      <c r="I74" s="128">
        <v>97.218</v>
      </c>
      <c r="J74" s="128">
        <v>62.01</v>
      </c>
      <c r="K74" s="31"/>
    </row>
    <row r="75" spans="1:11" s="32" customFormat="1" ht="11.25" customHeight="1">
      <c r="A75" s="34" t="s">
        <v>59</v>
      </c>
      <c r="B75" s="28"/>
      <c r="C75" s="29">
        <v>2147</v>
      </c>
      <c r="D75" s="29">
        <v>2147</v>
      </c>
      <c r="E75" s="29">
        <v>2023</v>
      </c>
      <c r="F75" s="30"/>
      <c r="G75" s="30"/>
      <c r="H75" s="128">
        <v>5.291</v>
      </c>
      <c r="I75" s="128">
        <v>5.507</v>
      </c>
      <c r="J75" s="128">
        <v>1.095</v>
      </c>
      <c r="K75" s="31"/>
    </row>
    <row r="76" spans="1:11" s="32" customFormat="1" ht="11.25" customHeight="1">
      <c r="A76" s="34" t="s">
        <v>60</v>
      </c>
      <c r="B76" s="28"/>
      <c r="C76" s="29">
        <v>8985</v>
      </c>
      <c r="D76" s="29">
        <v>9750</v>
      </c>
      <c r="E76" s="29">
        <v>10450</v>
      </c>
      <c r="F76" s="30"/>
      <c r="G76" s="30"/>
      <c r="H76" s="128">
        <v>34.134</v>
      </c>
      <c r="I76" s="128">
        <v>28.763</v>
      </c>
      <c r="J76" s="128">
        <v>13.585</v>
      </c>
      <c r="K76" s="31"/>
    </row>
    <row r="77" spans="1:11" s="32" customFormat="1" ht="11.25" customHeight="1">
      <c r="A77" s="34" t="s">
        <v>61</v>
      </c>
      <c r="B77" s="28"/>
      <c r="C77" s="29">
        <v>4690</v>
      </c>
      <c r="D77" s="29">
        <v>5120</v>
      </c>
      <c r="E77" s="29">
        <v>5950</v>
      </c>
      <c r="F77" s="30"/>
      <c r="G77" s="30"/>
      <c r="H77" s="128">
        <v>11.004</v>
      </c>
      <c r="I77" s="128">
        <v>12.074</v>
      </c>
      <c r="J77" s="128">
        <v>6.091</v>
      </c>
      <c r="K77" s="31"/>
    </row>
    <row r="78" spans="1:11" s="32" customFormat="1" ht="11.25" customHeight="1">
      <c r="A78" s="34" t="s">
        <v>62</v>
      </c>
      <c r="B78" s="28"/>
      <c r="C78" s="29">
        <v>10943</v>
      </c>
      <c r="D78" s="29">
        <v>12657</v>
      </c>
      <c r="E78" s="29">
        <v>12000</v>
      </c>
      <c r="F78" s="30"/>
      <c r="G78" s="30"/>
      <c r="H78" s="128">
        <v>27.816</v>
      </c>
      <c r="I78" s="128">
        <v>26.7</v>
      </c>
      <c r="J78" s="128">
        <v>9.437</v>
      </c>
      <c r="K78" s="31"/>
    </row>
    <row r="79" spans="1:11" s="32" customFormat="1" ht="11.25" customHeight="1">
      <c r="A79" s="34" t="s">
        <v>63</v>
      </c>
      <c r="B79" s="28"/>
      <c r="C79" s="29">
        <v>72670</v>
      </c>
      <c r="D79" s="29">
        <v>79850</v>
      </c>
      <c r="E79" s="29">
        <v>79362</v>
      </c>
      <c r="F79" s="30"/>
      <c r="G79" s="30"/>
      <c r="H79" s="128">
        <v>227.559</v>
      </c>
      <c r="I79" s="128">
        <v>135.745</v>
      </c>
      <c r="J79" s="128">
        <v>96.192</v>
      </c>
      <c r="K79" s="31"/>
    </row>
    <row r="80" spans="1:11" s="23" customFormat="1" ht="11.25" customHeight="1">
      <c r="A80" s="41" t="s">
        <v>64</v>
      </c>
      <c r="B80" s="36"/>
      <c r="C80" s="37">
        <v>177143</v>
      </c>
      <c r="D80" s="37">
        <v>196409</v>
      </c>
      <c r="E80" s="37">
        <v>191531</v>
      </c>
      <c r="F80" s="38">
        <v>97.51640708928817</v>
      </c>
      <c r="G80" s="39"/>
      <c r="H80" s="129">
        <v>521.78</v>
      </c>
      <c r="I80" s="130">
        <v>417.615</v>
      </c>
      <c r="J80" s="130">
        <v>276.63</v>
      </c>
      <c r="K80" s="40">
        <v>66.24043676592076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8"/>
      <c r="I82" s="128"/>
      <c r="J82" s="128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8"/>
      <c r="I83" s="128"/>
      <c r="J83" s="128"/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9"/>
      <c r="I84" s="130"/>
      <c r="J84" s="130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259057</v>
      </c>
      <c r="D87" s="48">
        <v>277470.56</v>
      </c>
      <c r="E87" s="48">
        <v>267957</v>
      </c>
      <c r="F87" s="49">
        <v>96.5713263417928</v>
      </c>
      <c r="G87" s="39"/>
      <c r="H87" s="133">
        <v>770.406</v>
      </c>
      <c r="I87" s="134">
        <v>628.8879999999999</v>
      </c>
      <c r="J87" s="134">
        <v>392.006</v>
      </c>
      <c r="K87" s="49">
        <v>62.33319764409561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K625"/>
  <sheetViews>
    <sheetView view="pageBreakPreview" zoomScaleSheetLayoutView="100" workbookViewId="0" topLeftCell="A7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116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/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>
        <v>90.591</v>
      </c>
      <c r="I9" s="128">
        <v>55.538</v>
      </c>
      <c r="J9" s="128">
        <v>88.441</v>
      </c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>
        <v>52.19</v>
      </c>
      <c r="I10" s="128">
        <v>58.778</v>
      </c>
      <c r="J10" s="128">
        <v>52.188</v>
      </c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>
        <v>229.67</v>
      </c>
      <c r="I11" s="128">
        <v>248.55</v>
      </c>
      <c r="J11" s="128">
        <v>229.45</v>
      </c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>
        <v>778.952</v>
      </c>
      <c r="I12" s="128">
        <v>463.085</v>
      </c>
      <c r="J12" s="128">
        <v>580.123</v>
      </c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9">
        <v>1151.403</v>
      </c>
      <c r="I13" s="130">
        <v>825.951</v>
      </c>
      <c r="J13" s="130">
        <v>950.202</v>
      </c>
      <c r="K13" s="40">
        <v>115.04338635100629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>
        <v>0.746</v>
      </c>
      <c r="I15" s="130">
        <v>0.862</v>
      </c>
      <c r="J15" s="130">
        <v>0.91</v>
      </c>
      <c r="K15" s="40">
        <v>105.56844547563806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>
        <v>0.859</v>
      </c>
      <c r="I17" s="130">
        <v>1.219</v>
      </c>
      <c r="J17" s="130">
        <v>0.36</v>
      </c>
      <c r="K17" s="40">
        <v>29.532403609515995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>
        <v>689.994</v>
      </c>
      <c r="I19" s="128">
        <v>711.961</v>
      </c>
      <c r="J19" s="128">
        <v>58.6</v>
      </c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>
        <v>20.129</v>
      </c>
      <c r="I20" s="128">
        <v>27.168</v>
      </c>
      <c r="J20" s="128">
        <v>26.2</v>
      </c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>
        <v>14.7965</v>
      </c>
      <c r="I21" s="128">
        <v>15.257</v>
      </c>
      <c r="J21" s="128">
        <v>16</v>
      </c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9">
        <v>724.9195</v>
      </c>
      <c r="I22" s="130">
        <v>754.386</v>
      </c>
      <c r="J22" s="130">
        <v>100.8</v>
      </c>
      <c r="K22" s="40">
        <v>13.361859843634427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9">
        <v>630.39</v>
      </c>
      <c r="I24" s="130">
        <v>614.219</v>
      </c>
      <c r="J24" s="130">
        <v>675</v>
      </c>
      <c r="K24" s="40">
        <v>109.89565610962865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9">
        <v>2116.558</v>
      </c>
      <c r="I26" s="130">
        <v>2134.445</v>
      </c>
      <c r="J26" s="130">
        <v>2100</v>
      </c>
      <c r="K26" s="40">
        <v>98.38623154965342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8">
        <v>149.037</v>
      </c>
      <c r="I28" s="128">
        <v>125.223</v>
      </c>
      <c r="J28" s="128">
        <v>117</v>
      </c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8">
        <v>13.221</v>
      </c>
      <c r="I29" s="128">
        <v>11.825</v>
      </c>
      <c r="J29" s="128">
        <v>16.8</v>
      </c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8">
        <v>906.496</v>
      </c>
      <c r="I30" s="128">
        <v>981.355</v>
      </c>
      <c r="J30" s="128">
        <v>832.74</v>
      </c>
      <c r="K30" s="31"/>
    </row>
    <row r="31" spans="1:11" s="23" customFormat="1" ht="11.25" customHeight="1">
      <c r="A31" s="41" t="s">
        <v>24</v>
      </c>
      <c r="B31" s="36"/>
      <c r="C31" s="37"/>
      <c r="D31" s="37"/>
      <c r="E31" s="37"/>
      <c r="F31" s="38"/>
      <c r="G31" s="39"/>
      <c r="H31" s="129">
        <v>1073.503</v>
      </c>
      <c r="I31" s="130">
        <v>1118.403</v>
      </c>
      <c r="J31" s="130">
        <v>966.54</v>
      </c>
      <c r="K31" s="40">
        <v>86.42144200256973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8">
        <v>2004.13</v>
      </c>
      <c r="I33" s="128">
        <v>1737.723</v>
      </c>
      <c r="J33" s="128">
        <v>1010.922</v>
      </c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8">
        <v>61.517</v>
      </c>
      <c r="I34" s="128">
        <v>58.5995</v>
      </c>
      <c r="J34" s="128">
        <v>45</v>
      </c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8">
        <v>139.192</v>
      </c>
      <c r="I35" s="128">
        <v>129.853</v>
      </c>
      <c r="J35" s="128">
        <v>112.214</v>
      </c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8">
        <v>1084.639</v>
      </c>
      <c r="I36" s="128">
        <v>917.5125</v>
      </c>
      <c r="J36" s="128">
        <v>617.685</v>
      </c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9">
        <v>3289.478</v>
      </c>
      <c r="I37" s="130">
        <v>2843.688</v>
      </c>
      <c r="J37" s="130">
        <v>1785.821</v>
      </c>
      <c r="K37" s="40">
        <v>62.799470265373685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9">
        <v>57.218</v>
      </c>
      <c r="I39" s="130">
        <v>65.0935</v>
      </c>
      <c r="J39" s="130">
        <v>59.5</v>
      </c>
      <c r="K39" s="40">
        <v>91.40697611896732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8">
        <v>5.029</v>
      </c>
      <c r="I41" s="128">
        <v>7.24</v>
      </c>
      <c r="J41" s="128">
        <v>11.6</v>
      </c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8">
        <v>526.252</v>
      </c>
      <c r="I42" s="128">
        <v>486.247</v>
      </c>
      <c r="J42" s="128">
        <v>599.235</v>
      </c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8">
        <v>143.024</v>
      </c>
      <c r="I43" s="128">
        <v>141.8995</v>
      </c>
      <c r="J43" s="128">
        <v>150.5</v>
      </c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8">
        <v>14.22</v>
      </c>
      <c r="I44" s="128">
        <v>12.432</v>
      </c>
      <c r="J44" s="128">
        <v>13.714</v>
      </c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8">
        <v>6.713</v>
      </c>
      <c r="I45" s="128">
        <v>6.093</v>
      </c>
      <c r="J45" s="128">
        <v>6.3</v>
      </c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8">
        <v>78.324</v>
      </c>
      <c r="I46" s="128">
        <v>117.176</v>
      </c>
      <c r="J46" s="128">
        <v>117.549</v>
      </c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8">
        <v>12.701</v>
      </c>
      <c r="I47" s="128">
        <v>16.309</v>
      </c>
      <c r="J47" s="128">
        <v>16</v>
      </c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8">
        <v>1228.959</v>
      </c>
      <c r="I48" s="128">
        <v>1451.887</v>
      </c>
      <c r="J48" s="128">
        <v>1500</v>
      </c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8">
        <v>201.952</v>
      </c>
      <c r="I49" s="128">
        <v>204.379</v>
      </c>
      <c r="J49" s="128">
        <v>206.105</v>
      </c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9">
        <v>2217.174</v>
      </c>
      <c r="I50" s="130">
        <v>2443.6625</v>
      </c>
      <c r="J50" s="130">
        <v>2621.003</v>
      </c>
      <c r="K50" s="40">
        <v>107.2571601029193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9">
        <v>66.261</v>
      </c>
      <c r="I52" s="130">
        <v>83.716</v>
      </c>
      <c r="J52" s="130">
        <v>80.515</v>
      </c>
      <c r="K52" s="40">
        <v>96.17635816331406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8">
        <v>3461.034</v>
      </c>
      <c r="I54" s="128">
        <v>3667.682</v>
      </c>
      <c r="J54" s="128">
        <v>3594.24</v>
      </c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8">
        <v>10321.5315</v>
      </c>
      <c r="I55" s="128">
        <v>10157.949</v>
      </c>
      <c r="J55" s="128">
        <v>10360</v>
      </c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8">
        <v>3846.0975</v>
      </c>
      <c r="I56" s="128">
        <v>3905.3705</v>
      </c>
      <c r="J56" s="128">
        <v>4000</v>
      </c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8">
        <v>21.075</v>
      </c>
      <c r="I57" s="128">
        <v>26.056</v>
      </c>
      <c r="J57" s="128">
        <v>55.112</v>
      </c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8">
        <v>4483.481</v>
      </c>
      <c r="I58" s="128">
        <v>5068.0495</v>
      </c>
      <c r="J58" s="128">
        <v>3862.92</v>
      </c>
      <c r="K58" s="31"/>
    </row>
    <row r="59" spans="1:11" s="23" customFormat="1" ht="11.25" customHeight="1">
      <c r="A59" s="35" t="s">
        <v>47</v>
      </c>
      <c r="B59" s="36"/>
      <c r="C59" s="37"/>
      <c r="D59" s="37"/>
      <c r="E59" s="37"/>
      <c r="F59" s="38"/>
      <c r="G59" s="39"/>
      <c r="H59" s="129">
        <v>22133.219</v>
      </c>
      <c r="I59" s="130">
        <v>22825.107000000004</v>
      </c>
      <c r="J59" s="130">
        <v>21872.271999999997</v>
      </c>
      <c r="K59" s="40">
        <v>95.8254960206758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8">
        <v>205.4</v>
      </c>
      <c r="I61" s="128">
        <v>263.1805</v>
      </c>
      <c r="J61" s="128">
        <v>214.112</v>
      </c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8">
        <v>1.961</v>
      </c>
      <c r="I62" s="128">
        <v>4.676</v>
      </c>
      <c r="J62" s="128">
        <v>0.726</v>
      </c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8">
        <v>2115.355</v>
      </c>
      <c r="I63" s="128">
        <v>2100.13</v>
      </c>
      <c r="J63" s="128">
        <v>2241.821</v>
      </c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9">
        <v>2326.216</v>
      </c>
      <c r="I64" s="130">
        <v>2367.9865</v>
      </c>
      <c r="J64" s="130">
        <v>2456.659</v>
      </c>
      <c r="K64" s="40">
        <v>103.74463705768594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/>
      <c r="D66" s="37"/>
      <c r="E66" s="37"/>
      <c r="F66" s="38"/>
      <c r="G66" s="39"/>
      <c r="H66" s="129">
        <v>760.136</v>
      </c>
      <c r="I66" s="130">
        <v>730.842</v>
      </c>
      <c r="J66" s="130">
        <v>557</v>
      </c>
      <c r="K66" s="40">
        <v>76.21346337512075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8">
        <v>2546.574</v>
      </c>
      <c r="I68" s="128">
        <v>3460.416</v>
      </c>
      <c r="J68" s="128">
        <v>3000</v>
      </c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8">
        <v>23.528</v>
      </c>
      <c r="I69" s="128">
        <v>19.892</v>
      </c>
      <c r="J69" s="128">
        <v>35</v>
      </c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9">
        <v>2570.102</v>
      </c>
      <c r="I70" s="130">
        <v>3480.308</v>
      </c>
      <c r="J70" s="130">
        <v>3035</v>
      </c>
      <c r="K70" s="40">
        <v>87.2049255410728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8">
        <v>3.959</v>
      </c>
      <c r="I72" s="128">
        <v>4.462</v>
      </c>
      <c r="J72" s="128">
        <v>13.092</v>
      </c>
      <c r="K72" s="31"/>
    </row>
    <row r="73" spans="1:11" s="32" customFormat="1" ht="11.25" customHeight="1">
      <c r="A73" s="34" t="s">
        <v>57</v>
      </c>
      <c r="B73" s="28"/>
      <c r="C73" s="29"/>
      <c r="D73" s="29"/>
      <c r="E73" s="29"/>
      <c r="F73" s="30"/>
      <c r="G73" s="30"/>
      <c r="H73" s="128">
        <v>475.657</v>
      </c>
      <c r="I73" s="128">
        <v>371.7315</v>
      </c>
      <c r="J73" s="128">
        <v>475</v>
      </c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8">
        <v>214.627</v>
      </c>
      <c r="I74" s="128">
        <v>173.584</v>
      </c>
      <c r="J74" s="128">
        <v>210.5</v>
      </c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8">
        <v>8.589</v>
      </c>
      <c r="I75" s="128">
        <v>8.493</v>
      </c>
      <c r="J75" s="128">
        <v>31.5</v>
      </c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8">
        <v>207.328</v>
      </c>
      <c r="I76" s="128">
        <v>126.572</v>
      </c>
      <c r="J76" s="128">
        <v>199</v>
      </c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8">
        <v>4.011</v>
      </c>
      <c r="I77" s="128">
        <v>2.378</v>
      </c>
      <c r="J77" s="128">
        <v>2.378</v>
      </c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8">
        <v>21.6785</v>
      </c>
      <c r="I78" s="128">
        <v>25.472</v>
      </c>
      <c r="J78" s="128">
        <v>25</v>
      </c>
      <c r="K78" s="31"/>
    </row>
    <row r="79" spans="1:11" s="32" customFormat="1" ht="11.25" customHeight="1">
      <c r="A79" s="34" t="s">
        <v>63</v>
      </c>
      <c r="B79" s="28"/>
      <c r="C79" s="29"/>
      <c r="D79" s="29"/>
      <c r="E79" s="29"/>
      <c r="F79" s="30"/>
      <c r="G79" s="30"/>
      <c r="H79" s="128">
        <v>4.502</v>
      </c>
      <c r="I79" s="128">
        <v>3.4</v>
      </c>
      <c r="J79" s="128">
        <v>7.56</v>
      </c>
      <c r="K79" s="31"/>
    </row>
    <row r="80" spans="1:11" s="23" customFormat="1" ht="11.25" customHeight="1">
      <c r="A80" s="41" t="s">
        <v>64</v>
      </c>
      <c r="B80" s="36"/>
      <c r="C80" s="37"/>
      <c r="D80" s="37"/>
      <c r="E80" s="37"/>
      <c r="F80" s="38"/>
      <c r="G80" s="39"/>
      <c r="H80" s="129">
        <v>888.9055</v>
      </c>
      <c r="I80" s="130">
        <v>716.0925</v>
      </c>
      <c r="J80" s="130">
        <v>964.03</v>
      </c>
      <c r="K80" s="40">
        <v>134.62366942818142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8">
        <v>15.288</v>
      </c>
      <c r="I82" s="128">
        <v>16.163</v>
      </c>
      <c r="J82" s="128">
        <v>22.091</v>
      </c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8">
        <v>38.078</v>
      </c>
      <c r="I83" s="128">
        <v>46.734</v>
      </c>
      <c r="J83" s="128">
        <v>92.389</v>
      </c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9">
        <v>53.366</v>
      </c>
      <c r="I84" s="130">
        <v>62.897</v>
      </c>
      <c r="J84" s="130">
        <v>114.47999999999999</v>
      </c>
      <c r="K84" s="40">
        <v>182.0118606610808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/>
      <c r="D87" s="48"/>
      <c r="E87" s="48"/>
      <c r="F87" s="49"/>
      <c r="G87" s="39"/>
      <c r="H87" s="133">
        <v>40060.454000000005</v>
      </c>
      <c r="I87" s="134">
        <v>41068.878</v>
      </c>
      <c r="J87" s="134">
        <v>38340.092</v>
      </c>
      <c r="K87" s="49">
        <v>93.35558668050294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view="pageBreakPreview" zoomScaleSheetLayoutView="100" workbookViewId="0" topLeftCell="A7">
      <selection activeCell="A29" sqref="A29"/>
    </sheetView>
  </sheetViews>
  <sheetFormatPr defaultColWidth="11.421875" defaultRowHeight="15"/>
  <cols>
    <col min="4" max="4" width="13.7109375" style="0" customWidth="1"/>
    <col min="9" max="9" width="13.140625" style="0" customWidth="1"/>
  </cols>
  <sheetData>
    <row r="1" ht="14.25">
      <c r="A1" t="s">
        <v>0</v>
      </c>
    </row>
    <row r="7" spans="3:8" ht="14.25">
      <c r="C7" t="s">
        <v>269</v>
      </c>
      <c r="H7" t="s">
        <v>270</v>
      </c>
    </row>
    <row r="9" spans="8:10" ht="14.25">
      <c r="H9" s="127"/>
      <c r="I9" s="127"/>
      <c r="J9" s="127"/>
    </row>
    <row r="10" spans="8:10" ht="14.25">
      <c r="H10" s="127"/>
      <c r="I10" s="127"/>
      <c r="J10" s="127"/>
    </row>
    <row r="11" spans="8:10" ht="14.25">
      <c r="H11" s="127"/>
      <c r="I11" s="127"/>
      <c r="J11" s="127"/>
    </row>
    <row r="12" spans="8:10" ht="14.25">
      <c r="H12" s="127"/>
      <c r="I12" s="127"/>
      <c r="J12" s="127"/>
    </row>
    <row r="13" spans="8:10" ht="14.25">
      <c r="H13" s="127"/>
      <c r="I13" s="127"/>
      <c r="J13" s="127"/>
    </row>
    <row r="14" spans="8:10" ht="14.25">
      <c r="H14" s="127"/>
      <c r="I14" s="127"/>
      <c r="J14" s="127"/>
    </row>
    <row r="15" spans="8:10" ht="14.25">
      <c r="H15" s="127"/>
      <c r="I15" s="127"/>
      <c r="J15" s="127"/>
    </row>
    <row r="16" spans="8:10" ht="14.25">
      <c r="H16" s="127"/>
      <c r="I16" s="127"/>
      <c r="J16" s="127"/>
    </row>
    <row r="17" spans="8:10" ht="14.25">
      <c r="H17" s="127"/>
      <c r="I17" s="127"/>
      <c r="J17" s="127"/>
    </row>
    <row r="18" spans="8:10" ht="14.25">
      <c r="H18" s="127"/>
      <c r="I18" s="127"/>
      <c r="J18" s="127"/>
    </row>
    <row r="19" spans="8:10" ht="14.25">
      <c r="H19" s="127"/>
      <c r="I19" s="127"/>
      <c r="J19" s="127"/>
    </row>
    <row r="20" spans="8:10" ht="14.25">
      <c r="H20" s="127"/>
      <c r="I20" s="127"/>
      <c r="J20" s="127"/>
    </row>
    <row r="21" spans="8:10" ht="14.25">
      <c r="H21" s="127"/>
      <c r="I21" s="127"/>
      <c r="J21" s="127"/>
    </row>
    <row r="22" spans="8:10" ht="14.25">
      <c r="H22" s="127"/>
      <c r="I22" s="127"/>
      <c r="J22" s="127"/>
    </row>
    <row r="23" spans="8:10" ht="14.25">
      <c r="H23" s="127"/>
      <c r="I23" s="127"/>
      <c r="J23" s="127"/>
    </row>
    <row r="24" spans="8:10" ht="14.25">
      <c r="H24" s="127"/>
      <c r="I24" s="127"/>
      <c r="J24" s="127"/>
    </row>
    <row r="25" spans="8:10" ht="14.25">
      <c r="H25" s="127"/>
      <c r="I25" s="127"/>
      <c r="J25" s="127"/>
    </row>
    <row r="26" spans="8:10" ht="14.25">
      <c r="H26" s="127"/>
      <c r="I26" s="127"/>
      <c r="J26" s="127"/>
    </row>
    <row r="27" spans="8:10" ht="14.25">
      <c r="H27" s="127"/>
      <c r="I27" s="127"/>
      <c r="J27" s="127"/>
    </row>
    <row r="28" spans="8:10" ht="14.25">
      <c r="H28" s="127"/>
      <c r="I28" s="127"/>
      <c r="J28" s="127"/>
    </row>
    <row r="29" spans="8:10" ht="14.25">
      <c r="H29" s="127"/>
      <c r="I29" s="127"/>
      <c r="J29" s="127"/>
    </row>
    <row r="30" spans="8:10" ht="14.25">
      <c r="H30" s="127"/>
      <c r="I30" s="127"/>
      <c r="J30" s="127"/>
    </row>
    <row r="31" spans="8:10" ht="14.25">
      <c r="H31" s="127"/>
      <c r="I31" s="127"/>
      <c r="J31" s="127"/>
    </row>
    <row r="32" spans="8:10" ht="14.25">
      <c r="H32" s="127"/>
      <c r="I32" s="127"/>
      <c r="J32" s="127"/>
    </row>
    <row r="33" spans="8:10" ht="14.25">
      <c r="H33" s="127"/>
      <c r="I33" s="127"/>
      <c r="J33" s="127"/>
    </row>
    <row r="34" spans="8:10" ht="14.25">
      <c r="H34" s="127"/>
      <c r="I34" s="127"/>
      <c r="J34" s="127"/>
    </row>
    <row r="35" spans="8:10" ht="14.25">
      <c r="H35" s="127"/>
      <c r="I35" s="127"/>
      <c r="J35" s="127"/>
    </row>
    <row r="36" spans="8:10" ht="14.25">
      <c r="H36" s="127"/>
      <c r="I36" s="127"/>
      <c r="J36" s="127"/>
    </row>
    <row r="37" spans="8:10" ht="14.25">
      <c r="H37" s="127"/>
      <c r="I37" s="127"/>
      <c r="J37" s="127"/>
    </row>
    <row r="38" spans="8:10" ht="14.25">
      <c r="H38" s="127"/>
      <c r="I38" s="127"/>
      <c r="J38" s="127"/>
    </row>
    <row r="39" spans="8:10" ht="14.25">
      <c r="H39" s="127"/>
      <c r="I39" s="127"/>
      <c r="J39" s="127"/>
    </row>
    <row r="40" spans="8:10" ht="14.25">
      <c r="H40" s="127"/>
      <c r="I40" s="127"/>
      <c r="J40" s="127"/>
    </row>
    <row r="41" spans="8:10" ht="14.25">
      <c r="H41" s="127"/>
      <c r="I41" s="127"/>
      <c r="J41" s="127"/>
    </row>
    <row r="42" spans="8:10" ht="14.25">
      <c r="H42" s="127"/>
      <c r="I42" s="127"/>
      <c r="J42" s="127"/>
    </row>
    <row r="43" spans="8:10" ht="14.25">
      <c r="H43" s="127"/>
      <c r="I43" s="127"/>
      <c r="J43" s="127"/>
    </row>
    <row r="44" spans="8:10" ht="14.25">
      <c r="H44" s="127"/>
      <c r="I44" s="127"/>
      <c r="J44" s="127"/>
    </row>
    <row r="45" spans="8:10" ht="14.25">
      <c r="H45" s="127"/>
      <c r="I45" s="127"/>
      <c r="J45" s="127"/>
    </row>
    <row r="46" spans="8:10" ht="14.25">
      <c r="H46" s="127"/>
      <c r="I46" s="127"/>
      <c r="J46" s="127"/>
    </row>
    <row r="47" spans="8:10" ht="14.25">
      <c r="H47" s="127"/>
      <c r="I47" s="127"/>
      <c r="J47" s="127"/>
    </row>
    <row r="48" spans="8:10" ht="14.25">
      <c r="H48" s="127"/>
      <c r="I48" s="127"/>
      <c r="J48" s="127"/>
    </row>
    <row r="49" spans="8:10" ht="14.25">
      <c r="H49" s="127"/>
      <c r="I49" s="127"/>
      <c r="J49" s="127"/>
    </row>
    <row r="50" spans="8:10" ht="14.25">
      <c r="H50" s="127"/>
      <c r="I50" s="127"/>
      <c r="J50" s="127"/>
    </row>
    <row r="51" spans="8:10" ht="14.25">
      <c r="H51" s="127"/>
      <c r="I51" s="127"/>
      <c r="J51" s="127"/>
    </row>
    <row r="52" spans="8:10" ht="14.25">
      <c r="H52" s="127"/>
      <c r="I52" s="127"/>
      <c r="J52" s="127"/>
    </row>
    <row r="53" spans="8:10" ht="14.25">
      <c r="H53" s="127"/>
      <c r="I53" s="127"/>
      <c r="J53" s="127"/>
    </row>
    <row r="54" spans="8:10" ht="14.25">
      <c r="H54" s="127"/>
      <c r="I54" s="127"/>
      <c r="J54" s="127"/>
    </row>
    <row r="55" spans="8:10" ht="14.25">
      <c r="H55" s="127"/>
      <c r="I55" s="127"/>
      <c r="J55" s="127"/>
    </row>
    <row r="56" spans="8:10" ht="14.25">
      <c r="H56" s="127"/>
      <c r="I56" s="127"/>
      <c r="J56" s="127"/>
    </row>
    <row r="57" spans="8:10" ht="14.25">
      <c r="H57" s="127"/>
      <c r="I57" s="127"/>
      <c r="J57" s="127"/>
    </row>
    <row r="58" spans="8:10" ht="14.25">
      <c r="H58" s="127"/>
      <c r="I58" s="127"/>
      <c r="J58" s="127"/>
    </row>
    <row r="59" spans="8:10" ht="14.25">
      <c r="H59" s="127"/>
      <c r="I59" s="127"/>
      <c r="J59" s="127"/>
    </row>
    <row r="60" spans="8:10" ht="14.25">
      <c r="H60" s="127"/>
      <c r="I60" s="127"/>
      <c r="J60" s="127"/>
    </row>
    <row r="61" spans="8:10" ht="14.25">
      <c r="H61" s="127"/>
      <c r="I61" s="127"/>
      <c r="J61" s="127"/>
    </row>
    <row r="62" spans="8:10" ht="14.25">
      <c r="H62" s="127"/>
      <c r="I62" s="127"/>
      <c r="J62" s="127"/>
    </row>
    <row r="63" spans="8:10" ht="14.25">
      <c r="H63" s="127"/>
      <c r="I63" s="127"/>
      <c r="J63" s="127"/>
    </row>
    <row r="64" spans="8:10" ht="14.25">
      <c r="H64" s="127"/>
      <c r="I64" s="127"/>
      <c r="J64" s="127"/>
    </row>
    <row r="65" spans="8:10" ht="14.25">
      <c r="H65" s="127"/>
      <c r="I65" s="127"/>
      <c r="J65" s="127"/>
    </row>
    <row r="66" spans="8:10" ht="14.25">
      <c r="H66" s="127"/>
      <c r="I66" s="127"/>
      <c r="J66" s="127"/>
    </row>
    <row r="67" spans="8:10" ht="14.25">
      <c r="H67" s="127"/>
      <c r="I67" s="127"/>
      <c r="J67" s="127"/>
    </row>
    <row r="68" spans="8:10" ht="14.25">
      <c r="H68" s="127"/>
      <c r="I68" s="127"/>
      <c r="J68" s="127"/>
    </row>
    <row r="69" spans="8:10" ht="14.25">
      <c r="H69" s="127"/>
      <c r="I69" s="127"/>
      <c r="J69" s="127"/>
    </row>
    <row r="70" spans="8:10" ht="14.25">
      <c r="H70" s="127"/>
      <c r="I70" s="127"/>
      <c r="J70" s="127"/>
    </row>
    <row r="71" spans="8:10" ht="14.25">
      <c r="H71" s="127"/>
      <c r="I71" s="127"/>
      <c r="J71" s="127"/>
    </row>
    <row r="72" spans="8:10" ht="14.25">
      <c r="H72" s="127"/>
      <c r="I72" s="127"/>
      <c r="J72" s="127"/>
    </row>
    <row r="73" spans="8:10" ht="14.25">
      <c r="H73" s="127"/>
      <c r="I73" s="127"/>
      <c r="J73" s="127"/>
    </row>
    <row r="74" spans="8:10" ht="14.25">
      <c r="H74" s="127"/>
      <c r="I74" s="127"/>
      <c r="J74" s="127"/>
    </row>
    <row r="75" spans="8:10" ht="14.25">
      <c r="H75" s="127"/>
      <c r="I75" s="127"/>
      <c r="J75" s="127"/>
    </row>
    <row r="76" spans="8:10" ht="14.25">
      <c r="H76" s="127"/>
      <c r="I76" s="127"/>
      <c r="J76" s="127"/>
    </row>
    <row r="77" spans="8:10" ht="14.25">
      <c r="H77" s="127"/>
      <c r="I77" s="127"/>
      <c r="J77" s="127"/>
    </row>
    <row r="78" spans="8:10" ht="14.25">
      <c r="H78" s="127"/>
      <c r="I78" s="127"/>
      <c r="J78" s="127"/>
    </row>
    <row r="79" spans="8:10" ht="14.25">
      <c r="H79" s="127"/>
      <c r="I79" s="127"/>
      <c r="J79" s="127"/>
    </row>
    <row r="80" spans="8:10" ht="14.25">
      <c r="H80" s="127"/>
      <c r="I80" s="127"/>
      <c r="J80" s="127"/>
    </row>
    <row r="81" spans="8:10" ht="14.25">
      <c r="H81" s="127"/>
      <c r="I81" s="127"/>
      <c r="J81" s="127"/>
    </row>
    <row r="82" spans="8:10" ht="14.25">
      <c r="H82" s="127"/>
      <c r="I82" s="127"/>
      <c r="J82" s="127"/>
    </row>
    <row r="83" spans="8:10" ht="14.25">
      <c r="H83" s="127"/>
      <c r="I83" s="127"/>
      <c r="J83" s="127"/>
    </row>
    <row r="84" spans="8:10" ht="14.25">
      <c r="H84" s="127"/>
      <c r="I84" s="127"/>
      <c r="J84" s="127"/>
    </row>
    <row r="85" spans="8:10" ht="14.25">
      <c r="H85" s="127"/>
      <c r="I85" s="127"/>
      <c r="J85" s="127"/>
    </row>
    <row r="86" spans="8:10" ht="14.25">
      <c r="H86" s="127"/>
      <c r="I86" s="127"/>
      <c r="J86" s="127"/>
    </row>
    <row r="87" spans="8:10" ht="14.25">
      <c r="H87" s="127"/>
      <c r="I87" s="127"/>
      <c r="J87" s="127"/>
    </row>
  </sheetData>
  <sheetProtection/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9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72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3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1734</v>
      </c>
      <c r="D9" s="29">
        <v>1704</v>
      </c>
      <c r="E9" s="29">
        <v>1639</v>
      </c>
      <c r="F9" s="30"/>
      <c r="G9" s="30"/>
      <c r="H9" s="128">
        <v>5.392</v>
      </c>
      <c r="I9" s="128">
        <v>6.38</v>
      </c>
      <c r="J9" s="128">
        <v>5.496</v>
      </c>
      <c r="K9" s="31"/>
    </row>
    <row r="10" spans="1:11" s="32" customFormat="1" ht="11.25" customHeight="1">
      <c r="A10" s="34" t="s">
        <v>9</v>
      </c>
      <c r="B10" s="28"/>
      <c r="C10" s="29">
        <v>2942</v>
      </c>
      <c r="D10" s="29">
        <v>1908</v>
      </c>
      <c r="E10" s="29">
        <v>2050</v>
      </c>
      <c r="F10" s="30"/>
      <c r="G10" s="30"/>
      <c r="H10" s="128">
        <v>7.796</v>
      </c>
      <c r="I10" s="128">
        <v>3.598</v>
      </c>
      <c r="J10" s="128">
        <v>5.485</v>
      </c>
      <c r="K10" s="31"/>
    </row>
    <row r="11" spans="1:11" s="32" customFormat="1" ht="11.25" customHeight="1">
      <c r="A11" s="27" t="s">
        <v>10</v>
      </c>
      <c r="B11" s="28"/>
      <c r="C11" s="29">
        <v>7773</v>
      </c>
      <c r="D11" s="29">
        <v>9233</v>
      </c>
      <c r="E11" s="29">
        <v>9123</v>
      </c>
      <c r="F11" s="30"/>
      <c r="G11" s="30"/>
      <c r="H11" s="128">
        <v>21.959</v>
      </c>
      <c r="I11" s="128">
        <v>17.463</v>
      </c>
      <c r="J11" s="128">
        <v>20.184</v>
      </c>
      <c r="K11" s="31"/>
    </row>
    <row r="12" spans="1:11" s="32" customFormat="1" ht="11.25" customHeight="1">
      <c r="A12" s="34" t="s">
        <v>11</v>
      </c>
      <c r="B12" s="28"/>
      <c r="C12" s="29">
        <v>149</v>
      </c>
      <c r="D12" s="29">
        <v>197</v>
      </c>
      <c r="E12" s="29">
        <v>207</v>
      </c>
      <c r="F12" s="30"/>
      <c r="G12" s="30"/>
      <c r="H12" s="128">
        <v>0.345</v>
      </c>
      <c r="I12" s="128">
        <v>0.347</v>
      </c>
      <c r="J12" s="128">
        <v>0.425</v>
      </c>
      <c r="K12" s="31"/>
    </row>
    <row r="13" spans="1:11" s="23" customFormat="1" ht="11.25" customHeight="1">
      <c r="A13" s="35" t="s">
        <v>12</v>
      </c>
      <c r="B13" s="36"/>
      <c r="C13" s="37">
        <v>12598</v>
      </c>
      <c r="D13" s="37">
        <v>13042</v>
      </c>
      <c r="E13" s="37">
        <v>13019</v>
      </c>
      <c r="F13" s="38">
        <v>99.82364667995706</v>
      </c>
      <c r="G13" s="39"/>
      <c r="H13" s="129">
        <v>35.492</v>
      </c>
      <c r="I13" s="130">
        <v>27.788000000000004</v>
      </c>
      <c r="J13" s="130">
        <v>31.590000000000003</v>
      </c>
      <c r="K13" s="40">
        <v>113.6821649632935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>
        <v>63</v>
      </c>
      <c r="D15" s="37">
        <v>65</v>
      </c>
      <c r="E15" s="37">
        <v>70</v>
      </c>
      <c r="F15" s="38">
        <v>107.6923076923077</v>
      </c>
      <c r="G15" s="39"/>
      <c r="H15" s="129">
        <v>0.126</v>
      </c>
      <c r="I15" s="130">
        <v>0.097</v>
      </c>
      <c r="J15" s="130">
        <v>0.117</v>
      </c>
      <c r="K15" s="40">
        <v>120.61855670103094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>
        <v>714</v>
      </c>
      <c r="D17" s="37">
        <v>616</v>
      </c>
      <c r="E17" s="37">
        <v>834</v>
      </c>
      <c r="F17" s="38">
        <v>135.3896103896104</v>
      </c>
      <c r="G17" s="39"/>
      <c r="H17" s="129">
        <v>2.229</v>
      </c>
      <c r="I17" s="130">
        <v>1.87</v>
      </c>
      <c r="J17" s="130">
        <v>1.501</v>
      </c>
      <c r="K17" s="40">
        <v>80.26737967914438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>
        <v>21307</v>
      </c>
      <c r="D19" s="29">
        <v>20804</v>
      </c>
      <c r="E19" s="29">
        <v>19803</v>
      </c>
      <c r="F19" s="30"/>
      <c r="G19" s="30"/>
      <c r="H19" s="128">
        <v>142.757</v>
      </c>
      <c r="I19" s="128">
        <v>93.617</v>
      </c>
      <c r="J19" s="128">
        <v>110</v>
      </c>
      <c r="K19" s="31"/>
    </row>
    <row r="20" spans="1:11" s="32" customFormat="1" ht="11.25" customHeight="1">
      <c r="A20" s="34" t="s">
        <v>16</v>
      </c>
      <c r="B20" s="28"/>
      <c r="C20" s="29">
        <v>1</v>
      </c>
      <c r="D20" s="29"/>
      <c r="E20" s="29"/>
      <c r="F20" s="30"/>
      <c r="G20" s="30"/>
      <c r="H20" s="128">
        <v>0.005</v>
      </c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>
        <v>21308</v>
      </c>
      <c r="D22" s="37">
        <v>20804</v>
      </c>
      <c r="E22" s="37">
        <v>19803</v>
      </c>
      <c r="F22" s="38">
        <v>95.18842530282637</v>
      </c>
      <c r="G22" s="39"/>
      <c r="H22" s="129">
        <v>142.762</v>
      </c>
      <c r="I22" s="130">
        <v>93.617</v>
      </c>
      <c r="J22" s="130">
        <v>110</v>
      </c>
      <c r="K22" s="40">
        <v>117.50002670455152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87572</v>
      </c>
      <c r="D24" s="37">
        <v>84232</v>
      </c>
      <c r="E24" s="37">
        <v>81568</v>
      </c>
      <c r="F24" s="38">
        <v>96.83730648684586</v>
      </c>
      <c r="G24" s="39"/>
      <c r="H24" s="129">
        <v>416.868</v>
      </c>
      <c r="I24" s="130">
        <v>343.748</v>
      </c>
      <c r="J24" s="130">
        <v>310.721</v>
      </c>
      <c r="K24" s="40">
        <v>90.39208955397558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28994</v>
      </c>
      <c r="D26" s="37">
        <v>26510</v>
      </c>
      <c r="E26" s="37">
        <v>26010</v>
      </c>
      <c r="F26" s="38">
        <v>98.113919275745</v>
      </c>
      <c r="G26" s="39"/>
      <c r="H26" s="129">
        <v>140.285</v>
      </c>
      <c r="I26" s="130">
        <v>106.04</v>
      </c>
      <c r="J26" s="130">
        <v>72.04</v>
      </c>
      <c r="K26" s="40">
        <v>67.93662768766504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86108</v>
      </c>
      <c r="D28" s="29">
        <v>85678</v>
      </c>
      <c r="E28" s="29">
        <v>83648</v>
      </c>
      <c r="F28" s="30"/>
      <c r="G28" s="30"/>
      <c r="H28" s="128">
        <v>346.365</v>
      </c>
      <c r="I28" s="128">
        <v>273</v>
      </c>
      <c r="J28" s="128">
        <v>235</v>
      </c>
      <c r="K28" s="31"/>
    </row>
    <row r="29" spans="1:11" s="32" customFormat="1" ht="11.25" customHeight="1">
      <c r="A29" s="34" t="s">
        <v>22</v>
      </c>
      <c r="B29" s="28"/>
      <c r="C29" s="29">
        <v>40394</v>
      </c>
      <c r="D29" s="29">
        <v>44817</v>
      </c>
      <c r="E29" s="29">
        <v>40335</v>
      </c>
      <c r="F29" s="30"/>
      <c r="G29" s="30"/>
      <c r="H29" s="128">
        <v>136.016</v>
      </c>
      <c r="I29" s="128">
        <v>60.655</v>
      </c>
      <c r="J29" s="128">
        <v>54.482</v>
      </c>
      <c r="K29" s="31"/>
    </row>
    <row r="30" spans="1:11" s="32" customFormat="1" ht="11.25" customHeight="1">
      <c r="A30" s="34" t="s">
        <v>23</v>
      </c>
      <c r="B30" s="28"/>
      <c r="C30" s="29">
        <v>132791</v>
      </c>
      <c r="D30" s="29">
        <v>127219</v>
      </c>
      <c r="E30" s="29">
        <v>117850</v>
      </c>
      <c r="F30" s="30"/>
      <c r="G30" s="30"/>
      <c r="H30" s="128">
        <v>424.012</v>
      </c>
      <c r="I30" s="128">
        <v>294.843</v>
      </c>
      <c r="J30" s="128">
        <v>164.814</v>
      </c>
      <c r="K30" s="31"/>
    </row>
    <row r="31" spans="1:11" s="23" customFormat="1" ht="11.25" customHeight="1">
      <c r="A31" s="41" t="s">
        <v>24</v>
      </c>
      <c r="B31" s="36"/>
      <c r="C31" s="37">
        <v>259293</v>
      </c>
      <c r="D31" s="37">
        <v>257714</v>
      </c>
      <c r="E31" s="37">
        <v>241833</v>
      </c>
      <c r="F31" s="38">
        <v>93.83774261390533</v>
      </c>
      <c r="G31" s="39"/>
      <c r="H31" s="129">
        <v>906.393</v>
      </c>
      <c r="I31" s="130">
        <v>628.498</v>
      </c>
      <c r="J31" s="130">
        <v>454.29599999999994</v>
      </c>
      <c r="K31" s="40">
        <v>72.28280758252212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26253</v>
      </c>
      <c r="D33" s="29">
        <v>24750</v>
      </c>
      <c r="E33" s="29">
        <v>21337</v>
      </c>
      <c r="F33" s="30"/>
      <c r="G33" s="30"/>
      <c r="H33" s="128">
        <v>116.793</v>
      </c>
      <c r="I33" s="128">
        <v>79.381</v>
      </c>
      <c r="J33" s="128">
        <v>37.573</v>
      </c>
      <c r="K33" s="31"/>
    </row>
    <row r="34" spans="1:11" s="32" customFormat="1" ht="11.25" customHeight="1">
      <c r="A34" s="34" t="s">
        <v>26</v>
      </c>
      <c r="B34" s="28"/>
      <c r="C34" s="29">
        <v>12952</v>
      </c>
      <c r="D34" s="29">
        <v>13626</v>
      </c>
      <c r="E34" s="29">
        <v>15530</v>
      </c>
      <c r="F34" s="30"/>
      <c r="G34" s="30"/>
      <c r="H34" s="128">
        <v>60.145</v>
      </c>
      <c r="I34" s="128">
        <v>60.08</v>
      </c>
      <c r="J34" s="128">
        <v>23.017</v>
      </c>
      <c r="K34" s="31"/>
    </row>
    <row r="35" spans="1:11" s="32" customFormat="1" ht="11.25" customHeight="1">
      <c r="A35" s="34" t="s">
        <v>27</v>
      </c>
      <c r="B35" s="28"/>
      <c r="C35" s="29">
        <v>56311</v>
      </c>
      <c r="D35" s="29">
        <v>56261</v>
      </c>
      <c r="E35" s="29">
        <v>57072</v>
      </c>
      <c r="F35" s="30"/>
      <c r="G35" s="30"/>
      <c r="H35" s="128">
        <v>299.619</v>
      </c>
      <c r="I35" s="128">
        <v>190.3</v>
      </c>
      <c r="J35" s="128">
        <v>120.524</v>
      </c>
      <c r="K35" s="31"/>
    </row>
    <row r="36" spans="1:11" s="32" customFormat="1" ht="11.25" customHeight="1">
      <c r="A36" s="34" t="s">
        <v>28</v>
      </c>
      <c r="B36" s="28"/>
      <c r="C36" s="29">
        <v>7632</v>
      </c>
      <c r="D36" s="29">
        <v>7632</v>
      </c>
      <c r="E36" s="29">
        <v>6188</v>
      </c>
      <c r="F36" s="30"/>
      <c r="G36" s="30"/>
      <c r="H36" s="128">
        <v>33.174</v>
      </c>
      <c r="I36" s="128">
        <v>24.67</v>
      </c>
      <c r="J36" s="128">
        <v>4.964</v>
      </c>
      <c r="K36" s="31"/>
    </row>
    <row r="37" spans="1:11" s="23" customFormat="1" ht="11.25" customHeight="1">
      <c r="A37" s="35" t="s">
        <v>29</v>
      </c>
      <c r="B37" s="36"/>
      <c r="C37" s="37">
        <v>103148</v>
      </c>
      <c r="D37" s="37">
        <v>102269</v>
      </c>
      <c r="E37" s="37">
        <v>100127</v>
      </c>
      <c r="F37" s="38">
        <v>97.90552366797368</v>
      </c>
      <c r="G37" s="39"/>
      <c r="H37" s="129">
        <v>509.731</v>
      </c>
      <c r="I37" s="130">
        <v>354.43100000000004</v>
      </c>
      <c r="J37" s="130">
        <v>186.078</v>
      </c>
      <c r="K37" s="40">
        <v>52.500486695576846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5977</v>
      </c>
      <c r="D39" s="37">
        <v>6001</v>
      </c>
      <c r="E39" s="37">
        <v>5020</v>
      </c>
      <c r="F39" s="38">
        <v>83.65272454590901</v>
      </c>
      <c r="G39" s="39"/>
      <c r="H39" s="129">
        <v>11.297</v>
      </c>
      <c r="I39" s="130">
        <v>11.002</v>
      </c>
      <c r="J39" s="130">
        <v>8.33</v>
      </c>
      <c r="K39" s="40">
        <v>75.71350663515724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>
        <v>36833</v>
      </c>
      <c r="D41" s="29">
        <v>36151</v>
      </c>
      <c r="E41" s="29">
        <v>29180</v>
      </c>
      <c r="F41" s="30"/>
      <c r="G41" s="30"/>
      <c r="H41" s="128">
        <v>125.471</v>
      </c>
      <c r="I41" s="128">
        <v>75.419</v>
      </c>
      <c r="J41" s="128">
        <v>38.294</v>
      </c>
      <c r="K41" s="31"/>
    </row>
    <row r="42" spans="1:11" s="32" customFormat="1" ht="11.25" customHeight="1">
      <c r="A42" s="34" t="s">
        <v>32</v>
      </c>
      <c r="B42" s="28"/>
      <c r="C42" s="29">
        <v>226802</v>
      </c>
      <c r="D42" s="29">
        <v>211391</v>
      </c>
      <c r="E42" s="29">
        <v>185148</v>
      </c>
      <c r="F42" s="30"/>
      <c r="G42" s="30"/>
      <c r="H42" s="128">
        <v>1125.897</v>
      </c>
      <c r="I42" s="128">
        <v>714.092</v>
      </c>
      <c r="J42" s="128">
        <v>498.064</v>
      </c>
      <c r="K42" s="31"/>
    </row>
    <row r="43" spans="1:11" s="32" customFormat="1" ht="11.25" customHeight="1">
      <c r="A43" s="34" t="s">
        <v>33</v>
      </c>
      <c r="B43" s="28"/>
      <c r="C43" s="29">
        <v>51362</v>
      </c>
      <c r="D43" s="29">
        <v>59097</v>
      </c>
      <c r="E43" s="29">
        <v>45528</v>
      </c>
      <c r="F43" s="30"/>
      <c r="G43" s="30"/>
      <c r="H43" s="128">
        <v>219.625</v>
      </c>
      <c r="I43" s="128">
        <v>199.462</v>
      </c>
      <c r="J43" s="128">
        <v>139.036</v>
      </c>
      <c r="K43" s="31"/>
    </row>
    <row r="44" spans="1:11" s="32" customFormat="1" ht="11.25" customHeight="1">
      <c r="A44" s="34" t="s">
        <v>34</v>
      </c>
      <c r="B44" s="28"/>
      <c r="C44" s="29">
        <v>138097</v>
      </c>
      <c r="D44" s="29">
        <v>137262</v>
      </c>
      <c r="E44" s="29">
        <v>116619</v>
      </c>
      <c r="F44" s="30"/>
      <c r="G44" s="30"/>
      <c r="H44" s="128">
        <v>628.457</v>
      </c>
      <c r="I44" s="128">
        <v>503.713</v>
      </c>
      <c r="J44" s="128">
        <v>342.877</v>
      </c>
      <c r="K44" s="31"/>
    </row>
    <row r="45" spans="1:11" s="32" customFormat="1" ht="11.25" customHeight="1">
      <c r="A45" s="34" t="s">
        <v>35</v>
      </c>
      <c r="B45" s="28"/>
      <c r="C45" s="29">
        <v>72839</v>
      </c>
      <c r="D45" s="29">
        <v>70544</v>
      </c>
      <c r="E45" s="29">
        <v>57288</v>
      </c>
      <c r="F45" s="30"/>
      <c r="G45" s="30"/>
      <c r="H45" s="128">
        <v>264.765</v>
      </c>
      <c r="I45" s="128">
        <v>210.811</v>
      </c>
      <c r="J45" s="128">
        <v>158.576</v>
      </c>
      <c r="K45" s="31"/>
    </row>
    <row r="46" spans="1:11" s="32" customFormat="1" ht="11.25" customHeight="1">
      <c r="A46" s="34" t="s">
        <v>36</v>
      </c>
      <c r="B46" s="28"/>
      <c r="C46" s="29">
        <v>76902</v>
      </c>
      <c r="D46" s="29">
        <v>69515</v>
      </c>
      <c r="E46" s="29">
        <v>64092</v>
      </c>
      <c r="F46" s="30"/>
      <c r="G46" s="30"/>
      <c r="H46" s="128">
        <v>271.03</v>
      </c>
      <c r="I46" s="128">
        <v>166.759</v>
      </c>
      <c r="J46" s="128">
        <v>104.729</v>
      </c>
      <c r="K46" s="31"/>
    </row>
    <row r="47" spans="1:11" s="32" customFormat="1" ht="11.25" customHeight="1">
      <c r="A47" s="34" t="s">
        <v>37</v>
      </c>
      <c r="B47" s="28"/>
      <c r="C47" s="29">
        <v>115405</v>
      </c>
      <c r="D47" s="29">
        <v>111487</v>
      </c>
      <c r="E47" s="29">
        <v>92055</v>
      </c>
      <c r="F47" s="30"/>
      <c r="G47" s="30"/>
      <c r="H47" s="128">
        <v>482.031</v>
      </c>
      <c r="I47" s="128">
        <v>256.29</v>
      </c>
      <c r="J47" s="128">
        <v>97.006</v>
      </c>
      <c r="K47" s="31"/>
    </row>
    <row r="48" spans="1:11" s="32" customFormat="1" ht="11.25" customHeight="1">
      <c r="A48" s="34" t="s">
        <v>38</v>
      </c>
      <c r="B48" s="28"/>
      <c r="C48" s="29">
        <v>118996</v>
      </c>
      <c r="D48" s="29">
        <v>123295</v>
      </c>
      <c r="E48" s="29">
        <v>106562</v>
      </c>
      <c r="F48" s="30"/>
      <c r="G48" s="30"/>
      <c r="H48" s="128">
        <v>481.529</v>
      </c>
      <c r="I48" s="128">
        <v>360.13</v>
      </c>
      <c r="J48" s="128">
        <v>228.357</v>
      </c>
      <c r="K48" s="31"/>
    </row>
    <row r="49" spans="1:11" s="32" customFormat="1" ht="11.25" customHeight="1">
      <c r="A49" s="34" t="s">
        <v>39</v>
      </c>
      <c r="B49" s="28"/>
      <c r="C49" s="29">
        <v>70616</v>
      </c>
      <c r="D49" s="29">
        <v>76829</v>
      </c>
      <c r="E49" s="29">
        <v>55835</v>
      </c>
      <c r="F49" s="30"/>
      <c r="G49" s="30"/>
      <c r="H49" s="128">
        <v>284.53</v>
      </c>
      <c r="I49" s="128">
        <v>149.65</v>
      </c>
      <c r="J49" s="128">
        <v>114.691</v>
      </c>
      <c r="K49" s="31"/>
    </row>
    <row r="50" spans="1:11" s="23" customFormat="1" ht="11.25" customHeight="1">
      <c r="A50" s="41" t="s">
        <v>40</v>
      </c>
      <c r="B50" s="36"/>
      <c r="C50" s="37">
        <v>907852</v>
      </c>
      <c r="D50" s="37">
        <v>895571</v>
      </c>
      <c r="E50" s="37">
        <v>752307</v>
      </c>
      <c r="F50" s="38">
        <v>84.00305503416256</v>
      </c>
      <c r="G50" s="39"/>
      <c r="H50" s="129">
        <v>3883.335</v>
      </c>
      <c r="I50" s="130">
        <v>2636.326</v>
      </c>
      <c r="J50" s="130">
        <v>1721.63</v>
      </c>
      <c r="K50" s="40">
        <v>65.30413916943503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20799</v>
      </c>
      <c r="D52" s="37">
        <v>26169</v>
      </c>
      <c r="E52" s="37">
        <v>26598</v>
      </c>
      <c r="F52" s="38">
        <v>101.63934426229508</v>
      </c>
      <c r="G52" s="39"/>
      <c r="H52" s="129">
        <v>69.895</v>
      </c>
      <c r="I52" s="130">
        <v>73.11</v>
      </c>
      <c r="J52" s="130">
        <v>20.93</v>
      </c>
      <c r="K52" s="40">
        <v>28.628094651894404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66221</v>
      </c>
      <c r="D54" s="29">
        <v>71418</v>
      </c>
      <c r="E54" s="29">
        <v>62507</v>
      </c>
      <c r="F54" s="30"/>
      <c r="G54" s="30"/>
      <c r="H54" s="128">
        <v>238.306</v>
      </c>
      <c r="I54" s="128">
        <v>224.548</v>
      </c>
      <c r="J54" s="128">
        <v>135.925</v>
      </c>
      <c r="K54" s="31"/>
    </row>
    <row r="55" spans="1:11" s="32" customFormat="1" ht="11.25" customHeight="1">
      <c r="A55" s="34" t="s">
        <v>43</v>
      </c>
      <c r="B55" s="28"/>
      <c r="C55" s="29">
        <v>44734</v>
      </c>
      <c r="D55" s="29">
        <v>50543</v>
      </c>
      <c r="E55" s="29">
        <v>45312</v>
      </c>
      <c r="F55" s="30"/>
      <c r="G55" s="30"/>
      <c r="H55" s="128">
        <v>156.936</v>
      </c>
      <c r="I55" s="128">
        <v>142.107</v>
      </c>
      <c r="J55" s="128">
        <v>44.824</v>
      </c>
      <c r="K55" s="31"/>
    </row>
    <row r="56" spans="1:11" s="32" customFormat="1" ht="11.25" customHeight="1">
      <c r="A56" s="34" t="s">
        <v>44</v>
      </c>
      <c r="B56" s="28"/>
      <c r="C56" s="29">
        <v>44062</v>
      </c>
      <c r="D56" s="29">
        <v>52257</v>
      </c>
      <c r="E56" s="29">
        <v>41300</v>
      </c>
      <c r="F56" s="30"/>
      <c r="G56" s="30"/>
      <c r="H56" s="128">
        <v>137.1</v>
      </c>
      <c r="I56" s="128">
        <v>103.67</v>
      </c>
      <c r="J56" s="128">
        <v>41.58</v>
      </c>
      <c r="K56" s="31"/>
    </row>
    <row r="57" spans="1:11" s="32" customFormat="1" ht="11.25" customHeight="1">
      <c r="A57" s="34" t="s">
        <v>45</v>
      </c>
      <c r="B57" s="28"/>
      <c r="C57" s="29">
        <v>69480</v>
      </c>
      <c r="D57" s="29">
        <v>69429</v>
      </c>
      <c r="E57" s="29">
        <v>75470</v>
      </c>
      <c r="F57" s="30"/>
      <c r="G57" s="30"/>
      <c r="H57" s="128">
        <v>247.574</v>
      </c>
      <c r="I57" s="128">
        <v>267.782</v>
      </c>
      <c r="J57" s="128">
        <v>142.225</v>
      </c>
      <c r="K57" s="31"/>
    </row>
    <row r="58" spans="1:11" s="32" customFormat="1" ht="11.25" customHeight="1">
      <c r="A58" s="34" t="s">
        <v>46</v>
      </c>
      <c r="B58" s="28"/>
      <c r="C58" s="29">
        <v>55332</v>
      </c>
      <c r="D58" s="29">
        <v>57973</v>
      </c>
      <c r="E58" s="29">
        <v>57350</v>
      </c>
      <c r="F58" s="30"/>
      <c r="G58" s="30"/>
      <c r="H58" s="128">
        <v>143.836</v>
      </c>
      <c r="I58" s="128">
        <v>126.902</v>
      </c>
      <c r="J58" s="128">
        <v>37.729</v>
      </c>
      <c r="K58" s="31"/>
    </row>
    <row r="59" spans="1:11" s="23" customFormat="1" ht="11.25" customHeight="1">
      <c r="A59" s="35" t="s">
        <v>47</v>
      </c>
      <c r="B59" s="36"/>
      <c r="C59" s="37">
        <v>279829</v>
      </c>
      <c r="D59" s="37">
        <v>301620</v>
      </c>
      <c r="E59" s="37">
        <v>281939</v>
      </c>
      <c r="F59" s="38">
        <v>93.47490219481466</v>
      </c>
      <c r="G59" s="39"/>
      <c r="H59" s="129">
        <v>923.752</v>
      </c>
      <c r="I59" s="130">
        <v>865.009</v>
      </c>
      <c r="J59" s="130">
        <v>402.28299999999996</v>
      </c>
      <c r="K59" s="40">
        <v>46.506221322552705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1570</v>
      </c>
      <c r="D61" s="29">
        <v>1396</v>
      </c>
      <c r="E61" s="29">
        <v>1271</v>
      </c>
      <c r="F61" s="30"/>
      <c r="G61" s="30"/>
      <c r="H61" s="128">
        <v>5.651</v>
      </c>
      <c r="I61" s="128">
        <v>3.198</v>
      </c>
      <c r="J61" s="128">
        <v>1.771</v>
      </c>
      <c r="K61" s="31"/>
    </row>
    <row r="62" spans="1:11" s="32" customFormat="1" ht="11.25" customHeight="1">
      <c r="A62" s="34" t="s">
        <v>49</v>
      </c>
      <c r="B62" s="28"/>
      <c r="C62" s="29">
        <v>700</v>
      </c>
      <c r="D62" s="29">
        <v>700</v>
      </c>
      <c r="E62" s="29">
        <v>720</v>
      </c>
      <c r="F62" s="30"/>
      <c r="G62" s="30"/>
      <c r="H62" s="128">
        <v>1.536</v>
      </c>
      <c r="I62" s="128">
        <v>1.094</v>
      </c>
      <c r="J62" s="128">
        <v>0.661</v>
      </c>
      <c r="K62" s="31"/>
    </row>
    <row r="63" spans="1:11" s="32" customFormat="1" ht="11.25" customHeight="1">
      <c r="A63" s="34" t="s">
        <v>50</v>
      </c>
      <c r="B63" s="28"/>
      <c r="C63" s="29">
        <v>2619</v>
      </c>
      <c r="D63" s="29">
        <v>2619</v>
      </c>
      <c r="E63" s="29">
        <v>2866</v>
      </c>
      <c r="F63" s="30"/>
      <c r="G63" s="30"/>
      <c r="H63" s="128">
        <v>8.749</v>
      </c>
      <c r="I63" s="128">
        <v>5.267</v>
      </c>
      <c r="J63" s="128">
        <v>1.171</v>
      </c>
      <c r="K63" s="31"/>
    </row>
    <row r="64" spans="1:11" s="23" customFormat="1" ht="11.25" customHeight="1">
      <c r="A64" s="35" t="s">
        <v>51</v>
      </c>
      <c r="B64" s="36"/>
      <c r="C64" s="37">
        <v>4889</v>
      </c>
      <c r="D64" s="37">
        <v>4715</v>
      </c>
      <c r="E64" s="37">
        <v>4857</v>
      </c>
      <c r="F64" s="38">
        <v>103.01166489925768</v>
      </c>
      <c r="G64" s="39"/>
      <c r="H64" s="129">
        <v>15.936</v>
      </c>
      <c r="I64" s="130">
        <v>9.559000000000001</v>
      </c>
      <c r="J64" s="130">
        <v>3.6029999999999998</v>
      </c>
      <c r="K64" s="40">
        <v>37.692227220420534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10270</v>
      </c>
      <c r="D66" s="37">
        <v>10372.7</v>
      </c>
      <c r="E66" s="37">
        <v>11550</v>
      </c>
      <c r="F66" s="38">
        <v>111.34998602099742</v>
      </c>
      <c r="G66" s="39"/>
      <c r="H66" s="129">
        <v>21.683</v>
      </c>
      <c r="I66" s="130">
        <v>24.535</v>
      </c>
      <c r="J66" s="130">
        <v>6.86</v>
      </c>
      <c r="K66" s="40">
        <v>27.96005706134094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68348</v>
      </c>
      <c r="D68" s="29">
        <v>81100</v>
      </c>
      <c r="E68" s="29">
        <v>61800</v>
      </c>
      <c r="F68" s="30"/>
      <c r="G68" s="30"/>
      <c r="H68" s="128">
        <v>207.644</v>
      </c>
      <c r="I68" s="128">
        <v>219</v>
      </c>
      <c r="J68" s="128">
        <v>94</v>
      </c>
      <c r="K68" s="31"/>
    </row>
    <row r="69" spans="1:11" s="32" customFormat="1" ht="11.25" customHeight="1">
      <c r="A69" s="34" t="s">
        <v>54</v>
      </c>
      <c r="B69" s="28"/>
      <c r="C69" s="29">
        <v>4454</v>
      </c>
      <c r="D69" s="29">
        <v>4640</v>
      </c>
      <c r="E69" s="29">
        <v>3500</v>
      </c>
      <c r="F69" s="30"/>
      <c r="G69" s="30"/>
      <c r="H69" s="128">
        <v>11.735</v>
      </c>
      <c r="I69" s="128">
        <v>10.3</v>
      </c>
      <c r="J69" s="128">
        <v>6.03</v>
      </c>
      <c r="K69" s="31"/>
    </row>
    <row r="70" spans="1:11" s="23" customFormat="1" ht="11.25" customHeight="1">
      <c r="A70" s="35" t="s">
        <v>55</v>
      </c>
      <c r="B70" s="36"/>
      <c r="C70" s="37">
        <v>72802</v>
      </c>
      <c r="D70" s="37">
        <v>85740</v>
      </c>
      <c r="E70" s="37">
        <v>65300</v>
      </c>
      <c r="F70" s="38">
        <v>76.160485187777</v>
      </c>
      <c r="G70" s="39"/>
      <c r="H70" s="129">
        <v>219.37900000000002</v>
      </c>
      <c r="I70" s="130">
        <v>229.3</v>
      </c>
      <c r="J70" s="130">
        <v>100.03</v>
      </c>
      <c r="K70" s="40">
        <v>43.62407326646315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2720</v>
      </c>
      <c r="D72" s="29">
        <v>3110</v>
      </c>
      <c r="E72" s="29">
        <v>3110</v>
      </c>
      <c r="F72" s="30"/>
      <c r="G72" s="30"/>
      <c r="H72" s="128">
        <v>3.44</v>
      </c>
      <c r="I72" s="128">
        <v>3.496</v>
      </c>
      <c r="J72" s="128">
        <v>0.444</v>
      </c>
      <c r="K72" s="31"/>
    </row>
    <row r="73" spans="1:11" s="32" customFormat="1" ht="11.25" customHeight="1">
      <c r="A73" s="34" t="s">
        <v>57</v>
      </c>
      <c r="B73" s="28"/>
      <c r="C73" s="29">
        <v>55210</v>
      </c>
      <c r="D73" s="29">
        <v>58398</v>
      </c>
      <c r="E73" s="29">
        <v>58340</v>
      </c>
      <c r="F73" s="30"/>
      <c r="G73" s="30"/>
      <c r="H73" s="128">
        <v>158.539</v>
      </c>
      <c r="I73" s="128">
        <v>149.527</v>
      </c>
      <c r="J73" s="128">
        <v>124.147</v>
      </c>
      <c r="K73" s="31"/>
    </row>
    <row r="74" spans="1:11" s="32" customFormat="1" ht="11.25" customHeight="1">
      <c r="A74" s="34" t="s">
        <v>58</v>
      </c>
      <c r="B74" s="28"/>
      <c r="C74" s="29">
        <v>60671</v>
      </c>
      <c r="D74" s="29">
        <v>64774</v>
      </c>
      <c r="E74" s="29">
        <v>62500</v>
      </c>
      <c r="F74" s="30"/>
      <c r="G74" s="30"/>
      <c r="H74" s="128">
        <v>166.594</v>
      </c>
      <c r="I74" s="128">
        <v>153.662</v>
      </c>
      <c r="J74" s="128">
        <v>95.09</v>
      </c>
      <c r="K74" s="31"/>
    </row>
    <row r="75" spans="1:11" s="32" customFormat="1" ht="11.25" customHeight="1">
      <c r="A75" s="34" t="s">
        <v>59</v>
      </c>
      <c r="B75" s="28"/>
      <c r="C75" s="29">
        <v>13193</v>
      </c>
      <c r="D75" s="29">
        <v>13292</v>
      </c>
      <c r="E75" s="29">
        <v>11799</v>
      </c>
      <c r="F75" s="30"/>
      <c r="G75" s="30"/>
      <c r="H75" s="128">
        <v>24.218</v>
      </c>
      <c r="I75" s="128">
        <v>24.429</v>
      </c>
      <c r="J75" s="128">
        <v>6.632</v>
      </c>
      <c r="K75" s="31"/>
    </row>
    <row r="76" spans="1:11" s="32" customFormat="1" ht="11.25" customHeight="1">
      <c r="A76" s="34" t="s">
        <v>60</v>
      </c>
      <c r="B76" s="28"/>
      <c r="C76" s="29">
        <v>14204</v>
      </c>
      <c r="D76" s="29">
        <v>14185</v>
      </c>
      <c r="E76" s="29">
        <v>14700</v>
      </c>
      <c r="F76" s="30"/>
      <c r="G76" s="30"/>
      <c r="H76" s="128">
        <v>54.962</v>
      </c>
      <c r="I76" s="128">
        <v>40.959</v>
      </c>
      <c r="J76" s="128">
        <v>19.535</v>
      </c>
      <c r="K76" s="31"/>
    </row>
    <row r="77" spans="1:11" s="32" customFormat="1" ht="11.25" customHeight="1">
      <c r="A77" s="34" t="s">
        <v>61</v>
      </c>
      <c r="B77" s="28"/>
      <c r="C77" s="29">
        <v>7676</v>
      </c>
      <c r="D77" s="29">
        <v>7551</v>
      </c>
      <c r="E77" s="29">
        <v>8597</v>
      </c>
      <c r="F77" s="30"/>
      <c r="G77" s="30"/>
      <c r="H77" s="128">
        <v>19.003</v>
      </c>
      <c r="I77" s="128">
        <v>17.701</v>
      </c>
      <c r="J77" s="128">
        <v>8.351</v>
      </c>
      <c r="K77" s="31"/>
    </row>
    <row r="78" spans="1:11" s="32" customFormat="1" ht="11.25" customHeight="1">
      <c r="A78" s="34" t="s">
        <v>62</v>
      </c>
      <c r="B78" s="28"/>
      <c r="C78" s="29">
        <v>17114</v>
      </c>
      <c r="D78" s="29">
        <v>18392</v>
      </c>
      <c r="E78" s="29">
        <v>17000</v>
      </c>
      <c r="F78" s="30"/>
      <c r="G78" s="30"/>
      <c r="H78" s="128">
        <v>43.159</v>
      </c>
      <c r="I78" s="128">
        <v>41.7</v>
      </c>
      <c r="J78" s="128">
        <v>13.502</v>
      </c>
      <c r="K78" s="31"/>
    </row>
    <row r="79" spans="1:11" s="32" customFormat="1" ht="11.25" customHeight="1">
      <c r="A79" s="34" t="s">
        <v>63</v>
      </c>
      <c r="B79" s="28"/>
      <c r="C79" s="29">
        <v>137770</v>
      </c>
      <c r="D79" s="29">
        <v>139890</v>
      </c>
      <c r="E79" s="29">
        <v>144667</v>
      </c>
      <c r="F79" s="30"/>
      <c r="G79" s="30"/>
      <c r="H79" s="128">
        <v>450.867</v>
      </c>
      <c r="I79" s="128">
        <v>273.837</v>
      </c>
      <c r="J79" s="128">
        <v>195.132</v>
      </c>
      <c r="K79" s="31"/>
    </row>
    <row r="80" spans="1:11" s="23" customFormat="1" ht="11.25" customHeight="1">
      <c r="A80" s="41" t="s">
        <v>64</v>
      </c>
      <c r="B80" s="36"/>
      <c r="C80" s="37">
        <v>308558</v>
      </c>
      <c r="D80" s="37">
        <v>319592</v>
      </c>
      <c r="E80" s="37">
        <v>320713</v>
      </c>
      <c r="F80" s="38">
        <v>100.35075971864127</v>
      </c>
      <c r="G80" s="39"/>
      <c r="H80" s="129">
        <v>920.7819999999999</v>
      </c>
      <c r="I80" s="130">
        <v>705.3109999999999</v>
      </c>
      <c r="J80" s="130">
        <v>462.833</v>
      </c>
      <c r="K80" s="40">
        <v>65.62112316410776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>
        <v>65</v>
      </c>
      <c r="D82" s="29">
        <v>65</v>
      </c>
      <c r="E82" s="29">
        <v>106</v>
      </c>
      <c r="F82" s="30"/>
      <c r="G82" s="30"/>
      <c r="H82" s="128">
        <v>0.081</v>
      </c>
      <c r="I82" s="128">
        <v>0.081</v>
      </c>
      <c r="J82" s="128">
        <v>0.125</v>
      </c>
      <c r="K82" s="31"/>
    </row>
    <row r="83" spans="1:11" s="32" customFormat="1" ht="11.25" customHeight="1">
      <c r="A83" s="34" t="s">
        <v>66</v>
      </c>
      <c r="B83" s="28"/>
      <c r="C83" s="29">
        <v>127</v>
      </c>
      <c r="D83" s="29">
        <v>127</v>
      </c>
      <c r="E83" s="29">
        <v>127</v>
      </c>
      <c r="F83" s="30"/>
      <c r="G83" s="30"/>
      <c r="H83" s="128">
        <v>0.122</v>
      </c>
      <c r="I83" s="128">
        <v>0.122</v>
      </c>
      <c r="J83" s="128">
        <v>0.148</v>
      </c>
      <c r="K83" s="31"/>
    </row>
    <row r="84" spans="1:11" s="23" customFormat="1" ht="11.25" customHeight="1">
      <c r="A84" s="35" t="s">
        <v>67</v>
      </c>
      <c r="B84" s="36"/>
      <c r="C84" s="37">
        <v>192</v>
      </c>
      <c r="D84" s="37">
        <v>192</v>
      </c>
      <c r="E84" s="37">
        <v>233</v>
      </c>
      <c r="F84" s="38">
        <v>121.35416666666667</v>
      </c>
      <c r="G84" s="39"/>
      <c r="H84" s="129">
        <v>0.203</v>
      </c>
      <c r="I84" s="130">
        <v>0.203</v>
      </c>
      <c r="J84" s="130">
        <v>0.273</v>
      </c>
      <c r="K84" s="40">
        <v>134.48275862068965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2124858</v>
      </c>
      <c r="D87" s="48">
        <v>2155224.7</v>
      </c>
      <c r="E87" s="48">
        <v>1951781</v>
      </c>
      <c r="F87" s="49">
        <v>90.56044133124495</v>
      </c>
      <c r="G87" s="39"/>
      <c r="H87" s="133">
        <v>8220.148</v>
      </c>
      <c r="I87" s="134">
        <v>6110.4439999999995</v>
      </c>
      <c r="J87" s="134">
        <v>3893.1150000000002</v>
      </c>
      <c r="K87" s="49">
        <v>63.71247326708174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73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3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8"/>
      <c r="I9" s="128"/>
      <c r="J9" s="128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8"/>
      <c r="I10" s="128"/>
      <c r="J10" s="128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8"/>
      <c r="I11" s="128"/>
      <c r="J11" s="128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8"/>
      <c r="I12" s="128"/>
      <c r="J12" s="128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9"/>
      <c r="I13" s="130"/>
      <c r="J13" s="130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9"/>
      <c r="I17" s="130"/>
      <c r="J17" s="130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8"/>
      <c r="I19" s="128"/>
      <c r="J19" s="128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9"/>
      <c r="I22" s="130"/>
      <c r="J22" s="130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9"/>
      <c r="I24" s="130"/>
      <c r="J24" s="130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9"/>
      <c r="I26" s="130"/>
      <c r="J26" s="130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2660</v>
      </c>
      <c r="D28" s="29">
        <v>3367</v>
      </c>
      <c r="E28" s="29">
        <v>2862</v>
      </c>
      <c r="F28" s="30"/>
      <c r="G28" s="30"/>
      <c r="H28" s="128">
        <v>9.864</v>
      </c>
      <c r="I28" s="128">
        <v>11.7</v>
      </c>
      <c r="J28" s="128">
        <v>9</v>
      </c>
      <c r="K28" s="31"/>
    </row>
    <row r="29" spans="1:11" s="32" customFormat="1" ht="11.25" customHeight="1">
      <c r="A29" s="34" t="s">
        <v>22</v>
      </c>
      <c r="B29" s="28"/>
      <c r="C29" s="29">
        <v>5806</v>
      </c>
      <c r="D29" s="29">
        <v>4200</v>
      </c>
      <c r="E29" s="29">
        <v>3050</v>
      </c>
      <c r="F29" s="30"/>
      <c r="G29" s="30"/>
      <c r="H29" s="128">
        <v>18.09</v>
      </c>
      <c r="I29" s="128">
        <v>9.185</v>
      </c>
      <c r="J29" s="128">
        <v>1.443</v>
      </c>
      <c r="K29" s="31"/>
    </row>
    <row r="30" spans="1:11" s="32" customFormat="1" ht="11.25" customHeight="1">
      <c r="A30" s="34" t="s">
        <v>23</v>
      </c>
      <c r="B30" s="28"/>
      <c r="C30" s="29">
        <v>3531</v>
      </c>
      <c r="D30" s="29">
        <v>3348</v>
      </c>
      <c r="E30" s="29">
        <v>3500</v>
      </c>
      <c r="F30" s="30"/>
      <c r="G30" s="30"/>
      <c r="H30" s="128">
        <v>10.041</v>
      </c>
      <c r="I30" s="128">
        <v>7.261</v>
      </c>
      <c r="J30" s="128">
        <v>4.17</v>
      </c>
      <c r="K30" s="31"/>
    </row>
    <row r="31" spans="1:11" s="23" customFormat="1" ht="11.25" customHeight="1">
      <c r="A31" s="41" t="s">
        <v>24</v>
      </c>
      <c r="B31" s="36"/>
      <c r="C31" s="37">
        <v>11997</v>
      </c>
      <c r="D31" s="37">
        <v>10915</v>
      </c>
      <c r="E31" s="37">
        <v>9412</v>
      </c>
      <c r="F31" s="38">
        <v>86.22995877233166</v>
      </c>
      <c r="G31" s="39"/>
      <c r="H31" s="129">
        <v>37.995000000000005</v>
      </c>
      <c r="I31" s="130">
        <v>28.145999999999997</v>
      </c>
      <c r="J31" s="130">
        <v>14.613</v>
      </c>
      <c r="K31" s="40">
        <v>51.91856746962269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329</v>
      </c>
      <c r="D33" s="29">
        <v>260</v>
      </c>
      <c r="E33" s="29">
        <v>280</v>
      </c>
      <c r="F33" s="30"/>
      <c r="G33" s="30"/>
      <c r="H33" s="128">
        <v>1.242</v>
      </c>
      <c r="I33" s="128">
        <v>0.945</v>
      </c>
      <c r="J33" s="128">
        <v>0.352</v>
      </c>
      <c r="K33" s="31"/>
    </row>
    <row r="34" spans="1:11" s="32" customFormat="1" ht="11.25" customHeight="1">
      <c r="A34" s="34" t="s">
        <v>26</v>
      </c>
      <c r="B34" s="28"/>
      <c r="C34" s="29">
        <v>668</v>
      </c>
      <c r="D34" s="29">
        <v>684</v>
      </c>
      <c r="E34" s="29">
        <v>750</v>
      </c>
      <c r="F34" s="30"/>
      <c r="G34" s="30"/>
      <c r="H34" s="128">
        <v>2.122</v>
      </c>
      <c r="I34" s="128">
        <v>2.06</v>
      </c>
      <c r="J34" s="128">
        <v>0.985</v>
      </c>
      <c r="K34" s="31"/>
    </row>
    <row r="35" spans="1:11" s="32" customFormat="1" ht="11.25" customHeight="1">
      <c r="A35" s="34" t="s">
        <v>27</v>
      </c>
      <c r="B35" s="28"/>
      <c r="C35" s="29">
        <v>371</v>
      </c>
      <c r="D35" s="29">
        <v>400</v>
      </c>
      <c r="E35" s="29">
        <v>428</v>
      </c>
      <c r="F35" s="30"/>
      <c r="G35" s="30"/>
      <c r="H35" s="128">
        <v>1.827</v>
      </c>
      <c r="I35" s="128">
        <v>1.3</v>
      </c>
      <c r="J35" s="128">
        <v>0.69</v>
      </c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8"/>
      <c r="I36" s="128"/>
      <c r="J36" s="128"/>
      <c r="K36" s="31"/>
    </row>
    <row r="37" spans="1:11" s="23" customFormat="1" ht="11.25" customHeight="1">
      <c r="A37" s="35" t="s">
        <v>29</v>
      </c>
      <c r="B37" s="36"/>
      <c r="C37" s="37">
        <v>1368</v>
      </c>
      <c r="D37" s="37">
        <v>1344</v>
      </c>
      <c r="E37" s="37">
        <v>1458</v>
      </c>
      <c r="F37" s="38">
        <v>108.48214285714286</v>
      </c>
      <c r="G37" s="39"/>
      <c r="H37" s="129">
        <v>5.191</v>
      </c>
      <c r="I37" s="130">
        <v>4.305</v>
      </c>
      <c r="J37" s="130">
        <v>2.027</v>
      </c>
      <c r="K37" s="40">
        <v>47.08478513356563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12018</v>
      </c>
      <c r="D39" s="37">
        <v>12200</v>
      </c>
      <c r="E39" s="37">
        <v>11200</v>
      </c>
      <c r="F39" s="38">
        <v>91.80327868852459</v>
      </c>
      <c r="G39" s="39"/>
      <c r="H39" s="129">
        <v>16.705</v>
      </c>
      <c r="I39" s="130">
        <v>16.5</v>
      </c>
      <c r="J39" s="130">
        <v>18.2</v>
      </c>
      <c r="K39" s="40">
        <v>110.3030303030303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>
        <v>11033</v>
      </c>
      <c r="D41" s="29">
        <v>4457</v>
      </c>
      <c r="E41" s="29">
        <v>2500</v>
      </c>
      <c r="F41" s="30"/>
      <c r="G41" s="30"/>
      <c r="H41" s="128">
        <v>34.537</v>
      </c>
      <c r="I41" s="128">
        <v>9.047</v>
      </c>
      <c r="J41" s="128">
        <v>2.286</v>
      </c>
      <c r="K41" s="31"/>
    </row>
    <row r="42" spans="1:11" s="32" customFormat="1" ht="11.25" customHeight="1">
      <c r="A42" s="34" t="s">
        <v>32</v>
      </c>
      <c r="B42" s="28"/>
      <c r="C42" s="29">
        <v>4500</v>
      </c>
      <c r="D42" s="29">
        <v>4500</v>
      </c>
      <c r="E42" s="29">
        <v>4200</v>
      </c>
      <c r="F42" s="30"/>
      <c r="G42" s="30"/>
      <c r="H42" s="128">
        <v>19.886</v>
      </c>
      <c r="I42" s="128">
        <v>15.62</v>
      </c>
      <c r="J42" s="128">
        <v>9.794</v>
      </c>
      <c r="K42" s="31"/>
    </row>
    <row r="43" spans="1:11" s="32" customFormat="1" ht="11.25" customHeight="1">
      <c r="A43" s="34" t="s">
        <v>33</v>
      </c>
      <c r="B43" s="28"/>
      <c r="C43" s="29">
        <v>1420</v>
      </c>
      <c r="D43" s="29">
        <v>1400</v>
      </c>
      <c r="E43" s="29">
        <v>1000</v>
      </c>
      <c r="F43" s="30"/>
      <c r="G43" s="30"/>
      <c r="H43" s="128">
        <v>4.686</v>
      </c>
      <c r="I43" s="128">
        <v>2.758</v>
      </c>
      <c r="J43" s="128">
        <v>1.51</v>
      </c>
      <c r="K43" s="31"/>
    </row>
    <row r="44" spans="1:11" s="32" customFormat="1" ht="11.25" customHeight="1">
      <c r="A44" s="34" t="s">
        <v>34</v>
      </c>
      <c r="B44" s="28"/>
      <c r="C44" s="29">
        <v>10000</v>
      </c>
      <c r="D44" s="29">
        <v>10000</v>
      </c>
      <c r="E44" s="29">
        <v>10000</v>
      </c>
      <c r="F44" s="30"/>
      <c r="G44" s="30"/>
      <c r="H44" s="128">
        <v>37.279</v>
      </c>
      <c r="I44" s="128">
        <v>35.7</v>
      </c>
      <c r="J44" s="128">
        <v>23.229</v>
      </c>
      <c r="K44" s="31"/>
    </row>
    <row r="45" spans="1:11" s="32" customFormat="1" ht="11.25" customHeight="1">
      <c r="A45" s="34" t="s">
        <v>35</v>
      </c>
      <c r="B45" s="28"/>
      <c r="C45" s="29">
        <v>875</v>
      </c>
      <c r="D45" s="29">
        <v>700</v>
      </c>
      <c r="E45" s="29">
        <v>650</v>
      </c>
      <c r="F45" s="30"/>
      <c r="G45" s="30"/>
      <c r="H45" s="128">
        <v>2.931</v>
      </c>
      <c r="I45" s="128">
        <v>1.82</v>
      </c>
      <c r="J45" s="128">
        <v>1.203</v>
      </c>
      <c r="K45" s="31"/>
    </row>
    <row r="46" spans="1:11" s="32" customFormat="1" ht="11.25" customHeight="1">
      <c r="A46" s="34" t="s">
        <v>36</v>
      </c>
      <c r="B46" s="28"/>
      <c r="C46" s="29">
        <v>13000</v>
      </c>
      <c r="D46" s="29">
        <v>10000</v>
      </c>
      <c r="E46" s="29">
        <v>8500</v>
      </c>
      <c r="F46" s="30"/>
      <c r="G46" s="30"/>
      <c r="H46" s="128">
        <v>43.1</v>
      </c>
      <c r="I46" s="128">
        <v>24.42</v>
      </c>
      <c r="J46" s="128">
        <v>14.748</v>
      </c>
      <c r="K46" s="31"/>
    </row>
    <row r="47" spans="1:11" s="32" customFormat="1" ht="11.25" customHeight="1">
      <c r="A47" s="34" t="s">
        <v>37</v>
      </c>
      <c r="B47" s="28"/>
      <c r="C47" s="29">
        <v>5040</v>
      </c>
      <c r="D47" s="29">
        <v>5040</v>
      </c>
      <c r="E47" s="29">
        <v>5050</v>
      </c>
      <c r="F47" s="30"/>
      <c r="G47" s="30"/>
      <c r="H47" s="128">
        <v>18.602</v>
      </c>
      <c r="I47" s="128">
        <v>11.347</v>
      </c>
      <c r="J47" s="128">
        <v>4.71</v>
      </c>
      <c r="K47" s="31"/>
    </row>
    <row r="48" spans="1:11" s="32" customFormat="1" ht="11.25" customHeight="1">
      <c r="A48" s="34" t="s">
        <v>38</v>
      </c>
      <c r="B48" s="28"/>
      <c r="C48" s="29">
        <v>1750</v>
      </c>
      <c r="D48" s="29">
        <v>1750</v>
      </c>
      <c r="E48" s="29">
        <v>1750</v>
      </c>
      <c r="F48" s="30"/>
      <c r="G48" s="30"/>
      <c r="H48" s="128">
        <v>6.755</v>
      </c>
      <c r="I48" s="128">
        <v>5.093</v>
      </c>
      <c r="J48" s="128">
        <v>3.327</v>
      </c>
      <c r="K48" s="31"/>
    </row>
    <row r="49" spans="1:11" s="32" customFormat="1" ht="11.25" customHeight="1">
      <c r="A49" s="34" t="s">
        <v>39</v>
      </c>
      <c r="B49" s="28"/>
      <c r="C49" s="29">
        <v>3296</v>
      </c>
      <c r="D49" s="29">
        <v>3073</v>
      </c>
      <c r="E49" s="29">
        <v>2851</v>
      </c>
      <c r="F49" s="30"/>
      <c r="G49" s="30"/>
      <c r="H49" s="128">
        <v>12.965</v>
      </c>
      <c r="I49" s="128">
        <v>6.309</v>
      </c>
      <c r="J49" s="128">
        <v>5.653</v>
      </c>
      <c r="K49" s="31"/>
    </row>
    <row r="50" spans="1:11" s="23" customFormat="1" ht="11.25" customHeight="1">
      <c r="A50" s="41" t="s">
        <v>40</v>
      </c>
      <c r="B50" s="36"/>
      <c r="C50" s="37">
        <v>50914</v>
      </c>
      <c r="D50" s="37">
        <v>40920</v>
      </c>
      <c r="E50" s="37">
        <v>36501</v>
      </c>
      <c r="F50" s="38">
        <v>89.2008797653959</v>
      </c>
      <c r="G50" s="39"/>
      <c r="H50" s="129">
        <v>180.741</v>
      </c>
      <c r="I50" s="130">
        <v>112.11399999999999</v>
      </c>
      <c r="J50" s="130">
        <v>66.46000000000001</v>
      </c>
      <c r="K50" s="40">
        <v>59.278948213425636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457</v>
      </c>
      <c r="D52" s="37">
        <v>427</v>
      </c>
      <c r="E52" s="37">
        <v>359</v>
      </c>
      <c r="F52" s="38">
        <v>84.07494145199063</v>
      </c>
      <c r="G52" s="39"/>
      <c r="H52" s="129">
        <v>1.301</v>
      </c>
      <c r="I52" s="130">
        <v>0.985</v>
      </c>
      <c r="J52" s="130">
        <v>0.382</v>
      </c>
      <c r="K52" s="40">
        <v>38.78172588832488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21000</v>
      </c>
      <c r="D54" s="29">
        <v>22000</v>
      </c>
      <c r="E54" s="29">
        <v>19440</v>
      </c>
      <c r="F54" s="30"/>
      <c r="G54" s="30"/>
      <c r="H54" s="128">
        <v>59.4</v>
      </c>
      <c r="I54" s="128">
        <v>53.65</v>
      </c>
      <c r="J54" s="128">
        <v>13.876</v>
      </c>
      <c r="K54" s="31"/>
    </row>
    <row r="55" spans="1:11" s="32" customFormat="1" ht="11.25" customHeight="1">
      <c r="A55" s="34" t="s">
        <v>43</v>
      </c>
      <c r="B55" s="28"/>
      <c r="C55" s="29">
        <v>41071</v>
      </c>
      <c r="D55" s="29">
        <v>40077</v>
      </c>
      <c r="E55" s="29">
        <v>41043</v>
      </c>
      <c r="F55" s="30"/>
      <c r="G55" s="30"/>
      <c r="H55" s="128">
        <v>152.594</v>
      </c>
      <c r="I55" s="128">
        <v>120.231</v>
      </c>
      <c r="J55" s="128">
        <v>36.528</v>
      </c>
      <c r="K55" s="31"/>
    </row>
    <row r="56" spans="1:11" s="32" customFormat="1" ht="11.25" customHeight="1">
      <c r="A56" s="34" t="s">
        <v>44</v>
      </c>
      <c r="B56" s="28"/>
      <c r="C56" s="29">
        <v>32370</v>
      </c>
      <c r="D56" s="29">
        <v>36450</v>
      </c>
      <c r="E56" s="29">
        <v>51400</v>
      </c>
      <c r="F56" s="30"/>
      <c r="G56" s="30"/>
      <c r="H56" s="128">
        <v>109.06</v>
      </c>
      <c r="I56" s="128">
        <v>84.715</v>
      </c>
      <c r="J56" s="128">
        <v>11.5</v>
      </c>
      <c r="K56" s="31"/>
    </row>
    <row r="57" spans="1:11" s="32" customFormat="1" ht="11.25" customHeight="1">
      <c r="A57" s="34" t="s">
        <v>45</v>
      </c>
      <c r="B57" s="28"/>
      <c r="C57" s="29">
        <v>4457</v>
      </c>
      <c r="D57" s="29">
        <v>6256</v>
      </c>
      <c r="E57" s="29">
        <v>2491</v>
      </c>
      <c r="F57" s="30"/>
      <c r="G57" s="30"/>
      <c r="H57" s="128">
        <v>13.812</v>
      </c>
      <c r="I57" s="128">
        <v>7.706</v>
      </c>
      <c r="J57" s="128">
        <v>3.969</v>
      </c>
      <c r="K57" s="31"/>
    </row>
    <row r="58" spans="1:11" s="32" customFormat="1" ht="11.25" customHeight="1">
      <c r="A58" s="34" t="s">
        <v>46</v>
      </c>
      <c r="B58" s="28"/>
      <c r="C58" s="29">
        <v>22803</v>
      </c>
      <c r="D58" s="29">
        <v>18804</v>
      </c>
      <c r="E58" s="29">
        <v>18500</v>
      </c>
      <c r="F58" s="30"/>
      <c r="G58" s="30"/>
      <c r="H58" s="128">
        <v>60.817</v>
      </c>
      <c r="I58" s="128">
        <v>44.548</v>
      </c>
      <c r="J58" s="128">
        <v>16.587</v>
      </c>
      <c r="K58" s="31"/>
    </row>
    <row r="59" spans="1:11" s="23" customFormat="1" ht="11.25" customHeight="1">
      <c r="A59" s="35" t="s">
        <v>47</v>
      </c>
      <c r="B59" s="36"/>
      <c r="C59" s="37">
        <v>121701</v>
      </c>
      <c r="D59" s="37">
        <v>123587</v>
      </c>
      <c r="E59" s="37">
        <v>132874</v>
      </c>
      <c r="F59" s="38">
        <v>107.51454441001076</v>
      </c>
      <c r="G59" s="39"/>
      <c r="H59" s="129">
        <v>395.683</v>
      </c>
      <c r="I59" s="130">
        <v>310.85</v>
      </c>
      <c r="J59" s="130">
        <v>82.46</v>
      </c>
      <c r="K59" s="40">
        <v>26.527263953675405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766</v>
      </c>
      <c r="D61" s="29">
        <v>612</v>
      </c>
      <c r="E61" s="29">
        <v>551</v>
      </c>
      <c r="F61" s="30"/>
      <c r="G61" s="30"/>
      <c r="H61" s="128">
        <v>2.179</v>
      </c>
      <c r="I61" s="128">
        <v>1.103</v>
      </c>
      <c r="J61" s="128">
        <v>0.681</v>
      </c>
      <c r="K61" s="31"/>
    </row>
    <row r="62" spans="1:11" s="32" customFormat="1" ht="11.25" customHeight="1">
      <c r="A62" s="34" t="s">
        <v>49</v>
      </c>
      <c r="B62" s="28"/>
      <c r="C62" s="29">
        <v>136</v>
      </c>
      <c r="D62" s="29">
        <v>136</v>
      </c>
      <c r="E62" s="29"/>
      <c r="F62" s="30"/>
      <c r="G62" s="30"/>
      <c r="H62" s="128">
        <v>0.282</v>
      </c>
      <c r="I62" s="128">
        <v>0.219</v>
      </c>
      <c r="J62" s="128"/>
      <c r="K62" s="31"/>
    </row>
    <row r="63" spans="1:11" s="32" customFormat="1" ht="11.25" customHeight="1">
      <c r="A63" s="34" t="s">
        <v>50</v>
      </c>
      <c r="B63" s="28"/>
      <c r="C63" s="29">
        <v>416</v>
      </c>
      <c r="D63" s="29">
        <v>416</v>
      </c>
      <c r="E63" s="29">
        <v>169</v>
      </c>
      <c r="F63" s="30"/>
      <c r="G63" s="30"/>
      <c r="H63" s="128">
        <v>1.376</v>
      </c>
      <c r="I63" s="128">
        <v>0.821</v>
      </c>
      <c r="J63" s="128">
        <v>0.095</v>
      </c>
      <c r="K63" s="31"/>
    </row>
    <row r="64" spans="1:11" s="23" customFormat="1" ht="11.25" customHeight="1">
      <c r="A64" s="35" t="s">
        <v>51</v>
      </c>
      <c r="B64" s="36"/>
      <c r="C64" s="37">
        <v>1318</v>
      </c>
      <c r="D64" s="37">
        <v>1164</v>
      </c>
      <c r="E64" s="37">
        <v>720</v>
      </c>
      <c r="F64" s="38">
        <v>61.855670103092784</v>
      </c>
      <c r="G64" s="39"/>
      <c r="H64" s="129">
        <v>3.8369999999999997</v>
      </c>
      <c r="I64" s="130">
        <v>2.143</v>
      </c>
      <c r="J64" s="130">
        <v>0.776</v>
      </c>
      <c r="K64" s="40">
        <v>36.210919272048535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10445</v>
      </c>
      <c r="D66" s="37">
        <v>10549.45</v>
      </c>
      <c r="E66" s="37">
        <v>10450</v>
      </c>
      <c r="F66" s="38">
        <v>99.05729682590086</v>
      </c>
      <c r="G66" s="39"/>
      <c r="H66" s="129">
        <v>20.452</v>
      </c>
      <c r="I66" s="130">
        <v>33.209</v>
      </c>
      <c r="J66" s="130">
        <v>9</v>
      </c>
      <c r="K66" s="40">
        <v>27.101087054714082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2438</v>
      </c>
      <c r="D68" s="29">
        <v>2200</v>
      </c>
      <c r="E68" s="29">
        <v>1500</v>
      </c>
      <c r="F68" s="30"/>
      <c r="G68" s="30"/>
      <c r="H68" s="128">
        <v>5.617</v>
      </c>
      <c r="I68" s="128">
        <v>4.5</v>
      </c>
      <c r="J68" s="128">
        <v>1.8</v>
      </c>
      <c r="K68" s="31"/>
    </row>
    <row r="69" spans="1:11" s="32" customFormat="1" ht="11.25" customHeight="1">
      <c r="A69" s="34" t="s">
        <v>54</v>
      </c>
      <c r="B69" s="28"/>
      <c r="C69" s="29">
        <v>42</v>
      </c>
      <c r="D69" s="29">
        <v>40</v>
      </c>
      <c r="E69" s="29">
        <v>30</v>
      </c>
      <c r="F69" s="30"/>
      <c r="G69" s="30"/>
      <c r="H69" s="128">
        <v>0.076</v>
      </c>
      <c r="I69" s="128">
        <v>0.06</v>
      </c>
      <c r="J69" s="128">
        <v>0.05</v>
      </c>
      <c r="K69" s="31"/>
    </row>
    <row r="70" spans="1:11" s="23" customFormat="1" ht="11.25" customHeight="1">
      <c r="A70" s="35" t="s">
        <v>55</v>
      </c>
      <c r="B70" s="36"/>
      <c r="C70" s="37">
        <v>2480</v>
      </c>
      <c r="D70" s="37">
        <v>2240</v>
      </c>
      <c r="E70" s="37">
        <v>1530</v>
      </c>
      <c r="F70" s="38">
        <v>68.30357142857143</v>
      </c>
      <c r="G70" s="39"/>
      <c r="H70" s="129">
        <v>5.693</v>
      </c>
      <c r="I70" s="130">
        <v>4.56</v>
      </c>
      <c r="J70" s="130">
        <v>1.85</v>
      </c>
      <c r="K70" s="40">
        <v>40.57017543859649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8296</v>
      </c>
      <c r="D72" s="29">
        <v>7854</v>
      </c>
      <c r="E72" s="29">
        <v>7610</v>
      </c>
      <c r="F72" s="30"/>
      <c r="G72" s="30"/>
      <c r="H72" s="128">
        <v>11.588</v>
      </c>
      <c r="I72" s="128">
        <v>8.813</v>
      </c>
      <c r="J72" s="128">
        <v>1.013</v>
      </c>
      <c r="K72" s="31"/>
    </row>
    <row r="73" spans="1:11" s="32" customFormat="1" ht="11.25" customHeight="1">
      <c r="A73" s="34" t="s">
        <v>57</v>
      </c>
      <c r="B73" s="28"/>
      <c r="C73" s="29">
        <v>905</v>
      </c>
      <c r="D73" s="29">
        <v>550</v>
      </c>
      <c r="E73" s="29">
        <v>540</v>
      </c>
      <c r="F73" s="30"/>
      <c r="G73" s="30"/>
      <c r="H73" s="128">
        <v>2.44</v>
      </c>
      <c r="I73" s="128">
        <v>1.695</v>
      </c>
      <c r="J73" s="128">
        <v>1.565</v>
      </c>
      <c r="K73" s="31"/>
    </row>
    <row r="74" spans="1:11" s="32" customFormat="1" ht="11.25" customHeight="1">
      <c r="A74" s="34" t="s">
        <v>58</v>
      </c>
      <c r="B74" s="28"/>
      <c r="C74" s="29">
        <v>10625</v>
      </c>
      <c r="D74" s="29">
        <v>9602</v>
      </c>
      <c r="E74" s="29">
        <v>13280</v>
      </c>
      <c r="F74" s="30"/>
      <c r="G74" s="30"/>
      <c r="H74" s="128">
        <v>23.659</v>
      </c>
      <c r="I74" s="128">
        <v>21.284</v>
      </c>
      <c r="J74" s="128">
        <v>15.936</v>
      </c>
      <c r="K74" s="31"/>
    </row>
    <row r="75" spans="1:11" s="32" customFormat="1" ht="11.25" customHeight="1">
      <c r="A75" s="34" t="s">
        <v>59</v>
      </c>
      <c r="B75" s="28"/>
      <c r="C75" s="29">
        <v>14329</v>
      </c>
      <c r="D75" s="29">
        <v>12766</v>
      </c>
      <c r="E75" s="29">
        <v>14055</v>
      </c>
      <c r="F75" s="30"/>
      <c r="G75" s="30"/>
      <c r="H75" s="128">
        <v>16.968</v>
      </c>
      <c r="I75" s="128">
        <v>15.113</v>
      </c>
      <c r="J75" s="128">
        <v>7.212</v>
      </c>
      <c r="K75" s="31"/>
    </row>
    <row r="76" spans="1:11" s="32" customFormat="1" ht="11.25" customHeight="1">
      <c r="A76" s="34" t="s">
        <v>60</v>
      </c>
      <c r="B76" s="28"/>
      <c r="C76" s="29">
        <v>120</v>
      </c>
      <c r="D76" s="29">
        <v>70</v>
      </c>
      <c r="E76" s="29">
        <v>140</v>
      </c>
      <c r="F76" s="30"/>
      <c r="G76" s="30"/>
      <c r="H76" s="128">
        <v>0.396</v>
      </c>
      <c r="I76" s="128">
        <v>0.182</v>
      </c>
      <c r="J76" s="128">
        <v>0.154</v>
      </c>
      <c r="K76" s="31"/>
    </row>
    <row r="77" spans="1:11" s="32" customFormat="1" ht="11.25" customHeight="1">
      <c r="A77" s="34" t="s">
        <v>61</v>
      </c>
      <c r="B77" s="28"/>
      <c r="C77" s="29">
        <v>2459</v>
      </c>
      <c r="D77" s="29">
        <v>2158</v>
      </c>
      <c r="E77" s="29">
        <v>2078</v>
      </c>
      <c r="F77" s="30"/>
      <c r="G77" s="30"/>
      <c r="H77" s="128">
        <v>5.115</v>
      </c>
      <c r="I77" s="128">
        <v>3.44</v>
      </c>
      <c r="J77" s="128">
        <v>1.364</v>
      </c>
      <c r="K77" s="31"/>
    </row>
    <row r="78" spans="1:11" s="32" customFormat="1" ht="11.25" customHeight="1">
      <c r="A78" s="34" t="s">
        <v>62</v>
      </c>
      <c r="B78" s="28"/>
      <c r="C78" s="29">
        <v>300</v>
      </c>
      <c r="D78" s="29">
        <v>200</v>
      </c>
      <c r="E78" s="29">
        <v>150</v>
      </c>
      <c r="F78" s="30"/>
      <c r="G78" s="30"/>
      <c r="H78" s="128">
        <v>0.795</v>
      </c>
      <c r="I78" s="128">
        <v>0.52</v>
      </c>
      <c r="J78" s="128">
        <v>0.65</v>
      </c>
      <c r="K78" s="31"/>
    </row>
    <row r="79" spans="1:11" s="32" customFormat="1" ht="11.25" customHeight="1">
      <c r="A79" s="34" t="s">
        <v>63</v>
      </c>
      <c r="B79" s="28"/>
      <c r="C79" s="29">
        <v>1940</v>
      </c>
      <c r="D79" s="29">
        <v>1420</v>
      </c>
      <c r="E79" s="29">
        <v>4182</v>
      </c>
      <c r="F79" s="30"/>
      <c r="G79" s="30"/>
      <c r="H79" s="128">
        <v>6.194</v>
      </c>
      <c r="I79" s="128">
        <v>3.408</v>
      </c>
      <c r="J79" s="128">
        <v>4.272</v>
      </c>
      <c r="K79" s="31"/>
    </row>
    <row r="80" spans="1:11" s="23" customFormat="1" ht="11.25" customHeight="1">
      <c r="A80" s="41" t="s">
        <v>64</v>
      </c>
      <c r="B80" s="36"/>
      <c r="C80" s="37">
        <v>38974</v>
      </c>
      <c r="D80" s="37">
        <v>34620</v>
      </c>
      <c r="E80" s="37">
        <v>42035</v>
      </c>
      <c r="F80" s="38">
        <v>121.41825534373194</v>
      </c>
      <c r="G80" s="39"/>
      <c r="H80" s="129">
        <v>67.155</v>
      </c>
      <c r="I80" s="130">
        <v>54.455000000000005</v>
      </c>
      <c r="J80" s="130">
        <v>32.166</v>
      </c>
      <c r="K80" s="40">
        <v>59.06895601873104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8"/>
      <c r="I82" s="128"/>
      <c r="J82" s="128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8"/>
      <c r="I83" s="128"/>
      <c r="J83" s="128"/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9"/>
      <c r="I84" s="130"/>
      <c r="J84" s="130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251672</v>
      </c>
      <c r="D87" s="48">
        <v>237966.45</v>
      </c>
      <c r="E87" s="48">
        <v>246539</v>
      </c>
      <c r="F87" s="49">
        <v>103.60241958477759</v>
      </c>
      <c r="G87" s="39"/>
      <c r="H87" s="133">
        <v>734.7529999999999</v>
      </c>
      <c r="I87" s="134">
        <v>567.267</v>
      </c>
      <c r="J87" s="134">
        <v>227.934</v>
      </c>
      <c r="K87" s="49">
        <v>40.181078751275855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74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4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176</v>
      </c>
      <c r="D9" s="29">
        <v>162</v>
      </c>
      <c r="E9" s="29">
        <v>416</v>
      </c>
      <c r="F9" s="30"/>
      <c r="G9" s="30"/>
      <c r="H9" s="128">
        <v>0.387</v>
      </c>
      <c r="I9" s="128">
        <v>0.64</v>
      </c>
      <c r="J9" s="128">
        <v>1.95</v>
      </c>
      <c r="K9" s="31"/>
    </row>
    <row r="10" spans="1:11" s="32" customFormat="1" ht="11.25" customHeight="1">
      <c r="A10" s="34" t="s">
        <v>9</v>
      </c>
      <c r="B10" s="28"/>
      <c r="C10" s="29">
        <v>28</v>
      </c>
      <c r="D10" s="29">
        <v>38</v>
      </c>
      <c r="E10" s="29">
        <v>58</v>
      </c>
      <c r="F10" s="30"/>
      <c r="G10" s="30"/>
      <c r="H10" s="128">
        <v>0.064</v>
      </c>
      <c r="I10" s="128">
        <v>0.068</v>
      </c>
      <c r="J10" s="128">
        <v>0.245</v>
      </c>
      <c r="K10" s="31"/>
    </row>
    <row r="11" spans="1:11" s="32" customFormat="1" ht="11.25" customHeight="1">
      <c r="A11" s="27" t="s">
        <v>10</v>
      </c>
      <c r="B11" s="28"/>
      <c r="C11" s="29">
        <v>459</v>
      </c>
      <c r="D11" s="29">
        <v>457</v>
      </c>
      <c r="E11" s="29">
        <v>1051</v>
      </c>
      <c r="F11" s="30"/>
      <c r="G11" s="30"/>
      <c r="H11" s="128">
        <v>1.056</v>
      </c>
      <c r="I11" s="128">
        <v>2.056</v>
      </c>
      <c r="J11" s="128">
        <v>2.925</v>
      </c>
      <c r="K11" s="31"/>
    </row>
    <row r="12" spans="1:11" s="32" customFormat="1" ht="11.25" customHeight="1">
      <c r="A12" s="34" t="s">
        <v>11</v>
      </c>
      <c r="B12" s="28"/>
      <c r="C12" s="29">
        <v>5</v>
      </c>
      <c r="D12" s="29">
        <v>5</v>
      </c>
      <c r="E12" s="29">
        <v>14</v>
      </c>
      <c r="F12" s="30"/>
      <c r="G12" s="30"/>
      <c r="H12" s="128">
        <v>0.01</v>
      </c>
      <c r="I12" s="128">
        <v>0.023</v>
      </c>
      <c r="J12" s="128">
        <v>0.072</v>
      </c>
      <c r="K12" s="31"/>
    </row>
    <row r="13" spans="1:11" s="23" customFormat="1" ht="11.25" customHeight="1">
      <c r="A13" s="35" t="s">
        <v>12</v>
      </c>
      <c r="B13" s="36"/>
      <c r="C13" s="37">
        <v>668</v>
      </c>
      <c r="D13" s="37">
        <v>662</v>
      </c>
      <c r="E13" s="37">
        <v>1539</v>
      </c>
      <c r="F13" s="38">
        <v>232.4773413897281</v>
      </c>
      <c r="G13" s="39"/>
      <c r="H13" s="129">
        <v>1.5170000000000001</v>
      </c>
      <c r="I13" s="130">
        <v>2.7870000000000004</v>
      </c>
      <c r="J13" s="130">
        <v>5.191999999999999</v>
      </c>
      <c r="K13" s="40">
        <v>186.29350556153565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>
        <v>152</v>
      </c>
      <c r="D17" s="37">
        <v>156</v>
      </c>
      <c r="E17" s="37">
        <v>137</v>
      </c>
      <c r="F17" s="38">
        <v>87.82051282051282</v>
      </c>
      <c r="G17" s="39"/>
      <c r="H17" s="129">
        <v>0.345</v>
      </c>
      <c r="I17" s="130">
        <v>0.225</v>
      </c>
      <c r="J17" s="130">
        <v>0.158</v>
      </c>
      <c r="K17" s="40">
        <v>70.22222222222223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>
        <v>14846</v>
      </c>
      <c r="D19" s="29">
        <v>14416</v>
      </c>
      <c r="E19" s="29">
        <v>13681</v>
      </c>
      <c r="F19" s="30"/>
      <c r="G19" s="30"/>
      <c r="H19" s="128">
        <v>90.561</v>
      </c>
      <c r="I19" s="128">
        <v>64.871</v>
      </c>
      <c r="J19" s="128">
        <v>79.4</v>
      </c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>
        <v>14846</v>
      </c>
      <c r="D22" s="37">
        <v>14416</v>
      </c>
      <c r="E22" s="37">
        <v>13681</v>
      </c>
      <c r="F22" s="38">
        <v>94.90149833518313</v>
      </c>
      <c r="G22" s="39"/>
      <c r="H22" s="129">
        <v>90.561</v>
      </c>
      <c r="I22" s="130">
        <v>64.871</v>
      </c>
      <c r="J22" s="130">
        <v>79.4</v>
      </c>
      <c r="K22" s="40">
        <v>122.39675664010115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69193</v>
      </c>
      <c r="D24" s="37">
        <v>67286</v>
      </c>
      <c r="E24" s="37">
        <v>69565</v>
      </c>
      <c r="F24" s="38">
        <v>103.38703444995987</v>
      </c>
      <c r="G24" s="39"/>
      <c r="H24" s="129">
        <v>268.105</v>
      </c>
      <c r="I24" s="130">
        <v>252.789</v>
      </c>
      <c r="J24" s="130">
        <v>227.525</v>
      </c>
      <c r="K24" s="40">
        <v>90.00589424381599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17385</v>
      </c>
      <c r="D26" s="37">
        <v>17000</v>
      </c>
      <c r="E26" s="37">
        <v>21000</v>
      </c>
      <c r="F26" s="38">
        <v>123.52941176470588</v>
      </c>
      <c r="G26" s="39"/>
      <c r="H26" s="129">
        <v>79.443</v>
      </c>
      <c r="I26" s="130">
        <v>67</v>
      </c>
      <c r="J26" s="130">
        <v>53</v>
      </c>
      <c r="K26" s="40">
        <v>79.1044776119403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158183</v>
      </c>
      <c r="D28" s="29">
        <v>164974</v>
      </c>
      <c r="E28" s="29">
        <v>173109</v>
      </c>
      <c r="F28" s="30"/>
      <c r="G28" s="30"/>
      <c r="H28" s="128">
        <v>657.231</v>
      </c>
      <c r="I28" s="128">
        <v>597.3</v>
      </c>
      <c r="J28" s="128">
        <v>480</v>
      </c>
      <c r="K28" s="31"/>
    </row>
    <row r="29" spans="1:11" s="32" customFormat="1" ht="11.25" customHeight="1">
      <c r="A29" s="34" t="s">
        <v>22</v>
      </c>
      <c r="B29" s="28"/>
      <c r="C29" s="29">
        <v>100231</v>
      </c>
      <c r="D29" s="29">
        <v>100778</v>
      </c>
      <c r="E29" s="29">
        <v>96679</v>
      </c>
      <c r="F29" s="30"/>
      <c r="G29" s="30"/>
      <c r="H29" s="128">
        <v>318.91</v>
      </c>
      <c r="I29" s="128">
        <v>195</v>
      </c>
      <c r="J29" s="128">
        <v>58.975</v>
      </c>
      <c r="K29" s="31"/>
    </row>
    <row r="30" spans="1:11" s="32" customFormat="1" ht="11.25" customHeight="1">
      <c r="A30" s="34" t="s">
        <v>23</v>
      </c>
      <c r="B30" s="28"/>
      <c r="C30" s="29">
        <v>173055</v>
      </c>
      <c r="D30" s="29">
        <v>164071</v>
      </c>
      <c r="E30" s="29">
        <v>161500</v>
      </c>
      <c r="F30" s="30"/>
      <c r="G30" s="30"/>
      <c r="H30" s="128">
        <v>578.548</v>
      </c>
      <c r="I30" s="128">
        <v>400.981</v>
      </c>
      <c r="J30" s="128">
        <v>222.405</v>
      </c>
      <c r="K30" s="31"/>
    </row>
    <row r="31" spans="1:11" s="23" customFormat="1" ht="11.25" customHeight="1">
      <c r="A31" s="41" t="s">
        <v>24</v>
      </c>
      <c r="B31" s="36"/>
      <c r="C31" s="37">
        <v>431469</v>
      </c>
      <c r="D31" s="37">
        <v>429823</v>
      </c>
      <c r="E31" s="37">
        <v>431288</v>
      </c>
      <c r="F31" s="38">
        <v>100.34083797283998</v>
      </c>
      <c r="G31" s="39"/>
      <c r="H31" s="129">
        <v>1554.689</v>
      </c>
      <c r="I31" s="130">
        <v>1193.281</v>
      </c>
      <c r="J31" s="130">
        <v>761.38</v>
      </c>
      <c r="K31" s="40">
        <v>63.80559147426298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32617</v>
      </c>
      <c r="D33" s="29">
        <v>26340</v>
      </c>
      <c r="E33" s="29">
        <v>28253</v>
      </c>
      <c r="F33" s="30"/>
      <c r="G33" s="30"/>
      <c r="H33" s="128">
        <v>122.995</v>
      </c>
      <c r="I33" s="128">
        <v>93.592</v>
      </c>
      <c r="J33" s="128">
        <v>34.889</v>
      </c>
      <c r="K33" s="31"/>
    </row>
    <row r="34" spans="1:11" s="32" customFormat="1" ht="11.25" customHeight="1">
      <c r="A34" s="34" t="s">
        <v>26</v>
      </c>
      <c r="B34" s="28"/>
      <c r="C34" s="29">
        <v>16042</v>
      </c>
      <c r="D34" s="29">
        <v>16416</v>
      </c>
      <c r="E34" s="29">
        <v>18000</v>
      </c>
      <c r="F34" s="30"/>
      <c r="G34" s="30"/>
      <c r="H34" s="128">
        <v>64.185</v>
      </c>
      <c r="I34" s="128">
        <v>62.4</v>
      </c>
      <c r="J34" s="128">
        <v>29.806</v>
      </c>
      <c r="K34" s="31"/>
    </row>
    <row r="35" spans="1:11" s="32" customFormat="1" ht="11.25" customHeight="1">
      <c r="A35" s="34" t="s">
        <v>27</v>
      </c>
      <c r="B35" s="28"/>
      <c r="C35" s="29">
        <v>92414</v>
      </c>
      <c r="D35" s="29">
        <v>92400</v>
      </c>
      <c r="E35" s="29">
        <v>100240</v>
      </c>
      <c r="F35" s="30"/>
      <c r="G35" s="30"/>
      <c r="H35" s="128">
        <v>454.99</v>
      </c>
      <c r="I35" s="128">
        <v>325</v>
      </c>
      <c r="J35" s="128">
        <v>216.582</v>
      </c>
      <c r="K35" s="31"/>
    </row>
    <row r="36" spans="1:11" s="32" customFormat="1" ht="11.25" customHeight="1">
      <c r="A36" s="34" t="s">
        <v>28</v>
      </c>
      <c r="B36" s="28"/>
      <c r="C36" s="29">
        <v>12133</v>
      </c>
      <c r="D36" s="29">
        <v>12133</v>
      </c>
      <c r="E36" s="29">
        <v>12701</v>
      </c>
      <c r="F36" s="30"/>
      <c r="G36" s="30"/>
      <c r="H36" s="128">
        <v>44.233</v>
      </c>
      <c r="I36" s="128">
        <v>37.415</v>
      </c>
      <c r="J36" s="128">
        <v>7.545</v>
      </c>
      <c r="K36" s="31"/>
    </row>
    <row r="37" spans="1:11" s="23" customFormat="1" ht="11.25" customHeight="1">
      <c r="A37" s="35" t="s">
        <v>29</v>
      </c>
      <c r="B37" s="36"/>
      <c r="C37" s="37">
        <v>153206</v>
      </c>
      <c r="D37" s="37">
        <v>147289</v>
      </c>
      <c r="E37" s="37">
        <v>159194</v>
      </c>
      <c r="F37" s="38">
        <v>108.08274888145075</v>
      </c>
      <c r="G37" s="39"/>
      <c r="H37" s="129">
        <v>686.403</v>
      </c>
      <c r="I37" s="130">
        <v>518.4069999999999</v>
      </c>
      <c r="J37" s="130">
        <v>288.822</v>
      </c>
      <c r="K37" s="40">
        <v>55.713368067946625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8012</v>
      </c>
      <c r="D39" s="37">
        <v>8000</v>
      </c>
      <c r="E39" s="37">
        <v>7500</v>
      </c>
      <c r="F39" s="38">
        <v>93.75</v>
      </c>
      <c r="G39" s="39"/>
      <c r="H39" s="129">
        <v>11.137</v>
      </c>
      <c r="I39" s="130">
        <v>11</v>
      </c>
      <c r="J39" s="130">
        <v>12.1</v>
      </c>
      <c r="K39" s="40">
        <v>110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>
        <v>42727</v>
      </c>
      <c r="D41" s="29">
        <v>47254</v>
      </c>
      <c r="E41" s="29">
        <v>42861</v>
      </c>
      <c r="F41" s="30"/>
      <c r="G41" s="30"/>
      <c r="H41" s="128">
        <v>137.007</v>
      </c>
      <c r="I41" s="128">
        <v>104.806</v>
      </c>
      <c r="J41" s="128">
        <v>47.857</v>
      </c>
      <c r="K41" s="31"/>
    </row>
    <row r="42" spans="1:11" s="32" customFormat="1" ht="11.25" customHeight="1">
      <c r="A42" s="34" t="s">
        <v>32</v>
      </c>
      <c r="B42" s="28"/>
      <c r="C42" s="29">
        <v>147377</v>
      </c>
      <c r="D42" s="29">
        <v>140389</v>
      </c>
      <c r="E42" s="29">
        <v>135226</v>
      </c>
      <c r="F42" s="30"/>
      <c r="G42" s="30"/>
      <c r="H42" s="128">
        <v>659.016</v>
      </c>
      <c r="I42" s="128">
        <v>495.305</v>
      </c>
      <c r="J42" s="128">
        <v>327.146</v>
      </c>
      <c r="K42" s="31"/>
    </row>
    <row r="43" spans="1:11" s="32" customFormat="1" ht="11.25" customHeight="1">
      <c r="A43" s="34" t="s">
        <v>33</v>
      </c>
      <c r="B43" s="28"/>
      <c r="C43" s="29">
        <v>20972</v>
      </c>
      <c r="D43" s="29">
        <v>19681</v>
      </c>
      <c r="E43" s="29">
        <v>20020</v>
      </c>
      <c r="F43" s="30"/>
      <c r="G43" s="30"/>
      <c r="H43" s="128">
        <v>77.909</v>
      </c>
      <c r="I43" s="128">
        <v>50.224</v>
      </c>
      <c r="J43" s="128">
        <v>46.393</v>
      </c>
      <c r="K43" s="31"/>
    </row>
    <row r="44" spans="1:11" s="32" customFormat="1" ht="11.25" customHeight="1">
      <c r="A44" s="34" t="s">
        <v>34</v>
      </c>
      <c r="B44" s="28"/>
      <c r="C44" s="29">
        <v>114660</v>
      </c>
      <c r="D44" s="29">
        <v>103205</v>
      </c>
      <c r="E44" s="29">
        <v>96961</v>
      </c>
      <c r="F44" s="30"/>
      <c r="G44" s="30"/>
      <c r="H44" s="128">
        <v>426.334</v>
      </c>
      <c r="I44" s="128">
        <v>366.776</v>
      </c>
      <c r="J44" s="128">
        <v>225.155</v>
      </c>
      <c r="K44" s="31"/>
    </row>
    <row r="45" spans="1:11" s="32" customFormat="1" ht="11.25" customHeight="1">
      <c r="A45" s="34" t="s">
        <v>35</v>
      </c>
      <c r="B45" s="28"/>
      <c r="C45" s="29">
        <v>37774</v>
      </c>
      <c r="D45" s="29">
        <v>36265</v>
      </c>
      <c r="E45" s="29">
        <v>30875</v>
      </c>
      <c r="F45" s="30"/>
      <c r="G45" s="30"/>
      <c r="H45" s="128">
        <v>134.164</v>
      </c>
      <c r="I45" s="128">
        <v>103.958</v>
      </c>
      <c r="J45" s="128">
        <v>73.094</v>
      </c>
      <c r="K45" s="31"/>
    </row>
    <row r="46" spans="1:11" s="32" customFormat="1" ht="11.25" customHeight="1">
      <c r="A46" s="34" t="s">
        <v>36</v>
      </c>
      <c r="B46" s="28"/>
      <c r="C46" s="29">
        <v>65265</v>
      </c>
      <c r="D46" s="29">
        <v>57933</v>
      </c>
      <c r="E46" s="29">
        <v>57167</v>
      </c>
      <c r="F46" s="30"/>
      <c r="G46" s="30"/>
      <c r="H46" s="128">
        <v>218.845</v>
      </c>
      <c r="I46" s="128">
        <v>149.462</v>
      </c>
      <c r="J46" s="128">
        <v>98.831</v>
      </c>
      <c r="K46" s="31"/>
    </row>
    <row r="47" spans="1:11" s="32" customFormat="1" ht="11.25" customHeight="1">
      <c r="A47" s="34" t="s">
        <v>37</v>
      </c>
      <c r="B47" s="28"/>
      <c r="C47" s="29">
        <v>84982</v>
      </c>
      <c r="D47" s="29">
        <v>71186</v>
      </c>
      <c r="E47" s="29">
        <v>69715</v>
      </c>
      <c r="F47" s="30"/>
      <c r="G47" s="30"/>
      <c r="H47" s="128">
        <v>318.791</v>
      </c>
      <c r="I47" s="128">
        <v>168.606</v>
      </c>
      <c r="J47" s="128">
        <v>70.072</v>
      </c>
      <c r="K47" s="31"/>
    </row>
    <row r="48" spans="1:11" s="32" customFormat="1" ht="11.25" customHeight="1">
      <c r="A48" s="34" t="s">
        <v>38</v>
      </c>
      <c r="B48" s="28"/>
      <c r="C48" s="29">
        <v>181467</v>
      </c>
      <c r="D48" s="29">
        <v>171091</v>
      </c>
      <c r="E48" s="29">
        <v>159988</v>
      </c>
      <c r="F48" s="30"/>
      <c r="G48" s="30"/>
      <c r="H48" s="128">
        <v>701.289</v>
      </c>
      <c r="I48" s="128">
        <v>501.392</v>
      </c>
      <c r="J48" s="128">
        <v>309.299</v>
      </c>
      <c r="K48" s="31"/>
    </row>
    <row r="49" spans="1:11" s="32" customFormat="1" ht="11.25" customHeight="1">
      <c r="A49" s="34" t="s">
        <v>39</v>
      </c>
      <c r="B49" s="28"/>
      <c r="C49" s="29">
        <v>62606</v>
      </c>
      <c r="D49" s="29">
        <v>58875</v>
      </c>
      <c r="E49" s="29">
        <v>54222</v>
      </c>
      <c r="F49" s="30"/>
      <c r="G49" s="30"/>
      <c r="H49" s="128">
        <v>246.241</v>
      </c>
      <c r="I49" s="128">
        <v>120.329</v>
      </c>
      <c r="J49" s="128">
        <v>107.664</v>
      </c>
      <c r="K49" s="31"/>
    </row>
    <row r="50" spans="1:11" s="23" customFormat="1" ht="11.25" customHeight="1">
      <c r="A50" s="41" t="s">
        <v>40</v>
      </c>
      <c r="B50" s="36"/>
      <c r="C50" s="37">
        <v>757830</v>
      </c>
      <c r="D50" s="37">
        <v>705879</v>
      </c>
      <c r="E50" s="37">
        <v>667035</v>
      </c>
      <c r="F50" s="38">
        <v>94.49707386110084</v>
      </c>
      <c r="G50" s="39"/>
      <c r="H50" s="129">
        <v>2919.5959999999995</v>
      </c>
      <c r="I50" s="130">
        <v>2060.858</v>
      </c>
      <c r="J50" s="130">
        <v>1305.511</v>
      </c>
      <c r="K50" s="40">
        <v>63.347935665630516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44041</v>
      </c>
      <c r="D52" s="37">
        <v>37718</v>
      </c>
      <c r="E52" s="37">
        <v>34479</v>
      </c>
      <c r="F52" s="38">
        <v>91.41258815419694</v>
      </c>
      <c r="G52" s="39"/>
      <c r="H52" s="129">
        <v>106.558</v>
      </c>
      <c r="I52" s="130">
        <v>104.479</v>
      </c>
      <c r="J52" s="130">
        <v>37.403</v>
      </c>
      <c r="K52" s="40">
        <v>35.799538663272045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96427</v>
      </c>
      <c r="D54" s="29">
        <v>97218</v>
      </c>
      <c r="E54" s="29">
        <v>97970</v>
      </c>
      <c r="F54" s="30"/>
      <c r="G54" s="30"/>
      <c r="H54" s="128">
        <v>318.159</v>
      </c>
      <c r="I54" s="128">
        <v>292.204</v>
      </c>
      <c r="J54" s="128">
        <v>148.805</v>
      </c>
      <c r="K54" s="31"/>
    </row>
    <row r="55" spans="1:11" s="32" customFormat="1" ht="11.25" customHeight="1">
      <c r="A55" s="34" t="s">
        <v>43</v>
      </c>
      <c r="B55" s="28"/>
      <c r="C55" s="29">
        <v>95831</v>
      </c>
      <c r="D55" s="29">
        <v>93512</v>
      </c>
      <c r="E55" s="29">
        <v>95765</v>
      </c>
      <c r="F55" s="30"/>
      <c r="G55" s="30"/>
      <c r="H55" s="128">
        <v>352.362</v>
      </c>
      <c r="I55" s="128">
        <v>261.834</v>
      </c>
      <c r="J55" s="128">
        <v>80.443</v>
      </c>
      <c r="K55" s="31"/>
    </row>
    <row r="56" spans="1:11" s="32" customFormat="1" ht="11.25" customHeight="1">
      <c r="A56" s="34" t="s">
        <v>44</v>
      </c>
      <c r="B56" s="28"/>
      <c r="C56" s="29">
        <v>227547</v>
      </c>
      <c r="D56" s="29">
        <v>206600</v>
      </c>
      <c r="E56" s="29">
        <v>209000</v>
      </c>
      <c r="F56" s="30"/>
      <c r="G56" s="30"/>
      <c r="H56" s="128">
        <v>767.95</v>
      </c>
      <c r="I56" s="128">
        <v>478.92</v>
      </c>
      <c r="J56" s="128">
        <v>213.5</v>
      </c>
      <c r="K56" s="31"/>
    </row>
    <row r="57" spans="1:11" s="32" customFormat="1" ht="11.25" customHeight="1">
      <c r="A57" s="34" t="s">
        <v>45</v>
      </c>
      <c r="B57" s="28"/>
      <c r="C57" s="29">
        <v>84684</v>
      </c>
      <c r="D57" s="29">
        <v>83117</v>
      </c>
      <c r="E57" s="29">
        <v>80527</v>
      </c>
      <c r="F57" s="30"/>
      <c r="G57" s="30"/>
      <c r="H57" s="128">
        <v>262.437</v>
      </c>
      <c r="I57" s="128">
        <v>249.106</v>
      </c>
      <c r="J57" s="128">
        <v>128.316</v>
      </c>
      <c r="K57" s="31"/>
    </row>
    <row r="58" spans="1:11" s="32" customFormat="1" ht="11.25" customHeight="1">
      <c r="A58" s="34" t="s">
        <v>46</v>
      </c>
      <c r="B58" s="28"/>
      <c r="C58" s="29">
        <v>116266</v>
      </c>
      <c r="D58" s="29">
        <v>118374</v>
      </c>
      <c r="E58" s="29">
        <v>118000</v>
      </c>
      <c r="F58" s="30"/>
      <c r="G58" s="30"/>
      <c r="H58" s="128">
        <v>333.848</v>
      </c>
      <c r="I58" s="128">
        <v>286.058</v>
      </c>
      <c r="J58" s="128">
        <v>89.024</v>
      </c>
      <c r="K58" s="31"/>
    </row>
    <row r="59" spans="1:11" s="23" customFormat="1" ht="11.25" customHeight="1">
      <c r="A59" s="35" t="s">
        <v>47</v>
      </c>
      <c r="B59" s="36"/>
      <c r="C59" s="37">
        <v>620755</v>
      </c>
      <c r="D59" s="37">
        <v>598821</v>
      </c>
      <c r="E59" s="37">
        <v>601262</v>
      </c>
      <c r="F59" s="38">
        <v>100.40763433480122</v>
      </c>
      <c r="G59" s="39"/>
      <c r="H59" s="129">
        <v>2034.7559999999999</v>
      </c>
      <c r="I59" s="130">
        <v>1568.122</v>
      </c>
      <c r="J59" s="130">
        <v>660.088</v>
      </c>
      <c r="K59" s="40">
        <v>42.09417379515114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2254</v>
      </c>
      <c r="D61" s="29">
        <v>1836</v>
      </c>
      <c r="E61" s="29">
        <v>1652</v>
      </c>
      <c r="F61" s="30"/>
      <c r="G61" s="30"/>
      <c r="H61" s="128">
        <v>6.28</v>
      </c>
      <c r="I61" s="128">
        <v>3.309</v>
      </c>
      <c r="J61" s="128">
        <v>2.043</v>
      </c>
      <c r="K61" s="31"/>
    </row>
    <row r="62" spans="1:11" s="32" customFormat="1" ht="11.25" customHeight="1">
      <c r="A62" s="34" t="s">
        <v>49</v>
      </c>
      <c r="B62" s="28"/>
      <c r="C62" s="29">
        <v>2902</v>
      </c>
      <c r="D62" s="29">
        <v>2902</v>
      </c>
      <c r="E62" s="29">
        <v>2877</v>
      </c>
      <c r="F62" s="30"/>
      <c r="G62" s="30"/>
      <c r="H62" s="128">
        <v>5.513</v>
      </c>
      <c r="I62" s="128">
        <v>3.946</v>
      </c>
      <c r="J62" s="128">
        <v>2.328</v>
      </c>
      <c r="K62" s="31"/>
    </row>
    <row r="63" spans="1:11" s="32" customFormat="1" ht="11.25" customHeight="1">
      <c r="A63" s="34" t="s">
        <v>50</v>
      </c>
      <c r="B63" s="28"/>
      <c r="C63" s="29">
        <v>7898</v>
      </c>
      <c r="D63" s="29">
        <v>7898</v>
      </c>
      <c r="E63" s="29">
        <v>7465</v>
      </c>
      <c r="F63" s="30"/>
      <c r="G63" s="30"/>
      <c r="H63" s="128">
        <v>26.119</v>
      </c>
      <c r="I63" s="128">
        <v>15.6</v>
      </c>
      <c r="J63" s="128">
        <v>4.2</v>
      </c>
      <c r="K63" s="31"/>
    </row>
    <row r="64" spans="1:11" s="23" customFormat="1" ht="11.25" customHeight="1">
      <c r="A64" s="35" t="s">
        <v>51</v>
      </c>
      <c r="B64" s="36"/>
      <c r="C64" s="37">
        <v>13054</v>
      </c>
      <c r="D64" s="37">
        <v>12636</v>
      </c>
      <c r="E64" s="37">
        <v>11994</v>
      </c>
      <c r="F64" s="38">
        <v>94.91927825261159</v>
      </c>
      <c r="G64" s="39"/>
      <c r="H64" s="129">
        <v>37.912</v>
      </c>
      <c r="I64" s="130">
        <v>22.855</v>
      </c>
      <c r="J64" s="130">
        <v>8.571000000000002</v>
      </c>
      <c r="K64" s="40">
        <v>37.50164077882302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9713</v>
      </c>
      <c r="D66" s="37">
        <v>9810.13</v>
      </c>
      <c r="E66" s="37">
        <v>9580</v>
      </c>
      <c r="F66" s="38">
        <v>97.65415952693797</v>
      </c>
      <c r="G66" s="39"/>
      <c r="H66" s="129">
        <v>25.658</v>
      </c>
      <c r="I66" s="130">
        <v>24.439</v>
      </c>
      <c r="J66" s="130">
        <v>7.1</v>
      </c>
      <c r="K66" s="40">
        <v>29.051925201522156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49106</v>
      </c>
      <c r="D68" s="29">
        <v>44400</v>
      </c>
      <c r="E68" s="29">
        <v>33500</v>
      </c>
      <c r="F68" s="30"/>
      <c r="G68" s="30"/>
      <c r="H68" s="128">
        <v>133.722</v>
      </c>
      <c r="I68" s="128">
        <v>111.5</v>
      </c>
      <c r="J68" s="128">
        <v>39</v>
      </c>
      <c r="K68" s="31"/>
    </row>
    <row r="69" spans="1:11" s="32" customFormat="1" ht="11.25" customHeight="1">
      <c r="A69" s="34" t="s">
        <v>54</v>
      </c>
      <c r="B69" s="28"/>
      <c r="C69" s="29">
        <v>670</v>
      </c>
      <c r="D69" s="29">
        <v>600</v>
      </c>
      <c r="E69" s="29">
        <v>500</v>
      </c>
      <c r="F69" s="30"/>
      <c r="G69" s="30"/>
      <c r="H69" s="128">
        <v>1.452</v>
      </c>
      <c r="I69" s="128">
        <v>1.2</v>
      </c>
      <c r="J69" s="128">
        <v>0.95</v>
      </c>
      <c r="K69" s="31"/>
    </row>
    <row r="70" spans="1:11" s="23" customFormat="1" ht="11.25" customHeight="1">
      <c r="A70" s="35" t="s">
        <v>55</v>
      </c>
      <c r="B70" s="36"/>
      <c r="C70" s="37">
        <v>49776</v>
      </c>
      <c r="D70" s="37">
        <v>45000</v>
      </c>
      <c r="E70" s="37">
        <v>34000</v>
      </c>
      <c r="F70" s="38">
        <v>75.55555555555556</v>
      </c>
      <c r="G70" s="39"/>
      <c r="H70" s="129">
        <v>135.174</v>
      </c>
      <c r="I70" s="130">
        <v>112.7</v>
      </c>
      <c r="J70" s="130">
        <v>39.95</v>
      </c>
      <c r="K70" s="40">
        <v>35.44809228039042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8"/>
      <c r="I72" s="128"/>
      <c r="J72" s="128"/>
      <c r="K72" s="31"/>
    </row>
    <row r="73" spans="1:11" s="32" customFormat="1" ht="11.25" customHeight="1">
      <c r="A73" s="34" t="s">
        <v>57</v>
      </c>
      <c r="B73" s="28"/>
      <c r="C73" s="29">
        <v>9198</v>
      </c>
      <c r="D73" s="29">
        <v>6330</v>
      </c>
      <c r="E73" s="29">
        <v>6330</v>
      </c>
      <c r="F73" s="30"/>
      <c r="G73" s="30"/>
      <c r="H73" s="128">
        <v>24.904</v>
      </c>
      <c r="I73" s="128">
        <v>18.799</v>
      </c>
      <c r="J73" s="128">
        <v>18.5</v>
      </c>
      <c r="K73" s="31"/>
    </row>
    <row r="74" spans="1:11" s="32" customFormat="1" ht="11.25" customHeight="1">
      <c r="A74" s="34" t="s">
        <v>58</v>
      </c>
      <c r="B74" s="28"/>
      <c r="C74" s="29">
        <v>7620</v>
      </c>
      <c r="D74" s="29">
        <v>3981</v>
      </c>
      <c r="E74" s="29">
        <v>4020</v>
      </c>
      <c r="F74" s="30"/>
      <c r="G74" s="30"/>
      <c r="H74" s="128">
        <v>16.779</v>
      </c>
      <c r="I74" s="128">
        <v>7.628</v>
      </c>
      <c r="J74" s="128">
        <v>4.18</v>
      </c>
      <c r="K74" s="31"/>
    </row>
    <row r="75" spans="1:11" s="32" customFormat="1" ht="11.25" customHeight="1">
      <c r="A75" s="34" t="s">
        <v>59</v>
      </c>
      <c r="B75" s="28"/>
      <c r="C75" s="29">
        <v>21376</v>
      </c>
      <c r="D75" s="29">
        <v>19148</v>
      </c>
      <c r="E75" s="29">
        <v>18631</v>
      </c>
      <c r="F75" s="30"/>
      <c r="G75" s="30"/>
      <c r="H75" s="128">
        <v>37.932</v>
      </c>
      <c r="I75" s="128">
        <v>33.991</v>
      </c>
      <c r="J75" s="128">
        <v>9.65</v>
      </c>
      <c r="K75" s="31"/>
    </row>
    <row r="76" spans="1:11" s="32" customFormat="1" ht="11.25" customHeight="1">
      <c r="A76" s="34" t="s">
        <v>60</v>
      </c>
      <c r="B76" s="28"/>
      <c r="C76" s="29">
        <v>1303</v>
      </c>
      <c r="D76" s="29">
        <v>590</v>
      </c>
      <c r="E76" s="29">
        <v>935</v>
      </c>
      <c r="F76" s="30"/>
      <c r="G76" s="30"/>
      <c r="H76" s="128">
        <v>4.553</v>
      </c>
      <c r="I76" s="128">
        <v>1.543</v>
      </c>
      <c r="J76" s="128">
        <v>1.029</v>
      </c>
      <c r="K76" s="31"/>
    </row>
    <row r="77" spans="1:11" s="32" customFormat="1" ht="11.25" customHeight="1">
      <c r="A77" s="34" t="s">
        <v>61</v>
      </c>
      <c r="B77" s="28"/>
      <c r="C77" s="29">
        <v>3847</v>
      </c>
      <c r="D77" s="29">
        <v>3375</v>
      </c>
      <c r="E77" s="29">
        <v>3251</v>
      </c>
      <c r="F77" s="30"/>
      <c r="G77" s="30"/>
      <c r="H77" s="128">
        <v>8.738</v>
      </c>
      <c r="I77" s="128">
        <v>6.019</v>
      </c>
      <c r="J77" s="128">
        <v>2.441</v>
      </c>
      <c r="K77" s="31"/>
    </row>
    <row r="78" spans="1:11" s="32" customFormat="1" ht="11.25" customHeight="1">
      <c r="A78" s="34" t="s">
        <v>62</v>
      </c>
      <c r="B78" s="28"/>
      <c r="C78" s="29">
        <v>11902</v>
      </c>
      <c r="D78" s="29">
        <v>9736</v>
      </c>
      <c r="E78" s="29">
        <v>9700</v>
      </c>
      <c r="F78" s="30"/>
      <c r="G78" s="30"/>
      <c r="H78" s="128">
        <v>30.271</v>
      </c>
      <c r="I78" s="128">
        <v>23.366</v>
      </c>
      <c r="J78" s="128">
        <v>10.75</v>
      </c>
      <c r="K78" s="31"/>
    </row>
    <row r="79" spans="1:11" s="32" customFormat="1" ht="11.25" customHeight="1">
      <c r="A79" s="34" t="s">
        <v>63</v>
      </c>
      <c r="B79" s="28"/>
      <c r="C79" s="29">
        <v>17440</v>
      </c>
      <c r="D79" s="29">
        <v>12780</v>
      </c>
      <c r="E79" s="29">
        <v>18000</v>
      </c>
      <c r="F79" s="30"/>
      <c r="G79" s="30"/>
      <c r="H79" s="128">
        <v>53.744</v>
      </c>
      <c r="I79" s="128">
        <v>31.95</v>
      </c>
      <c r="J79" s="128">
        <v>17.06</v>
      </c>
      <c r="K79" s="31"/>
    </row>
    <row r="80" spans="1:11" s="23" customFormat="1" ht="11.25" customHeight="1">
      <c r="A80" s="41" t="s">
        <v>64</v>
      </c>
      <c r="B80" s="36"/>
      <c r="C80" s="37">
        <v>72686</v>
      </c>
      <c r="D80" s="37">
        <v>55940</v>
      </c>
      <c r="E80" s="37">
        <v>60867</v>
      </c>
      <c r="F80" s="38">
        <v>108.80765105470147</v>
      </c>
      <c r="G80" s="39"/>
      <c r="H80" s="129">
        <v>176.921</v>
      </c>
      <c r="I80" s="130">
        <v>123.296</v>
      </c>
      <c r="J80" s="130">
        <v>63.61</v>
      </c>
      <c r="K80" s="40">
        <v>51.591292499351155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>
        <v>62</v>
      </c>
      <c r="D82" s="29">
        <v>62</v>
      </c>
      <c r="E82" s="29">
        <v>58</v>
      </c>
      <c r="F82" s="30"/>
      <c r="G82" s="30"/>
      <c r="H82" s="128">
        <v>0.092</v>
      </c>
      <c r="I82" s="128">
        <v>0.092</v>
      </c>
      <c r="J82" s="128">
        <v>0.093</v>
      </c>
      <c r="K82" s="31"/>
    </row>
    <row r="83" spans="1:11" s="32" customFormat="1" ht="11.25" customHeight="1">
      <c r="A83" s="34" t="s">
        <v>66</v>
      </c>
      <c r="B83" s="28"/>
      <c r="C83" s="29">
        <v>41</v>
      </c>
      <c r="D83" s="29">
        <v>41</v>
      </c>
      <c r="E83" s="29">
        <v>33</v>
      </c>
      <c r="F83" s="30"/>
      <c r="G83" s="30"/>
      <c r="H83" s="128">
        <v>0.039</v>
      </c>
      <c r="I83" s="128">
        <v>0.039</v>
      </c>
      <c r="J83" s="128">
        <v>0.034</v>
      </c>
      <c r="K83" s="31"/>
    </row>
    <row r="84" spans="1:11" s="23" customFormat="1" ht="11.25" customHeight="1">
      <c r="A84" s="35" t="s">
        <v>67</v>
      </c>
      <c r="B84" s="36"/>
      <c r="C84" s="37">
        <v>103</v>
      </c>
      <c r="D84" s="37">
        <v>103</v>
      </c>
      <c r="E84" s="37">
        <v>91</v>
      </c>
      <c r="F84" s="38">
        <v>88.3495145631068</v>
      </c>
      <c r="G84" s="39"/>
      <c r="H84" s="129">
        <v>0.131</v>
      </c>
      <c r="I84" s="130">
        <v>0.131</v>
      </c>
      <c r="J84" s="130">
        <v>0.127</v>
      </c>
      <c r="K84" s="40">
        <v>96.94656488549617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2262889</v>
      </c>
      <c r="D87" s="48">
        <v>2150539.13</v>
      </c>
      <c r="E87" s="48">
        <v>2123212</v>
      </c>
      <c r="F87" s="49">
        <v>98.72928933871573</v>
      </c>
      <c r="G87" s="39"/>
      <c r="H87" s="133">
        <v>8128.906000000002</v>
      </c>
      <c r="I87" s="134">
        <v>6127.240000000001</v>
      </c>
      <c r="J87" s="134">
        <v>3549.9369999999994</v>
      </c>
      <c r="K87" s="49">
        <v>57.936966725638285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K625"/>
  <sheetViews>
    <sheetView view="pageBreakPreview" zoomScaleSheetLayoutView="100" workbookViewId="0" topLeftCell="A13">
      <selection activeCell="A29" sqref="A2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7109375" style="57" customWidth="1"/>
    <col min="5" max="6" width="12.421875" style="57" customWidth="1"/>
    <col min="7" max="7" width="0.71875" style="57" customWidth="1"/>
    <col min="8" max="8" width="12.421875" style="57" customWidth="1"/>
    <col min="9" max="9" width="13.140625" style="57" customWidth="1"/>
    <col min="10" max="11" width="12.421875" style="57" customWidth="1"/>
    <col min="12" max="12" width="9.8515625" style="57" customWidth="1"/>
    <col min="13" max="15" width="11.421875" style="6" customWidth="1"/>
    <col min="16" max="16384" width="9.8515625" style="57" customWidth="1"/>
  </cols>
  <sheetData>
    <row r="1" spans="1:11" s="1" customFormat="1" ht="12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>
      <c r="A2" s="3" t="s">
        <v>75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269</v>
      </c>
      <c r="D7" s="20" t="s">
        <v>7</v>
      </c>
      <c r="E7" s="20">
        <v>4</v>
      </c>
      <c r="F7" s="21" t="str">
        <f>CONCATENATE(D6,"=100")</f>
        <v>2022=100</v>
      </c>
      <c r="G7" s="22"/>
      <c r="H7" s="19" t="s">
        <v>270</v>
      </c>
      <c r="I7" s="20" t="s">
        <v>7</v>
      </c>
      <c r="J7" s="20">
        <v>7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176</v>
      </c>
      <c r="D9" s="29">
        <v>162</v>
      </c>
      <c r="E9" s="29">
        <v>416</v>
      </c>
      <c r="F9" s="30"/>
      <c r="G9" s="30"/>
      <c r="H9" s="128">
        <v>0.387</v>
      </c>
      <c r="I9" s="128">
        <v>0.64</v>
      </c>
      <c r="J9" s="128">
        <v>1.95</v>
      </c>
      <c r="K9" s="31"/>
    </row>
    <row r="10" spans="1:11" s="32" customFormat="1" ht="11.25" customHeight="1">
      <c r="A10" s="34" t="s">
        <v>9</v>
      </c>
      <c r="B10" s="28"/>
      <c r="C10" s="29">
        <v>28</v>
      </c>
      <c r="D10" s="29">
        <v>38</v>
      </c>
      <c r="E10" s="29">
        <v>58</v>
      </c>
      <c r="F10" s="30"/>
      <c r="G10" s="30"/>
      <c r="H10" s="128">
        <v>0.064</v>
      </c>
      <c r="I10" s="128">
        <v>0.068</v>
      </c>
      <c r="J10" s="128">
        <v>0.245</v>
      </c>
      <c r="K10" s="31"/>
    </row>
    <row r="11" spans="1:11" s="32" customFormat="1" ht="11.25" customHeight="1">
      <c r="A11" s="27" t="s">
        <v>10</v>
      </c>
      <c r="B11" s="28"/>
      <c r="C11" s="29">
        <v>459</v>
      </c>
      <c r="D11" s="29">
        <v>457</v>
      </c>
      <c r="E11" s="29">
        <v>1051</v>
      </c>
      <c r="F11" s="30"/>
      <c r="G11" s="30"/>
      <c r="H11" s="128">
        <v>1.056</v>
      </c>
      <c r="I11" s="128">
        <v>2.056</v>
      </c>
      <c r="J11" s="128">
        <v>2.925</v>
      </c>
      <c r="K11" s="31"/>
    </row>
    <row r="12" spans="1:11" s="32" customFormat="1" ht="11.25" customHeight="1">
      <c r="A12" s="34" t="s">
        <v>11</v>
      </c>
      <c r="B12" s="28"/>
      <c r="C12" s="29">
        <v>5</v>
      </c>
      <c r="D12" s="29">
        <v>5</v>
      </c>
      <c r="E12" s="29">
        <v>14</v>
      </c>
      <c r="F12" s="30"/>
      <c r="G12" s="30"/>
      <c r="H12" s="128">
        <v>0.01</v>
      </c>
      <c r="I12" s="128">
        <v>0.023</v>
      </c>
      <c r="J12" s="128">
        <v>0.072</v>
      </c>
      <c r="K12" s="31"/>
    </row>
    <row r="13" spans="1:11" s="23" customFormat="1" ht="11.25" customHeight="1">
      <c r="A13" s="35" t="s">
        <v>12</v>
      </c>
      <c r="B13" s="36"/>
      <c r="C13" s="37">
        <v>668</v>
      </c>
      <c r="D13" s="37">
        <v>662</v>
      </c>
      <c r="E13" s="37">
        <v>1539</v>
      </c>
      <c r="F13" s="38">
        <v>232.4773413897281</v>
      </c>
      <c r="G13" s="39"/>
      <c r="H13" s="129">
        <v>1.5170000000000001</v>
      </c>
      <c r="I13" s="130">
        <v>2.7870000000000004</v>
      </c>
      <c r="J13" s="130">
        <v>5.191999999999999</v>
      </c>
      <c r="K13" s="40">
        <v>186.29350556153565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8"/>
      <c r="I14" s="128"/>
      <c r="J14" s="128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9"/>
      <c r="I15" s="130"/>
      <c r="J15" s="130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8"/>
      <c r="I16" s="128"/>
      <c r="J16" s="128"/>
      <c r="K16" s="31"/>
    </row>
    <row r="17" spans="1:11" s="23" customFormat="1" ht="11.25" customHeight="1">
      <c r="A17" s="35" t="s">
        <v>14</v>
      </c>
      <c r="B17" s="36"/>
      <c r="C17" s="37">
        <v>152</v>
      </c>
      <c r="D17" s="37">
        <v>156</v>
      </c>
      <c r="E17" s="37">
        <v>137</v>
      </c>
      <c r="F17" s="38">
        <v>87.82051282051282</v>
      </c>
      <c r="G17" s="39"/>
      <c r="H17" s="129">
        <v>0.345</v>
      </c>
      <c r="I17" s="130">
        <v>0.225</v>
      </c>
      <c r="J17" s="130">
        <v>0.158</v>
      </c>
      <c r="K17" s="40">
        <v>70.22222222222223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8"/>
      <c r="I18" s="128"/>
      <c r="J18" s="128"/>
      <c r="K18" s="31"/>
    </row>
    <row r="19" spans="1:11" s="32" customFormat="1" ht="11.25" customHeight="1">
      <c r="A19" s="27" t="s">
        <v>15</v>
      </c>
      <c r="B19" s="28"/>
      <c r="C19" s="29">
        <v>14846</v>
      </c>
      <c r="D19" s="29">
        <v>14416</v>
      </c>
      <c r="E19" s="29">
        <v>13681</v>
      </c>
      <c r="F19" s="30"/>
      <c r="G19" s="30"/>
      <c r="H19" s="128">
        <v>90.561</v>
      </c>
      <c r="I19" s="128">
        <v>64.871</v>
      </c>
      <c r="J19" s="128">
        <v>79.4</v>
      </c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8"/>
      <c r="I20" s="128"/>
      <c r="J20" s="128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8"/>
      <c r="I21" s="128"/>
      <c r="J21" s="128"/>
      <c r="K21" s="31"/>
    </row>
    <row r="22" spans="1:11" s="23" customFormat="1" ht="11.25" customHeight="1">
      <c r="A22" s="35" t="s">
        <v>18</v>
      </c>
      <c r="B22" s="36"/>
      <c r="C22" s="37">
        <v>14846</v>
      </c>
      <c r="D22" s="37">
        <v>14416</v>
      </c>
      <c r="E22" s="37">
        <v>13681</v>
      </c>
      <c r="F22" s="38">
        <v>94.90149833518313</v>
      </c>
      <c r="G22" s="39"/>
      <c r="H22" s="129">
        <v>90.561</v>
      </c>
      <c r="I22" s="130">
        <v>64.871</v>
      </c>
      <c r="J22" s="130">
        <v>79.4</v>
      </c>
      <c r="K22" s="40">
        <v>122.39675664010115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8"/>
      <c r="I23" s="128"/>
      <c r="J23" s="128"/>
      <c r="K23" s="31"/>
    </row>
    <row r="24" spans="1:11" s="23" customFormat="1" ht="11.25" customHeight="1">
      <c r="A24" s="35" t="s">
        <v>19</v>
      </c>
      <c r="B24" s="36"/>
      <c r="C24" s="37">
        <v>69193</v>
      </c>
      <c r="D24" s="37">
        <v>67286</v>
      </c>
      <c r="E24" s="37">
        <v>69565</v>
      </c>
      <c r="F24" s="38">
        <v>103.38703444995987</v>
      </c>
      <c r="G24" s="39"/>
      <c r="H24" s="129">
        <v>268.105</v>
      </c>
      <c r="I24" s="130">
        <v>252.789</v>
      </c>
      <c r="J24" s="130">
        <v>227.525</v>
      </c>
      <c r="K24" s="40">
        <v>90.00589424381599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8"/>
      <c r="I25" s="128"/>
      <c r="J25" s="128"/>
      <c r="K25" s="31"/>
    </row>
    <row r="26" spans="1:11" s="23" customFormat="1" ht="11.25" customHeight="1">
      <c r="A26" s="35" t="s">
        <v>20</v>
      </c>
      <c r="B26" s="36"/>
      <c r="C26" s="37">
        <v>17385</v>
      </c>
      <c r="D26" s="37">
        <v>17000</v>
      </c>
      <c r="E26" s="37">
        <v>21000</v>
      </c>
      <c r="F26" s="38">
        <v>123.52941176470588</v>
      </c>
      <c r="G26" s="39"/>
      <c r="H26" s="129">
        <v>79.443</v>
      </c>
      <c r="I26" s="130">
        <v>67</v>
      </c>
      <c r="J26" s="130">
        <v>53</v>
      </c>
      <c r="K26" s="40">
        <v>79.1044776119403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8"/>
      <c r="I27" s="128"/>
      <c r="J27" s="128"/>
      <c r="K27" s="31"/>
    </row>
    <row r="28" spans="1:11" s="32" customFormat="1" ht="11.25" customHeight="1">
      <c r="A28" s="34" t="s">
        <v>21</v>
      </c>
      <c r="B28" s="28"/>
      <c r="C28" s="29">
        <v>160843</v>
      </c>
      <c r="D28" s="29">
        <v>168341</v>
      </c>
      <c r="E28" s="29">
        <v>175971</v>
      </c>
      <c r="F28" s="30"/>
      <c r="G28" s="30"/>
      <c r="H28" s="128">
        <v>667.095</v>
      </c>
      <c r="I28" s="128">
        <v>609</v>
      </c>
      <c r="J28" s="128">
        <v>489</v>
      </c>
      <c r="K28" s="31"/>
    </row>
    <row r="29" spans="1:11" s="32" customFormat="1" ht="11.25" customHeight="1">
      <c r="A29" s="34" t="s">
        <v>22</v>
      </c>
      <c r="B29" s="28"/>
      <c r="C29" s="29">
        <v>106037</v>
      </c>
      <c r="D29" s="29">
        <v>104978</v>
      </c>
      <c r="E29" s="29">
        <v>99729</v>
      </c>
      <c r="F29" s="30"/>
      <c r="G29" s="30"/>
      <c r="H29" s="128">
        <v>337</v>
      </c>
      <c r="I29" s="128">
        <v>204.185</v>
      </c>
      <c r="J29" s="128">
        <v>60.418</v>
      </c>
      <c r="K29" s="31"/>
    </row>
    <row r="30" spans="1:11" s="32" customFormat="1" ht="11.25" customHeight="1">
      <c r="A30" s="34" t="s">
        <v>23</v>
      </c>
      <c r="B30" s="28"/>
      <c r="C30" s="29">
        <v>176586</v>
      </c>
      <c r="D30" s="29">
        <v>167419</v>
      </c>
      <c r="E30" s="29">
        <v>165000</v>
      </c>
      <c r="F30" s="30"/>
      <c r="G30" s="30"/>
      <c r="H30" s="128">
        <v>588.589</v>
      </c>
      <c r="I30" s="128">
        <v>408.242</v>
      </c>
      <c r="J30" s="128">
        <v>226.575</v>
      </c>
      <c r="K30" s="31"/>
    </row>
    <row r="31" spans="1:11" s="23" customFormat="1" ht="11.25" customHeight="1">
      <c r="A31" s="41" t="s">
        <v>24</v>
      </c>
      <c r="B31" s="36"/>
      <c r="C31" s="37">
        <v>443466</v>
      </c>
      <c r="D31" s="37">
        <v>440738</v>
      </c>
      <c r="E31" s="37">
        <v>440700</v>
      </c>
      <c r="F31" s="38">
        <v>99.99137809764531</v>
      </c>
      <c r="G31" s="39"/>
      <c r="H31" s="129">
        <v>1592.6840000000002</v>
      </c>
      <c r="I31" s="130">
        <v>1221.427</v>
      </c>
      <c r="J31" s="130">
        <v>775.9929999999999</v>
      </c>
      <c r="K31" s="40">
        <v>63.531672379929375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8"/>
      <c r="I32" s="128"/>
      <c r="J32" s="128"/>
      <c r="K32" s="31"/>
    </row>
    <row r="33" spans="1:11" s="32" customFormat="1" ht="11.25" customHeight="1">
      <c r="A33" s="34" t="s">
        <v>25</v>
      </c>
      <c r="B33" s="28"/>
      <c r="C33" s="29">
        <v>32946</v>
      </c>
      <c r="D33" s="29">
        <v>26600</v>
      </c>
      <c r="E33" s="29">
        <v>28533</v>
      </c>
      <c r="F33" s="30"/>
      <c r="G33" s="30"/>
      <c r="H33" s="128">
        <v>124.237</v>
      </c>
      <c r="I33" s="128">
        <v>94.537</v>
      </c>
      <c r="J33" s="128">
        <v>35.241</v>
      </c>
      <c r="K33" s="31"/>
    </row>
    <row r="34" spans="1:11" s="32" customFormat="1" ht="11.25" customHeight="1">
      <c r="A34" s="34" t="s">
        <v>26</v>
      </c>
      <c r="B34" s="28"/>
      <c r="C34" s="29">
        <v>16710</v>
      </c>
      <c r="D34" s="29">
        <v>17100</v>
      </c>
      <c r="E34" s="29">
        <v>18750</v>
      </c>
      <c r="F34" s="30"/>
      <c r="G34" s="30"/>
      <c r="H34" s="128">
        <v>66.307</v>
      </c>
      <c r="I34" s="128">
        <v>64.46</v>
      </c>
      <c r="J34" s="128">
        <v>30.791</v>
      </c>
      <c r="K34" s="31"/>
    </row>
    <row r="35" spans="1:11" s="32" customFormat="1" ht="11.25" customHeight="1">
      <c r="A35" s="34" t="s">
        <v>27</v>
      </c>
      <c r="B35" s="28"/>
      <c r="C35" s="29">
        <v>92785</v>
      </c>
      <c r="D35" s="29">
        <v>92800</v>
      </c>
      <c r="E35" s="29">
        <v>100668</v>
      </c>
      <c r="F35" s="30"/>
      <c r="G35" s="30"/>
      <c r="H35" s="128">
        <v>456.817</v>
      </c>
      <c r="I35" s="128">
        <v>326.3</v>
      </c>
      <c r="J35" s="128">
        <v>217.272</v>
      </c>
      <c r="K35" s="31"/>
    </row>
    <row r="36" spans="1:11" s="32" customFormat="1" ht="11.25" customHeight="1">
      <c r="A36" s="34" t="s">
        <v>28</v>
      </c>
      <c r="B36" s="28"/>
      <c r="C36" s="29">
        <v>12133</v>
      </c>
      <c r="D36" s="29">
        <v>12133</v>
      </c>
      <c r="E36" s="29">
        <v>12701</v>
      </c>
      <c r="F36" s="30"/>
      <c r="G36" s="30"/>
      <c r="H36" s="128">
        <v>44.233</v>
      </c>
      <c r="I36" s="128">
        <v>37.415</v>
      </c>
      <c r="J36" s="128">
        <v>7.545</v>
      </c>
      <c r="K36" s="31"/>
    </row>
    <row r="37" spans="1:11" s="23" customFormat="1" ht="11.25" customHeight="1">
      <c r="A37" s="35" t="s">
        <v>29</v>
      </c>
      <c r="B37" s="36"/>
      <c r="C37" s="37">
        <v>154574</v>
      </c>
      <c r="D37" s="37">
        <v>148633</v>
      </c>
      <c r="E37" s="37">
        <v>160652</v>
      </c>
      <c r="F37" s="38">
        <v>108.08636036411833</v>
      </c>
      <c r="G37" s="39"/>
      <c r="H37" s="129">
        <v>691.5939999999999</v>
      </c>
      <c r="I37" s="130">
        <v>522.712</v>
      </c>
      <c r="J37" s="130">
        <v>290.849</v>
      </c>
      <c r="K37" s="40">
        <v>55.64230398383813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8"/>
      <c r="I38" s="128"/>
      <c r="J38" s="128"/>
      <c r="K38" s="31"/>
    </row>
    <row r="39" spans="1:11" s="23" customFormat="1" ht="11.25" customHeight="1">
      <c r="A39" s="35" t="s">
        <v>30</v>
      </c>
      <c r="B39" s="36"/>
      <c r="C39" s="37">
        <v>20030</v>
      </c>
      <c r="D39" s="37">
        <v>20200</v>
      </c>
      <c r="E39" s="37">
        <v>18700</v>
      </c>
      <c r="F39" s="38">
        <v>92.57425742574257</v>
      </c>
      <c r="G39" s="39"/>
      <c r="H39" s="129">
        <v>27.842</v>
      </c>
      <c r="I39" s="130">
        <v>27.5</v>
      </c>
      <c r="J39" s="130">
        <v>30.3</v>
      </c>
      <c r="K39" s="40">
        <v>110.18181818181819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8"/>
      <c r="I40" s="128"/>
      <c r="J40" s="128"/>
      <c r="K40" s="31"/>
    </row>
    <row r="41" spans="1:11" s="32" customFormat="1" ht="11.25" customHeight="1">
      <c r="A41" s="27" t="s">
        <v>31</v>
      </c>
      <c r="B41" s="28"/>
      <c r="C41" s="29">
        <v>53760</v>
      </c>
      <c r="D41" s="29">
        <v>51711</v>
      </c>
      <c r="E41" s="29">
        <v>45361</v>
      </c>
      <c r="F41" s="30"/>
      <c r="G41" s="30"/>
      <c r="H41" s="128">
        <v>171.544</v>
      </c>
      <c r="I41" s="128">
        <v>113.853</v>
      </c>
      <c r="J41" s="128">
        <v>50.143</v>
      </c>
      <c r="K41" s="31"/>
    </row>
    <row r="42" spans="1:11" s="32" customFormat="1" ht="11.25" customHeight="1">
      <c r="A42" s="34" t="s">
        <v>32</v>
      </c>
      <c r="B42" s="28"/>
      <c r="C42" s="29">
        <v>151877</v>
      </c>
      <c r="D42" s="29">
        <v>144889</v>
      </c>
      <c r="E42" s="29">
        <v>139426</v>
      </c>
      <c r="F42" s="30"/>
      <c r="G42" s="30"/>
      <c r="H42" s="128">
        <v>678.902</v>
      </c>
      <c r="I42" s="128">
        <v>510.925</v>
      </c>
      <c r="J42" s="128">
        <v>336.94</v>
      </c>
      <c r="K42" s="31"/>
    </row>
    <row r="43" spans="1:11" s="32" customFormat="1" ht="11.25" customHeight="1">
      <c r="A43" s="34" t="s">
        <v>33</v>
      </c>
      <c r="B43" s="28"/>
      <c r="C43" s="29">
        <v>22392</v>
      </c>
      <c r="D43" s="29">
        <v>21081</v>
      </c>
      <c r="E43" s="29">
        <v>21020</v>
      </c>
      <c r="F43" s="30"/>
      <c r="G43" s="30"/>
      <c r="H43" s="128">
        <v>82.595</v>
      </c>
      <c r="I43" s="128">
        <v>52.982</v>
      </c>
      <c r="J43" s="128">
        <v>47.903</v>
      </c>
      <c r="K43" s="31"/>
    </row>
    <row r="44" spans="1:11" s="32" customFormat="1" ht="11.25" customHeight="1">
      <c r="A44" s="34" t="s">
        <v>34</v>
      </c>
      <c r="B44" s="28"/>
      <c r="C44" s="29">
        <v>124660</v>
      </c>
      <c r="D44" s="29">
        <v>113205</v>
      </c>
      <c r="E44" s="29">
        <v>106961</v>
      </c>
      <c r="F44" s="30"/>
      <c r="G44" s="30"/>
      <c r="H44" s="128">
        <v>463.613</v>
      </c>
      <c r="I44" s="128">
        <v>402.476</v>
      </c>
      <c r="J44" s="128">
        <v>248.384</v>
      </c>
      <c r="K44" s="31"/>
    </row>
    <row r="45" spans="1:11" s="32" customFormat="1" ht="11.25" customHeight="1">
      <c r="A45" s="34" t="s">
        <v>35</v>
      </c>
      <c r="B45" s="28"/>
      <c r="C45" s="29">
        <v>38649</v>
      </c>
      <c r="D45" s="29">
        <v>36965</v>
      </c>
      <c r="E45" s="29">
        <v>31525</v>
      </c>
      <c r="F45" s="30"/>
      <c r="G45" s="30"/>
      <c r="H45" s="128">
        <v>137.095</v>
      </c>
      <c r="I45" s="128">
        <v>105.778</v>
      </c>
      <c r="J45" s="128">
        <v>74.297</v>
      </c>
      <c r="K45" s="31"/>
    </row>
    <row r="46" spans="1:11" s="32" customFormat="1" ht="11.25" customHeight="1">
      <c r="A46" s="34" t="s">
        <v>36</v>
      </c>
      <c r="B46" s="28"/>
      <c r="C46" s="29">
        <v>78265</v>
      </c>
      <c r="D46" s="29">
        <v>67933</v>
      </c>
      <c r="E46" s="29">
        <v>65667</v>
      </c>
      <c r="F46" s="30"/>
      <c r="G46" s="30"/>
      <c r="H46" s="128">
        <v>261.945</v>
      </c>
      <c r="I46" s="128">
        <v>173.882</v>
      </c>
      <c r="J46" s="128">
        <v>113.579</v>
      </c>
      <c r="K46" s="31"/>
    </row>
    <row r="47" spans="1:11" s="32" customFormat="1" ht="11.25" customHeight="1">
      <c r="A47" s="34" t="s">
        <v>37</v>
      </c>
      <c r="B47" s="28"/>
      <c r="C47" s="29">
        <v>90022</v>
      </c>
      <c r="D47" s="29">
        <v>76226</v>
      </c>
      <c r="E47" s="29">
        <v>74765</v>
      </c>
      <c r="F47" s="30"/>
      <c r="G47" s="30"/>
      <c r="H47" s="128">
        <v>337.393</v>
      </c>
      <c r="I47" s="128">
        <v>179.953</v>
      </c>
      <c r="J47" s="128">
        <v>74.782</v>
      </c>
      <c r="K47" s="31"/>
    </row>
    <row r="48" spans="1:11" s="32" customFormat="1" ht="11.25" customHeight="1">
      <c r="A48" s="34" t="s">
        <v>38</v>
      </c>
      <c r="B48" s="28"/>
      <c r="C48" s="29">
        <v>183217</v>
      </c>
      <c r="D48" s="29">
        <v>172841</v>
      </c>
      <c r="E48" s="29">
        <v>161738</v>
      </c>
      <c r="F48" s="30"/>
      <c r="G48" s="30"/>
      <c r="H48" s="128">
        <v>708.044</v>
      </c>
      <c r="I48" s="128">
        <v>506.485</v>
      </c>
      <c r="J48" s="128">
        <v>312.626</v>
      </c>
      <c r="K48" s="31"/>
    </row>
    <row r="49" spans="1:11" s="32" customFormat="1" ht="11.25" customHeight="1">
      <c r="A49" s="34" t="s">
        <v>39</v>
      </c>
      <c r="B49" s="28"/>
      <c r="C49" s="29">
        <v>65902</v>
      </c>
      <c r="D49" s="29">
        <v>61948</v>
      </c>
      <c r="E49" s="29">
        <v>57073</v>
      </c>
      <c r="F49" s="30"/>
      <c r="G49" s="30"/>
      <c r="H49" s="128">
        <v>259.206</v>
      </c>
      <c r="I49" s="128">
        <v>126.638</v>
      </c>
      <c r="J49" s="128">
        <v>113.317</v>
      </c>
      <c r="K49" s="31"/>
    </row>
    <row r="50" spans="1:11" s="23" customFormat="1" ht="11.25" customHeight="1">
      <c r="A50" s="41" t="s">
        <v>40</v>
      </c>
      <c r="B50" s="36"/>
      <c r="C50" s="37">
        <v>808744</v>
      </c>
      <c r="D50" s="37">
        <v>746799</v>
      </c>
      <c r="E50" s="37">
        <v>703536</v>
      </c>
      <c r="F50" s="38">
        <v>94.20687494225353</v>
      </c>
      <c r="G50" s="39"/>
      <c r="H50" s="129">
        <v>3100.337</v>
      </c>
      <c r="I50" s="130">
        <v>2172.9719999999998</v>
      </c>
      <c r="J50" s="130">
        <v>1371.971</v>
      </c>
      <c r="K50" s="40">
        <v>63.13799717621765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8"/>
      <c r="I51" s="128"/>
      <c r="J51" s="128"/>
      <c r="K51" s="31"/>
    </row>
    <row r="52" spans="1:11" s="23" customFormat="1" ht="11.25" customHeight="1">
      <c r="A52" s="35" t="s">
        <v>41</v>
      </c>
      <c r="B52" s="36"/>
      <c r="C52" s="37">
        <v>44498</v>
      </c>
      <c r="D52" s="37">
        <v>38145</v>
      </c>
      <c r="E52" s="37">
        <v>34838</v>
      </c>
      <c r="F52" s="38">
        <v>91.33044960020973</v>
      </c>
      <c r="G52" s="39"/>
      <c r="H52" s="129">
        <v>107.859</v>
      </c>
      <c r="I52" s="130">
        <v>105.464</v>
      </c>
      <c r="J52" s="130">
        <v>37.785</v>
      </c>
      <c r="K52" s="40">
        <v>35.82739133732837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8"/>
      <c r="I53" s="128"/>
      <c r="J53" s="128"/>
      <c r="K53" s="31"/>
    </row>
    <row r="54" spans="1:11" s="32" customFormat="1" ht="11.25" customHeight="1">
      <c r="A54" s="34" t="s">
        <v>42</v>
      </c>
      <c r="B54" s="28"/>
      <c r="C54" s="29">
        <v>117427</v>
      </c>
      <c r="D54" s="29">
        <v>119218</v>
      </c>
      <c r="E54" s="29">
        <v>117410</v>
      </c>
      <c r="F54" s="30"/>
      <c r="G54" s="30"/>
      <c r="H54" s="128">
        <v>377.559</v>
      </c>
      <c r="I54" s="128">
        <v>345.854</v>
      </c>
      <c r="J54" s="128">
        <v>162.681</v>
      </c>
      <c r="K54" s="31"/>
    </row>
    <row r="55" spans="1:11" s="32" customFormat="1" ht="11.25" customHeight="1">
      <c r="A55" s="34" t="s">
        <v>43</v>
      </c>
      <c r="B55" s="28"/>
      <c r="C55" s="29">
        <v>136902</v>
      </c>
      <c r="D55" s="29">
        <v>133589</v>
      </c>
      <c r="E55" s="29">
        <v>136808</v>
      </c>
      <c r="F55" s="30"/>
      <c r="G55" s="30"/>
      <c r="H55" s="128">
        <v>504.956</v>
      </c>
      <c r="I55" s="128">
        <v>382.065</v>
      </c>
      <c r="J55" s="128">
        <v>116.971</v>
      </c>
      <c r="K55" s="31"/>
    </row>
    <row r="56" spans="1:11" s="32" customFormat="1" ht="11.25" customHeight="1">
      <c r="A56" s="34" t="s">
        <v>44</v>
      </c>
      <c r="B56" s="28"/>
      <c r="C56" s="29">
        <v>259917</v>
      </c>
      <c r="D56" s="29">
        <v>243050</v>
      </c>
      <c r="E56" s="29">
        <v>260400</v>
      </c>
      <c r="F56" s="30"/>
      <c r="G56" s="30"/>
      <c r="H56" s="128">
        <v>877.01</v>
      </c>
      <c r="I56" s="128">
        <v>563.635</v>
      </c>
      <c r="J56" s="128">
        <v>225</v>
      </c>
      <c r="K56" s="31"/>
    </row>
    <row r="57" spans="1:11" s="32" customFormat="1" ht="11.25" customHeight="1">
      <c r="A57" s="34" t="s">
        <v>45</v>
      </c>
      <c r="B57" s="28"/>
      <c r="C57" s="29">
        <v>89141</v>
      </c>
      <c r="D57" s="29">
        <v>89373</v>
      </c>
      <c r="E57" s="29">
        <v>83018</v>
      </c>
      <c r="F57" s="30"/>
      <c r="G57" s="30"/>
      <c r="H57" s="128">
        <v>276.249</v>
      </c>
      <c r="I57" s="128">
        <v>256.812</v>
      </c>
      <c r="J57" s="128">
        <v>132.285</v>
      </c>
      <c r="K57" s="31"/>
    </row>
    <row r="58" spans="1:11" s="32" customFormat="1" ht="11.25" customHeight="1">
      <c r="A58" s="34" t="s">
        <v>46</v>
      </c>
      <c r="B58" s="28"/>
      <c r="C58" s="29">
        <v>139069</v>
      </c>
      <c r="D58" s="29">
        <v>137178</v>
      </c>
      <c r="E58" s="29">
        <v>136500</v>
      </c>
      <c r="F58" s="30"/>
      <c r="G58" s="30"/>
      <c r="H58" s="128">
        <v>394.665</v>
      </c>
      <c r="I58" s="128">
        <v>330.606</v>
      </c>
      <c r="J58" s="128">
        <v>105.611</v>
      </c>
      <c r="K58" s="31"/>
    </row>
    <row r="59" spans="1:11" s="23" customFormat="1" ht="11.25" customHeight="1">
      <c r="A59" s="35" t="s">
        <v>47</v>
      </c>
      <c r="B59" s="36"/>
      <c r="C59" s="37">
        <v>742456</v>
      </c>
      <c r="D59" s="37">
        <v>722408</v>
      </c>
      <c r="E59" s="37">
        <v>734136</v>
      </c>
      <c r="F59" s="38">
        <v>101.62345931938738</v>
      </c>
      <c r="G59" s="39"/>
      <c r="H59" s="129">
        <v>2430.4390000000003</v>
      </c>
      <c r="I59" s="130">
        <v>1878.972</v>
      </c>
      <c r="J59" s="130">
        <v>742.548</v>
      </c>
      <c r="K59" s="40">
        <v>39.518843282390584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8"/>
      <c r="I60" s="128"/>
      <c r="J60" s="128"/>
      <c r="K60" s="31"/>
    </row>
    <row r="61" spans="1:11" s="32" customFormat="1" ht="11.25" customHeight="1">
      <c r="A61" s="34" t="s">
        <v>48</v>
      </c>
      <c r="B61" s="28"/>
      <c r="C61" s="29">
        <v>3020</v>
      </c>
      <c r="D61" s="29">
        <v>2448</v>
      </c>
      <c r="E61" s="29">
        <v>2203</v>
      </c>
      <c r="F61" s="30"/>
      <c r="G61" s="30"/>
      <c r="H61" s="128">
        <v>8.459</v>
      </c>
      <c r="I61" s="128">
        <v>4.412</v>
      </c>
      <c r="J61" s="128">
        <v>2.724</v>
      </c>
      <c r="K61" s="31"/>
    </row>
    <row r="62" spans="1:11" s="32" customFormat="1" ht="11.25" customHeight="1">
      <c r="A62" s="34" t="s">
        <v>49</v>
      </c>
      <c r="B62" s="28"/>
      <c r="C62" s="29">
        <v>3038</v>
      </c>
      <c r="D62" s="29">
        <v>3038</v>
      </c>
      <c r="E62" s="29">
        <v>2877</v>
      </c>
      <c r="F62" s="30"/>
      <c r="G62" s="30"/>
      <c r="H62" s="128">
        <v>5.795</v>
      </c>
      <c r="I62" s="128">
        <v>4.165</v>
      </c>
      <c r="J62" s="128">
        <v>2.328</v>
      </c>
      <c r="K62" s="31"/>
    </row>
    <row r="63" spans="1:11" s="32" customFormat="1" ht="11.25" customHeight="1">
      <c r="A63" s="34" t="s">
        <v>50</v>
      </c>
      <c r="B63" s="28"/>
      <c r="C63" s="29">
        <v>8314</v>
      </c>
      <c r="D63" s="29">
        <v>8314</v>
      </c>
      <c r="E63" s="29">
        <v>7634</v>
      </c>
      <c r="F63" s="30"/>
      <c r="G63" s="30"/>
      <c r="H63" s="128">
        <v>27.495</v>
      </c>
      <c r="I63" s="128">
        <v>16.421</v>
      </c>
      <c r="J63" s="128">
        <v>4.295</v>
      </c>
      <c r="K63" s="31"/>
    </row>
    <row r="64" spans="1:11" s="23" customFormat="1" ht="11.25" customHeight="1">
      <c r="A64" s="35" t="s">
        <v>51</v>
      </c>
      <c r="B64" s="36"/>
      <c r="C64" s="37">
        <v>14372</v>
      </c>
      <c r="D64" s="37">
        <v>13800</v>
      </c>
      <c r="E64" s="37">
        <v>12714</v>
      </c>
      <c r="F64" s="38">
        <v>92.1304347826087</v>
      </c>
      <c r="G64" s="39"/>
      <c r="H64" s="129">
        <v>41.749</v>
      </c>
      <c r="I64" s="130">
        <v>24.997999999999998</v>
      </c>
      <c r="J64" s="130">
        <v>9.347</v>
      </c>
      <c r="K64" s="40">
        <v>37.39099127930235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8"/>
      <c r="I65" s="128"/>
      <c r="J65" s="128"/>
      <c r="K65" s="31"/>
    </row>
    <row r="66" spans="1:11" s="23" customFormat="1" ht="11.25" customHeight="1">
      <c r="A66" s="35" t="s">
        <v>52</v>
      </c>
      <c r="B66" s="36"/>
      <c r="C66" s="37">
        <v>20158</v>
      </c>
      <c r="D66" s="37">
        <v>20359.58</v>
      </c>
      <c r="E66" s="37">
        <v>20030</v>
      </c>
      <c r="F66" s="38">
        <v>98.38120432739771</v>
      </c>
      <c r="G66" s="39"/>
      <c r="H66" s="129">
        <v>46.11</v>
      </c>
      <c r="I66" s="130">
        <v>57.648</v>
      </c>
      <c r="J66" s="130">
        <v>16.1</v>
      </c>
      <c r="K66" s="40">
        <v>27.92811545933944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8"/>
      <c r="I67" s="128"/>
      <c r="J67" s="128"/>
      <c r="K67" s="31"/>
    </row>
    <row r="68" spans="1:11" s="32" customFormat="1" ht="11.25" customHeight="1">
      <c r="A68" s="34" t="s">
        <v>53</v>
      </c>
      <c r="B68" s="28"/>
      <c r="C68" s="29">
        <v>51544</v>
      </c>
      <c r="D68" s="29">
        <v>46600</v>
      </c>
      <c r="E68" s="29">
        <v>35000</v>
      </c>
      <c r="F68" s="30"/>
      <c r="G68" s="30"/>
      <c r="H68" s="128">
        <v>139.339</v>
      </c>
      <c r="I68" s="128">
        <v>116</v>
      </c>
      <c r="J68" s="128">
        <v>40.8</v>
      </c>
      <c r="K68" s="31"/>
    </row>
    <row r="69" spans="1:11" s="32" customFormat="1" ht="11.25" customHeight="1">
      <c r="A69" s="34" t="s">
        <v>54</v>
      </c>
      <c r="B69" s="28"/>
      <c r="C69" s="29">
        <v>712</v>
      </c>
      <c r="D69" s="29">
        <v>640</v>
      </c>
      <c r="E69" s="29">
        <v>530</v>
      </c>
      <c r="F69" s="30"/>
      <c r="G69" s="30"/>
      <c r="H69" s="128">
        <v>1.528</v>
      </c>
      <c r="I69" s="128">
        <v>1.26</v>
      </c>
      <c r="J69" s="128">
        <v>1</v>
      </c>
      <c r="K69" s="31"/>
    </row>
    <row r="70" spans="1:11" s="23" customFormat="1" ht="11.25" customHeight="1">
      <c r="A70" s="35" t="s">
        <v>55</v>
      </c>
      <c r="B70" s="36"/>
      <c r="C70" s="37">
        <v>52256</v>
      </c>
      <c r="D70" s="37">
        <v>47240</v>
      </c>
      <c r="E70" s="37">
        <v>35530</v>
      </c>
      <c r="F70" s="38">
        <v>75.2116850127011</v>
      </c>
      <c r="G70" s="39"/>
      <c r="H70" s="129">
        <v>140.867</v>
      </c>
      <c r="I70" s="130">
        <v>117.26</v>
      </c>
      <c r="J70" s="130">
        <v>41.8</v>
      </c>
      <c r="K70" s="40">
        <v>35.647279549718576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8"/>
      <c r="I71" s="128"/>
      <c r="J71" s="128"/>
      <c r="K71" s="31"/>
    </row>
    <row r="72" spans="1:11" s="32" customFormat="1" ht="11.25" customHeight="1">
      <c r="A72" s="34" t="s">
        <v>56</v>
      </c>
      <c r="B72" s="28"/>
      <c r="C72" s="29">
        <v>8296</v>
      </c>
      <c r="D72" s="29">
        <v>7854</v>
      </c>
      <c r="E72" s="29">
        <v>7610</v>
      </c>
      <c r="F72" s="30"/>
      <c r="G72" s="30"/>
      <c r="H72" s="128">
        <v>11.588</v>
      </c>
      <c r="I72" s="128">
        <v>8.813</v>
      </c>
      <c r="J72" s="128">
        <v>1.013</v>
      </c>
      <c r="K72" s="31"/>
    </row>
    <row r="73" spans="1:11" s="32" customFormat="1" ht="11.25" customHeight="1">
      <c r="A73" s="34" t="s">
        <v>57</v>
      </c>
      <c r="B73" s="28"/>
      <c r="C73" s="29">
        <v>10103</v>
      </c>
      <c r="D73" s="29">
        <v>6880</v>
      </c>
      <c r="E73" s="29">
        <v>6870</v>
      </c>
      <c r="F73" s="30"/>
      <c r="G73" s="30"/>
      <c r="H73" s="128">
        <v>27.344</v>
      </c>
      <c r="I73" s="128">
        <v>20.494</v>
      </c>
      <c r="J73" s="128">
        <v>20.065</v>
      </c>
      <c r="K73" s="31"/>
    </row>
    <row r="74" spans="1:11" s="32" customFormat="1" ht="11.25" customHeight="1">
      <c r="A74" s="34" t="s">
        <v>58</v>
      </c>
      <c r="B74" s="28"/>
      <c r="C74" s="29">
        <v>18245</v>
      </c>
      <c r="D74" s="29">
        <v>13583</v>
      </c>
      <c r="E74" s="29">
        <v>17300</v>
      </c>
      <c r="F74" s="30"/>
      <c r="G74" s="30"/>
      <c r="H74" s="128">
        <v>40.438</v>
      </c>
      <c r="I74" s="128">
        <v>28.912</v>
      </c>
      <c r="J74" s="128">
        <v>20.116</v>
      </c>
      <c r="K74" s="31"/>
    </row>
    <row r="75" spans="1:11" s="32" customFormat="1" ht="11.25" customHeight="1">
      <c r="A75" s="34" t="s">
        <v>59</v>
      </c>
      <c r="B75" s="28"/>
      <c r="C75" s="29">
        <v>35705</v>
      </c>
      <c r="D75" s="29">
        <v>31914</v>
      </c>
      <c r="E75" s="29">
        <v>32686</v>
      </c>
      <c r="F75" s="30"/>
      <c r="G75" s="30"/>
      <c r="H75" s="128">
        <v>54.9</v>
      </c>
      <c r="I75" s="128">
        <v>49.104</v>
      </c>
      <c r="J75" s="128">
        <v>16.862</v>
      </c>
      <c r="K75" s="31"/>
    </row>
    <row r="76" spans="1:11" s="32" customFormat="1" ht="11.25" customHeight="1">
      <c r="A76" s="34" t="s">
        <v>60</v>
      </c>
      <c r="B76" s="28"/>
      <c r="C76" s="29">
        <v>1423</v>
      </c>
      <c r="D76" s="29">
        <v>660</v>
      </c>
      <c r="E76" s="29">
        <v>1075</v>
      </c>
      <c r="F76" s="30"/>
      <c r="G76" s="30"/>
      <c r="H76" s="128">
        <v>4.949</v>
      </c>
      <c r="I76" s="128">
        <v>1.725</v>
      </c>
      <c r="J76" s="128">
        <v>1.183</v>
      </c>
      <c r="K76" s="31"/>
    </row>
    <row r="77" spans="1:11" s="32" customFormat="1" ht="11.25" customHeight="1">
      <c r="A77" s="34" t="s">
        <v>61</v>
      </c>
      <c r="B77" s="28"/>
      <c r="C77" s="29">
        <v>6306</v>
      </c>
      <c r="D77" s="29">
        <v>5533</v>
      </c>
      <c r="E77" s="29">
        <v>5329</v>
      </c>
      <c r="F77" s="30"/>
      <c r="G77" s="30"/>
      <c r="H77" s="128">
        <v>13.853</v>
      </c>
      <c r="I77" s="128">
        <v>9.459</v>
      </c>
      <c r="J77" s="128">
        <v>3.805</v>
      </c>
      <c r="K77" s="31"/>
    </row>
    <row r="78" spans="1:11" s="32" customFormat="1" ht="11.25" customHeight="1">
      <c r="A78" s="34" t="s">
        <v>62</v>
      </c>
      <c r="B78" s="28"/>
      <c r="C78" s="29">
        <v>12202</v>
      </c>
      <c r="D78" s="29">
        <v>9936</v>
      </c>
      <c r="E78" s="29">
        <v>9850</v>
      </c>
      <c r="F78" s="30"/>
      <c r="G78" s="30"/>
      <c r="H78" s="128">
        <v>31.066</v>
      </c>
      <c r="I78" s="128">
        <v>23.886</v>
      </c>
      <c r="J78" s="128">
        <v>11.4</v>
      </c>
      <c r="K78" s="31"/>
    </row>
    <row r="79" spans="1:11" s="32" customFormat="1" ht="11.25" customHeight="1">
      <c r="A79" s="34" t="s">
        <v>63</v>
      </c>
      <c r="B79" s="28"/>
      <c r="C79" s="29">
        <v>19380</v>
      </c>
      <c r="D79" s="29">
        <v>14200</v>
      </c>
      <c r="E79" s="29">
        <v>22182</v>
      </c>
      <c r="F79" s="30"/>
      <c r="G79" s="30"/>
      <c r="H79" s="128">
        <v>59.938</v>
      </c>
      <c r="I79" s="128">
        <v>35.358</v>
      </c>
      <c r="J79" s="128">
        <v>21.332</v>
      </c>
      <c r="K79" s="31"/>
    </row>
    <row r="80" spans="1:11" s="23" customFormat="1" ht="11.25" customHeight="1">
      <c r="A80" s="41" t="s">
        <v>64</v>
      </c>
      <c r="B80" s="36"/>
      <c r="C80" s="37">
        <v>111660</v>
      </c>
      <c r="D80" s="37">
        <v>90560</v>
      </c>
      <c r="E80" s="37">
        <v>102902</v>
      </c>
      <c r="F80" s="38">
        <v>113.62853356890459</v>
      </c>
      <c r="G80" s="39"/>
      <c r="H80" s="129">
        <v>244.07600000000002</v>
      </c>
      <c r="I80" s="130">
        <v>177.751</v>
      </c>
      <c r="J80" s="130">
        <v>95.77600000000001</v>
      </c>
      <c r="K80" s="40">
        <v>53.882115993721555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8"/>
      <c r="I81" s="128"/>
      <c r="J81" s="128"/>
      <c r="K81" s="31"/>
    </row>
    <row r="82" spans="1:11" s="32" customFormat="1" ht="11.25" customHeight="1">
      <c r="A82" s="34" t="s">
        <v>65</v>
      </c>
      <c r="B82" s="28"/>
      <c r="C82" s="29">
        <v>62</v>
      </c>
      <c r="D82" s="29">
        <v>62</v>
      </c>
      <c r="E82" s="29">
        <v>58</v>
      </c>
      <c r="F82" s="30"/>
      <c r="G82" s="30"/>
      <c r="H82" s="128">
        <v>0.092</v>
      </c>
      <c r="I82" s="128">
        <v>0.092</v>
      </c>
      <c r="J82" s="128">
        <v>0.093</v>
      </c>
      <c r="K82" s="31"/>
    </row>
    <row r="83" spans="1:11" s="32" customFormat="1" ht="11.25" customHeight="1">
      <c r="A83" s="34" t="s">
        <v>66</v>
      </c>
      <c r="B83" s="28"/>
      <c r="C83" s="29">
        <v>41</v>
      </c>
      <c r="D83" s="29">
        <v>41</v>
      </c>
      <c r="E83" s="29">
        <v>33</v>
      </c>
      <c r="F83" s="30"/>
      <c r="G83" s="30"/>
      <c r="H83" s="128">
        <v>0.039</v>
      </c>
      <c r="I83" s="128">
        <v>0.039</v>
      </c>
      <c r="J83" s="128">
        <v>0.034</v>
      </c>
      <c r="K83" s="31"/>
    </row>
    <row r="84" spans="1:11" s="23" customFormat="1" ht="11.25" customHeight="1">
      <c r="A84" s="35" t="s">
        <v>67</v>
      </c>
      <c r="B84" s="36"/>
      <c r="C84" s="37">
        <v>103</v>
      </c>
      <c r="D84" s="37">
        <v>103</v>
      </c>
      <c r="E84" s="37">
        <v>91</v>
      </c>
      <c r="F84" s="38">
        <v>88.3495145631068</v>
      </c>
      <c r="G84" s="39"/>
      <c r="H84" s="129">
        <v>0.131</v>
      </c>
      <c r="I84" s="130">
        <v>0.131</v>
      </c>
      <c r="J84" s="130">
        <v>0.127</v>
      </c>
      <c r="K84" s="40">
        <v>96.94656488549617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8"/>
      <c r="I85" s="128"/>
      <c r="J85" s="128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1"/>
      <c r="I86" s="132"/>
      <c r="J86" s="132"/>
      <c r="K86" s="45"/>
    </row>
    <row r="87" spans="1:11" s="23" customFormat="1" ht="11.25" customHeight="1">
      <c r="A87" s="46" t="s">
        <v>68</v>
      </c>
      <c r="B87" s="47"/>
      <c r="C87" s="48">
        <v>2514561</v>
      </c>
      <c r="D87" s="48">
        <v>2388505.58</v>
      </c>
      <c r="E87" s="48">
        <v>2369751</v>
      </c>
      <c r="F87" s="49">
        <v>99.21479856873518</v>
      </c>
      <c r="G87" s="39"/>
      <c r="H87" s="133">
        <v>8863.659000000001</v>
      </c>
      <c r="I87" s="134">
        <v>6694.507</v>
      </c>
      <c r="J87" s="134">
        <v>3777.8709999999996</v>
      </c>
      <c r="K87" s="49">
        <v>56.43240047400055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Fernández Pereda, Leyre</dc:creator>
  <cp:keywords/>
  <dc:description/>
  <cp:lastModifiedBy>Fernández Pereda, Leyre</cp:lastModifiedBy>
  <cp:lastPrinted>2023-10-03T07:18:53Z</cp:lastPrinted>
  <dcterms:created xsi:type="dcterms:W3CDTF">2023-09-27T08:10:28Z</dcterms:created>
  <dcterms:modified xsi:type="dcterms:W3CDTF">2023-10-04T10:35:27Z</dcterms:modified>
  <cp:category/>
  <cp:version/>
  <cp:contentType/>
  <cp:contentStatus/>
</cp:coreProperties>
</file>