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" yWindow="204" windowWidth="15588" windowHeight="4284" firstSheet="27" activeTab="3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pat10ana" sheetId="14" r:id="rId14"/>
    <sheet name="pat11ana" sheetId="15" r:id="rId15"/>
    <sheet name="rem12no)" sheetId="16" r:id="rId16"/>
    <sheet name="alg13dón" sheetId="17" r:id="rId17"/>
    <sheet name="lec14tal" sheetId="18" r:id="rId18"/>
    <sheet name="tom15-V)" sheetId="19" r:id="rId19"/>
    <sheet name="alc16ofa" sheetId="20" r:id="rId20"/>
    <sheet name="col17lor" sheetId="21" r:id="rId21"/>
    <sheet name="ajo18ajo" sheetId="22" r:id="rId22"/>
    <sheet name="ceb19osa" sheetId="23" r:id="rId23"/>
    <sheet name="ceb20ano" sheetId="24" r:id="rId24"/>
    <sheet name="gui21des" sheetId="25" r:id="rId25"/>
    <sheet name="hab22des" sheetId="26" r:id="rId26"/>
    <sheet name="esc23las" sheetId="27" r:id="rId27"/>
    <sheet name="esp24cas" sheetId="28" r:id="rId28"/>
    <sheet name="otr25tas" sheetId="29" r:id="rId29"/>
    <sheet name="bró26oli" sheetId="30" r:id="rId30"/>
    <sheet name="ber27ena" sheetId="31" r:id="rId31"/>
    <sheet name="zan28ria" sheetId="32" r:id="rId32"/>
    <sheet name="cle29nas" sheetId="33" r:id="rId33"/>
    <sheet name="híb30na)" sheetId="34" r:id="rId34"/>
    <sheet name="agu31ate" sheetId="35" r:id="rId35"/>
    <sheet name="ace32ara" sheetId="36" r:id="rId36"/>
    <sheet name="ace33ite" sheetId="37" r:id="rId37"/>
    <sheet name="Hoja_del_programa" sheetId="38" r:id="rId38"/>
  </sheets>
  <externalReferences>
    <externalReference r:id="rId41"/>
    <externalReference r:id="rId42"/>
  </externalReferences>
  <definedNames>
    <definedName name="_xlnm.Print_Area" localSheetId="32">'cle29nas'!$A$1:$K$89</definedName>
    <definedName name="_xlnm.Print_Area" localSheetId="1">'índice'!$A$1:$I$78</definedName>
    <definedName name="_xlnm.Print_Area" localSheetId="0">'portada'!$A$1:$K$70</definedName>
    <definedName name="_xlnm.Print_Area" localSheetId="2">'resumen nacional'!$A$1:$AB$95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derno" localSheetId="35">'ace32ara'!#REF!</definedName>
    <definedName name="Menú_cuaderno" localSheetId="36">'ace33ite'!#REF!</definedName>
    <definedName name="Menú_cuaderno" localSheetId="34">'agu31ate'!#REF!</definedName>
    <definedName name="Menú_cuaderno" localSheetId="21">'ajo18ajo'!#REF!</definedName>
    <definedName name="Menú_cuaderno" localSheetId="19">'alc16ofa'!#REF!</definedName>
    <definedName name="Menú_cuaderno" localSheetId="16">'alg13dón'!#REF!</definedName>
    <definedName name="Menú_cuaderno" localSheetId="9">'ave6ena'!#REF!</definedName>
    <definedName name="Menú_cuaderno" localSheetId="30">'ber27ena'!#REF!</definedName>
    <definedName name="Menú_cuaderno" localSheetId="29">'bró26oli'!#REF!</definedName>
    <definedName name="Menú_cuaderno" localSheetId="22">'ceb19osa'!#REF!</definedName>
    <definedName name="Menú_cuaderno" localSheetId="23">'ceb20ano'!#REF!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32">'cle29nas'!#REF!</definedName>
    <definedName name="Menú_cuaderno" localSheetId="20">'col17lor'!#REF!</definedName>
    <definedName name="Menú_cuaderno" localSheetId="26">'esc23las'!#REF!</definedName>
    <definedName name="Menú_cuaderno" localSheetId="27">'esp24cas'!#REF!</definedName>
    <definedName name="Menú_cuaderno" localSheetId="24">'gui21des'!#REF!</definedName>
    <definedName name="Menú_cuaderno" localSheetId="25">'hab22des'!#REF!</definedName>
    <definedName name="Menú_cuaderno" localSheetId="33">'híb30na)'!#REF!</definedName>
    <definedName name="Menú_cuaderno" localSheetId="17">'lec14tal'!#REF!</definedName>
    <definedName name="Menú_cuaderno" localSheetId="12">'maí9aíz'!#REF!</definedName>
    <definedName name="Menú_cuaderno" localSheetId="28">'otr25tas'!#REF!</definedName>
    <definedName name="Menú_cuaderno" localSheetId="13">'pat10ana'!#REF!</definedName>
    <definedName name="Menú_cuaderno" localSheetId="14">'pat11ana'!#REF!</definedName>
    <definedName name="Menú_cuaderno" localSheetId="15">'rem12no)'!#REF!</definedName>
    <definedName name="Menú_cuaderno" localSheetId="18">'tom15-V)'!#REF!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31">'zan28ria'!#REF!</definedName>
    <definedName name="Menú_cuaderno">'tri0ndo'!#REF!</definedName>
    <definedName name="Menú_índice">'índice'!$A$89:$D$106</definedName>
    <definedName name="Menú_portada" localSheetId="0">'portada'!$A$77:$D$90</definedName>
    <definedName name="Menú_portada">#REF!</definedName>
    <definedName name="Menú_resumen">'resumen nacional'!$A$159:$D$172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<sst xmlns="http://schemas.openxmlformats.org/spreadsheetml/2006/main" count="2708" uniqueCount="286">
  <si>
    <t>NO BORRAR ESTA HOJA YA QUE SU PRESENCIA ES NECESARIA PARA EL FUNCIONAMIENTO DEL PROGRAMA</t>
  </si>
  <si>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</si>
  <si>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</si>
  <si>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</si>
  <si>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</si>
  <si>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</si>
  <si>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</si>
  <si>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</si>
  <si>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</si>
  <si>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</si>
  <si>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</si>
  <si>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</si>
  <si>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</si>
  <si>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</si>
  <si>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</si>
  <si>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</si>
  <si>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</si>
  <si>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</si>
  <si>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</si>
  <si>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</si>
  <si>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</si>
  <si>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</si>
  <si>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</si>
  <si>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</si>
  <si>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</si>
  <si>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</si>
  <si>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</si>
  <si>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</si>
  <si>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</si>
  <si>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</si>
  <si>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</si>
  <si>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</si>
  <si>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</si>
  <si>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</si>
  <si>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</si>
  <si>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</si>
  <si>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</si>
  <si>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</si>
  <si>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</si>
  <si>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</si>
  <si>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</si>
  <si>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</si>
  <si>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</si>
  <si>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</si>
  <si>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</si>
  <si>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</si>
  <si>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</si>
  <si>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</si>
  <si>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</si>
  <si>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</si>
  <si>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</si>
  <si>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</si>
  <si>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</si>
  <si>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</si>
  <si>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</si>
  <si>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</si>
  <si>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</si>
  <si>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</si>
  <si>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</si>
  <si>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</si>
  <si>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</si>
  <si>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</si>
  <si>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</si>
  <si>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</si>
  <si>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</si>
  <si>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</si>
  <si>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</si>
  <si>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</si>
  <si>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</si>
  <si>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</si>
  <si>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2016 ENERO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</si>
  <si>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</si>
  <si>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</si>
  <si>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</si>
  <si>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</si>
  <si>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</si>
  <si>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</si>
  <si>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</si>
  <si>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</si>
  <si>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</si>
  <si>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PATATA EXTRATEMPRANA</t>
  </si>
  <si>
    <t>PATATA TEMPRANA</t>
  </si>
  <si>
    <t>REMOLACHA AZUCARERA (R. VERANO)</t>
  </si>
  <si>
    <t>ALGODÓN</t>
  </si>
  <si>
    <t>LECHUGA TOTAL</t>
  </si>
  <si>
    <t>TOMATE (REC. 1-I/31-V)</t>
  </si>
  <si>
    <t>ALCACHOFA</t>
  </si>
  <si>
    <t>COLIFLOR</t>
  </si>
  <si>
    <t>AJO</t>
  </si>
  <si>
    <t>CEBOLLA BABOSA</t>
  </si>
  <si>
    <t>CEBOLLA GRANO Y MEDIO GRANO</t>
  </si>
  <si>
    <t>GUISANTES VERDES</t>
  </si>
  <si>
    <t>HABAS VERDES</t>
  </si>
  <si>
    <t>ESCAROLAS</t>
  </si>
  <si>
    <t>ESPINACAS</t>
  </si>
  <si>
    <t>OTRAS SETAS</t>
  </si>
  <si>
    <t>BRÓCOLI</t>
  </si>
  <si>
    <t>BERENJENA</t>
  </si>
  <si>
    <t>ZANAHORIA</t>
  </si>
  <si>
    <t>CLEMENTINAS</t>
  </si>
  <si>
    <t>HÍBRIDOS (MANDARINA)</t>
  </si>
  <si>
    <t>AGUACATE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</si>
  <si>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</si>
  <si>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</si>
  <si>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</si>
  <si>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</si>
  <si>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</si>
  <si>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</si>
  <si>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</si>
  <si>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</si>
  <si>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</si>
  <si>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MES (*)</t>
  </si>
  <si>
    <t>ENERO 2016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</si>
  <si>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</si>
  <si>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</si>
  <si>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</si>
  <si>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</si>
  <si>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</si>
  <si>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</si>
  <si>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</si>
  <si>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</si>
  <si>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</si>
  <si>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</si>
  <si>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</si>
  <si>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</si>
  <si>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arroz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</si>
  <si>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</si>
  <si>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</si>
  <si>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</si>
  <si>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</si>
  <si>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</si>
  <si>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</si>
  <si>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</si>
  <si>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</si>
  <si>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</si>
  <si>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</si>
  <si>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</si>
  <si>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</si>
  <si>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</si>
  <si>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</si>
  <si>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</si>
  <si>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</si>
  <si>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</si>
  <si>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</si>
  <si>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algodón</t>
  </si>
  <si>
    <t>girasol</t>
  </si>
  <si>
    <t>soja</t>
  </si>
  <si>
    <t>colza</t>
  </si>
  <si>
    <t>tabaco</t>
  </si>
  <si>
    <t>CULTIVOS FORRAJEROS</t>
  </si>
  <si>
    <t>maíz forrajero</t>
  </si>
  <si>
    <t>alfalfa</t>
  </si>
  <si>
    <t>veza para forraje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</si>
  <si>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</si>
  <si>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</si>
  <si>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</si>
  <si>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</si>
  <si>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</si>
  <si>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</si>
  <si>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</si>
  <si>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</si>
  <si>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</si>
  <si>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</si>
  <si>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tomate conserva</t>
  </si>
  <si>
    <t>pimiento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</si>
  <si>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</si>
  <si>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</si>
  <si>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</si>
  <si>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</si>
  <si>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</si>
  <si>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</si>
  <si>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</si>
  <si>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</si>
  <si>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</si>
  <si>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</si>
  <si>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guisantes verdes</t>
  </si>
  <si>
    <t>habas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</si>
  <si>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</si>
  <si>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</si>
  <si>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</si>
  <si>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</si>
  <si>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</si>
  <si>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</si>
  <si>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</si>
  <si>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</si>
  <si>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</si>
  <si>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nabo</t>
  </si>
  <si>
    <t>puerro</t>
  </si>
  <si>
    <t>CÍTRICOS</t>
  </si>
  <si>
    <t>naranja dulce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</si>
  <si>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</si>
  <si>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</si>
  <si>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</si>
  <si>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</si>
  <si>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</si>
  <si>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</si>
  <si>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</si>
  <si>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</si>
  <si>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</si>
  <si>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melocotón</t>
  </si>
  <si>
    <t>ciruela</t>
  </si>
  <si>
    <t>plátano</t>
  </si>
  <si>
    <t>higo</t>
  </si>
  <si>
    <t>kiwi</t>
  </si>
  <si>
    <t>aguacate</t>
  </si>
  <si>
    <t>nectarina</t>
  </si>
  <si>
    <t>nuez</t>
  </si>
  <si>
    <t>castaña</t>
  </si>
  <si>
    <t>frambuesa</t>
  </si>
  <si>
    <t>almendra</t>
  </si>
  <si>
    <t>avellana</t>
  </si>
  <si>
    <t>VIÑEDO</t>
  </si>
  <si>
    <t>uva de mesa</t>
  </si>
  <si>
    <t>uva vinificación</t>
  </si>
  <si>
    <t>uva pasa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</si>
  <si>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</si>
  <si>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</si>
  <si>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</si>
  <si>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</si>
  <si>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</si>
  <si>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</si>
  <si>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</si>
  <si>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</si>
  <si>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</si>
  <si>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</si>
  <si>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</si>
  <si>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</si>
  <si>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</si>
  <si>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</si>
  <si>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</si>
  <si>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</si>
  <si>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</si>
  <si>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</si>
  <si>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patata extratemprana</t>
  </si>
  <si>
    <t xml:space="preserve"> patata temprana</t>
  </si>
  <si>
    <t xml:space="preserve"> remolacha azucarera (r. verano)</t>
  </si>
  <si>
    <t xml:space="preserve"> algodón</t>
  </si>
  <si>
    <t xml:space="preserve"> lechuga total</t>
  </si>
  <si>
    <t xml:space="preserve"> tomate (rec. 1-i/31-v)</t>
  </si>
  <si>
    <t xml:space="preserve"> alcachofa</t>
  </si>
  <si>
    <t xml:space="preserve"> coliflor</t>
  </si>
  <si>
    <t xml:space="preserve"> ajo</t>
  </si>
  <si>
    <t xml:space="preserve"> cebolla babosa</t>
  </si>
  <si>
    <t xml:space="preserve"> cebolla grano y medio grano</t>
  </si>
  <si>
    <t xml:space="preserve"> guisantes verdes</t>
  </si>
  <si>
    <t xml:space="preserve"> habas verdes</t>
  </si>
  <si>
    <t xml:space="preserve"> escarolas</t>
  </si>
  <si>
    <t xml:space="preserve"> espinacas</t>
  </si>
  <si>
    <t xml:space="preserve"> otras setas</t>
  </si>
  <si>
    <t xml:space="preserve"> brócoli</t>
  </si>
  <si>
    <t xml:space="preserve"> berenjena</t>
  </si>
  <si>
    <t xml:space="preserve"> zanahoria</t>
  </si>
  <si>
    <t xml:space="preserve"> clementinas</t>
  </si>
  <si>
    <t xml:space="preserve"> híbridos (mandarina)</t>
  </si>
  <si>
    <t xml:space="preserve"> aguacate</t>
  </si>
  <si>
    <t xml:space="preserve"> aceituna de almazara</t>
  </si>
  <si>
    <t xml:space="preserve"> aceite</t>
  </si>
  <si>
    <t xml:space="preserve"> </t>
  </si>
  <si>
    <t>SECRETARÍA GENERAL TÉCNICA</t>
  </si>
  <si>
    <t>AVANCES DE SUPERFICIES Y PRODUCCIONES AGRÍCOLAS</t>
  </si>
  <si>
    <t xml:space="preserve">     http://www.magrama.es/</t>
  </si>
  <si>
    <t>ESTIMACIONES DE ENERO</t>
  </si>
  <si>
    <t>DEFINITIVO</t>
  </si>
  <si>
    <t>DEFINIT.</t>
  </si>
  <si>
    <t>cereales otoño invierno</t>
  </si>
  <si>
    <t>remolacha total</t>
  </si>
  <si>
    <t>mandarina total</t>
  </si>
  <si>
    <t>manzana total</t>
  </si>
  <si>
    <t>endivias   (**)</t>
  </si>
  <si>
    <t>champiñón   (**)</t>
  </si>
  <si>
    <t>otras setas   (**)</t>
  </si>
  <si>
    <t>pepinillo   (**)</t>
  </si>
  <si>
    <t>rábano   (**)</t>
  </si>
  <si>
    <t>limón (***)</t>
  </si>
  <si>
    <t>pomelo (***)</t>
  </si>
  <si>
    <t>vino + mosto (****)</t>
  </si>
  <si>
    <t>(*) Mes al que corresponde la última estimación</t>
  </si>
  <si>
    <t>(**) La superficie se expresa en miles de áreas</t>
  </si>
  <si>
    <t>(***) Se ha producido un cambio en la metodología en 2014</t>
  </si>
  <si>
    <t>(****) Producción total de Vino y Mosto en miles de Hectolitros. No corresponde a las existencias  a 25 de noviembre</t>
  </si>
  <si>
    <t>Nota.- En la Comunidad Autónoma de Madrid, sin actualizar por falta de envío de los datos requeridos</t>
  </si>
  <si>
    <t>MINISTERIO DE AGRICULTURA, ALIMENTACIÓN Y MEDIO AMBIENTE</t>
  </si>
  <si>
    <t>SUBDIRECCIÓN GENERAL DE ESTADÍSTICA</t>
  </si>
  <si>
    <t>Área de Estadísticas Físicas Agrarias</t>
  </si>
  <si>
    <t>FECHA:  31/01/2016</t>
  </si>
  <si>
    <t xml:space="preserve"> DISPONIBLE EN LA WEB DEL MAGRAMA: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</si>
</sst>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95">
    <xf numFmtId="0" fontId="0" fillId="0" borderId="0" xfId="0" applyFont="1" applyAlignment="1">
      <alignment/>
    </xf>
    <xf numFmtId="0" fontId="4" fillId="0" borderId="0" xfId="51" applyFont="1" applyAlignment="1">
      <alignment vertical="justify"/>
      <protection/>
    </xf>
    <xf numFmtId="0" fontId="4" fillId="33" borderId="0" xfId="51" applyFont="1" applyFill="1" applyAlignment="1">
      <alignment vertical="justify"/>
      <protection/>
    </xf>
    <xf numFmtId="0" fontId="5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 vertical="justify"/>
      <protection/>
    </xf>
    <xf numFmtId="0" fontId="5" fillId="33" borderId="0" xfId="51" applyFont="1" applyFill="1" applyBorder="1" applyAlignment="1" quotePrefix="1">
      <alignment horizontal="left" vertical="justify"/>
      <protection/>
    </xf>
    <xf numFmtId="0" fontId="5" fillId="33" borderId="0" xfId="51" applyFont="1" applyFill="1" applyBorder="1" applyAlignment="1">
      <alignment horizontal="left" vertical="center"/>
      <protection/>
    </xf>
    <xf numFmtId="0" fontId="2" fillId="0" borderId="0" xfId="51">
      <alignment/>
      <protection/>
    </xf>
    <xf numFmtId="0" fontId="6" fillId="34" borderId="10" xfId="51" applyFont="1" applyFill="1" applyBorder="1" applyAlignment="1" quotePrefix="1">
      <alignment horizontal="center" vertical="justify"/>
      <protection/>
    </xf>
    <xf numFmtId="0" fontId="6" fillId="33" borderId="0" xfId="51" applyFont="1" applyFill="1" applyBorder="1" applyAlignment="1">
      <alignment vertical="justify"/>
      <protection/>
    </xf>
    <xf numFmtId="0" fontId="6" fillId="33" borderId="0" xfId="51" applyFont="1" applyFill="1" applyAlignment="1">
      <alignment vertical="justify"/>
      <protection/>
    </xf>
    <xf numFmtId="0" fontId="5" fillId="0" borderId="0" xfId="51" applyFont="1" applyAlignment="1">
      <alignment vertical="justify"/>
      <protection/>
    </xf>
    <xf numFmtId="0" fontId="6" fillId="34" borderId="11" xfId="51" applyFont="1" applyFill="1" applyBorder="1" applyAlignment="1" quotePrefix="1">
      <alignment horizontal="center" vertical="justify"/>
      <protection/>
    </xf>
    <xf numFmtId="0" fontId="6" fillId="34" borderId="12" xfId="51" applyFont="1" applyFill="1" applyBorder="1" applyAlignment="1">
      <alignment vertical="justify"/>
      <protection/>
    </xf>
    <xf numFmtId="0" fontId="6" fillId="34" borderId="13" xfId="51" applyFont="1" applyFill="1" applyBorder="1" applyAlignment="1">
      <alignment vertical="justify"/>
      <protection/>
    </xf>
    <xf numFmtId="0" fontId="6" fillId="34" borderId="14" xfId="51" applyFont="1" applyFill="1" applyBorder="1" applyAlignment="1">
      <alignment vertical="justify"/>
      <protection/>
    </xf>
    <xf numFmtId="1" fontId="6" fillId="34" borderId="15" xfId="51" applyNumberFormat="1" applyFont="1" applyFill="1" applyBorder="1" applyAlignment="1">
      <alignment horizontal="center" vertical="justify"/>
      <protection/>
    </xf>
    <xf numFmtId="1" fontId="6" fillId="34" borderId="16" xfId="51" applyNumberFormat="1" applyFont="1" applyFill="1" applyBorder="1" applyAlignment="1">
      <alignment horizontal="center" vertical="justify"/>
      <protection/>
    </xf>
    <xf numFmtId="1" fontId="6" fillId="34" borderId="17" xfId="51" applyNumberFormat="1" applyFont="1" applyFill="1" applyBorder="1" applyAlignment="1">
      <alignment horizontal="center" vertical="justify"/>
      <protection/>
    </xf>
    <xf numFmtId="1" fontId="6" fillId="33" borderId="0" xfId="51" applyNumberFormat="1" applyFont="1" applyFill="1" applyAlignment="1">
      <alignment horizontal="center" vertical="justify"/>
      <protection/>
    </xf>
    <xf numFmtId="0" fontId="6" fillId="34" borderId="18" xfId="51" applyFont="1" applyFill="1" applyBorder="1" applyAlignment="1">
      <alignment vertical="justify"/>
      <protection/>
    </xf>
    <xf numFmtId="0" fontId="6" fillId="34" borderId="12" xfId="51" applyFont="1" applyFill="1" applyBorder="1" applyAlignment="1">
      <alignment horizontal="center" vertical="justify"/>
      <protection/>
    </xf>
    <xf numFmtId="0" fontId="6" fillId="34" borderId="13" xfId="51" applyFont="1" applyFill="1" applyBorder="1" applyAlignment="1">
      <alignment horizontal="center" vertical="justify"/>
      <protection/>
    </xf>
    <xf numFmtId="0" fontId="6" fillId="34" borderId="14" xfId="51" applyFont="1" applyFill="1" applyBorder="1" applyAlignment="1">
      <alignment horizontal="center" vertical="justify"/>
      <protection/>
    </xf>
    <xf numFmtId="0" fontId="6" fillId="33" borderId="0" xfId="51" applyFont="1" applyFill="1" applyAlignment="1">
      <alignment horizontal="center" vertical="justify"/>
      <protection/>
    </xf>
    <xf numFmtId="0" fontId="4" fillId="33" borderId="19" xfId="51" applyFont="1" applyFill="1" applyBorder="1" applyAlignment="1">
      <alignment horizontal="fill" vertical="justify"/>
      <protection/>
    </xf>
    <xf numFmtId="0" fontId="4" fillId="33" borderId="0" xfId="51" applyFont="1" applyFill="1" applyAlignment="1">
      <alignment horizontal="fill" vertical="justify"/>
      <protection/>
    </xf>
    <xf numFmtId="0" fontId="4" fillId="33" borderId="0" xfId="51" applyFont="1" applyFill="1" applyBorder="1" applyAlignment="1">
      <alignment horizontal="fill" vertical="justify"/>
      <protection/>
    </xf>
    <xf numFmtId="0" fontId="4" fillId="33" borderId="20" xfId="51" applyFont="1" applyFill="1" applyBorder="1" applyAlignment="1">
      <alignment horizontal="fill" vertical="justify"/>
      <protection/>
    </xf>
    <xf numFmtId="0" fontId="7" fillId="33" borderId="19" xfId="51" applyFont="1" applyFill="1" applyBorder="1" applyAlignment="1" quotePrefix="1">
      <alignment horizontal="left" vertical="justify"/>
      <protection/>
    </xf>
    <xf numFmtId="0" fontId="7" fillId="33" borderId="0" xfId="51" applyFont="1" applyFill="1" applyAlignment="1">
      <alignment vertical="justify"/>
      <protection/>
    </xf>
    <xf numFmtId="3" fontId="7" fillId="33" borderId="0" xfId="51" applyNumberFormat="1" applyFont="1" applyFill="1" applyAlignment="1" applyProtection="1">
      <alignment vertical="justify"/>
      <protection/>
    </xf>
    <xf numFmtId="164" fontId="7" fillId="33" borderId="0" xfId="51" applyNumberFormat="1" applyFont="1" applyFill="1" applyAlignment="1" applyProtection="1">
      <alignment vertical="justify"/>
      <protection/>
    </xf>
    <xf numFmtId="164" fontId="7" fillId="33" borderId="20" xfId="51" applyNumberFormat="1" applyFont="1" applyFill="1" applyBorder="1" applyAlignment="1" applyProtection="1">
      <alignment vertical="justify"/>
      <protection/>
    </xf>
    <xf numFmtId="0" fontId="7" fillId="0" borderId="0" xfId="51" applyFont="1" applyAlignment="1">
      <alignment vertical="justify"/>
      <protection/>
    </xf>
    <xf numFmtId="0" fontId="7" fillId="0" borderId="19" xfId="51" applyFont="1" applyBorder="1" applyAlignment="1">
      <alignment vertical="justify"/>
      <protection/>
    </xf>
    <xf numFmtId="0" fontId="7" fillId="33" borderId="19" xfId="51" applyFont="1" applyFill="1" applyBorder="1" applyAlignment="1">
      <alignment vertical="justify"/>
      <protection/>
    </xf>
    <xf numFmtId="0" fontId="6" fillId="34" borderId="21" xfId="51" applyFont="1" applyFill="1" applyBorder="1" applyAlignment="1">
      <alignment vertical="justify"/>
      <protection/>
    </xf>
    <xf numFmtId="0" fontId="6" fillId="34" borderId="22" xfId="51" applyFont="1" applyFill="1" applyBorder="1" applyAlignment="1">
      <alignment vertical="justify"/>
      <protection/>
    </xf>
    <xf numFmtId="3" fontId="6" fillId="34" borderId="22" xfId="51" applyNumberFormat="1" applyFont="1" applyFill="1" applyBorder="1" applyAlignment="1" applyProtection="1">
      <alignment vertical="justify"/>
      <protection/>
    </xf>
    <xf numFmtId="164" fontId="6" fillId="34" borderId="23" xfId="51" applyNumberFormat="1" applyFont="1" applyFill="1" applyBorder="1" applyAlignment="1" applyProtection="1">
      <alignment vertical="justify"/>
      <protection/>
    </xf>
    <xf numFmtId="164" fontId="6" fillId="33" borderId="0" xfId="51" applyNumberFormat="1" applyFont="1" applyFill="1" applyAlignment="1" applyProtection="1">
      <alignment vertical="justify"/>
      <protection/>
    </xf>
    <xf numFmtId="164" fontId="6" fillId="34" borderId="24" xfId="51" applyNumberFormat="1" applyFont="1" applyFill="1" applyBorder="1" applyAlignment="1" applyProtection="1">
      <alignment vertical="justify"/>
      <protection/>
    </xf>
    <xf numFmtId="0" fontId="6" fillId="0" borderId="0" xfId="51" applyFont="1" applyAlignment="1">
      <alignment vertical="justify"/>
      <protection/>
    </xf>
    <xf numFmtId="0" fontId="6" fillId="34" borderId="21" xfId="51" applyFont="1" applyFill="1" applyBorder="1" applyAlignment="1" quotePrefix="1">
      <alignment horizontal="left" vertical="justify"/>
      <protection/>
    </xf>
    <xf numFmtId="0" fontId="7" fillId="33" borderId="0" xfId="51" applyFont="1" applyFill="1" applyBorder="1" applyAlignment="1">
      <alignment vertical="justify"/>
      <protection/>
    </xf>
    <xf numFmtId="3" fontId="7" fillId="33" borderId="0" xfId="51" applyNumberFormat="1" applyFont="1" applyFill="1" applyBorder="1" applyAlignment="1" applyProtection="1">
      <alignment vertical="justify"/>
      <protection/>
    </xf>
    <xf numFmtId="164" fontId="7" fillId="33" borderId="0" xfId="51" applyNumberFormat="1" applyFont="1" applyFill="1" applyBorder="1" applyAlignment="1" applyProtection="1">
      <alignment vertical="justify"/>
      <protection/>
    </xf>
    <xf numFmtId="0" fontId="7" fillId="34" borderId="25" xfId="51" applyFont="1" applyFill="1" applyBorder="1" applyAlignment="1">
      <alignment vertical="justify"/>
      <protection/>
    </xf>
    <xf numFmtId="0" fontId="7" fillId="34" borderId="16" xfId="51" applyFont="1" applyFill="1" applyBorder="1" applyAlignment="1">
      <alignment vertical="justify"/>
      <protection/>
    </xf>
    <xf numFmtId="3" fontId="7" fillId="34" borderId="16" xfId="51" applyNumberFormat="1" applyFont="1" applyFill="1" applyBorder="1" applyAlignment="1" applyProtection="1">
      <alignment vertical="justify"/>
      <protection/>
    </xf>
    <xf numFmtId="164" fontId="7" fillId="34" borderId="17" xfId="51" applyNumberFormat="1" applyFont="1" applyFill="1" applyBorder="1" applyAlignment="1" applyProtection="1">
      <alignment vertical="justify"/>
      <protection/>
    </xf>
    <xf numFmtId="0" fontId="6" fillId="34" borderId="19" xfId="51" applyFont="1" applyFill="1" applyBorder="1" applyAlignment="1">
      <alignment vertical="justify"/>
      <protection/>
    </xf>
    <xf numFmtId="0" fontId="6" fillId="34" borderId="0" xfId="51" applyFont="1" applyFill="1" applyBorder="1" applyAlignment="1">
      <alignment vertical="justify"/>
      <protection/>
    </xf>
    <xf numFmtId="3" fontId="6" fillId="34" borderId="0" xfId="51" applyNumberFormat="1" applyFont="1" applyFill="1" applyBorder="1" applyAlignment="1" applyProtection="1">
      <alignment vertical="justify"/>
      <protection/>
    </xf>
    <xf numFmtId="164" fontId="6" fillId="34" borderId="20" xfId="51" applyNumberFormat="1" applyFont="1" applyFill="1" applyBorder="1" applyAlignment="1" applyProtection="1">
      <alignment vertical="justify"/>
      <protection/>
    </xf>
    <xf numFmtId="0" fontId="2" fillId="34" borderId="26" xfId="51" applyFont="1" applyFill="1" applyBorder="1" applyAlignment="1">
      <alignment vertical="justify"/>
      <protection/>
    </xf>
    <xf numFmtId="0" fontId="2" fillId="34" borderId="13" xfId="51" applyFont="1" applyFill="1" applyBorder="1" applyAlignment="1">
      <alignment vertical="justify"/>
      <protection/>
    </xf>
    <xf numFmtId="3" fontId="2" fillId="34" borderId="13" xfId="51" applyNumberFormat="1" applyFont="1" applyFill="1" applyBorder="1" applyAlignment="1">
      <alignment vertical="justify"/>
      <protection/>
    </xf>
    <xf numFmtId="0" fontId="2" fillId="34" borderId="14" xfId="51" applyFont="1" applyFill="1" applyBorder="1" applyAlignment="1">
      <alignment vertical="justify"/>
      <protection/>
    </xf>
    <xf numFmtId="0" fontId="2" fillId="33" borderId="13" xfId="51" applyFont="1" applyFill="1" applyBorder="1" applyAlignment="1">
      <alignment vertical="justify"/>
      <protection/>
    </xf>
    <xf numFmtId="0" fontId="2" fillId="0" borderId="0" xfId="51" applyFont="1" applyAlignment="1">
      <alignment vertical="justify"/>
      <protection/>
    </xf>
    <xf numFmtId="37" fontId="2" fillId="0" borderId="0" xfId="51" applyNumberFormat="1" applyFont="1" applyAlignment="1" applyProtection="1">
      <alignment vertical="justify"/>
      <protection/>
    </xf>
    <xf numFmtId="0" fontId="9" fillId="0" borderId="0" xfId="53" applyFont="1" applyFill="1">
      <alignment/>
      <protection/>
    </xf>
    <xf numFmtId="0" fontId="9" fillId="0" borderId="0" xfId="53" applyFont="1">
      <alignment/>
      <protection/>
    </xf>
    <xf numFmtId="0" fontId="6" fillId="0" borderId="0" xfId="53" applyFont="1" applyFill="1" applyAlignment="1" quotePrefix="1">
      <alignment horizontal="left"/>
      <protection/>
    </xf>
    <xf numFmtId="0" fontId="6" fillId="0" borderId="0" xfId="53" applyFont="1" applyFill="1">
      <alignment/>
      <protection/>
    </xf>
    <xf numFmtId="0" fontId="6" fillId="0" borderId="0" xfId="53" applyFont="1">
      <alignment/>
      <protection/>
    </xf>
    <xf numFmtId="0" fontId="6" fillId="34" borderId="15" xfId="53" applyFont="1" applyFill="1" applyBorder="1">
      <alignment/>
      <protection/>
    </xf>
    <xf numFmtId="0" fontId="6" fillId="34" borderId="17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34" borderId="27" xfId="53" applyFont="1" applyFill="1" applyBorder="1" applyAlignment="1" quotePrefix="1">
      <alignment horizontal="center"/>
      <protection/>
    </xf>
    <xf numFmtId="0" fontId="6" fillId="34" borderId="20" xfId="53" applyFont="1" applyFill="1" applyBorder="1">
      <alignment/>
      <protection/>
    </xf>
    <xf numFmtId="0" fontId="6" fillId="34" borderId="16" xfId="53" applyFont="1" applyFill="1" applyBorder="1" applyAlignment="1">
      <alignment horizontal="center"/>
      <protection/>
    </xf>
    <xf numFmtId="0" fontId="6" fillId="34" borderId="17" xfId="53" applyNumberFormat="1" applyFont="1" applyFill="1" applyBorder="1" applyAlignment="1" applyProtection="1">
      <alignment horizontal="center"/>
      <protection/>
    </xf>
    <xf numFmtId="0" fontId="6" fillId="34" borderId="12" xfId="53" applyFont="1" applyFill="1" applyBorder="1" applyAlignment="1">
      <alignment vertical="center"/>
      <protection/>
    </xf>
    <xf numFmtId="0" fontId="6" fillId="34" borderId="14" xfId="53" applyFont="1" applyFill="1" applyBorder="1" applyAlignment="1">
      <alignment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34" borderId="12" xfId="53" applyFont="1" applyFill="1" applyBorder="1" applyAlignment="1">
      <alignment horizontal="center" vertical="center"/>
      <protection/>
    </xf>
    <xf numFmtId="0" fontId="6" fillId="34" borderId="13" xfId="53" applyNumberFormat="1" applyFont="1" applyFill="1" applyBorder="1" applyAlignment="1" applyProtection="1">
      <alignment horizontal="center" vertical="center"/>
      <protection/>
    </xf>
    <xf numFmtId="0" fontId="6" fillId="34" borderId="14" xfId="51" applyFont="1" applyFill="1" applyBorder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0" fontId="7" fillId="0" borderId="0" xfId="53" applyFont="1" applyFill="1" applyAlignment="1">
      <alignment vertical="justify"/>
      <protection/>
    </xf>
    <xf numFmtId="0" fontId="4" fillId="0" borderId="0" xfId="53" applyFont="1" applyFill="1" applyAlignment="1">
      <alignment vertical="justify"/>
      <protection/>
    </xf>
    <xf numFmtId="165" fontId="4" fillId="0" borderId="0" xfId="53" applyNumberFormat="1" applyFont="1" applyFill="1" applyAlignment="1">
      <alignment vertical="justify"/>
      <protection/>
    </xf>
    <xf numFmtId="0" fontId="4" fillId="0" borderId="0" xfId="53" applyFont="1" applyAlignment="1">
      <alignment vertical="justify"/>
      <protection/>
    </xf>
    <xf numFmtId="165" fontId="4" fillId="0" borderId="0" xfId="53" applyNumberFormat="1" applyFont="1" applyAlignment="1">
      <alignment vertical="justify"/>
      <protection/>
    </xf>
    <xf numFmtId="165" fontId="4" fillId="0" borderId="0" xfId="53" applyNumberFormat="1" applyFont="1" applyAlignment="1" applyProtection="1">
      <alignment vertical="justify"/>
      <protection/>
    </xf>
    <xf numFmtId="0" fontId="7" fillId="0" borderId="0" xfId="53" applyFont="1" applyAlignment="1">
      <alignment vertical="justify"/>
      <protection/>
    </xf>
    <xf numFmtId="0" fontId="4" fillId="0" borderId="0" xfId="53" applyFont="1" applyFill="1" applyAlignment="1">
      <alignment horizontal="right" vertical="justify"/>
      <protection/>
    </xf>
    <xf numFmtId="0" fontId="4" fillId="0" borderId="0" xfId="53" applyFont="1" applyAlignment="1">
      <alignment horizontal="right" vertical="justify"/>
      <protection/>
    </xf>
    <xf numFmtId="165" fontId="4" fillId="0" borderId="0" xfId="53" applyNumberFormat="1" applyFont="1" applyFill="1" applyAlignment="1" applyProtection="1">
      <alignment vertical="justify"/>
      <protection/>
    </xf>
    <xf numFmtId="0" fontId="7" fillId="0" borderId="0" xfId="53" applyFont="1" applyAlignment="1">
      <alignment vertical="center"/>
      <protection/>
    </xf>
    <xf numFmtId="0" fontId="4" fillId="0" borderId="0" xfId="53" applyFont="1">
      <alignment/>
      <protection/>
    </xf>
    <xf numFmtId="0" fontId="7" fillId="0" borderId="0" xfId="53" applyFont="1" applyAlignment="1">
      <alignment horizontal="fill" vertical="justify"/>
      <protection/>
    </xf>
    <xf numFmtId="164" fontId="4" fillId="0" borderId="0" xfId="53" applyNumberFormat="1" applyFont="1" applyAlignment="1" applyProtection="1">
      <alignment vertical="justify"/>
      <protection/>
    </xf>
    <xf numFmtId="0" fontId="8" fillId="0" borderId="0" xfId="53">
      <alignment/>
      <protection/>
    </xf>
    <xf numFmtId="0" fontId="7" fillId="0" borderId="0" xfId="53" applyFont="1">
      <alignment/>
      <protection/>
    </xf>
    <xf numFmtId="3" fontId="7" fillId="0" borderId="0" xfId="53" applyNumberFormat="1" applyFont="1" applyFill="1" applyAlignment="1">
      <alignment horizontal="right" vertical="justify"/>
      <protection/>
    </xf>
    <xf numFmtId="3" fontId="7" fillId="0" borderId="0" xfId="53" applyNumberFormat="1" applyFont="1" applyAlignment="1">
      <alignment horizontal="right" vertical="justify"/>
      <protection/>
    </xf>
    <xf numFmtId="0" fontId="2" fillId="33" borderId="0" xfId="52" applyFill="1">
      <alignment/>
      <protection/>
    </xf>
    <xf numFmtId="0" fontId="2" fillId="0" borderId="0" xfId="52">
      <alignment/>
      <protection/>
    </xf>
    <xf numFmtId="0" fontId="5" fillId="33" borderId="0" xfId="52" applyFont="1" applyFill="1" applyAlignment="1" quotePrefix="1">
      <alignment horizontal="left"/>
      <protection/>
    </xf>
    <xf numFmtId="0" fontId="5" fillId="33" borderId="0" xfId="52" applyFont="1" applyFill="1" applyAlignment="1" quotePrefix="1">
      <alignment/>
      <protection/>
    </xf>
    <xf numFmtId="0" fontId="5" fillId="33" borderId="0" xfId="52" applyFont="1" applyFill="1" applyAlignment="1">
      <alignment/>
      <protection/>
    </xf>
    <xf numFmtId="0" fontId="11" fillId="33" borderId="0" xfId="52" applyFont="1" applyFill="1">
      <alignment/>
      <protection/>
    </xf>
    <xf numFmtId="0" fontId="5" fillId="34" borderId="28" xfId="52" applyFont="1" applyFill="1" applyBorder="1">
      <alignment/>
      <protection/>
    </xf>
    <xf numFmtId="0" fontId="5" fillId="34" borderId="29" xfId="52" applyFont="1" applyFill="1" applyBorder="1">
      <alignment/>
      <protection/>
    </xf>
    <xf numFmtId="0" fontId="5" fillId="34" borderId="30" xfId="52" applyFont="1" applyFill="1" applyBorder="1" applyAlignment="1" quotePrefix="1">
      <alignment horizontal="center"/>
      <protection/>
    </xf>
    <xf numFmtId="0" fontId="5" fillId="33" borderId="0" xfId="52" applyFont="1" applyFill="1">
      <alignment/>
      <protection/>
    </xf>
    <xf numFmtId="0" fontId="5" fillId="34" borderId="19" xfId="52" applyFont="1" applyFill="1" applyBorder="1" applyAlignment="1">
      <alignment horizontal="left"/>
      <protection/>
    </xf>
    <xf numFmtId="0" fontId="5" fillId="34" borderId="0" xfId="52" applyFont="1" applyFill="1" applyBorder="1" applyAlignment="1">
      <alignment horizontal="left"/>
      <protection/>
    </xf>
    <xf numFmtId="0" fontId="5" fillId="34" borderId="31" xfId="52" applyFont="1" applyFill="1" applyBorder="1" applyAlignment="1">
      <alignment horizontal="center"/>
      <protection/>
    </xf>
    <xf numFmtId="0" fontId="5" fillId="33" borderId="19" xfId="52" applyFont="1" applyFill="1" applyBorder="1" applyAlignment="1">
      <alignment horizontal="left"/>
      <protection/>
    </xf>
    <xf numFmtId="0" fontId="5" fillId="33" borderId="0" xfId="52" applyFont="1" applyFill="1" applyBorder="1" applyAlignment="1">
      <alignment horizontal="left"/>
      <protection/>
    </xf>
    <xf numFmtId="0" fontId="5" fillId="33" borderId="31" xfId="52" applyFont="1" applyFill="1" applyBorder="1" applyAlignment="1">
      <alignment horizontal="center"/>
      <protection/>
    </xf>
    <xf numFmtId="0" fontId="5" fillId="34" borderId="32" xfId="52" applyFont="1" applyFill="1" applyBorder="1" applyAlignment="1">
      <alignment horizontal="left"/>
      <protection/>
    </xf>
    <xf numFmtId="0" fontId="5" fillId="34" borderId="33" xfId="52" applyFont="1" applyFill="1" applyBorder="1" applyAlignment="1">
      <alignment horizontal="left"/>
      <protection/>
    </xf>
    <xf numFmtId="0" fontId="5" fillId="34" borderId="34" xfId="52" applyFont="1" applyFill="1" applyBorder="1" applyAlignment="1">
      <alignment horizontal="center"/>
      <protection/>
    </xf>
    <xf numFmtId="0" fontId="2" fillId="0" borderId="0" xfId="52" applyBorder="1">
      <alignment/>
      <protection/>
    </xf>
    <xf numFmtId="167" fontId="4" fillId="0" borderId="0" xfId="53" applyNumberFormat="1" applyFont="1" applyFill="1" applyAlignment="1">
      <alignment vertical="justify"/>
      <protection/>
    </xf>
    <xf numFmtId="166" fontId="7" fillId="33" borderId="0" xfId="51" applyNumberFormat="1" applyFont="1" applyFill="1" applyBorder="1" applyAlignment="1" applyProtection="1">
      <alignment vertical="justify"/>
      <protection/>
    </xf>
    <xf numFmtId="166" fontId="6" fillId="34" borderId="21" xfId="51" applyNumberFormat="1" applyFont="1" applyFill="1" applyBorder="1" applyAlignment="1" applyProtection="1">
      <alignment vertical="justify"/>
      <protection/>
    </xf>
    <xf numFmtId="166" fontId="6" fillId="34" borderId="22" xfId="51" applyNumberFormat="1" applyFont="1" applyFill="1" applyBorder="1" applyAlignment="1" applyProtection="1">
      <alignment vertical="justify"/>
      <protection/>
    </xf>
    <xf numFmtId="166" fontId="7" fillId="34" borderId="15" xfId="51" applyNumberFormat="1" applyFont="1" applyFill="1" applyBorder="1" applyAlignment="1" applyProtection="1">
      <alignment vertical="justify"/>
      <protection/>
    </xf>
    <xf numFmtId="166" fontId="7" fillId="34" borderId="16" xfId="51" applyNumberFormat="1" applyFont="1" applyFill="1" applyBorder="1" applyAlignment="1" applyProtection="1">
      <alignment vertical="justify"/>
      <protection/>
    </xf>
    <xf numFmtId="166" fontId="6" fillId="34" borderId="27" xfId="51" applyNumberFormat="1" applyFont="1" applyFill="1" applyBorder="1" applyAlignment="1" applyProtection="1">
      <alignment vertical="justify"/>
      <protection/>
    </xf>
    <xf numFmtId="166" fontId="6" fillId="34" borderId="0" xfId="51" applyNumberFormat="1" applyFont="1" applyFill="1" applyBorder="1" applyAlignment="1" applyProtection="1">
      <alignment vertical="justify"/>
      <protection/>
    </xf>
    <xf numFmtId="166" fontId="2" fillId="34" borderId="12" xfId="51" applyNumberFormat="1" applyFont="1" applyFill="1" applyBorder="1" applyAlignment="1">
      <alignment vertical="justify"/>
      <protection/>
    </xf>
    <xf numFmtId="166" fontId="2" fillId="34" borderId="13" xfId="51" applyNumberFormat="1" applyFont="1" applyFill="1" applyBorder="1" applyAlignment="1">
      <alignment vertical="justify"/>
      <protection/>
    </xf>
    <xf numFmtId="0" fontId="7" fillId="0" borderId="0" xfId="53" applyNumberFormat="1" applyFont="1" applyAlignment="1">
      <alignment vertical="center"/>
      <protection/>
    </xf>
    <xf numFmtId="0" fontId="7" fillId="0" borderId="0" xfId="53" applyNumberFormat="1" applyFont="1" applyAlignment="1">
      <alignment vertical="justify"/>
      <protection/>
    </xf>
    <xf numFmtId="0" fontId="4" fillId="0" borderId="0" xfId="53" applyNumberFormat="1" applyFont="1" applyFill="1" applyAlignment="1" applyProtection="1">
      <alignment vertical="justify"/>
      <protection/>
    </xf>
    <xf numFmtId="0" fontId="0" fillId="0" borderId="0" xfId="0" applyNumberFormat="1" applyAlignment="1">
      <alignment/>
    </xf>
    <xf numFmtId="0" fontId="7" fillId="0" borderId="0" xfId="53" applyNumberFormat="1" applyFont="1" applyAlignment="1">
      <alignment/>
      <protection/>
    </xf>
    <xf numFmtId="0" fontId="0" fillId="0" borderId="0" xfId="0" applyNumberFormat="1" applyAlignment="1">
      <alignment vertical="justify"/>
    </xf>
    <xf numFmtId="0" fontId="2" fillId="33" borderId="0" xfId="51" applyFill="1">
      <alignment/>
      <protection/>
    </xf>
    <xf numFmtId="0" fontId="2" fillId="33" borderId="0" xfId="51" applyFill="1" applyAlignment="1">
      <alignment/>
      <protection/>
    </xf>
    <xf numFmtId="0" fontId="2" fillId="33" borderId="19" xfId="51" applyFill="1" applyBorder="1" applyAlignment="1">
      <alignment horizontal="left"/>
      <protection/>
    </xf>
    <xf numFmtId="0" fontId="4" fillId="33" borderId="0" xfId="51" applyFont="1" applyFill="1" applyBorder="1" applyAlignment="1">
      <alignment horizontal="left"/>
      <protection/>
    </xf>
    <xf numFmtId="0" fontId="4" fillId="33" borderId="31" xfId="51" applyFont="1" applyFill="1" applyBorder="1" applyAlignment="1">
      <alignment horizontal="left"/>
      <protection/>
    </xf>
    <xf numFmtId="0" fontId="4" fillId="33" borderId="0" xfId="51" applyFont="1" applyFill="1" applyAlignment="1">
      <alignment horizontal="left"/>
      <protection/>
    </xf>
    <xf numFmtId="0" fontId="2" fillId="33" borderId="0" xfId="51" applyFill="1" applyAlignment="1">
      <alignment horizontal="left"/>
      <protection/>
    </xf>
    <xf numFmtId="0" fontId="7" fillId="33" borderId="0" xfId="51" applyFont="1" applyFill="1" applyAlignment="1">
      <alignment horizontal="center"/>
      <protection/>
    </xf>
    <xf numFmtId="0" fontId="2" fillId="34" borderId="35" xfId="51" applyFill="1" applyBorder="1">
      <alignment/>
      <protection/>
    </xf>
    <xf numFmtId="0" fontId="2" fillId="34" borderId="36" xfId="51" applyFill="1" applyBorder="1">
      <alignment/>
      <protection/>
    </xf>
    <xf numFmtId="0" fontId="2" fillId="34" borderId="37" xfId="51" applyFill="1" applyBorder="1">
      <alignment/>
      <protection/>
    </xf>
    <xf numFmtId="0" fontId="2" fillId="34" borderId="38" xfId="51" applyFill="1" applyBorder="1">
      <alignment/>
      <protection/>
    </xf>
    <xf numFmtId="0" fontId="2" fillId="34" borderId="0" xfId="51" applyFill="1" applyBorder="1">
      <alignment/>
      <protection/>
    </xf>
    <xf numFmtId="0" fontId="2" fillId="34" borderId="39" xfId="51" applyFill="1" applyBorder="1">
      <alignment/>
      <protection/>
    </xf>
    <xf numFmtId="0" fontId="2" fillId="34" borderId="40" xfId="51" applyFill="1" applyBorder="1">
      <alignment/>
      <protection/>
    </xf>
    <xf numFmtId="0" fontId="2" fillId="34" borderId="41" xfId="51" applyFill="1" applyBorder="1">
      <alignment/>
      <protection/>
    </xf>
    <xf numFmtId="0" fontId="2" fillId="34" borderId="42" xfId="51" applyFill="1" applyBorder="1">
      <alignment/>
      <protection/>
    </xf>
    <xf numFmtId="0" fontId="10" fillId="33" borderId="0" xfId="51" applyFont="1" applyFill="1" applyAlignment="1">
      <alignment/>
      <protection/>
    </xf>
    <xf numFmtId="0" fontId="13" fillId="33" borderId="0" xfId="51" applyFont="1" applyFill="1">
      <alignment/>
      <protection/>
    </xf>
    <xf numFmtId="0" fontId="3" fillId="33" borderId="0" xfId="51" applyFont="1" applyFill="1" applyAlignment="1">
      <alignment horizontal="center"/>
      <protection/>
    </xf>
    <xf numFmtId="0" fontId="10" fillId="33" borderId="0" xfId="51" applyFont="1" applyFill="1" applyBorder="1" applyAlignment="1" quotePrefix="1">
      <alignment horizontal="center" vertical="center"/>
      <protection/>
    </xf>
    <xf numFmtId="0" fontId="13" fillId="0" borderId="0" xfId="51" applyFont="1">
      <alignment/>
      <protection/>
    </xf>
    <xf numFmtId="0" fontId="2" fillId="0" borderId="0" xfId="51" applyBorder="1">
      <alignment/>
      <protection/>
    </xf>
    <xf numFmtId="0" fontId="2" fillId="33" borderId="0" xfId="51" applyFill="1" applyAlignment="1">
      <alignment horizontal="center" vertical="center" wrapText="1"/>
      <protection/>
    </xf>
    <xf numFmtId="0" fontId="4" fillId="33" borderId="28" xfId="51" applyFont="1" applyFill="1" applyBorder="1" applyAlignment="1">
      <alignment horizontal="left"/>
      <protection/>
    </xf>
    <xf numFmtId="0" fontId="4" fillId="33" borderId="29" xfId="51" applyFont="1" applyFill="1" applyBorder="1" applyAlignment="1">
      <alignment horizontal="left"/>
      <protection/>
    </xf>
    <xf numFmtId="0" fontId="4" fillId="33" borderId="30" xfId="51" applyFont="1" applyFill="1" applyBorder="1" applyAlignment="1">
      <alignment horizontal="left"/>
      <protection/>
    </xf>
    <xf numFmtId="0" fontId="4" fillId="33" borderId="19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31" xfId="51" applyFont="1" applyFill="1" applyBorder="1" applyAlignment="1">
      <alignment horizontal="center" vertical="center"/>
      <protection/>
    </xf>
    <xf numFmtId="0" fontId="4" fillId="33" borderId="32" xfId="51" applyFont="1" applyFill="1" applyBorder="1" applyAlignment="1">
      <alignment horizontal="left"/>
      <protection/>
    </xf>
    <xf numFmtId="0" fontId="4" fillId="33" borderId="33" xfId="51" applyFont="1" applyFill="1" applyBorder="1" applyAlignment="1">
      <alignment horizontal="left"/>
      <protection/>
    </xf>
    <xf numFmtId="0" fontId="4" fillId="33" borderId="34" xfId="51" applyFont="1" applyFill="1" applyBorder="1" applyAlignment="1">
      <alignment horizontal="left"/>
      <protection/>
    </xf>
    <xf numFmtId="0" fontId="7" fillId="33" borderId="0" xfId="51" applyFont="1" applyFill="1" applyAlignment="1">
      <alignment horizontal="left"/>
      <protection/>
    </xf>
    <xf numFmtId="0" fontId="3" fillId="33" borderId="0" xfId="51" applyFont="1" applyFill="1" applyAlignment="1">
      <alignment horizontal="left"/>
      <protection/>
    </xf>
    <xf numFmtId="0" fontId="10" fillId="33" borderId="43" xfId="51" applyFont="1" applyFill="1" applyBorder="1" applyAlignment="1">
      <alignment horizontal="center" vertical="center"/>
      <protection/>
    </xf>
    <xf numFmtId="0" fontId="10" fillId="33" borderId="44" xfId="51" applyFont="1" applyFill="1" applyBorder="1" applyAlignment="1" quotePrefix="1">
      <alignment horizontal="center" vertical="center"/>
      <protection/>
    </xf>
    <xf numFmtId="0" fontId="10" fillId="33" borderId="45" xfId="51" applyFont="1" applyFill="1" applyBorder="1" applyAlignment="1" quotePrefix="1">
      <alignment horizontal="center" vertical="center"/>
      <protection/>
    </xf>
    <xf numFmtId="0" fontId="12" fillId="34" borderId="38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 vertical="center"/>
      <protection/>
    </xf>
    <xf numFmtId="0" fontId="12" fillId="34" borderId="39" xfId="51" applyFont="1" applyFill="1" applyBorder="1" applyAlignment="1">
      <alignment horizontal="center" vertical="center"/>
      <protection/>
    </xf>
    <xf numFmtId="0" fontId="10" fillId="33" borderId="0" xfId="51" applyFont="1" applyFill="1" applyAlignment="1">
      <alignment horizontal="left"/>
      <protection/>
    </xf>
    <xf numFmtId="0" fontId="2" fillId="33" borderId="0" xfId="51" applyFill="1" applyAlignment="1">
      <alignment horizontal="center"/>
      <protection/>
    </xf>
    <xf numFmtId="0" fontId="10" fillId="33" borderId="0" xfId="52" applyFont="1" applyFill="1" applyAlignment="1">
      <alignment horizontal="center"/>
      <protection/>
    </xf>
    <xf numFmtId="0" fontId="6" fillId="0" borderId="0" xfId="53" applyNumberFormat="1" applyFont="1" applyAlignment="1">
      <alignment vertical="justify" wrapText="1"/>
      <protection/>
    </xf>
    <xf numFmtId="0" fontId="0" fillId="0" borderId="0" xfId="0" applyAlignment="1">
      <alignment wrapText="1"/>
    </xf>
    <xf numFmtId="0" fontId="6" fillId="34" borderId="46" xfId="53" applyFont="1" applyFill="1" applyBorder="1" applyAlignment="1" quotePrefix="1">
      <alignment horizontal="center"/>
      <protection/>
    </xf>
    <xf numFmtId="0" fontId="6" fillId="34" borderId="47" xfId="53" applyFont="1" applyFill="1" applyBorder="1" applyAlignment="1" quotePrefix="1">
      <alignment horizontal="center"/>
      <protection/>
    </xf>
    <xf numFmtId="0" fontId="6" fillId="34" borderId="48" xfId="53" applyFont="1" applyFill="1" applyBorder="1" applyAlignment="1" quotePrefix="1">
      <alignment horizontal="center"/>
      <protection/>
    </xf>
    <xf numFmtId="0" fontId="7" fillId="0" borderId="0" xfId="53" applyNumberFormat="1" applyFont="1" applyAlignment="1">
      <alignment vertical="justify" wrapText="1"/>
      <protection/>
    </xf>
    <xf numFmtId="0" fontId="0" fillId="0" borderId="0" xfId="0" applyAlignment="1">
      <alignment vertical="justify" wrapText="1"/>
    </xf>
    <xf numFmtId="0" fontId="3" fillId="33" borderId="0" xfId="51" applyFont="1" applyFill="1" applyBorder="1" applyAlignment="1" quotePrefix="1">
      <alignment horizontal="center" vertical="center"/>
      <protection/>
    </xf>
    <xf numFmtId="0" fontId="5" fillId="33" borderId="0" xfId="51" applyFont="1" applyFill="1" applyBorder="1" applyAlignment="1">
      <alignment horizontal="center" vertical="justify"/>
      <protection/>
    </xf>
    <xf numFmtId="0" fontId="6" fillId="34" borderId="15" xfId="51" applyFont="1" applyFill="1" applyBorder="1" applyAlignment="1">
      <alignment horizontal="center" vertical="center"/>
      <protection/>
    </xf>
    <xf numFmtId="0" fontId="6" fillId="34" borderId="16" xfId="51" applyFont="1" applyFill="1" applyBorder="1" applyAlignment="1">
      <alignment horizontal="center" vertical="center"/>
      <protection/>
    </xf>
    <xf numFmtId="0" fontId="6" fillId="34" borderId="17" xfId="51" applyFont="1" applyFill="1" applyBorder="1" applyAlignment="1">
      <alignment horizontal="center" vertical="center"/>
      <protection/>
    </xf>
    <xf numFmtId="0" fontId="6" fillId="34" borderId="15" xfId="51" applyFont="1" applyFill="1" applyBorder="1" applyAlignment="1" quotePrefix="1">
      <alignment horizontal="center" vertical="center"/>
      <protection/>
    </xf>
    <xf numFmtId="0" fontId="6" fillId="34" borderId="16" xfId="51" applyFont="1" applyFill="1" applyBorder="1" applyAlignment="1" quotePrefix="1">
      <alignment horizontal="center" vertical="center"/>
      <protection/>
    </xf>
    <xf numFmtId="0" fontId="6" fillId="34" borderId="17" xfId="51" applyFont="1" applyFill="1" applyBorder="1" applyAlignment="1" quotePrefix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_AVAGFORM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47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RTADA%20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76"/>
  <sheetViews>
    <sheetView zoomScalePageLayoutView="0" workbookViewId="0" topLeftCell="B31">
      <selection activeCell="I36" sqref="I36"/>
    </sheetView>
  </sheetViews>
  <sheetFormatPr defaultColWidth="11.421875" defaultRowHeight="15"/>
  <cols>
    <col min="1" max="10" width="11.57421875" style="7" customWidth="1"/>
    <col min="11" max="11" width="1.57421875" style="7" customWidth="1"/>
    <col min="12" max="16384" width="11.57421875" style="7" customWidth="1"/>
  </cols>
  <sheetData>
    <row r="1" spans="1:11" ht="12.75">
      <c r="A1" s="136"/>
      <c r="B1" s="159" t="s">
        <v>281</v>
      </c>
      <c r="C1" s="159"/>
      <c r="D1" s="159"/>
      <c r="E1" s="136"/>
      <c r="F1" s="136"/>
      <c r="G1" s="136"/>
      <c r="H1" s="136"/>
      <c r="I1" s="136"/>
      <c r="J1" s="136"/>
      <c r="K1" s="136"/>
    </row>
    <row r="2" spans="1:11" ht="12.75">
      <c r="A2" s="136"/>
      <c r="B2" s="159"/>
      <c r="C2" s="159"/>
      <c r="D2" s="159"/>
      <c r="E2" s="136"/>
      <c r="F2" s="136"/>
      <c r="G2" s="160"/>
      <c r="H2" s="161"/>
      <c r="I2" s="161"/>
      <c r="J2" s="162"/>
      <c r="K2" s="137"/>
    </row>
    <row r="3" spans="1:11" ht="5.25" customHeight="1">
      <c r="A3" s="136"/>
      <c r="B3" s="159"/>
      <c r="C3" s="159"/>
      <c r="D3" s="159"/>
      <c r="E3" s="136"/>
      <c r="F3" s="136"/>
      <c r="G3" s="138"/>
      <c r="H3" s="139"/>
      <c r="I3" s="139"/>
      <c r="J3" s="140"/>
      <c r="K3" s="137"/>
    </row>
    <row r="4" spans="1:11" ht="12.75">
      <c r="A4" s="136"/>
      <c r="B4" s="159"/>
      <c r="C4" s="159"/>
      <c r="D4" s="159"/>
      <c r="E4" s="136"/>
      <c r="F4" s="136"/>
      <c r="G4" s="163" t="s">
        <v>258</v>
      </c>
      <c r="H4" s="164"/>
      <c r="I4" s="164"/>
      <c r="J4" s="165"/>
      <c r="K4" s="137"/>
    </row>
    <row r="5" spans="1:11" ht="12.75">
      <c r="A5" s="136"/>
      <c r="B5" s="136"/>
      <c r="C5" s="136"/>
      <c r="D5" s="136"/>
      <c r="E5" s="136"/>
      <c r="F5" s="136"/>
      <c r="G5" s="166"/>
      <c r="H5" s="167"/>
      <c r="I5" s="167"/>
      <c r="J5" s="168"/>
      <c r="K5" s="137"/>
    </row>
    <row r="6" spans="1:11" ht="12.75">
      <c r="A6" s="136"/>
      <c r="B6" s="136"/>
      <c r="C6" s="136"/>
      <c r="D6" s="136"/>
      <c r="E6" s="136"/>
      <c r="F6" s="136"/>
      <c r="G6" s="141"/>
      <c r="H6" s="141"/>
      <c r="I6" s="141"/>
      <c r="J6" s="141"/>
      <c r="K6" s="137"/>
    </row>
    <row r="7" spans="1:11" ht="5.25" customHeight="1">
      <c r="A7" s="136"/>
      <c r="B7" s="136"/>
      <c r="C7" s="136"/>
      <c r="D7" s="136"/>
      <c r="E7" s="136"/>
      <c r="F7" s="136"/>
      <c r="G7" s="142"/>
      <c r="H7" s="142"/>
      <c r="I7" s="142"/>
      <c r="J7" s="142"/>
      <c r="K7" s="137"/>
    </row>
    <row r="8" spans="1:11" ht="12.75">
      <c r="A8" s="136"/>
      <c r="B8" s="136"/>
      <c r="C8" s="136"/>
      <c r="D8" s="136"/>
      <c r="E8" s="136"/>
      <c r="F8" s="136"/>
      <c r="G8" s="169" t="s">
        <v>282</v>
      </c>
      <c r="H8" s="169"/>
      <c r="I8" s="169"/>
      <c r="J8" s="169"/>
      <c r="K8" s="169"/>
    </row>
    <row r="9" spans="1:11" ht="16.5" customHeight="1">
      <c r="A9" s="136"/>
      <c r="B9" s="136"/>
      <c r="C9" s="136"/>
      <c r="D9" s="143"/>
      <c r="E9" s="143"/>
      <c r="F9" s="136"/>
      <c r="G9" s="169" t="s">
        <v>283</v>
      </c>
      <c r="H9" s="169"/>
      <c r="I9" s="169"/>
      <c r="J9" s="169"/>
      <c r="K9" s="169"/>
    </row>
    <row r="10" spans="1:11" ht="12.75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</row>
    <row r="11" spans="1:11" ht="12.7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</row>
    <row r="12" spans="1:11" ht="12.75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</row>
    <row r="13" spans="1:11" ht="12.75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</row>
    <row r="14" spans="1:11" ht="12.75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</row>
    <row r="15" spans="1:11" ht="12.7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</row>
    <row r="16" spans="1:11" ht="12.75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</row>
    <row r="17" spans="1:11" ht="12.75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11" ht="12.75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</row>
    <row r="19" spans="1:11" ht="12.75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</row>
    <row r="20" spans="1:11" ht="12.75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</row>
    <row r="21" spans="1:11" ht="12.75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</row>
    <row r="22" spans="1:11" ht="12.75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</row>
    <row r="23" spans="1:11" ht="13.5" thickBo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</row>
    <row r="24" spans="1:11" ht="13.5" thickTop="1">
      <c r="A24" s="136"/>
      <c r="B24" s="136"/>
      <c r="C24" s="144"/>
      <c r="D24" s="145"/>
      <c r="E24" s="145"/>
      <c r="F24" s="145"/>
      <c r="G24" s="145"/>
      <c r="H24" s="145"/>
      <c r="I24" s="146"/>
      <c r="J24" s="136"/>
      <c r="K24" s="136"/>
    </row>
    <row r="25" spans="1:11" ht="12.75">
      <c r="A25" s="136"/>
      <c r="B25" s="136"/>
      <c r="C25" s="147"/>
      <c r="D25" s="148"/>
      <c r="E25" s="148"/>
      <c r="F25" s="148"/>
      <c r="G25" s="148"/>
      <c r="H25" s="148"/>
      <c r="I25" s="149"/>
      <c r="J25" s="136"/>
      <c r="K25" s="136"/>
    </row>
    <row r="26" spans="1:11" ht="12.75">
      <c r="A26" s="136"/>
      <c r="B26" s="136"/>
      <c r="C26" s="147"/>
      <c r="D26" s="148"/>
      <c r="E26" s="148"/>
      <c r="F26" s="148"/>
      <c r="G26" s="148"/>
      <c r="H26" s="148"/>
      <c r="I26" s="149"/>
      <c r="J26" s="136"/>
      <c r="K26" s="136"/>
    </row>
    <row r="27" spans="1:11" ht="18.75" customHeight="1">
      <c r="A27" s="136"/>
      <c r="B27" s="136"/>
      <c r="C27" s="174" t="s">
        <v>259</v>
      </c>
      <c r="D27" s="175"/>
      <c r="E27" s="175"/>
      <c r="F27" s="175"/>
      <c r="G27" s="175"/>
      <c r="H27" s="175"/>
      <c r="I27" s="176"/>
      <c r="J27" s="136"/>
      <c r="K27" s="136"/>
    </row>
    <row r="28" spans="1:11" ht="12.75">
      <c r="A28" s="136"/>
      <c r="B28" s="136"/>
      <c r="C28" s="147"/>
      <c r="D28" s="148"/>
      <c r="E28" s="148"/>
      <c r="F28" s="148"/>
      <c r="G28" s="148"/>
      <c r="H28" s="148"/>
      <c r="I28" s="149"/>
      <c r="J28" s="136"/>
      <c r="K28" s="136"/>
    </row>
    <row r="29" spans="1:11" ht="12.75">
      <c r="A29" s="136"/>
      <c r="B29" s="136"/>
      <c r="C29" s="147"/>
      <c r="D29" s="148"/>
      <c r="E29" s="148"/>
      <c r="F29" s="148"/>
      <c r="G29" s="148"/>
      <c r="H29" s="148"/>
      <c r="I29" s="149"/>
      <c r="J29" s="136"/>
      <c r="K29" s="136"/>
    </row>
    <row r="30" spans="1:11" ht="18.75" customHeight="1">
      <c r="A30" s="136"/>
      <c r="B30" s="136"/>
      <c r="C30" s="174" t="s">
        <v>261</v>
      </c>
      <c r="D30" s="175"/>
      <c r="E30" s="175"/>
      <c r="F30" s="175"/>
      <c r="G30" s="175"/>
      <c r="H30" s="175"/>
      <c r="I30" s="176"/>
      <c r="J30" s="136"/>
      <c r="K30" s="136"/>
    </row>
    <row r="31" spans="1:11" ht="12.75">
      <c r="A31" s="136"/>
      <c r="B31" s="136"/>
      <c r="C31" s="147"/>
      <c r="D31" s="148"/>
      <c r="E31" s="148"/>
      <c r="F31" s="148"/>
      <c r="G31" s="148"/>
      <c r="H31" s="148"/>
      <c r="I31" s="149"/>
      <c r="J31" s="136"/>
      <c r="K31" s="136"/>
    </row>
    <row r="32" spans="1:11" ht="12.75">
      <c r="A32" s="136"/>
      <c r="B32" s="136"/>
      <c r="C32" s="147"/>
      <c r="D32" s="148"/>
      <c r="E32" s="148"/>
      <c r="F32" s="148"/>
      <c r="G32" s="148"/>
      <c r="H32" s="148"/>
      <c r="I32" s="149"/>
      <c r="J32" s="136"/>
      <c r="K32" s="136"/>
    </row>
    <row r="33" spans="1:11" ht="12.75">
      <c r="A33" s="136"/>
      <c r="B33" s="136"/>
      <c r="C33" s="147"/>
      <c r="D33" s="148"/>
      <c r="E33" s="148"/>
      <c r="F33" s="148"/>
      <c r="G33" s="148"/>
      <c r="H33" s="148"/>
      <c r="I33" s="149"/>
      <c r="J33" s="136"/>
      <c r="K33" s="136"/>
    </row>
    <row r="34" spans="1:11" ht="13.5" thickBot="1">
      <c r="A34" s="136"/>
      <c r="B34" s="136"/>
      <c r="C34" s="150"/>
      <c r="D34" s="151"/>
      <c r="E34" s="151"/>
      <c r="F34" s="151"/>
      <c r="G34" s="151"/>
      <c r="H34" s="151"/>
      <c r="I34" s="152"/>
      <c r="J34" s="136"/>
      <c r="K34" s="136"/>
    </row>
    <row r="35" spans="1:11" ht="13.5" thickTop="1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</row>
    <row r="36" spans="1:11" ht="12.75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</row>
    <row r="37" spans="1:11" ht="12.75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</row>
    <row r="38" spans="1:11" ht="12.7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</row>
    <row r="39" spans="1:11" ht="12.7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</row>
    <row r="40" spans="1:11" ht="15">
      <c r="A40" s="136"/>
      <c r="B40" s="136"/>
      <c r="C40" s="136"/>
      <c r="D40" s="136"/>
      <c r="E40" s="177"/>
      <c r="F40" s="177"/>
      <c r="G40" s="177"/>
      <c r="H40" s="136"/>
      <c r="I40" s="136"/>
      <c r="J40" s="136"/>
      <c r="K40" s="136"/>
    </row>
    <row r="41" spans="1:11" ht="12.75">
      <c r="A41" s="136"/>
      <c r="B41" s="136"/>
      <c r="C41" s="136"/>
      <c r="D41" s="136"/>
      <c r="E41" s="178"/>
      <c r="F41" s="178"/>
      <c r="G41" s="178"/>
      <c r="H41" s="136"/>
      <c r="I41" s="136"/>
      <c r="J41" s="136"/>
      <c r="K41" s="136"/>
    </row>
    <row r="42" spans="1:11" ht="15">
      <c r="A42" s="136"/>
      <c r="B42" s="136"/>
      <c r="C42" s="136"/>
      <c r="D42" s="136"/>
      <c r="E42" s="177"/>
      <c r="F42" s="177"/>
      <c r="G42" s="177"/>
      <c r="H42" s="136"/>
      <c r="I42" s="136"/>
      <c r="J42" s="136"/>
      <c r="K42" s="136"/>
    </row>
    <row r="43" spans="1:11" ht="12.75">
      <c r="A43" s="136"/>
      <c r="B43" s="136"/>
      <c r="C43" s="136"/>
      <c r="D43" s="136"/>
      <c r="E43" s="178"/>
      <c r="F43" s="178"/>
      <c r="G43" s="178"/>
      <c r="H43" s="136"/>
      <c r="I43" s="136"/>
      <c r="J43" s="136"/>
      <c r="K43" s="136"/>
    </row>
    <row r="44" spans="1:11" ht="15">
      <c r="A44" s="136"/>
      <c r="B44" s="136"/>
      <c r="C44" s="136"/>
      <c r="D44" s="136"/>
      <c r="E44" s="153" t="s">
        <v>285</v>
      </c>
      <c r="F44" s="153"/>
      <c r="G44" s="153"/>
      <c r="H44" s="136"/>
      <c r="I44" s="136"/>
      <c r="J44" s="136"/>
      <c r="K44" s="136"/>
    </row>
    <row r="45" spans="1:11" ht="12.75">
      <c r="A45" s="136"/>
      <c r="B45" s="136"/>
      <c r="C45" s="136"/>
      <c r="D45" s="136"/>
      <c r="E45" s="170" t="s">
        <v>260</v>
      </c>
      <c r="F45" s="170"/>
      <c r="G45" s="170"/>
      <c r="H45" s="136"/>
      <c r="I45" s="136"/>
      <c r="J45" s="136"/>
      <c r="K45" s="136"/>
    </row>
    <row r="46" spans="1:11" ht="12.75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</row>
    <row r="47" spans="1:11" ht="12.7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</row>
    <row r="48" spans="1:11" ht="12.75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</row>
    <row r="49" spans="1:11" ht="12.75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</row>
    <row r="50" spans="1:11" ht="12.75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</row>
    <row r="51" spans="1:11" ht="12.75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</row>
    <row r="52" spans="1:11" ht="12.75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</row>
    <row r="53" spans="1:11" ht="15">
      <c r="A53" s="136"/>
      <c r="B53" s="136"/>
      <c r="C53" s="136"/>
      <c r="D53" s="154"/>
      <c r="E53" s="136"/>
      <c r="F53" s="155"/>
      <c r="G53" s="155"/>
      <c r="H53" s="136"/>
      <c r="I53" s="136"/>
      <c r="J53" s="136"/>
      <c r="K53" s="136"/>
    </row>
    <row r="54" spans="1:11" ht="12.7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</row>
    <row r="55" spans="1:11" ht="12.75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</row>
    <row r="56" spans="1:11" ht="12.75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</row>
    <row r="57" spans="1:11" ht="12.7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</row>
    <row r="58" spans="1:11" ht="12.7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</row>
    <row r="59" spans="1:11" ht="12.75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</row>
    <row r="60" spans="1:11" ht="12.75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</row>
    <row r="61" spans="1:11" ht="12.7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</row>
    <row r="62" spans="1:11" ht="12.7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</row>
    <row r="63" spans="1:11" ht="12.7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</row>
    <row r="64" spans="1:11" ht="12.75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</row>
    <row r="65" spans="1:11" ht="12.75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</row>
    <row r="66" spans="1:11" ht="12.75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</row>
    <row r="67" spans="1:11" ht="13.5" thickBot="1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</row>
    <row r="68" spans="1:11" ht="19.5" customHeight="1" thickBot="1" thickTop="1">
      <c r="A68" s="136"/>
      <c r="B68" s="136"/>
      <c r="C68" s="136"/>
      <c r="D68" s="136"/>
      <c r="E68" s="136"/>
      <c r="F68" s="136"/>
      <c r="G68" s="136"/>
      <c r="H68" s="171" t="s">
        <v>284</v>
      </c>
      <c r="I68" s="172"/>
      <c r="J68" s="173"/>
      <c r="K68" s="156"/>
    </row>
    <row r="69" spans="1:11" s="157" customFormat="1" ht="12.75" customHeight="1" thickTop="1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</row>
    <row r="70" spans="1:11" ht="12.75" customHeight="1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</row>
    <row r="71" spans="1:11" ht="12.75" customHeight="1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</row>
    <row r="72" spans="1:11" ht="12.75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</row>
    <row r="73" spans="1:11" ht="12.75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</row>
    <row r="76" spans="1:4" ht="12.75">
      <c r="A76" s="158"/>
      <c r="B76" s="158"/>
      <c r="C76" s="158"/>
      <c r="D76" s="158"/>
    </row>
  </sheetData>
  <sheetProtection/>
  <mergeCells count="14">
    <mergeCell ref="E45:G45"/>
    <mergeCell ref="H68:J68"/>
    <mergeCell ref="C27:I27"/>
    <mergeCell ref="C30:I30"/>
    <mergeCell ref="E40:G40"/>
    <mergeCell ref="E41:G41"/>
    <mergeCell ref="E42:G42"/>
    <mergeCell ref="E43:G43"/>
    <mergeCell ref="B1:D4"/>
    <mergeCell ref="G2:J2"/>
    <mergeCell ref="G4:J4"/>
    <mergeCell ref="G5:J5"/>
    <mergeCell ref="G8:K8"/>
    <mergeCell ref="G9:K9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6"/>
  <sheetViews>
    <sheetView zoomScalePageLayoutView="0" workbookViewId="0" topLeftCell="A55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262</v>
      </c>
      <c r="D7" s="22" t="s">
        <v>7</v>
      </c>
      <c r="E7" s="22">
        <v>1</v>
      </c>
      <c r="F7" s="23" t="str">
        <f>CONCATENATE(D6,"=100")</f>
        <v>2015=100</v>
      </c>
      <c r="G7" s="24"/>
      <c r="H7" s="21" t="s">
        <v>262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7</v>
      </c>
      <c r="D9" s="31">
        <v>22</v>
      </c>
      <c r="E9" s="31">
        <v>22</v>
      </c>
      <c r="F9" s="32"/>
      <c r="G9" s="32"/>
      <c r="H9" s="121">
        <v>0.01</v>
      </c>
      <c r="I9" s="121">
        <v>0.032</v>
      </c>
      <c r="J9" s="121"/>
      <c r="K9" s="33"/>
    </row>
    <row r="10" spans="1:11" s="34" customFormat="1" ht="11.25" customHeight="1">
      <c r="A10" s="36" t="s">
        <v>9</v>
      </c>
      <c r="B10" s="30"/>
      <c r="C10" s="31">
        <v>60</v>
      </c>
      <c r="D10" s="31">
        <v>60.258118389855255</v>
      </c>
      <c r="E10" s="31">
        <v>60</v>
      </c>
      <c r="F10" s="32"/>
      <c r="G10" s="32"/>
      <c r="H10" s="121">
        <v>0.085</v>
      </c>
      <c r="I10" s="121">
        <v>0.085</v>
      </c>
      <c r="J10" s="121"/>
      <c r="K10" s="33"/>
    </row>
    <row r="11" spans="1:11" s="34" customFormat="1" ht="11.25" customHeight="1">
      <c r="A11" s="29" t="s">
        <v>10</v>
      </c>
      <c r="B11" s="30"/>
      <c r="C11" s="31">
        <v>42</v>
      </c>
      <c r="D11" s="31">
        <v>65</v>
      </c>
      <c r="E11" s="31">
        <v>7</v>
      </c>
      <c r="F11" s="32"/>
      <c r="G11" s="32"/>
      <c r="H11" s="121">
        <v>0.059</v>
      </c>
      <c r="I11" s="121">
        <v>0.093</v>
      </c>
      <c r="J11" s="121"/>
      <c r="K11" s="33"/>
    </row>
    <row r="12" spans="1:11" s="34" customFormat="1" ht="11.25" customHeight="1">
      <c r="A12" s="36" t="s">
        <v>11</v>
      </c>
      <c r="B12" s="30"/>
      <c r="C12" s="31">
        <v>41</v>
      </c>
      <c r="D12" s="31">
        <v>40.63252854836936</v>
      </c>
      <c r="E12" s="31">
        <v>40</v>
      </c>
      <c r="F12" s="32"/>
      <c r="G12" s="32"/>
      <c r="H12" s="121">
        <v>0.058</v>
      </c>
      <c r="I12" s="121">
        <v>0.05742026404341364</v>
      </c>
      <c r="J12" s="121"/>
      <c r="K12" s="33"/>
    </row>
    <row r="13" spans="1:11" s="43" customFormat="1" ht="11.25" customHeight="1">
      <c r="A13" s="37" t="s">
        <v>12</v>
      </c>
      <c r="B13" s="38"/>
      <c r="C13" s="39">
        <v>150</v>
      </c>
      <c r="D13" s="39">
        <v>187.89064693822462</v>
      </c>
      <c r="E13" s="39">
        <v>129</v>
      </c>
      <c r="F13" s="40">
        <f>IF(D13&gt;0,100*E13/D13,0)</f>
        <v>68.6569566405363</v>
      </c>
      <c r="G13" s="41"/>
      <c r="H13" s="122">
        <v>0.212</v>
      </c>
      <c r="I13" s="123">
        <v>0.2674202640434137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28</v>
      </c>
      <c r="D17" s="39">
        <v>79.18</v>
      </c>
      <c r="E17" s="39">
        <v>79</v>
      </c>
      <c r="F17" s="40">
        <f>IF(D17&gt;0,100*E17/D17,0)</f>
        <v>99.7726698661278</v>
      </c>
      <c r="G17" s="41"/>
      <c r="H17" s="122">
        <v>0.028</v>
      </c>
      <c r="I17" s="123">
        <v>0.119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7206</v>
      </c>
      <c r="D19" s="31">
        <v>5683</v>
      </c>
      <c r="E19" s="31">
        <v>5683</v>
      </c>
      <c r="F19" s="32"/>
      <c r="G19" s="32"/>
      <c r="H19" s="121">
        <v>33.868</v>
      </c>
      <c r="I19" s="121">
        <v>21.595</v>
      </c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>
        <v>7206</v>
      </c>
      <c r="D22" s="39">
        <v>5683</v>
      </c>
      <c r="E22" s="39">
        <v>5683</v>
      </c>
      <c r="F22" s="40">
        <f>IF(D22&gt;0,100*E22/D22,0)</f>
        <v>100</v>
      </c>
      <c r="G22" s="41"/>
      <c r="H22" s="122">
        <v>33.868</v>
      </c>
      <c r="I22" s="123">
        <v>21.595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9136</v>
      </c>
      <c r="D24" s="39">
        <v>9265</v>
      </c>
      <c r="E24" s="39">
        <v>9750</v>
      </c>
      <c r="F24" s="40">
        <f>IF(D24&gt;0,100*E24/D24,0)</f>
        <v>105.23475445223961</v>
      </c>
      <c r="G24" s="41"/>
      <c r="H24" s="122">
        <v>38.927</v>
      </c>
      <c r="I24" s="123">
        <v>31.728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225</v>
      </c>
      <c r="D26" s="39">
        <v>310</v>
      </c>
      <c r="E26" s="39">
        <v>250</v>
      </c>
      <c r="F26" s="40">
        <f>IF(D26&gt;0,100*E26/D26,0)</f>
        <v>80.64516129032258</v>
      </c>
      <c r="G26" s="41"/>
      <c r="H26" s="122">
        <v>0.829</v>
      </c>
      <c r="I26" s="123">
        <v>0.95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1475</v>
      </c>
      <c r="D28" s="31">
        <v>2385</v>
      </c>
      <c r="E28" s="31">
        <v>2600</v>
      </c>
      <c r="F28" s="32"/>
      <c r="G28" s="32"/>
      <c r="H28" s="121">
        <v>4.626</v>
      </c>
      <c r="I28" s="121">
        <v>6.885</v>
      </c>
      <c r="J28" s="121"/>
      <c r="K28" s="33"/>
    </row>
    <row r="29" spans="1:11" s="34" customFormat="1" ht="11.25" customHeight="1">
      <c r="A29" s="36" t="s">
        <v>22</v>
      </c>
      <c r="B29" s="30"/>
      <c r="C29" s="31">
        <v>16269</v>
      </c>
      <c r="D29" s="31">
        <v>16227</v>
      </c>
      <c r="E29" s="31">
        <v>16249</v>
      </c>
      <c r="F29" s="32"/>
      <c r="G29" s="32"/>
      <c r="H29" s="121">
        <v>17.706</v>
      </c>
      <c r="I29" s="121">
        <v>32.062</v>
      </c>
      <c r="J29" s="121"/>
      <c r="K29" s="33"/>
    </row>
    <row r="30" spans="1:11" s="34" customFormat="1" ht="11.25" customHeight="1">
      <c r="A30" s="36" t="s">
        <v>23</v>
      </c>
      <c r="B30" s="30"/>
      <c r="C30" s="31">
        <v>6448</v>
      </c>
      <c r="D30" s="31">
        <v>7562</v>
      </c>
      <c r="E30" s="31">
        <v>7562</v>
      </c>
      <c r="F30" s="32"/>
      <c r="G30" s="32"/>
      <c r="H30" s="121">
        <v>6.952</v>
      </c>
      <c r="I30" s="121">
        <v>7.974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24192</v>
      </c>
      <c r="D31" s="39">
        <v>26174</v>
      </c>
      <c r="E31" s="39">
        <v>26411</v>
      </c>
      <c r="F31" s="40">
        <f>IF(D31&gt;0,100*E31/D31,0)</f>
        <v>100.9054787193398</v>
      </c>
      <c r="G31" s="41"/>
      <c r="H31" s="122">
        <v>29.284</v>
      </c>
      <c r="I31" s="123">
        <v>46.92099999999999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1975</v>
      </c>
      <c r="D33" s="31">
        <v>1750</v>
      </c>
      <c r="E33" s="31">
        <v>2000</v>
      </c>
      <c r="F33" s="32"/>
      <c r="G33" s="32"/>
      <c r="H33" s="121">
        <v>2.74</v>
      </c>
      <c r="I33" s="121">
        <v>1.75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4465</v>
      </c>
      <c r="D34" s="31">
        <v>7960</v>
      </c>
      <c r="E34" s="31">
        <v>6459</v>
      </c>
      <c r="F34" s="32"/>
      <c r="G34" s="32"/>
      <c r="H34" s="121">
        <v>9.892</v>
      </c>
      <c r="I34" s="121">
        <v>15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2351</v>
      </c>
      <c r="D35" s="31">
        <v>2500</v>
      </c>
      <c r="E35" s="31">
        <v>3000</v>
      </c>
      <c r="F35" s="32"/>
      <c r="G35" s="32"/>
      <c r="H35" s="121">
        <v>4.397</v>
      </c>
      <c r="I35" s="121">
        <v>5.1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1239</v>
      </c>
      <c r="D36" s="31">
        <v>1625</v>
      </c>
      <c r="E36" s="31">
        <v>1625</v>
      </c>
      <c r="F36" s="32"/>
      <c r="G36" s="32"/>
      <c r="H36" s="121">
        <v>2.481</v>
      </c>
      <c r="I36" s="121">
        <v>2.925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10030</v>
      </c>
      <c r="D37" s="39">
        <v>13835</v>
      </c>
      <c r="E37" s="39">
        <v>13084</v>
      </c>
      <c r="F37" s="40">
        <f>IF(D37&gt;0,100*E37/D37,0)</f>
        <v>94.57173834477774</v>
      </c>
      <c r="G37" s="41"/>
      <c r="H37" s="122">
        <v>19.509999999999998</v>
      </c>
      <c r="I37" s="123">
        <v>24.775000000000002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18755</v>
      </c>
      <c r="D39" s="39">
        <v>18755</v>
      </c>
      <c r="E39" s="39">
        <v>18755</v>
      </c>
      <c r="F39" s="40">
        <f>IF(D39&gt;0,100*E39/D39,0)</f>
        <v>100</v>
      </c>
      <c r="G39" s="41"/>
      <c r="H39" s="122">
        <v>12.435</v>
      </c>
      <c r="I39" s="123">
        <v>11.19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1594</v>
      </c>
      <c r="D41" s="31">
        <v>1567</v>
      </c>
      <c r="E41" s="31">
        <v>1580</v>
      </c>
      <c r="F41" s="32"/>
      <c r="G41" s="32"/>
      <c r="H41" s="121">
        <v>1.487</v>
      </c>
      <c r="I41" s="121">
        <v>2.877</v>
      </c>
      <c r="J41" s="121"/>
      <c r="K41" s="33"/>
    </row>
    <row r="42" spans="1:11" s="34" customFormat="1" ht="11.25" customHeight="1">
      <c r="A42" s="36" t="s">
        <v>32</v>
      </c>
      <c r="B42" s="30"/>
      <c r="C42" s="31">
        <v>7263</v>
      </c>
      <c r="D42" s="31">
        <v>7814</v>
      </c>
      <c r="E42" s="31">
        <v>8175</v>
      </c>
      <c r="F42" s="32"/>
      <c r="G42" s="32"/>
      <c r="H42" s="121">
        <v>24.031</v>
      </c>
      <c r="I42" s="121">
        <v>24.34</v>
      </c>
      <c r="J42" s="121"/>
      <c r="K42" s="33"/>
    </row>
    <row r="43" spans="1:11" s="34" customFormat="1" ht="11.25" customHeight="1">
      <c r="A43" s="36" t="s">
        <v>33</v>
      </c>
      <c r="B43" s="30"/>
      <c r="C43" s="31">
        <v>9782</v>
      </c>
      <c r="D43" s="31">
        <v>11723</v>
      </c>
      <c r="E43" s="31">
        <v>11700</v>
      </c>
      <c r="F43" s="32"/>
      <c r="G43" s="32"/>
      <c r="H43" s="121">
        <v>19.585</v>
      </c>
      <c r="I43" s="121">
        <v>26.697</v>
      </c>
      <c r="J43" s="121"/>
      <c r="K43" s="33"/>
    </row>
    <row r="44" spans="1:11" s="34" customFormat="1" ht="11.25" customHeight="1">
      <c r="A44" s="36" t="s">
        <v>34</v>
      </c>
      <c r="B44" s="30"/>
      <c r="C44" s="31">
        <v>11599</v>
      </c>
      <c r="D44" s="31">
        <v>16570</v>
      </c>
      <c r="E44" s="31">
        <v>16500</v>
      </c>
      <c r="F44" s="32"/>
      <c r="G44" s="32"/>
      <c r="H44" s="121">
        <v>32.351</v>
      </c>
      <c r="I44" s="121">
        <v>46.862</v>
      </c>
      <c r="J44" s="121"/>
      <c r="K44" s="33"/>
    </row>
    <row r="45" spans="1:11" s="34" customFormat="1" ht="11.25" customHeight="1">
      <c r="A45" s="36" t="s">
        <v>35</v>
      </c>
      <c r="B45" s="30"/>
      <c r="C45" s="31">
        <v>11257</v>
      </c>
      <c r="D45" s="31">
        <v>10955</v>
      </c>
      <c r="E45" s="31">
        <v>12000</v>
      </c>
      <c r="F45" s="32"/>
      <c r="G45" s="32"/>
      <c r="H45" s="121">
        <v>17.611</v>
      </c>
      <c r="I45" s="121">
        <v>20.05</v>
      </c>
      <c r="J45" s="121"/>
      <c r="K45" s="33"/>
    </row>
    <row r="46" spans="1:11" s="34" customFormat="1" ht="11.25" customHeight="1">
      <c r="A46" s="36" t="s">
        <v>36</v>
      </c>
      <c r="B46" s="30"/>
      <c r="C46" s="31">
        <v>1406</v>
      </c>
      <c r="D46" s="31">
        <v>2350</v>
      </c>
      <c r="E46" s="31">
        <v>2350</v>
      </c>
      <c r="F46" s="32"/>
      <c r="G46" s="32"/>
      <c r="H46" s="121">
        <v>1.889</v>
      </c>
      <c r="I46" s="121">
        <v>2.912</v>
      </c>
      <c r="J46" s="121"/>
      <c r="K46" s="33"/>
    </row>
    <row r="47" spans="1:11" s="34" customFormat="1" ht="11.25" customHeight="1">
      <c r="A47" s="36" t="s">
        <v>37</v>
      </c>
      <c r="B47" s="30"/>
      <c r="C47" s="31">
        <v>615</v>
      </c>
      <c r="D47" s="31">
        <v>859</v>
      </c>
      <c r="E47" s="31">
        <v>940</v>
      </c>
      <c r="F47" s="32"/>
      <c r="G47" s="32"/>
      <c r="H47" s="121">
        <v>0.874</v>
      </c>
      <c r="I47" s="121">
        <v>1.209</v>
      </c>
      <c r="J47" s="121"/>
      <c r="K47" s="33"/>
    </row>
    <row r="48" spans="1:11" s="34" customFormat="1" ht="11.25" customHeight="1">
      <c r="A48" s="36" t="s">
        <v>38</v>
      </c>
      <c r="B48" s="30"/>
      <c r="C48" s="31">
        <v>4752</v>
      </c>
      <c r="D48" s="31">
        <v>7964</v>
      </c>
      <c r="E48" s="31">
        <v>7900</v>
      </c>
      <c r="F48" s="32"/>
      <c r="G48" s="32"/>
      <c r="H48" s="121">
        <v>6.061</v>
      </c>
      <c r="I48" s="121">
        <v>10.822</v>
      </c>
      <c r="J48" s="121"/>
      <c r="K48" s="33"/>
    </row>
    <row r="49" spans="1:11" s="34" customFormat="1" ht="11.25" customHeight="1">
      <c r="A49" s="36" t="s">
        <v>39</v>
      </c>
      <c r="B49" s="30"/>
      <c r="C49" s="31">
        <v>9016</v>
      </c>
      <c r="D49" s="31">
        <v>9887</v>
      </c>
      <c r="E49" s="31">
        <v>10000</v>
      </c>
      <c r="F49" s="32"/>
      <c r="G49" s="32"/>
      <c r="H49" s="121">
        <v>12.208</v>
      </c>
      <c r="I49" s="121">
        <v>17.402</v>
      </c>
      <c r="J49" s="121"/>
      <c r="K49" s="33"/>
    </row>
    <row r="50" spans="1:11" s="43" customFormat="1" ht="11.25" customHeight="1">
      <c r="A50" s="44" t="s">
        <v>40</v>
      </c>
      <c r="B50" s="38"/>
      <c r="C50" s="39">
        <v>57284</v>
      </c>
      <c r="D50" s="39">
        <v>69689</v>
      </c>
      <c r="E50" s="39">
        <v>71145</v>
      </c>
      <c r="F50" s="40">
        <f>IF(D50&gt;0,100*E50/D50,0)</f>
        <v>102.08928238315947</v>
      </c>
      <c r="G50" s="41"/>
      <c r="H50" s="122">
        <v>116.09700000000001</v>
      </c>
      <c r="I50" s="123">
        <v>153.171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4102</v>
      </c>
      <c r="D52" s="39">
        <v>4102</v>
      </c>
      <c r="E52" s="39">
        <v>4102</v>
      </c>
      <c r="F52" s="40">
        <f>IF(D52&gt;0,100*E52/D52,0)</f>
        <v>100</v>
      </c>
      <c r="G52" s="41"/>
      <c r="H52" s="122">
        <v>4.992</v>
      </c>
      <c r="I52" s="123">
        <v>4.992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29935</v>
      </c>
      <c r="D54" s="31">
        <v>37294</v>
      </c>
      <c r="E54" s="31">
        <v>37000</v>
      </c>
      <c r="F54" s="32"/>
      <c r="G54" s="32"/>
      <c r="H54" s="121">
        <v>36.804</v>
      </c>
      <c r="I54" s="121">
        <v>58.203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67727</v>
      </c>
      <c r="D55" s="31">
        <v>79208</v>
      </c>
      <c r="E55" s="31">
        <v>70300</v>
      </c>
      <c r="F55" s="32"/>
      <c r="G55" s="32"/>
      <c r="H55" s="121">
        <v>78.063</v>
      </c>
      <c r="I55" s="121">
        <v>126.036</v>
      </c>
      <c r="J55" s="121"/>
      <c r="K55" s="33"/>
    </row>
    <row r="56" spans="1:11" s="34" customFormat="1" ht="11.25" customHeight="1">
      <c r="A56" s="36" t="s">
        <v>44</v>
      </c>
      <c r="B56" s="30"/>
      <c r="C56" s="31">
        <v>7518</v>
      </c>
      <c r="D56" s="31">
        <v>11000</v>
      </c>
      <c r="E56" s="31">
        <v>11100</v>
      </c>
      <c r="F56" s="32"/>
      <c r="G56" s="32"/>
      <c r="H56" s="121">
        <v>20.306</v>
      </c>
      <c r="I56" s="121">
        <v>16.5</v>
      </c>
      <c r="J56" s="121"/>
      <c r="K56" s="33"/>
    </row>
    <row r="57" spans="1:11" s="34" customFormat="1" ht="11.25" customHeight="1">
      <c r="A57" s="36" t="s">
        <v>45</v>
      </c>
      <c r="B57" s="30"/>
      <c r="C57" s="31">
        <v>3545</v>
      </c>
      <c r="D57" s="31">
        <v>4175</v>
      </c>
      <c r="E57" s="31">
        <v>4292</v>
      </c>
      <c r="F57" s="32"/>
      <c r="G57" s="32"/>
      <c r="H57" s="121">
        <v>6.065</v>
      </c>
      <c r="I57" s="121">
        <v>2.9945500000000003</v>
      </c>
      <c r="J57" s="121"/>
      <c r="K57" s="33"/>
    </row>
    <row r="58" spans="1:11" s="34" customFormat="1" ht="11.25" customHeight="1">
      <c r="A58" s="36" t="s">
        <v>46</v>
      </c>
      <c r="B58" s="30"/>
      <c r="C58" s="31">
        <v>37128</v>
      </c>
      <c r="D58" s="31">
        <v>42779</v>
      </c>
      <c r="E58" s="31">
        <v>42779</v>
      </c>
      <c r="F58" s="32"/>
      <c r="G58" s="32"/>
      <c r="H58" s="121">
        <v>40.696</v>
      </c>
      <c r="I58" s="121">
        <v>32.222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145853</v>
      </c>
      <c r="D59" s="39">
        <v>174456</v>
      </c>
      <c r="E59" s="39">
        <v>165471</v>
      </c>
      <c r="F59" s="40">
        <f>IF(D59&gt;0,100*E59/D59,0)</f>
        <v>94.8497042234145</v>
      </c>
      <c r="G59" s="41"/>
      <c r="H59" s="122">
        <v>181.934</v>
      </c>
      <c r="I59" s="123">
        <v>235.95555000000002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2252</v>
      </c>
      <c r="D61" s="31">
        <v>3000</v>
      </c>
      <c r="E61" s="31">
        <v>2700</v>
      </c>
      <c r="F61" s="32"/>
      <c r="G61" s="32"/>
      <c r="H61" s="121">
        <v>3.825</v>
      </c>
      <c r="I61" s="121">
        <v>5.425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1007</v>
      </c>
      <c r="D62" s="31">
        <v>900</v>
      </c>
      <c r="E62" s="31">
        <v>855</v>
      </c>
      <c r="F62" s="32"/>
      <c r="G62" s="32"/>
      <c r="H62" s="121">
        <v>0.394</v>
      </c>
      <c r="I62" s="121">
        <v>0.758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1834</v>
      </c>
      <c r="D63" s="31">
        <v>2059</v>
      </c>
      <c r="E63" s="31">
        <v>1736</v>
      </c>
      <c r="F63" s="32"/>
      <c r="G63" s="32"/>
      <c r="H63" s="121">
        <v>0.7</v>
      </c>
      <c r="I63" s="121">
        <v>2.1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5093</v>
      </c>
      <c r="D64" s="39">
        <v>5959</v>
      </c>
      <c r="E64" s="39">
        <v>5291</v>
      </c>
      <c r="F64" s="40">
        <f>IF(D64&gt;0,100*E64/D64,0)</f>
        <v>88.79006544722269</v>
      </c>
      <c r="G64" s="41"/>
      <c r="H64" s="122">
        <v>4.9190000000000005</v>
      </c>
      <c r="I64" s="123">
        <v>8.283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14371</v>
      </c>
      <c r="D66" s="39">
        <v>14371</v>
      </c>
      <c r="E66" s="39">
        <v>11684</v>
      </c>
      <c r="F66" s="40">
        <f>IF(D66&gt;0,100*E66/D66,0)</f>
        <v>81.30262333866816</v>
      </c>
      <c r="G66" s="41"/>
      <c r="H66" s="122">
        <v>6.577</v>
      </c>
      <c r="I66" s="123">
        <v>9.838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43244</v>
      </c>
      <c r="D68" s="31">
        <v>44500</v>
      </c>
      <c r="E68" s="31">
        <v>42000</v>
      </c>
      <c r="F68" s="32"/>
      <c r="G68" s="32"/>
      <c r="H68" s="121">
        <v>51.114</v>
      </c>
      <c r="I68" s="121">
        <v>65</v>
      </c>
      <c r="J68" s="121"/>
      <c r="K68" s="33"/>
    </row>
    <row r="69" spans="1:11" s="34" customFormat="1" ht="11.25" customHeight="1">
      <c r="A69" s="36" t="s">
        <v>54</v>
      </c>
      <c r="B69" s="30"/>
      <c r="C69" s="31">
        <v>8253</v>
      </c>
      <c r="D69" s="31">
        <v>7500</v>
      </c>
      <c r="E69" s="31">
        <v>7500</v>
      </c>
      <c r="F69" s="32"/>
      <c r="G69" s="32"/>
      <c r="H69" s="121">
        <v>7.956</v>
      </c>
      <c r="I69" s="121">
        <v>7.5</v>
      </c>
      <c r="J69" s="121"/>
      <c r="K69" s="33"/>
    </row>
    <row r="70" spans="1:11" s="43" customFormat="1" ht="11.25" customHeight="1">
      <c r="A70" s="37" t="s">
        <v>55</v>
      </c>
      <c r="B70" s="38"/>
      <c r="C70" s="39">
        <v>51497</v>
      </c>
      <c r="D70" s="39">
        <v>52000</v>
      </c>
      <c r="E70" s="39">
        <v>49500</v>
      </c>
      <c r="F70" s="40">
        <f>IF(D70&gt;0,100*E70/D70,0)</f>
        <v>95.1923076923077</v>
      </c>
      <c r="G70" s="41"/>
      <c r="H70" s="122">
        <v>59.07</v>
      </c>
      <c r="I70" s="123">
        <v>72.5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3576</v>
      </c>
      <c r="D72" s="31">
        <v>4830</v>
      </c>
      <c r="E72" s="31">
        <v>4830</v>
      </c>
      <c r="F72" s="32"/>
      <c r="G72" s="32"/>
      <c r="H72" s="121">
        <v>0.832</v>
      </c>
      <c r="I72" s="121">
        <v>5.943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9088</v>
      </c>
      <c r="D73" s="31">
        <v>11332</v>
      </c>
      <c r="E73" s="31">
        <v>11000</v>
      </c>
      <c r="F73" s="32"/>
      <c r="G73" s="32"/>
      <c r="H73" s="121">
        <v>33.711</v>
      </c>
      <c r="I73" s="121">
        <v>25.8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19576</v>
      </c>
      <c r="D74" s="31">
        <v>25329</v>
      </c>
      <c r="E74" s="31">
        <v>25350</v>
      </c>
      <c r="F74" s="32"/>
      <c r="G74" s="32"/>
      <c r="H74" s="121">
        <v>37.94</v>
      </c>
      <c r="I74" s="121">
        <v>32.928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23333</v>
      </c>
      <c r="D75" s="31">
        <v>26000</v>
      </c>
      <c r="E75" s="31">
        <v>26000</v>
      </c>
      <c r="F75" s="32"/>
      <c r="G75" s="32"/>
      <c r="H75" s="121">
        <v>19.097</v>
      </c>
      <c r="I75" s="121">
        <v>30.264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2025</v>
      </c>
      <c r="D76" s="31">
        <v>1947</v>
      </c>
      <c r="E76" s="31">
        <v>2000</v>
      </c>
      <c r="F76" s="32"/>
      <c r="G76" s="32"/>
      <c r="H76" s="121">
        <v>3.3</v>
      </c>
      <c r="I76" s="121">
        <v>4.868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3921</v>
      </c>
      <c r="D77" s="31">
        <v>5138</v>
      </c>
      <c r="E77" s="31">
        <v>5000</v>
      </c>
      <c r="F77" s="32"/>
      <c r="G77" s="32"/>
      <c r="H77" s="121">
        <v>5.98</v>
      </c>
      <c r="I77" s="121">
        <v>11.8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8323</v>
      </c>
      <c r="D78" s="31">
        <v>9600</v>
      </c>
      <c r="E78" s="31">
        <v>9500</v>
      </c>
      <c r="F78" s="32"/>
      <c r="G78" s="32"/>
      <c r="H78" s="121">
        <v>17.729</v>
      </c>
      <c r="I78" s="121">
        <v>20.64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12184</v>
      </c>
      <c r="D79" s="31">
        <v>13000</v>
      </c>
      <c r="E79" s="31">
        <v>13500</v>
      </c>
      <c r="F79" s="32"/>
      <c r="G79" s="32"/>
      <c r="H79" s="121">
        <v>21.593</v>
      </c>
      <c r="I79" s="121">
        <v>24.7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82026</v>
      </c>
      <c r="D80" s="39">
        <v>97176</v>
      </c>
      <c r="E80" s="39">
        <v>97180</v>
      </c>
      <c r="F80" s="40">
        <f>IF(D80&gt;0,100*E80/D80,0)</f>
        <v>100.00411624269367</v>
      </c>
      <c r="G80" s="41"/>
      <c r="H80" s="122">
        <v>140.18200000000002</v>
      </c>
      <c r="I80" s="123">
        <v>156.94299999999998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141</v>
      </c>
      <c r="D82" s="31"/>
      <c r="E82" s="31"/>
      <c r="F82" s="32"/>
      <c r="G82" s="32"/>
      <c r="H82" s="121">
        <v>0.099</v>
      </c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>
        <v>330</v>
      </c>
      <c r="D83" s="31">
        <v>330</v>
      </c>
      <c r="E83" s="31">
        <v>330</v>
      </c>
      <c r="F83" s="32"/>
      <c r="G83" s="32"/>
      <c r="H83" s="121">
        <v>0.231</v>
      </c>
      <c r="I83" s="121">
        <v>0.231</v>
      </c>
      <c r="J83" s="121"/>
      <c r="K83" s="33"/>
    </row>
    <row r="84" spans="1:11" s="43" customFormat="1" ht="11.25" customHeight="1">
      <c r="A84" s="37" t="s">
        <v>67</v>
      </c>
      <c r="B84" s="38"/>
      <c r="C84" s="39">
        <v>471</v>
      </c>
      <c r="D84" s="39">
        <v>330</v>
      </c>
      <c r="E84" s="39">
        <v>330</v>
      </c>
      <c r="F84" s="40">
        <f>IF(D84&gt;0,100*E84/D84,0)</f>
        <v>100</v>
      </c>
      <c r="G84" s="41"/>
      <c r="H84" s="122">
        <v>0.33</v>
      </c>
      <c r="I84" s="123">
        <v>0.231</v>
      </c>
      <c r="J84" s="123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>
        <v>430419</v>
      </c>
      <c r="D88" s="54">
        <v>492372.0706469382</v>
      </c>
      <c r="E88" s="54">
        <v>478844</v>
      </c>
      <c r="F88" s="55">
        <f>IF(D88&gt;0,100*E88/D88,0)</f>
        <v>97.25246994022967</v>
      </c>
      <c r="G88" s="41"/>
      <c r="H88" s="126">
        <v>649.1940000000001</v>
      </c>
      <c r="I88" s="127">
        <v>779.4589702640434</v>
      </c>
      <c r="J88" s="127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6"/>
  <sheetViews>
    <sheetView zoomScalePageLayoutView="0" workbookViewId="0" topLeftCell="A1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262</v>
      </c>
      <c r="D7" s="22" t="s">
        <v>7</v>
      </c>
      <c r="E7" s="22">
        <v>1</v>
      </c>
      <c r="F7" s="23" t="str">
        <f>CONCATENATE(D6,"=100")</f>
        <v>2015=100</v>
      </c>
      <c r="G7" s="24"/>
      <c r="H7" s="21" t="s">
        <v>262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59</v>
      </c>
      <c r="D9" s="31">
        <v>57</v>
      </c>
      <c r="E9" s="31">
        <v>57</v>
      </c>
      <c r="F9" s="32"/>
      <c r="G9" s="32"/>
      <c r="H9" s="121">
        <v>0.139</v>
      </c>
      <c r="I9" s="121">
        <v>0.138</v>
      </c>
      <c r="J9" s="121"/>
      <c r="K9" s="33"/>
    </row>
    <row r="10" spans="1:11" s="34" customFormat="1" ht="11.25" customHeight="1">
      <c r="A10" s="36" t="s">
        <v>9</v>
      </c>
      <c r="B10" s="30"/>
      <c r="C10" s="31">
        <v>862</v>
      </c>
      <c r="D10" s="31">
        <v>862.0184893709975</v>
      </c>
      <c r="E10" s="31">
        <v>852</v>
      </c>
      <c r="F10" s="32"/>
      <c r="G10" s="32"/>
      <c r="H10" s="121">
        <v>1.288</v>
      </c>
      <c r="I10" s="121">
        <v>1.287</v>
      </c>
      <c r="J10" s="121"/>
      <c r="K10" s="33"/>
    </row>
    <row r="11" spans="1:11" s="34" customFormat="1" ht="11.25" customHeight="1">
      <c r="A11" s="29" t="s">
        <v>10</v>
      </c>
      <c r="B11" s="30"/>
      <c r="C11" s="31">
        <v>5175</v>
      </c>
      <c r="D11" s="31">
        <v>5175.004281389003</v>
      </c>
      <c r="E11" s="31">
        <v>4897</v>
      </c>
      <c r="F11" s="32"/>
      <c r="G11" s="32"/>
      <c r="H11" s="121">
        <v>12.389</v>
      </c>
      <c r="I11" s="121">
        <v>12.39</v>
      </c>
      <c r="J11" s="121"/>
      <c r="K11" s="33"/>
    </row>
    <row r="12" spans="1:11" s="34" customFormat="1" ht="11.25" customHeight="1">
      <c r="A12" s="36" t="s">
        <v>11</v>
      </c>
      <c r="B12" s="30"/>
      <c r="C12" s="31">
        <v>42</v>
      </c>
      <c r="D12" s="31">
        <v>41.956233884364735</v>
      </c>
      <c r="E12" s="31">
        <v>5</v>
      </c>
      <c r="F12" s="32"/>
      <c r="G12" s="32"/>
      <c r="H12" s="121">
        <v>0.076</v>
      </c>
      <c r="I12" s="121">
        <v>0.07562611157656744</v>
      </c>
      <c r="J12" s="121"/>
      <c r="K12" s="33"/>
    </row>
    <row r="13" spans="1:11" s="43" customFormat="1" ht="11.25" customHeight="1">
      <c r="A13" s="37" t="s">
        <v>12</v>
      </c>
      <c r="B13" s="38"/>
      <c r="C13" s="39">
        <v>6138</v>
      </c>
      <c r="D13" s="39">
        <v>6135.979004644365</v>
      </c>
      <c r="E13" s="39">
        <v>5811</v>
      </c>
      <c r="F13" s="40">
        <f>IF(D13&gt;0,100*E13/D13,0)</f>
        <v>94.70371387518787</v>
      </c>
      <c r="G13" s="41"/>
      <c r="H13" s="122">
        <v>13.892</v>
      </c>
      <c r="I13" s="123">
        <v>13.89062611157657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20</v>
      </c>
      <c r="D17" s="39">
        <v>45.11</v>
      </c>
      <c r="E17" s="39">
        <v>45</v>
      </c>
      <c r="F17" s="40">
        <f>IF(D17&gt;0,100*E17/D17,0)</f>
        <v>99.75615162935048</v>
      </c>
      <c r="G17" s="41"/>
      <c r="H17" s="122">
        <v>0.024</v>
      </c>
      <c r="I17" s="123">
        <v>0.081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212</v>
      </c>
      <c r="D19" s="31">
        <v>271</v>
      </c>
      <c r="E19" s="31">
        <v>271</v>
      </c>
      <c r="F19" s="32"/>
      <c r="G19" s="32"/>
      <c r="H19" s="121">
        <v>0.89</v>
      </c>
      <c r="I19" s="121">
        <v>0.949</v>
      </c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>
        <v>212</v>
      </c>
      <c r="D22" s="39">
        <v>271</v>
      </c>
      <c r="E22" s="39">
        <v>271</v>
      </c>
      <c r="F22" s="40">
        <f>IF(D22&gt;0,100*E22/D22,0)</f>
        <v>100</v>
      </c>
      <c r="G22" s="41"/>
      <c r="H22" s="122">
        <v>0.89</v>
      </c>
      <c r="I22" s="123">
        <v>0.949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237</v>
      </c>
      <c r="D24" s="39">
        <v>145</v>
      </c>
      <c r="E24" s="39">
        <v>150</v>
      </c>
      <c r="F24" s="40">
        <f>IF(D24&gt;0,100*E24/D24,0)</f>
        <v>103.44827586206897</v>
      </c>
      <c r="G24" s="41"/>
      <c r="H24" s="122">
        <v>0.578</v>
      </c>
      <c r="I24" s="123">
        <v>0.526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174</v>
      </c>
      <c r="D26" s="39">
        <v>200</v>
      </c>
      <c r="E26" s="39">
        <v>180</v>
      </c>
      <c r="F26" s="40">
        <f>IF(D26&gt;0,100*E26/D26,0)</f>
        <v>90</v>
      </c>
      <c r="G26" s="41"/>
      <c r="H26" s="122">
        <v>0.532</v>
      </c>
      <c r="I26" s="123">
        <v>0.65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458</v>
      </c>
      <c r="D28" s="31">
        <v>427</v>
      </c>
      <c r="E28" s="31">
        <v>530</v>
      </c>
      <c r="F28" s="32"/>
      <c r="G28" s="32"/>
      <c r="H28" s="121">
        <v>1.431</v>
      </c>
      <c r="I28" s="121">
        <v>1.078</v>
      </c>
      <c r="J28" s="121"/>
      <c r="K28" s="33"/>
    </row>
    <row r="29" spans="1:11" s="34" customFormat="1" ht="11.25" customHeight="1">
      <c r="A29" s="36" t="s">
        <v>22</v>
      </c>
      <c r="B29" s="30"/>
      <c r="C29" s="31">
        <v>8323</v>
      </c>
      <c r="D29" s="31">
        <v>10470</v>
      </c>
      <c r="E29" s="31">
        <v>14306</v>
      </c>
      <c r="F29" s="32"/>
      <c r="G29" s="32"/>
      <c r="H29" s="121">
        <v>14.919</v>
      </c>
      <c r="I29" s="121">
        <v>22.697</v>
      </c>
      <c r="J29" s="121"/>
      <c r="K29" s="33"/>
    </row>
    <row r="30" spans="1:11" s="34" customFormat="1" ht="11.25" customHeight="1">
      <c r="A30" s="36" t="s">
        <v>23</v>
      </c>
      <c r="B30" s="30"/>
      <c r="C30" s="31">
        <v>2862</v>
      </c>
      <c r="D30" s="31">
        <v>3976</v>
      </c>
      <c r="E30" s="31">
        <v>3913</v>
      </c>
      <c r="F30" s="32"/>
      <c r="G30" s="32"/>
      <c r="H30" s="121">
        <v>4.3</v>
      </c>
      <c r="I30" s="121">
        <v>5.993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11643</v>
      </c>
      <c r="D31" s="39">
        <v>14873</v>
      </c>
      <c r="E31" s="39">
        <v>18749</v>
      </c>
      <c r="F31" s="40">
        <f>IF(D31&gt;0,100*E31/D31,0)</f>
        <v>126.06064680965508</v>
      </c>
      <c r="G31" s="41"/>
      <c r="H31" s="122">
        <v>20.650000000000002</v>
      </c>
      <c r="I31" s="123">
        <v>29.768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43</v>
      </c>
      <c r="D33" s="31">
        <v>50</v>
      </c>
      <c r="E33" s="31">
        <v>50</v>
      </c>
      <c r="F33" s="32"/>
      <c r="G33" s="32"/>
      <c r="H33" s="121">
        <v>0.102</v>
      </c>
      <c r="I33" s="121">
        <v>0.09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325</v>
      </c>
      <c r="D34" s="31">
        <v>615</v>
      </c>
      <c r="E34" s="31">
        <v>554</v>
      </c>
      <c r="F34" s="32"/>
      <c r="G34" s="32"/>
      <c r="H34" s="121">
        <v>0.961</v>
      </c>
      <c r="I34" s="121">
        <v>1.75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319</v>
      </c>
      <c r="D35" s="31">
        <v>500</v>
      </c>
      <c r="E35" s="31">
        <v>450</v>
      </c>
      <c r="F35" s="32"/>
      <c r="G35" s="32"/>
      <c r="H35" s="121">
        <v>1.134</v>
      </c>
      <c r="I35" s="121">
        <v>1.2</v>
      </c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>
        <v>5</v>
      </c>
      <c r="E36" s="31">
        <v>5</v>
      </c>
      <c r="F36" s="32"/>
      <c r="G36" s="32"/>
      <c r="H36" s="121"/>
      <c r="I36" s="121">
        <v>0.01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687</v>
      </c>
      <c r="D37" s="39">
        <v>1170</v>
      </c>
      <c r="E37" s="39">
        <v>1059</v>
      </c>
      <c r="F37" s="40">
        <f>IF(D37&gt;0,100*E37/D37,0)</f>
        <v>90.51282051282051</v>
      </c>
      <c r="G37" s="41"/>
      <c r="H37" s="122">
        <v>2.197</v>
      </c>
      <c r="I37" s="123">
        <v>3.05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/>
      <c r="I39" s="123"/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13035</v>
      </c>
      <c r="D41" s="31">
        <v>15780</v>
      </c>
      <c r="E41" s="31">
        <v>17000</v>
      </c>
      <c r="F41" s="32"/>
      <c r="G41" s="32"/>
      <c r="H41" s="121">
        <v>14.584</v>
      </c>
      <c r="I41" s="121">
        <v>23.075</v>
      </c>
      <c r="J41" s="121"/>
      <c r="K41" s="33"/>
    </row>
    <row r="42" spans="1:11" s="34" customFormat="1" ht="11.25" customHeight="1">
      <c r="A42" s="36" t="s">
        <v>32</v>
      </c>
      <c r="B42" s="30"/>
      <c r="C42" s="31">
        <v>2384</v>
      </c>
      <c r="D42" s="31">
        <v>2851</v>
      </c>
      <c r="E42" s="31">
        <v>2625</v>
      </c>
      <c r="F42" s="32"/>
      <c r="G42" s="32"/>
      <c r="H42" s="121">
        <v>6.396</v>
      </c>
      <c r="I42" s="121">
        <v>7.598</v>
      </c>
      <c r="J42" s="121"/>
      <c r="K42" s="33"/>
    </row>
    <row r="43" spans="1:11" s="34" customFormat="1" ht="11.25" customHeight="1">
      <c r="A43" s="36" t="s">
        <v>33</v>
      </c>
      <c r="B43" s="30"/>
      <c r="C43" s="31">
        <v>8209</v>
      </c>
      <c r="D43" s="31">
        <v>9198</v>
      </c>
      <c r="E43" s="31">
        <v>9800</v>
      </c>
      <c r="F43" s="32"/>
      <c r="G43" s="32"/>
      <c r="H43" s="121">
        <v>13.304</v>
      </c>
      <c r="I43" s="121">
        <v>22.453</v>
      </c>
      <c r="J43" s="121"/>
      <c r="K43" s="33"/>
    </row>
    <row r="44" spans="1:11" s="34" customFormat="1" ht="11.25" customHeight="1">
      <c r="A44" s="36" t="s">
        <v>34</v>
      </c>
      <c r="B44" s="30"/>
      <c r="C44" s="31">
        <v>16343</v>
      </c>
      <c r="D44" s="31">
        <v>16080</v>
      </c>
      <c r="E44" s="31">
        <v>16100</v>
      </c>
      <c r="F44" s="32"/>
      <c r="G44" s="32"/>
      <c r="H44" s="121">
        <v>41.083</v>
      </c>
      <c r="I44" s="121">
        <v>43.212</v>
      </c>
      <c r="J44" s="121"/>
      <c r="K44" s="33"/>
    </row>
    <row r="45" spans="1:11" s="34" customFormat="1" ht="11.25" customHeight="1">
      <c r="A45" s="36" t="s">
        <v>35</v>
      </c>
      <c r="B45" s="30"/>
      <c r="C45" s="31">
        <v>10083</v>
      </c>
      <c r="D45" s="31">
        <v>10980</v>
      </c>
      <c r="E45" s="31">
        <v>12000</v>
      </c>
      <c r="F45" s="32"/>
      <c r="G45" s="32"/>
      <c r="H45" s="121">
        <v>13.501</v>
      </c>
      <c r="I45" s="121">
        <v>17.579</v>
      </c>
      <c r="J45" s="121"/>
      <c r="K45" s="33"/>
    </row>
    <row r="46" spans="1:11" s="34" customFormat="1" ht="11.25" customHeight="1">
      <c r="A46" s="36" t="s">
        <v>36</v>
      </c>
      <c r="B46" s="30"/>
      <c r="C46" s="31">
        <v>10350</v>
      </c>
      <c r="D46" s="31">
        <v>13077</v>
      </c>
      <c r="E46" s="31">
        <v>13000</v>
      </c>
      <c r="F46" s="32"/>
      <c r="G46" s="32"/>
      <c r="H46" s="121">
        <v>15.575</v>
      </c>
      <c r="I46" s="121">
        <v>18.721</v>
      </c>
      <c r="J46" s="121"/>
      <c r="K46" s="33"/>
    </row>
    <row r="47" spans="1:11" s="34" customFormat="1" ht="11.25" customHeight="1">
      <c r="A47" s="36" t="s">
        <v>37</v>
      </c>
      <c r="B47" s="30"/>
      <c r="C47" s="31">
        <v>8449</v>
      </c>
      <c r="D47" s="31">
        <v>11328</v>
      </c>
      <c r="E47" s="31">
        <v>12250</v>
      </c>
      <c r="F47" s="32"/>
      <c r="G47" s="32"/>
      <c r="H47" s="121">
        <v>20.446</v>
      </c>
      <c r="I47" s="121">
        <v>30.637</v>
      </c>
      <c r="J47" s="121"/>
      <c r="K47" s="33"/>
    </row>
    <row r="48" spans="1:11" s="34" customFormat="1" ht="11.25" customHeight="1">
      <c r="A48" s="36" t="s">
        <v>38</v>
      </c>
      <c r="B48" s="30"/>
      <c r="C48" s="31">
        <v>13701</v>
      </c>
      <c r="D48" s="31">
        <v>14020</v>
      </c>
      <c r="E48" s="31">
        <v>14000</v>
      </c>
      <c r="F48" s="32"/>
      <c r="G48" s="32"/>
      <c r="H48" s="121">
        <v>31.074</v>
      </c>
      <c r="I48" s="121">
        <v>32.877</v>
      </c>
      <c r="J48" s="121"/>
      <c r="K48" s="33"/>
    </row>
    <row r="49" spans="1:11" s="34" customFormat="1" ht="11.25" customHeight="1">
      <c r="A49" s="36" t="s">
        <v>39</v>
      </c>
      <c r="B49" s="30"/>
      <c r="C49" s="31">
        <v>7074</v>
      </c>
      <c r="D49" s="31">
        <v>5157</v>
      </c>
      <c r="E49" s="31">
        <v>5500</v>
      </c>
      <c r="F49" s="32"/>
      <c r="G49" s="32"/>
      <c r="H49" s="121">
        <v>10.652</v>
      </c>
      <c r="I49" s="121">
        <v>9.854</v>
      </c>
      <c r="J49" s="121"/>
      <c r="K49" s="33"/>
    </row>
    <row r="50" spans="1:11" s="43" customFormat="1" ht="11.25" customHeight="1">
      <c r="A50" s="44" t="s">
        <v>40</v>
      </c>
      <c r="B50" s="38"/>
      <c r="C50" s="39">
        <v>89628</v>
      </c>
      <c r="D50" s="39">
        <v>98471</v>
      </c>
      <c r="E50" s="39">
        <v>102275</v>
      </c>
      <c r="F50" s="40">
        <f>IF(D50&gt;0,100*E50/D50,0)</f>
        <v>103.86306628347432</v>
      </c>
      <c r="G50" s="41"/>
      <c r="H50" s="122">
        <v>166.61499999999998</v>
      </c>
      <c r="I50" s="123">
        <v>206.00600000000003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711</v>
      </c>
      <c r="D52" s="39">
        <v>711</v>
      </c>
      <c r="E52" s="39">
        <v>711</v>
      </c>
      <c r="F52" s="40">
        <f>IF(D52&gt;0,100*E52/D52,0)</f>
        <v>100</v>
      </c>
      <c r="G52" s="41"/>
      <c r="H52" s="122">
        <v>0.896</v>
      </c>
      <c r="I52" s="123">
        <v>0.896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7605</v>
      </c>
      <c r="D54" s="31">
        <v>6274</v>
      </c>
      <c r="E54" s="31">
        <v>5750</v>
      </c>
      <c r="F54" s="32"/>
      <c r="G54" s="32"/>
      <c r="H54" s="121">
        <v>7.574</v>
      </c>
      <c r="I54" s="121">
        <v>6.647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1434</v>
      </c>
      <c r="D55" s="31">
        <v>2124</v>
      </c>
      <c r="E55" s="31">
        <v>1850</v>
      </c>
      <c r="F55" s="32"/>
      <c r="G55" s="32"/>
      <c r="H55" s="121">
        <v>1.197</v>
      </c>
      <c r="I55" s="121">
        <v>2.386</v>
      </c>
      <c r="J55" s="121"/>
      <c r="K55" s="33"/>
    </row>
    <row r="56" spans="1:11" s="34" customFormat="1" ht="11.25" customHeight="1">
      <c r="A56" s="36" t="s">
        <v>44</v>
      </c>
      <c r="B56" s="30"/>
      <c r="C56" s="31">
        <v>1969</v>
      </c>
      <c r="D56" s="31">
        <v>990</v>
      </c>
      <c r="E56" s="31">
        <v>3250</v>
      </c>
      <c r="F56" s="32"/>
      <c r="G56" s="32"/>
      <c r="H56" s="121">
        <v>4.159</v>
      </c>
      <c r="I56" s="121">
        <v>0.743</v>
      </c>
      <c r="J56" s="121"/>
      <c r="K56" s="33"/>
    </row>
    <row r="57" spans="1:11" s="34" customFormat="1" ht="11.25" customHeight="1">
      <c r="A57" s="36" t="s">
        <v>45</v>
      </c>
      <c r="B57" s="30"/>
      <c r="C57" s="31">
        <v>3207</v>
      </c>
      <c r="D57" s="31">
        <v>3698</v>
      </c>
      <c r="E57" s="31">
        <v>3852</v>
      </c>
      <c r="F57" s="32"/>
      <c r="G57" s="32"/>
      <c r="H57" s="121">
        <v>4.815</v>
      </c>
      <c r="I57" s="121">
        <v>5.547</v>
      </c>
      <c r="J57" s="121"/>
      <c r="K57" s="33"/>
    </row>
    <row r="58" spans="1:11" s="34" customFormat="1" ht="11.25" customHeight="1">
      <c r="A58" s="36" t="s">
        <v>46</v>
      </c>
      <c r="B58" s="30"/>
      <c r="C58" s="31">
        <v>6198</v>
      </c>
      <c r="D58" s="31">
        <v>7965</v>
      </c>
      <c r="E58" s="31">
        <v>7965</v>
      </c>
      <c r="F58" s="32"/>
      <c r="G58" s="32"/>
      <c r="H58" s="121">
        <v>5.548</v>
      </c>
      <c r="I58" s="121">
        <v>5.512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20413</v>
      </c>
      <c r="D59" s="39">
        <v>21051</v>
      </c>
      <c r="E59" s="39">
        <v>22667</v>
      </c>
      <c r="F59" s="40">
        <f>IF(D59&gt;0,100*E59/D59,0)</f>
        <v>107.67659493610755</v>
      </c>
      <c r="G59" s="41"/>
      <c r="H59" s="122">
        <v>23.293</v>
      </c>
      <c r="I59" s="123">
        <v>20.835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19</v>
      </c>
      <c r="D61" s="31">
        <v>30</v>
      </c>
      <c r="E61" s="31">
        <v>30</v>
      </c>
      <c r="F61" s="32"/>
      <c r="G61" s="32"/>
      <c r="H61" s="121">
        <v>0.004</v>
      </c>
      <c r="I61" s="121">
        <v>0.04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417</v>
      </c>
      <c r="D62" s="31">
        <v>450</v>
      </c>
      <c r="E62" s="31">
        <v>405</v>
      </c>
      <c r="F62" s="32"/>
      <c r="G62" s="32"/>
      <c r="H62" s="121">
        <v>0.126</v>
      </c>
      <c r="I62" s="121">
        <v>0.291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248</v>
      </c>
      <c r="D63" s="31">
        <v>290</v>
      </c>
      <c r="E63" s="31">
        <v>236</v>
      </c>
      <c r="F63" s="32"/>
      <c r="G63" s="32"/>
      <c r="H63" s="121">
        <v>0.064</v>
      </c>
      <c r="I63" s="121">
        <v>0.22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684</v>
      </c>
      <c r="D64" s="39">
        <v>770</v>
      </c>
      <c r="E64" s="39">
        <v>671</v>
      </c>
      <c r="F64" s="40">
        <f>IF(D64&gt;0,100*E64/D64,0)</f>
        <v>87.14285714285714</v>
      </c>
      <c r="G64" s="41"/>
      <c r="H64" s="122">
        <v>0.194</v>
      </c>
      <c r="I64" s="123">
        <v>0.5509999999999999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1035</v>
      </c>
      <c r="D66" s="39">
        <v>1035</v>
      </c>
      <c r="E66" s="39">
        <v>850</v>
      </c>
      <c r="F66" s="40">
        <f>IF(D66&gt;0,100*E66/D66,0)</f>
        <v>82.1256038647343</v>
      </c>
      <c r="G66" s="41"/>
      <c r="H66" s="122">
        <v>0.163</v>
      </c>
      <c r="I66" s="123">
        <v>0.65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421</v>
      </c>
      <c r="D68" s="31">
        <v>150</v>
      </c>
      <c r="E68" s="31">
        <v>150</v>
      </c>
      <c r="F68" s="32"/>
      <c r="G68" s="32"/>
      <c r="H68" s="121">
        <v>0.304</v>
      </c>
      <c r="I68" s="121">
        <v>0.1</v>
      </c>
      <c r="J68" s="121"/>
      <c r="K68" s="33"/>
    </row>
    <row r="69" spans="1:11" s="34" customFormat="1" ht="11.25" customHeight="1">
      <c r="A69" s="36" t="s">
        <v>54</v>
      </c>
      <c r="B69" s="30"/>
      <c r="C69" s="31">
        <v>92</v>
      </c>
      <c r="D69" s="31">
        <v>80</v>
      </c>
      <c r="E69" s="31">
        <v>100</v>
      </c>
      <c r="F69" s="32"/>
      <c r="G69" s="32"/>
      <c r="H69" s="121">
        <v>0.07</v>
      </c>
      <c r="I69" s="121">
        <v>0.06</v>
      </c>
      <c r="J69" s="121"/>
      <c r="K69" s="33"/>
    </row>
    <row r="70" spans="1:11" s="43" customFormat="1" ht="11.25" customHeight="1">
      <c r="A70" s="37" t="s">
        <v>55</v>
      </c>
      <c r="B70" s="38"/>
      <c r="C70" s="39">
        <v>513</v>
      </c>
      <c r="D70" s="39">
        <v>230</v>
      </c>
      <c r="E70" s="39">
        <v>250</v>
      </c>
      <c r="F70" s="40">
        <f>IF(D70&gt;0,100*E70/D70,0)</f>
        <v>108.69565217391305</v>
      </c>
      <c r="G70" s="41"/>
      <c r="H70" s="122">
        <v>0.374</v>
      </c>
      <c r="I70" s="123">
        <v>0.16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34</v>
      </c>
      <c r="D72" s="31">
        <v>106</v>
      </c>
      <c r="E72" s="31">
        <v>106</v>
      </c>
      <c r="F72" s="32"/>
      <c r="G72" s="32"/>
      <c r="H72" s="121">
        <v>0.008</v>
      </c>
      <c r="I72" s="121">
        <v>0.139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153</v>
      </c>
      <c r="D73" s="31">
        <v>4</v>
      </c>
      <c r="E73" s="31">
        <v>10</v>
      </c>
      <c r="F73" s="32"/>
      <c r="G73" s="32"/>
      <c r="H73" s="121">
        <v>0.459</v>
      </c>
      <c r="I73" s="121">
        <v>0.009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117</v>
      </c>
      <c r="D74" s="31">
        <v>195</v>
      </c>
      <c r="E74" s="31">
        <v>195</v>
      </c>
      <c r="F74" s="32"/>
      <c r="G74" s="32"/>
      <c r="H74" s="121">
        <v>0.138</v>
      </c>
      <c r="I74" s="121">
        <v>0.166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922</v>
      </c>
      <c r="D75" s="31">
        <v>800</v>
      </c>
      <c r="E75" s="31">
        <v>800</v>
      </c>
      <c r="F75" s="32"/>
      <c r="G75" s="32"/>
      <c r="H75" s="121">
        <v>0.351</v>
      </c>
      <c r="I75" s="121">
        <v>0.4664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86</v>
      </c>
      <c r="D76" s="31">
        <v>100</v>
      </c>
      <c r="E76" s="31">
        <v>120</v>
      </c>
      <c r="F76" s="32"/>
      <c r="G76" s="32"/>
      <c r="H76" s="121">
        <v>0.043</v>
      </c>
      <c r="I76" s="121">
        <v>0.2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144</v>
      </c>
      <c r="D77" s="31">
        <v>31</v>
      </c>
      <c r="E77" s="31">
        <v>35</v>
      </c>
      <c r="F77" s="32"/>
      <c r="G77" s="32"/>
      <c r="H77" s="121">
        <v>0.16</v>
      </c>
      <c r="I77" s="121">
        <v>0.043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87</v>
      </c>
      <c r="D78" s="31">
        <v>5</v>
      </c>
      <c r="E78" s="31">
        <v>10</v>
      </c>
      <c r="F78" s="32"/>
      <c r="G78" s="32"/>
      <c r="H78" s="121">
        <v>0.07</v>
      </c>
      <c r="I78" s="121">
        <v>0.005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732</v>
      </c>
      <c r="D79" s="31">
        <v>160</v>
      </c>
      <c r="E79" s="31">
        <v>200</v>
      </c>
      <c r="F79" s="32"/>
      <c r="G79" s="32"/>
      <c r="H79" s="121">
        <v>1.88</v>
      </c>
      <c r="I79" s="121">
        <v>0.305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2275</v>
      </c>
      <c r="D80" s="39">
        <v>1401</v>
      </c>
      <c r="E80" s="39">
        <v>1476</v>
      </c>
      <c r="F80" s="40">
        <f>IF(D80&gt;0,100*E80/D80,0)</f>
        <v>105.35331905781585</v>
      </c>
      <c r="G80" s="41"/>
      <c r="H80" s="122">
        <v>3.109</v>
      </c>
      <c r="I80" s="123">
        <v>1.3333999999999997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81</v>
      </c>
      <c r="D82" s="31"/>
      <c r="E82" s="31"/>
      <c r="F82" s="32"/>
      <c r="G82" s="32"/>
      <c r="H82" s="121">
        <v>0.057</v>
      </c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>
        <v>112</v>
      </c>
      <c r="D83" s="31">
        <v>112</v>
      </c>
      <c r="E83" s="31">
        <v>100</v>
      </c>
      <c r="F83" s="32"/>
      <c r="G83" s="32"/>
      <c r="H83" s="121">
        <v>0.078</v>
      </c>
      <c r="I83" s="121">
        <v>0.078</v>
      </c>
      <c r="J83" s="121"/>
      <c r="K83" s="33"/>
    </row>
    <row r="84" spans="1:11" s="43" customFormat="1" ht="11.25" customHeight="1">
      <c r="A84" s="37" t="s">
        <v>67</v>
      </c>
      <c r="B84" s="38"/>
      <c r="C84" s="39">
        <v>193</v>
      </c>
      <c r="D84" s="39">
        <v>112</v>
      </c>
      <c r="E84" s="39">
        <v>100</v>
      </c>
      <c r="F84" s="40">
        <f>IF(D84&gt;0,100*E84/D84,0)</f>
        <v>89.28571428571429</v>
      </c>
      <c r="G84" s="41"/>
      <c r="H84" s="122">
        <v>0.135</v>
      </c>
      <c r="I84" s="123">
        <v>0.078</v>
      </c>
      <c r="J84" s="123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>
        <v>134563</v>
      </c>
      <c r="D88" s="54">
        <v>146621.08900464437</v>
      </c>
      <c r="E88" s="54">
        <v>155265</v>
      </c>
      <c r="F88" s="55">
        <f>IF(D88&gt;0,100*E88/D88,0)</f>
        <v>105.89540771660879</v>
      </c>
      <c r="G88" s="41"/>
      <c r="H88" s="126">
        <v>233.54199999999997</v>
      </c>
      <c r="I88" s="127">
        <v>279.42402611157655</v>
      </c>
      <c r="J88" s="127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6"/>
  <sheetViews>
    <sheetView zoomScalePageLayoutView="0" workbookViewId="0" topLeftCell="A1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262</v>
      </c>
      <c r="D7" s="22" t="s">
        <v>7</v>
      </c>
      <c r="E7" s="22">
        <v>1</v>
      </c>
      <c r="F7" s="23" t="str">
        <f>CONCATENATE(D6,"=100")</f>
        <v>2015=100</v>
      </c>
      <c r="G7" s="24"/>
      <c r="H7" s="21" t="s">
        <v>262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2</v>
      </c>
      <c r="D9" s="31">
        <v>36</v>
      </c>
      <c r="E9" s="31">
        <v>2</v>
      </c>
      <c r="F9" s="32"/>
      <c r="G9" s="32"/>
      <c r="H9" s="121">
        <v>0.004</v>
      </c>
      <c r="I9" s="121">
        <v>0.08</v>
      </c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>
        <v>3</v>
      </c>
      <c r="E10" s="31">
        <v>3</v>
      </c>
      <c r="F10" s="32"/>
      <c r="G10" s="32"/>
      <c r="H10" s="121"/>
      <c r="I10" s="121">
        <v>0.007</v>
      </c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>
        <v>92</v>
      </c>
      <c r="E11" s="31">
        <v>92</v>
      </c>
      <c r="F11" s="32"/>
      <c r="G11" s="32"/>
      <c r="H11" s="121"/>
      <c r="I11" s="121">
        <v>0.204</v>
      </c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>
        <v>2</v>
      </c>
      <c r="E12" s="31"/>
      <c r="F12" s="32"/>
      <c r="G12" s="32"/>
      <c r="H12" s="121"/>
      <c r="I12" s="121">
        <v>0.004</v>
      </c>
      <c r="J12" s="121"/>
      <c r="K12" s="33"/>
    </row>
    <row r="13" spans="1:11" s="43" customFormat="1" ht="11.25" customHeight="1">
      <c r="A13" s="37" t="s">
        <v>12</v>
      </c>
      <c r="B13" s="38"/>
      <c r="C13" s="39">
        <v>2</v>
      </c>
      <c r="D13" s="39">
        <v>133</v>
      </c>
      <c r="E13" s="39">
        <v>97</v>
      </c>
      <c r="F13" s="40">
        <f>IF(D13&gt;0,100*E13/D13,0)</f>
        <v>72.93233082706767</v>
      </c>
      <c r="G13" s="41"/>
      <c r="H13" s="122">
        <v>0.004</v>
      </c>
      <c r="I13" s="123">
        <v>0.295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>
        <v>225</v>
      </c>
      <c r="E19" s="31"/>
      <c r="F19" s="32"/>
      <c r="G19" s="32"/>
      <c r="H19" s="121"/>
      <c r="I19" s="121">
        <v>0.9</v>
      </c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>
        <v>225</v>
      </c>
      <c r="E22" s="39"/>
      <c r="F22" s="40"/>
      <c r="G22" s="41"/>
      <c r="H22" s="122"/>
      <c r="I22" s="123">
        <v>0.9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617</v>
      </c>
      <c r="D24" s="39">
        <v>1300</v>
      </c>
      <c r="E24" s="39">
        <v>1000</v>
      </c>
      <c r="F24" s="40">
        <f>IF(D24&gt;0,100*E24/D24,0)</f>
        <v>76.92307692307692</v>
      </c>
      <c r="G24" s="41"/>
      <c r="H24" s="122">
        <v>2.099</v>
      </c>
      <c r="I24" s="123">
        <v>3.8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1291</v>
      </c>
      <c r="D26" s="39">
        <v>1400</v>
      </c>
      <c r="E26" s="39">
        <v>1300</v>
      </c>
      <c r="F26" s="40">
        <f>IF(D26&gt;0,100*E26/D26,0)</f>
        <v>92.85714285714286</v>
      </c>
      <c r="G26" s="41"/>
      <c r="H26" s="122">
        <v>5.486</v>
      </c>
      <c r="I26" s="123">
        <v>4.4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3910</v>
      </c>
      <c r="D28" s="31">
        <v>4898</v>
      </c>
      <c r="E28" s="31">
        <v>6800</v>
      </c>
      <c r="F28" s="32"/>
      <c r="G28" s="32"/>
      <c r="H28" s="121">
        <v>13.956</v>
      </c>
      <c r="I28" s="121">
        <v>13.524</v>
      </c>
      <c r="J28" s="121"/>
      <c r="K28" s="33"/>
    </row>
    <row r="29" spans="1:11" s="34" customFormat="1" ht="11.25" customHeight="1">
      <c r="A29" s="36" t="s">
        <v>22</v>
      </c>
      <c r="B29" s="30"/>
      <c r="C29" s="31">
        <v>7314</v>
      </c>
      <c r="D29" s="31">
        <v>11862</v>
      </c>
      <c r="E29" s="31">
        <v>13682</v>
      </c>
      <c r="F29" s="32"/>
      <c r="G29" s="32"/>
      <c r="H29" s="121">
        <v>12.842</v>
      </c>
      <c r="I29" s="121">
        <v>24.542</v>
      </c>
      <c r="J29" s="121"/>
      <c r="K29" s="33"/>
    </row>
    <row r="30" spans="1:11" s="34" customFormat="1" ht="11.25" customHeight="1">
      <c r="A30" s="36" t="s">
        <v>23</v>
      </c>
      <c r="B30" s="30"/>
      <c r="C30" s="31">
        <v>5173</v>
      </c>
      <c r="D30" s="31">
        <v>6602</v>
      </c>
      <c r="E30" s="31">
        <v>5006</v>
      </c>
      <c r="F30" s="32"/>
      <c r="G30" s="32"/>
      <c r="H30" s="121">
        <v>7.994</v>
      </c>
      <c r="I30" s="121">
        <v>9.65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16397</v>
      </c>
      <c r="D31" s="39">
        <v>23362</v>
      </c>
      <c r="E31" s="39">
        <v>25488</v>
      </c>
      <c r="F31" s="40">
        <f>IF(D31&gt;0,100*E31/D31,0)</f>
        <v>109.10024826641555</v>
      </c>
      <c r="G31" s="41"/>
      <c r="H31" s="122">
        <v>34.792</v>
      </c>
      <c r="I31" s="123">
        <v>47.716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1101</v>
      </c>
      <c r="D33" s="31">
        <v>1100</v>
      </c>
      <c r="E33" s="31">
        <v>1100</v>
      </c>
      <c r="F33" s="32"/>
      <c r="G33" s="32"/>
      <c r="H33" s="121">
        <v>3.347</v>
      </c>
      <c r="I33" s="121">
        <v>4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2917</v>
      </c>
      <c r="D34" s="31">
        <v>1720</v>
      </c>
      <c r="E34" s="31">
        <v>2000</v>
      </c>
      <c r="F34" s="32"/>
      <c r="G34" s="32"/>
      <c r="H34" s="121">
        <v>6.836</v>
      </c>
      <c r="I34" s="121">
        <v>3.9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3226</v>
      </c>
      <c r="D35" s="31">
        <v>4000</v>
      </c>
      <c r="E35" s="31">
        <v>3500</v>
      </c>
      <c r="F35" s="32"/>
      <c r="G35" s="32"/>
      <c r="H35" s="121">
        <v>12.96</v>
      </c>
      <c r="I35" s="121">
        <v>8.9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528</v>
      </c>
      <c r="D36" s="31">
        <v>767</v>
      </c>
      <c r="E36" s="31">
        <v>767</v>
      </c>
      <c r="F36" s="32"/>
      <c r="G36" s="32"/>
      <c r="H36" s="121">
        <v>0.942</v>
      </c>
      <c r="I36" s="121">
        <v>1.918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7772</v>
      </c>
      <c r="D37" s="39">
        <v>7587</v>
      </c>
      <c r="E37" s="39">
        <v>7367</v>
      </c>
      <c r="F37" s="40">
        <f>IF(D37&gt;0,100*E37/D37,0)</f>
        <v>97.10030315012521</v>
      </c>
      <c r="G37" s="41"/>
      <c r="H37" s="122">
        <v>24.085</v>
      </c>
      <c r="I37" s="123">
        <v>18.718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1426</v>
      </c>
      <c r="D39" s="39">
        <v>1425</v>
      </c>
      <c r="E39" s="39">
        <v>1425</v>
      </c>
      <c r="F39" s="40">
        <f>IF(D39&gt;0,100*E39/D39,0)</f>
        <v>100</v>
      </c>
      <c r="G39" s="41"/>
      <c r="H39" s="122">
        <v>1.823</v>
      </c>
      <c r="I39" s="123">
        <v>1.638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487</v>
      </c>
      <c r="D41" s="31">
        <v>571</v>
      </c>
      <c r="E41" s="31">
        <v>580</v>
      </c>
      <c r="F41" s="32"/>
      <c r="G41" s="32"/>
      <c r="H41" s="121">
        <v>0.692</v>
      </c>
      <c r="I41" s="121">
        <v>1.085</v>
      </c>
      <c r="J41" s="121"/>
      <c r="K41" s="33"/>
    </row>
    <row r="42" spans="1:11" s="34" customFormat="1" ht="11.25" customHeight="1">
      <c r="A42" s="36" t="s">
        <v>32</v>
      </c>
      <c r="B42" s="30"/>
      <c r="C42" s="31">
        <v>5110</v>
      </c>
      <c r="D42" s="31">
        <v>5814</v>
      </c>
      <c r="E42" s="31">
        <v>6300</v>
      </c>
      <c r="F42" s="32"/>
      <c r="G42" s="32"/>
      <c r="H42" s="121">
        <v>17.024</v>
      </c>
      <c r="I42" s="121">
        <v>19.023</v>
      </c>
      <c r="J42" s="121"/>
      <c r="K42" s="33"/>
    </row>
    <row r="43" spans="1:11" s="34" customFormat="1" ht="11.25" customHeight="1">
      <c r="A43" s="36" t="s">
        <v>33</v>
      </c>
      <c r="B43" s="30"/>
      <c r="C43" s="31">
        <v>878</v>
      </c>
      <c r="D43" s="31">
        <v>2314</v>
      </c>
      <c r="E43" s="31">
        <v>2300</v>
      </c>
      <c r="F43" s="32"/>
      <c r="G43" s="32"/>
      <c r="H43" s="121">
        <v>2.006</v>
      </c>
      <c r="I43" s="121">
        <v>5.83</v>
      </c>
      <c r="J43" s="121"/>
      <c r="K43" s="33"/>
    </row>
    <row r="44" spans="1:11" s="34" customFormat="1" ht="11.25" customHeight="1">
      <c r="A44" s="36" t="s">
        <v>34</v>
      </c>
      <c r="B44" s="30"/>
      <c r="C44" s="31">
        <v>5026</v>
      </c>
      <c r="D44" s="31">
        <v>5429</v>
      </c>
      <c r="E44" s="31">
        <v>5400</v>
      </c>
      <c r="F44" s="32"/>
      <c r="G44" s="32"/>
      <c r="H44" s="121">
        <v>13.023</v>
      </c>
      <c r="I44" s="121">
        <v>17.516</v>
      </c>
      <c r="J44" s="121"/>
      <c r="K44" s="33"/>
    </row>
    <row r="45" spans="1:11" s="34" customFormat="1" ht="11.25" customHeight="1">
      <c r="A45" s="36" t="s">
        <v>35</v>
      </c>
      <c r="B45" s="30"/>
      <c r="C45" s="31">
        <v>2215</v>
      </c>
      <c r="D45" s="31">
        <v>3671</v>
      </c>
      <c r="E45" s="31">
        <v>3500</v>
      </c>
      <c r="F45" s="32"/>
      <c r="G45" s="32"/>
      <c r="H45" s="121">
        <v>4.76</v>
      </c>
      <c r="I45" s="121">
        <v>7.709</v>
      </c>
      <c r="J45" s="121"/>
      <c r="K45" s="33"/>
    </row>
    <row r="46" spans="1:11" s="34" customFormat="1" ht="11.25" customHeight="1">
      <c r="A46" s="36" t="s">
        <v>36</v>
      </c>
      <c r="B46" s="30"/>
      <c r="C46" s="31">
        <v>1680</v>
      </c>
      <c r="D46" s="31">
        <v>1961</v>
      </c>
      <c r="E46" s="31">
        <v>1900</v>
      </c>
      <c r="F46" s="32"/>
      <c r="G46" s="32"/>
      <c r="H46" s="121">
        <v>3.36</v>
      </c>
      <c r="I46" s="121">
        <v>4.782</v>
      </c>
      <c r="J46" s="121"/>
      <c r="K46" s="33"/>
    </row>
    <row r="47" spans="1:11" s="34" customFormat="1" ht="11.25" customHeight="1">
      <c r="A47" s="36" t="s">
        <v>37</v>
      </c>
      <c r="B47" s="30"/>
      <c r="C47" s="31">
        <v>3317</v>
      </c>
      <c r="D47" s="31">
        <v>4424</v>
      </c>
      <c r="E47" s="31">
        <v>4600</v>
      </c>
      <c r="F47" s="32"/>
      <c r="G47" s="32"/>
      <c r="H47" s="121">
        <v>8.379</v>
      </c>
      <c r="I47" s="121">
        <v>12.186</v>
      </c>
      <c r="J47" s="121"/>
      <c r="K47" s="33"/>
    </row>
    <row r="48" spans="1:11" s="34" customFormat="1" ht="11.25" customHeight="1">
      <c r="A48" s="36" t="s">
        <v>38</v>
      </c>
      <c r="B48" s="30"/>
      <c r="C48" s="31">
        <v>3794</v>
      </c>
      <c r="D48" s="31">
        <v>3154</v>
      </c>
      <c r="E48" s="31">
        <v>3100</v>
      </c>
      <c r="F48" s="32"/>
      <c r="G48" s="32"/>
      <c r="H48" s="121">
        <v>8.393</v>
      </c>
      <c r="I48" s="121">
        <v>6.978</v>
      </c>
      <c r="J48" s="121"/>
      <c r="K48" s="33"/>
    </row>
    <row r="49" spans="1:11" s="34" customFormat="1" ht="11.25" customHeight="1">
      <c r="A49" s="36" t="s">
        <v>39</v>
      </c>
      <c r="B49" s="30"/>
      <c r="C49" s="31">
        <v>4132</v>
      </c>
      <c r="D49" s="31">
        <v>5166</v>
      </c>
      <c r="E49" s="31">
        <v>5166</v>
      </c>
      <c r="F49" s="32"/>
      <c r="G49" s="32"/>
      <c r="H49" s="121">
        <v>7.803</v>
      </c>
      <c r="I49" s="121">
        <v>7.112</v>
      </c>
      <c r="J49" s="121"/>
      <c r="K49" s="33"/>
    </row>
    <row r="50" spans="1:11" s="43" customFormat="1" ht="11.25" customHeight="1">
      <c r="A50" s="44" t="s">
        <v>40</v>
      </c>
      <c r="B50" s="38"/>
      <c r="C50" s="39">
        <v>26639</v>
      </c>
      <c r="D50" s="39">
        <v>32504</v>
      </c>
      <c r="E50" s="39">
        <v>32846</v>
      </c>
      <c r="F50" s="40">
        <f>IF(D50&gt;0,100*E50/D50,0)</f>
        <v>101.05217819345312</v>
      </c>
      <c r="G50" s="41"/>
      <c r="H50" s="122">
        <v>65.44</v>
      </c>
      <c r="I50" s="123">
        <v>82.22099999999999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3387</v>
      </c>
      <c r="D52" s="39">
        <v>3387</v>
      </c>
      <c r="E52" s="39">
        <v>3387</v>
      </c>
      <c r="F52" s="40">
        <f>IF(D52&gt;0,100*E52/D52,0)</f>
        <v>100</v>
      </c>
      <c r="G52" s="41"/>
      <c r="H52" s="122">
        <v>5.085</v>
      </c>
      <c r="I52" s="123">
        <v>5.085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8165</v>
      </c>
      <c r="D54" s="31">
        <v>10650</v>
      </c>
      <c r="E54" s="31">
        <v>10650</v>
      </c>
      <c r="F54" s="32"/>
      <c r="G54" s="32"/>
      <c r="H54" s="121">
        <v>8.789</v>
      </c>
      <c r="I54" s="121">
        <v>15.99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10628</v>
      </c>
      <c r="D55" s="31">
        <v>13901</v>
      </c>
      <c r="E55" s="31">
        <v>13901</v>
      </c>
      <c r="F55" s="32"/>
      <c r="G55" s="32"/>
      <c r="H55" s="121">
        <v>12.399</v>
      </c>
      <c r="I55" s="121">
        <v>25.282</v>
      </c>
      <c r="J55" s="121"/>
      <c r="K55" s="33"/>
    </row>
    <row r="56" spans="1:11" s="34" customFormat="1" ht="11.25" customHeight="1">
      <c r="A56" s="36" t="s">
        <v>44</v>
      </c>
      <c r="B56" s="30"/>
      <c r="C56" s="31">
        <v>9249</v>
      </c>
      <c r="D56" s="31">
        <v>6350</v>
      </c>
      <c r="E56" s="31">
        <v>4950</v>
      </c>
      <c r="F56" s="32"/>
      <c r="G56" s="32"/>
      <c r="H56" s="121">
        <v>25.487</v>
      </c>
      <c r="I56" s="121">
        <v>12.82</v>
      </c>
      <c r="J56" s="121"/>
      <c r="K56" s="33"/>
    </row>
    <row r="57" spans="1:11" s="34" customFormat="1" ht="11.25" customHeight="1">
      <c r="A57" s="36" t="s">
        <v>45</v>
      </c>
      <c r="B57" s="30"/>
      <c r="C57" s="31">
        <v>9507</v>
      </c>
      <c r="D57" s="31">
        <v>12855</v>
      </c>
      <c r="E57" s="31">
        <v>12900</v>
      </c>
      <c r="F57" s="32"/>
      <c r="G57" s="32"/>
      <c r="H57" s="121">
        <v>17.182</v>
      </c>
      <c r="I57" s="121">
        <v>10.335799999999999</v>
      </c>
      <c r="J57" s="121"/>
      <c r="K57" s="33"/>
    </row>
    <row r="58" spans="1:11" s="34" customFormat="1" ht="11.25" customHeight="1">
      <c r="A58" s="36" t="s">
        <v>46</v>
      </c>
      <c r="B58" s="30"/>
      <c r="C58" s="31">
        <v>21700</v>
      </c>
      <c r="D58" s="31">
        <v>30333</v>
      </c>
      <c r="E58" s="31">
        <v>30333</v>
      </c>
      <c r="F58" s="32"/>
      <c r="G58" s="32"/>
      <c r="H58" s="121">
        <v>36.34</v>
      </c>
      <c r="I58" s="121">
        <v>40.473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59249</v>
      </c>
      <c r="D59" s="39">
        <v>74089</v>
      </c>
      <c r="E59" s="39">
        <v>72734</v>
      </c>
      <c r="F59" s="40">
        <f>IF(D59&gt;0,100*E59/D59,0)</f>
        <v>98.1711185196183</v>
      </c>
      <c r="G59" s="41"/>
      <c r="H59" s="122">
        <v>100.197</v>
      </c>
      <c r="I59" s="123">
        <v>104.90079999999999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2</v>
      </c>
      <c r="D61" s="31"/>
      <c r="E61" s="31"/>
      <c r="F61" s="32"/>
      <c r="G61" s="32"/>
      <c r="H61" s="121">
        <v>0.0002</v>
      </c>
      <c r="I61" s="121"/>
      <c r="J61" s="121"/>
      <c r="K61" s="33"/>
    </row>
    <row r="62" spans="1:11" s="34" customFormat="1" ht="11.25" customHeight="1">
      <c r="A62" s="36" t="s">
        <v>49</v>
      </c>
      <c r="B62" s="30"/>
      <c r="C62" s="31">
        <v>54</v>
      </c>
      <c r="D62" s="31">
        <v>120</v>
      </c>
      <c r="E62" s="31">
        <v>120</v>
      </c>
      <c r="F62" s="32"/>
      <c r="G62" s="32"/>
      <c r="H62" s="121">
        <v>0.023</v>
      </c>
      <c r="I62" s="121">
        <v>0.136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181</v>
      </c>
      <c r="D63" s="31">
        <v>180</v>
      </c>
      <c r="E63" s="31">
        <v>163</v>
      </c>
      <c r="F63" s="32"/>
      <c r="G63" s="32"/>
      <c r="H63" s="121">
        <v>0.063</v>
      </c>
      <c r="I63" s="121">
        <v>0.06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237</v>
      </c>
      <c r="D64" s="39">
        <v>300</v>
      </c>
      <c r="E64" s="39">
        <v>283</v>
      </c>
      <c r="F64" s="40">
        <f>IF(D64&gt;0,100*E64/D64,0)</f>
        <v>94.33333333333333</v>
      </c>
      <c r="G64" s="41"/>
      <c r="H64" s="122">
        <v>0.0862</v>
      </c>
      <c r="I64" s="123">
        <v>0.196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164</v>
      </c>
      <c r="D66" s="39">
        <v>154</v>
      </c>
      <c r="E66" s="39">
        <v>326</v>
      </c>
      <c r="F66" s="40">
        <f>IF(D66&gt;0,100*E66/D66,0)</f>
        <v>211.6883116883117</v>
      </c>
      <c r="G66" s="41"/>
      <c r="H66" s="122">
        <v>0.463</v>
      </c>
      <c r="I66" s="123">
        <v>0.555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14554</v>
      </c>
      <c r="D68" s="31">
        <v>13500</v>
      </c>
      <c r="E68" s="31">
        <v>13500</v>
      </c>
      <c r="F68" s="32"/>
      <c r="G68" s="32"/>
      <c r="H68" s="121">
        <v>17.508</v>
      </c>
      <c r="I68" s="121">
        <v>26.4</v>
      </c>
      <c r="J68" s="121"/>
      <c r="K68" s="33"/>
    </row>
    <row r="69" spans="1:11" s="34" customFormat="1" ht="11.25" customHeight="1">
      <c r="A69" s="36" t="s">
        <v>54</v>
      </c>
      <c r="B69" s="30"/>
      <c r="C69" s="31">
        <v>2535</v>
      </c>
      <c r="D69" s="31">
        <v>2700</v>
      </c>
      <c r="E69" s="31">
        <v>2500</v>
      </c>
      <c r="F69" s="32"/>
      <c r="G69" s="32"/>
      <c r="H69" s="121">
        <v>2.984</v>
      </c>
      <c r="I69" s="121">
        <v>6.2</v>
      </c>
      <c r="J69" s="121"/>
      <c r="K69" s="33"/>
    </row>
    <row r="70" spans="1:11" s="43" customFormat="1" ht="11.25" customHeight="1">
      <c r="A70" s="37" t="s">
        <v>55</v>
      </c>
      <c r="B70" s="38"/>
      <c r="C70" s="39">
        <v>17089</v>
      </c>
      <c r="D70" s="39">
        <v>16200</v>
      </c>
      <c r="E70" s="39">
        <v>16000</v>
      </c>
      <c r="F70" s="40">
        <f>IF(D70&gt;0,100*E70/D70,0)</f>
        <v>98.76543209876543</v>
      </c>
      <c r="G70" s="41"/>
      <c r="H70" s="122">
        <v>20.491999999999997</v>
      </c>
      <c r="I70" s="123">
        <v>32.6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3</v>
      </c>
      <c r="D72" s="31">
        <v>75</v>
      </c>
      <c r="E72" s="31">
        <v>75</v>
      </c>
      <c r="F72" s="32"/>
      <c r="G72" s="32"/>
      <c r="H72" s="121"/>
      <c r="I72" s="121">
        <v>0.023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19966</v>
      </c>
      <c r="D73" s="31">
        <v>15212</v>
      </c>
      <c r="E73" s="31">
        <v>15200</v>
      </c>
      <c r="F73" s="32"/>
      <c r="G73" s="32"/>
      <c r="H73" s="121">
        <v>79.85</v>
      </c>
      <c r="I73" s="121">
        <v>57.8056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4399</v>
      </c>
      <c r="D74" s="31">
        <v>3922</v>
      </c>
      <c r="E74" s="31">
        <v>3950</v>
      </c>
      <c r="F74" s="32"/>
      <c r="G74" s="32"/>
      <c r="H74" s="121">
        <v>9.095</v>
      </c>
      <c r="I74" s="121">
        <v>5.883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1621</v>
      </c>
      <c r="D75" s="31">
        <v>1728</v>
      </c>
      <c r="E75" s="31">
        <v>1728</v>
      </c>
      <c r="F75" s="32"/>
      <c r="G75" s="32"/>
      <c r="H75" s="121">
        <v>1.408</v>
      </c>
      <c r="I75" s="121">
        <v>2.137536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6993</v>
      </c>
      <c r="D76" s="31">
        <v>6471</v>
      </c>
      <c r="E76" s="31">
        <v>6500</v>
      </c>
      <c r="F76" s="32"/>
      <c r="G76" s="32"/>
      <c r="H76" s="121">
        <v>21.716</v>
      </c>
      <c r="I76" s="121">
        <v>21.235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844</v>
      </c>
      <c r="D77" s="31">
        <v>1004</v>
      </c>
      <c r="E77" s="31">
        <v>1000</v>
      </c>
      <c r="F77" s="32"/>
      <c r="G77" s="32"/>
      <c r="H77" s="121">
        <v>0.687</v>
      </c>
      <c r="I77" s="121">
        <v>1.6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2530</v>
      </c>
      <c r="D78" s="31">
        <v>2000</v>
      </c>
      <c r="E78" s="31">
        <v>2000</v>
      </c>
      <c r="F78" s="32"/>
      <c r="G78" s="32"/>
      <c r="H78" s="121">
        <v>4.947</v>
      </c>
      <c r="I78" s="121">
        <v>5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25055</v>
      </c>
      <c r="D79" s="31">
        <v>18720</v>
      </c>
      <c r="E79" s="31">
        <v>19000</v>
      </c>
      <c r="F79" s="32"/>
      <c r="G79" s="32"/>
      <c r="H79" s="121">
        <v>71.918</v>
      </c>
      <c r="I79" s="121">
        <v>43.1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61411</v>
      </c>
      <c r="D80" s="39">
        <v>49132</v>
      </c>
      <c r="E80" s="39">
        <v>49453</v>
      </c>
      <c r="F80" s="40">
        <f>IF(D80&gt;0,100*E80/D80,0)</f>
        <v>100.65334201742246</v>
      </c>
      <c r="G80" s="41"/>
      <c r="H80" s="122">
        <v>189.62099999999998</v>
      </c>
      <c r="I80" s="123">
        <v>136.784136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2</v>
      </c>
      <c r="D82" s="31"/>
      <c r="E82" s="31"/>
      <c r="F82" s="32"/>
      <c r="G82" s="32"/>
      <c r="H82" s="121">
        <v>0.001</v>
      </c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>
        <v>1</v>
      </c>
      <c r="D83" s="31"/>
      <c r="E83" s="31"/>
      <c r="F83" s="32"/>
      <c r="G83" s="32"/>
      <c r="H83" s="121">
        <v>0.001</v>
      </c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>
        <v>3</v>
      </c>
      <c r="D84" s="39"/>
      <c r="E84" s="39"/>
      <c r="F84" s="40"/>
      <c r="G84" s="41"/>
      <c r="H84" s="122">
        <v>0.002</v>
      </c>
      <c r="I84" s="123"/>
      <c r="J84" s="123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>
        <v>195684</v>
      </c>
      <c r="D88" s="54">
        <v>211198</v>
      </c>
      <c r="E88" s="54">
        <v>211706</v>
      </c>
      <c r="F88" s="55">
        <f>IF(D88&gt;0,100*E88/D88,0)</f>
        <v>100.24053258080096</v>
      </c>
      <c r="G88" s="41"/>
      <c r="H88" s="126">
        <v>449.67519999999996</v>
      </c>
      <c r="I88" s="127">
        <v>439.808936</v>
      </c>
      <c r="J88" s="127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6"/>
  <sheetViews>
    <sheetView zoomScalePageLayoutView="0" workbookViewId="0" topLeftCell="A1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262</v>
      </c>
      <c r="D7" s="22" t="s">
        <v>262</v>
      </c>
      <c r="E7" s="22"/>
      <c r="F7" s="23" t="str">
        <f>CONCATENATE(D6,"=100")</f>
        <v>2014=100</v>
      </c>
      <c r="G7" s="24"/>
      <c r="H7" s="21" t="s">
        <v>262</v>
      </c>
      <c r="I7" s="22" t="s">
        <v>262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9185.380875260538</v>
      </c>
      <c r="D9" s="31">
        <v>9232</v>
      </c>
      <c r="E9" s="31">
        <v>9231</v>
      </c>
      <c r="F9" s="32"/>
      <c r="G9" s="32"/>
      <c r="H9" s="121">
        <v>71.2485145301986</v>
      </c>
      <c r="I9" s="121">
        <v>75.453</v>
      </c>
      <c r="J9" s="121">
        <v>71.479</v>
      </c>
      <c r="K9" s="33"/>
    </row>
    <row r="10" spans="1:11" s="34" customFormat="1" ht="11.25" customHeight="1">
      <c r="A10" s="36" t="s">
        <v>9</v>
      </c>
      <c r="B10" s="30"/>
      <c r="C10" s="31">
        <v>1962.0382392780084</v>
      </c>
      <c r="D10" s="31">
        <v>2271</v>
      </c>
      <c r="E10" s="31">
        <v>2272</v>
      </c>
      <c r="F10" s="32"/>
      <c r="G10" s="32"/>
      <c r="H10" s="121">
        <v>13.972223672605695</v>
      </c>
      <c r="I10" s="121">
        <v>17.069</v>
      </c>
      <c r="J10" s="121">
        <v>16.657</v>
      </c>
      <c r="K10" s="33"/>
    </row>
    <row r="11" spans="1:11" s="34" customFormat="1" ht="11.25" customHeight="1">
      <c r="A11" s="29" t="s">
        <v>10</v>
      </c>
      <c r="B11" s="30"/>
      <c r="C11" s="31">
        <v>1951.8288187632734</v>
      </c>
      <c r="D11" s="31">
        <v>2013</v>
      </c>
      <c r="E11" s="31">
        <v>2013</v>
      </c>
      <c r="F11" s="32"/>
      <c r="G11" s="32"/>
      <c r="H11" s="121">
        <v>14.403056232804708</v>
      </c>
      <c r="I11" s="121">
        <v>15.597</v>
      </c>
      <c r="J11" s="121">
        <v>15.57</v>
      </c>
      <c r="K11" s="33"/>
    </row>
    <row r="12" spans="1:11" s="34" customFormat="1" ht="11.25" customHeight="1">
      <c r="A12" s="36" t="s">
        <v>11</v>
      </c>
      <c r="B12" s="30"/>
      <c r="C12" s="31">
        <v>6161.86188592168</v>
      </c>
      <c r="D12" s="31">
        <v>6113</v>
      </c>
      <c r="E12" s="31">
        <v>6113</v>
      </c>
      <c r="F12" s="32"/>
      <c r="G12" s="32"/>
      <c r="H12" s="121">
        <v>50.34200887190916</v>
      </c>
      <c r="I12" s="121">
        <v>51.313</v>
      </c>
      <c r="J12" s="121">
        <v>50.407</v>
      </c>
      <c r="K12" s="33"/>
    </row>
    <row r="13" spans="1:11" s="43" customFormat="1" ht="11.25" customHeight="1">
      <c r="A13" s="37" t="s">
        <v>12</v>
      </c>
      <c r="B13" s="38"/>
      <c r="C13" s="39">
        <v>19261.1098192235</v>
      </c>
      <c r="D13" s="39">
        <v>19629</v>
      </c>
      <c r="E13" s="39">
        <v>19629</v>
      </c>
      <c r="F13" s="40">
        <f>IF(D13&gt;0,100*E13/D13,0)</f>
        <v>100</v>
      </c>
      <c r="G13" s="41"/>
      <c r="H13" s="122">
        <v>149.96580330751817</v>
      </c>
      <c r="I13" s="123">
        <v>159.43200000000002</v>
      </c>
      <c r="J13" s="123">
        <v>154.113</v>
      </c>
      <c r="K13" s="42">
        <f>IF(I13&gt;0,100*J13/I13,0)</f>
        <v>96.66378142405539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300</v>
      </c>
      <c r="D15" s="39">
        <v>405</v>
      </c>
      <c r="E15" s="39">
        <v>475</v>
      </c>
      <c r="F15" s="40">
        <f>IF(D15&gt;0,100*E15/D15,0)</f>
        <v>117.28395061728395</v>
      </c>
      <c r="G15" s="41"/>
      <c r="H15" s="122">
        <v>0.75</v>
      </c>
      <c r="I15" s="123">
        <v>0.85</v>
      </c>
      <c r="J15" s="123">
        <v>0.997</v>
      </c>
      <c r="K15" s="42">
        <f>IF(I15&gt;0,100*J15/I15,0)</f>
        <v>117.29411764705883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325</v>
      </c>
      <c r="D17" s="39">
        <v>133</v>
      </c>
      <c r="E17" s="39">
        <v>133</v>
      </c>
      <c r="F17" s="40">
        <f>IF(D17&gt;0,100*E17/D17,0)</f>
        <v>100</v>
      </c>
      <c r="G17" s="41"/>
      <c r="H17" s="122">
        <v>5.82</v>
      </c>
      <c r="I17" s="123">
        <v>1.197</v>
      </c>
      <c r="J17" s="123">
        <v>1.04937</v>
      </c>
      <c r="K17" s="42">
        <f>IF(I17&gt;0,100*J17/I17,0)</f>
        <v>87.66666666666666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2</v>
      </c>
      <c r="D19" s="31">
        <v>13</v>
      </c>
      <c r="E19" s="31">
        <v>9</v>
      </c>
      <c r="F19" s="32"/>
      <c r="G19" s="32"/>
      <c r="H19" s="121">
        <v>0.007</v>
      </c>
      <c r="I19" s="121">
        <v>0.042</v>
      </c>
      <c r="J19" s="121">
        <v>0.037</v>
      </c>
      <c r="K19" s="33"/>
    </row>
    <row r="20" spans="1:11" s="34" customFormat="1" ht="11.25" customHeight="1">
      <c r="A20" s="36" t="s">
        <v>16</v>
      </c>
      <c r="B20" s="30"/>
      <c r="C20" s="31">
        <v>202</v>
      </c>
      <c r="D20" s="31">
        <v>228</v>
      </c>
      <c r="E20" s="31">
        <v>199</v>
      </c>
      <c r="F20" s="32"/>
      <c r="G20" s="32"/>
      <c r="H20" s="121">
        <v>0.606</v>
      </c>
      <c r="I20" s="121">
        <v>0.708</v>
      </c>
      <c r="J20" s="121">
        <v>0.836</v>
      </c>
      <c r="K20" s="33"/>
    </row>
    <row r="21" spans="1:11" s="34" customFormat="1" ht="11.25" customHeight="1">
      <c r="A21" s="36" t="s">
        <v>17</v>
      </c>
      <c r="B21" s="30"/>
      <c r="C21" s="31">
        <v>147</v>
      </c>
      <c r="D21" s="31">
        <v>139</v>
      </c>
      <c r="E21" s="31">
        <v>113</v>
      </c>
      <c r="F21" s="32"/>
      <c r="G21" s="32"/>
      <c r="H21" s="121">
        <v>0.441</v>
      </c>
      <c r="I21" s="121">
        <v>0.44</v>
      </c>
      <c r="J21" s="121">
        <v>0.465</v>
      </c>
      <c r="K21" s="33"/>
    </row>
    <row r="22" spans="1:11" s="43" customFormat="1" ht="11.25" customHeight="1">
      <c r="A22" s="37" t="s">
        <v>18</v>
      </c>
      <c r="B22" s="38"/>
      <c r="C22" s="39">
        <v>351</v>
      </c>
      <c r="D22" s="39">
        <v>380</v>
      </c>
      <c r="E22" s="39">
        <v>321</v>
      </c>
      <c r="F22" s="40">
        <f>IF(D22&gt;0,100*E22/D22,0)</f>
        <v>84.47368421052632</v>
      </c>
      <c r="G22" s="41"/>
      <c r="H22" s="122">
        <v>1.054</v>
      </c>
      <c r="I22" s="123">
        <v>1.19</v>
      </c>
      <c r="J22" s="123">
        <v>1.338</v>
      </c>
      <c r="K22" s="42">
        <f>IF(I22&gt;0,100*J22/I22,0)</f>
        <v>112.43697478991598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21414</v>
      </c>
      <c r="D24" s="39">
        <v>20995</v>
      </c>
      <c r="E24" s="39">
        <v>18042</v>
      </c>
      <c r="F24" s="40">
        <f>IF(D24&gt;0,100*E24/D24,0)</f>
        <v>85.9347463681829</v>
      </c>
      <c r="G24" s="41"/>
      <c r="H24" s="122">
        <v>220.211</v>
      </c>
      <c r="I24" s="123">
        <v>238.899</v>
      </c>
      <c r="J24" s="123">
        <v>195.55</v>
      </c>
      <c r="K24" s="42">
        <f>IF(I24&gt;0,100*J24/I24,0)</f>
        <v>81.85467498817492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900</v>
      </c>
      <c r="D26" s="39">
        <v>896</v>
      </c>
      <c r="E26" s="39">
        <v>700</v>
      </c>
      <c r="F26" s="40">
        <f>IF(D26&gt;0,100*E26/D26,0)</f>
        <v>78.125</v>
      </c>
      <c r="G26" s="41"/>
      <c r="H26" s="122">
        <v>8.1</v>
      </c>
      <c r="I26" s="123">
        <v>10.126</v>
      </c>
      <c r="J26" s="123">
        <v>7.14</v>
      </c>
      <c r="K26" s="42">
        <f>IF(I26&gt;0,100*J26/I26,0)</f>
        <v>70.51155441437884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48840</v>
      </c>
      <c r="D28" s="31">
        <v>52431</v>
      </c>
      <c r="E28" s="31">
        <v>51179</v>
      </c>
      <c r="F28" s="32"/>
      <c r="G28" s="32"/>
      <c r="H28" s="121">
        <v>624.419</v>
      </c>
      <c r="I28" s="121">
        <v>656.803</v>
      </c>
      <c r="J28" s="121">
        <v>716.506</v>
      </c>
      <c r="K28" s="33"/>
    </row>
    <row r="29" spans="1:11" s="34" customFormat="1" ht="11.25" customHeight="1">
      <c r="A29" s="36" t="s">
        <v>22</v>
      </c>
      <c r="B29" s="30"/>
      <c r="C29" s="31">
        <v>3414</v>
      </c>
      <c r="D29" s="31">
        <v>4067</v>
      </c>
      <c r="E29" s="31">
        <v>3474</v>
      </c>
      <c r="F29" s="32"/>
      <c r="G29" s="32"/>
      <c r="H29" s="121">
        <v>36.541</v>
      </c>
      <c r="I29" s="121">
        <v>46.895</v>
      </c>
      <c r="J29" s="121">
        <v>37.127</v>
      </c>
      <c r="K29" s="33"/>
    </row>
    <row r="30" spans="1:11" s="34" customFormat="1" ht="11.25" customHeight="1">
      <c r="A30" s="36" t="s">
        <v>23</v>
      </c>
      <c r="B30" s="30"/>
      <c r="C30" s="31">
        <v>23218</v>
      </c>
      <c r="D30" s="31">
        <v>22960</v>
      </c>
      <c r="E30" s="31">
        <v>19920</v>
      </c>
      <c r="F30" s="32"/>
      <c r="G30" s="32"/>
      <c r="H30" s="121">
        <v>295.088</v>
      </c>
      <c r="I30" s="121">
        <v>267.074</v>
      </c>
      <c r="J30" s="121">
        <v>182.972</v>
      </c>
      <c r="K30" s="33"/>
    </row>
    <row r="31" spans="1:11" s="43" customFormat="1" ht="11.25" customHeight="1">
      <c r="A31" s="44" t="s">
        <v>24</v>
      </c>
      <c r="B31" s="38"/>
      <c r="C31" s="39">
        <v>75472</v>
      </c>
      <c r="D31" s="39">
        <v>79458</v>
      </c>
      <c r="E31" s="39">
        <v>74573</v>
      </c>
      <c r="F31" s="40">
        <f>IF(D31&gt;0,100*E31/D31,0)</f>
        <v>93.8520979637041</v>
      </c>
      <c r="G31" s="41"/>
      <c r="H31" s="122">
        <v>956.048</v>
      </c>
      <c r="I31" s="123">
        <v>970.7719999999999</v>
      </c>
      <c r="J31" s="123">
        <v>936.6049999999999</v>
      </c>
      <c r="K31" s="42">
        <f>IF(I31&gt;0,100*J31/I31,0)</f>
        <v>96.48043000828206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303</v>
      </c>
      <c r="D33" s="31">
        <v>153</v>
      </c>
      <c r="E33" s="31">
        <v>150</v>
      </c>
      <c r="F33" s="32"/>
      <c r="G33" s="32"/>
      <c r="H33" s="121">
        <v>2.979</v>
      </c>
      <c r="I33" s="121">
        <v>1.233</v>
      </c>
      <c r="J33" s="121">
        <v>1.2</v>
      </c>
      <c r="K33" s="33"/>
    </row>
    <row r="34" spans="1:11" s="34" customFormat="1" ht="11.25" customHeight="1">
      <c r="A34" s="36" t="s">
        <v>26</v>
      </c>
      <c r="B34" s="30"/>
      <c r="C34" s="31">
        <v>7839</v>
      </c>
      <c r="D34" s="31">
        <v>7995</v>
      </c>
      <c r="E34" s="31">
        <v>8174</v>
      </c>
      <c r="F34" s="32"/>
      <c r="G34" s="32"/>
      <c r="H34" s="121">
        <v>101.192</v>
      </c>
      <c r="I34" s="121">
        <v>97.198</v>
      </c>
      <c r="J34" s="121">
        <v>96.5</v>
      </c>
      <c r="K34" s="33"/>
    </row>
    <row r="35" spans="1:11" s="34" customFormat="1" ht="11.25" customHeight="1">
      <c r="A35" s="36" t="s">
        <v>27</v>
      </c>
      <c r="B35" s="30"/>
      <c r="C35" s="31">
        <v>31000</v>
      </c>
      <c r="D35" s="31">
        <v>29934</v>
      </c>
      <c r="E35" s="31">
        <v>30000</v>
      </c>
      <c r="F35" s="32"/>
      <c r="G35" s="32"/>
      <c r="H35" s="121">
        <v>335</v>
      </c>
      <c r="I35" s="121">
        <v>305.072</v>
      </c>
      <c r="J35" s="121">
        <v>280</v>
      </c>
      <c r="K35" s="33"/>
    </row>
    <row r="36" spans="1:11" s="34" customFormat="1" ht="11.25" customHeight="1">
      <c r="A36" s="36" t="s">
        <v>28</v>
      </c>
      <c r="B36" s="30"/>
      <c r="C36" s="31">
        <v>67</v>
      </c>
      <c r="D36" s="31">
        <v>65</v>
      </c>
      <c r="E36" s="31">
        <v>117</v>
      </c>
      <c r="F36" s="32"/>
      <c r="G36" s="32"/>
      <c r="H36" s="121">
        <v>0.599</v>
      </c>
      <c r="I36" s="121">
        <v>0.585</v>
      </c>
      <c r="J36" s="121">
        <v>1.053</v>
      </c>
      <c r="K36" s="33"/>
    </row>
    <row r="37" spans="1:11" s="43" customFormat="1" ht="11.25" customHeight="1">
      <c r="A37" s="37" t="s">
        <v>29</v>
      </c>
      <c r="B37" s="38"/>
      <c r="C37" s="39">
        <v>39209</v>
      </c>
      <c r="D37" s="39">
        <v>38147</v>
      </c>
      <c r="E37" s="39">
        <v>38441</v>
      </c>
      <c r="F37" s="40">
        <f>IF(D37&gt;0,100*E37/D37,0)</f>
        <v>100.77070280756023</v>
      </c>
      <c r="G37" s="41"/>
      <c r="H37" s="122">
        <v>439.77</v>
      </c>
      <c r="I37" s="123">
        <v>404.08799999999997</v>
      </c>
      <c r="J37" s="123">
        <v>378.753</v>
      </c>
      <c r="K37" s="42">
        <f>IF(I37&gt;0,100*J37/I37,0)</f>
        <v>93.73032606758923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326</v>
      </c>
      <c r="D39" s="39">
        <v>220</v>
      </c>
      <c r="E39" s="39">
        <v>220</v>
      </c>
      <c r="F39" s="40">
        <f>IF(D39&gt;0,100*E39/D39,0)</f>
        <v>100</v>
      </c>
      <c r="G39" s="41"/>
      <c r="H39" s="122">
        <v>1.793</v>
      </c>
      <c r="I39" s="123">
        <v>1.209</v>
      </c>
      <c r="J39" s="123">
        <v>1.2</v>
      </c>
      <c r="K39" s="42">
        <f>IF(I39&gt;0,100*J39/I39,0)</f>
        <v>99.25558312655086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1511</v>
      </c>
      <c r="D41" s="31">
        <v>1591</v>
      </c>
      <c r="E41" s="31">
        <v>1771</v>
      </c>
      <c r="F41" s="32"/>
      <c r="G41" s="32"/>
      <c r="H41" s="121">
        <v>20.701</v>
      </c>
      <c r="I41" s="121">
        <v>22.131</v>
      </c>
      <c r="J41" s="121">
        <v>21.695</v>
      </c>
      <c r="K41" s="33"/>
    </row>
    <row r="42" spans="1:11" s="34" customFormat="1" ht="11.25" customHeight="1">
      <c r="A42" s="36" t="s">
        <v>32</v>
      </c>
      <c r="B42" s="30"/>
      <c r="C42" s="31">
        <v>850</v>
      </c>
      <c r="D42" s="31">
        <v>950</v>
      </c>
      <c r="E42" s="31">
        <v>1046</v>
      </c>
      <c r="F42" s="32"/>
      <c r="G42" s="32"/>
      <c r="H42" s="121">
        <v>8.925</v>
      </c>
      <c r="I42" s="121">
        <v>9.975</v>
      </c>
      <c r="J42" s="121">
        <v>10.983</v>
      </c>
      <c r="K42" s="33"/>
    </row>
    <row r="43" spans="1:11" s="34" customFormat="1" ht="11.25" customHeight="1">
      <c r="A43" s="36" t="s">
        <v>33</v>
      </c>
      <c r="B43" s="30"/>
      <c r="C43" s="31">
        <v>65263</v>
      </c>
      <c r="D43" s="31">
        <v>66508</v>
      </c>
      <c r="E43" s="31">
        <v>64547</v>
      </c>
      <c r="F43" s="32"/>
      <c r="G43" s="32"/>
      <c r="H43" s="121">
        <v>659.156</v>
      </c>
      <c r="I43" s="121">
        <v>658.429</v>
      </c>
      <c r="J43" s="121">
        <v>768.109</v>
      </c>
      <c r="K43" s="33"/>
    </row>
    <row r="44" spans="1:11" s="34" customFormat="1" ht="11.25" customHeight="1">
      <c r="A44" s="36" t="s">
        <v>34</v>
      </c>
      <c r="B44" s="30"/>
      <c r="C44" s="31">
        <v>4330</v>
      </c>
      <c r="D44" s="31">
        <v>4616</v>
      </c>
      <c r="E44" s="31">
        <v>4045</v>
      </c>
      <c r="F44" s="32"/>
      <c r="G44" s="32"/>
      <c r="H44" s="121">
        <v>43.3</v>
      </c>
      <c r="I44" s="121">
        <v>46.16</v>
      </c>
      <c r="J44" s="121">
        <v>40.45</v>
      </c>
      <c r="K44" s="33"/>
    </row>
    <row r="45" spans="1:11" s="34" customFormat="1" ht="11.25" customHeight="1">
      <c r="A45" s="36" t="s">
        <v>35</v>
      </c>
      <c r="B45" s="30"/>
      <c r="C45" s="31">
        <v>18380</v>
      </c>
      <c r="D45" s="31">
        <v>18300</v>
      </c>
      <c r="E45" s="31">
        <v>18230</v>
      </c>
      <c r="F45" s="32"/>
      <c r="G45" s="32"/>
      <c r="H45" s="121">
        <v>199.423</v>
      </c>
      <c r="I45" s="121">
        <v>224.175</v>
      </c>
      <c r="J45" s="121">
        <v>223.318</v>
      </c>
      <c r="K45" s="33"/>
    </row>
    <row r="46" spans="1:11" s="34" customFormat="1" ht="11.25" customHeight="1">
      <c r="A46" s="36" t="s">
        <v>36</v>
      </c>
      <c r="B46" s="30"/>
      <c r="C46" s="31">
        <v>260</v>
      </c>
      <c r="D46" s="31">
        <v>111</v>
      </c>
      <c r="E46" s="31">
        <v>103</v>
      </c>
      <c r="F46" s="32"/>
      <c r="G46" s="32"/>
      <c r="H46" s="121">
        <v>2.6</v>
      </c>
      <c r="I46" s="121">
        <v>0.999</v>
      </c>
      <c r="J46" s="121">
        <v>1.03</v>
      </c>
      <c r="K46" s="33"/>
    </row>
    <row r="47" spans="1:11" s="34" customFormat="1" ht="11.25" customHeight="1">
      <c r="A47" s="36" t="s">
        <v>37</v>
      </c>
      <c r="B47" s="30"/>
      <c r="C47" s="31">
        <v>335</v>
      </c>
      <c r="D47" s="31">
        <v>354</v>
      </c>
      <c r="E47" s="31">
        <v>198</v>
      </c>
      <c r="F47" s="32"/>
      <c r="G47" s="32"/>
      <c r="H47" s="121">
        <v>3.685</v>
      </c>
      <c r="I47" s="121">
        <v>4.071</v>
      </c>
      <c r="J47" s="121">
        <v>2.376</v>
      </c>
      <c r="K47" s="33"/>
    </row>
    <row r="48" spans="1:11" s="34" customFormat="1" ht="11.25" customHeight="1">
      <c r="A48" s="36" t="s">
        <v>38</v>
      </c>
      <c r="B48" s="30"/>
      <c r="C48" s="31">
        <v>10086</v>
      </c>
      <c r="D48" s="31">
        <v>9224</v>
      </c>
      <c r="E48" s="31">
        <v>9082</v>
      </c>
      <c r="F48" s="32"/>
      <c r="G48" s="32"/>
      <c r="H48" s="121">
        <v>110.946</v>
      </c>
      <c r="I48" s="121">
        <v>101.464</v>
      </c>
      <c r="J48" s="121">
        <v>108.984</v>
      </c>
      <c r="K48" s="33"/>
    </row>
    <row r="49" spans="1:11" s="34" customFormat="1" ht="11.25" customHeight="1">
      <c r="A49" s="36" t="s">
        <v>39</v>
      </c>
      <c r="B49" s="30"/>
      <c r="C49" s="31">
        <v>21100</v>
      </c>
      <c r="D49" s="31">
        <v>19698</v>
      </c>
      <c r="E49" s="31">
        <v>18507</v>
      </c>
      <c r="F49" s="32"/>
      <c r="G49" s="32"/>
      <c r="H49" s="121">
        <v>242.75</v>
      </c>
      <c r="I49" s="121">
        <v>230.467</v>
      </c>
      <c r="J49" s="121">
        <v>240.591</v>
      </c>
      <c r="K49" s="33"/>
    </row>
    <row r="50" spans="1:11" s="43" customFormat="1" ht="11.25" customHeight="1">
      <c r="A50" s="44" t="s">
        <v>40</v>
      </c>
      <c r="B50" s="38"/>
      <c r="C50" s="39">
        <v>122115</v>
      </c>
      <c r="D50" s="39">
        <v>121352</v>
      </c>
      <c r="E50" s="39">
        <v>117529</v>
      </c>
      <c r="F50" s="40">
        <f>IF(D50&gt;0,100*E50/D50,0)</f>
        <v>96.84966049179248</v>
      </c>
      <c r="G50" s="41"/>
      <c r="H50" s="122">
        <v>1291.4859999999999</v>
      </c>
      <c r="I50" s="123">
        <v>1297.871</v>
      </c>
      <c r="J50" s="123">
        <v>1417.536</v>
      </c>
      <c r="K50" s="42">
        <f>IF(I50&gt;0,100*J50/I50,0)</f>
        <v>109.22009968633246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7250</v>
      </c>
      <c r="D52" s="39">
        <v>7269</v>
      </c>
      <c r="E52" s="39">
        <v>7269</v>
      </c>
      <c r="F52" s="40">
        <f>IF(D52&gt;0,100*E52/D52,0)</f>
        <v>100</v>
      </c>
      <c r="G52" s="41"/>
      <c r="H52" s="122">
        <v>105</v>
      </c>
      <c r="I52" s="123">
        <v>94.068</v>
      </c>
      <c r="J52" s="123">
        <v>94.068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15900</v>
      </c>
      <c r="D54" s="31">
        <v>13800</v>
      </c>
      <c r="E54" s="31">
        <v>11000</v>
      </c>
      <c r="F54" s="32"/>
      <c r="G54" s="32"/>
      <c r="H54" s="121">
        <v>219.42</v>
      </c>
      <c r="I54" s="121">
        <v>186.3</v>
      </c>
      <c r="J54" s="121">
        <v>146.3</v>
      </c>
      <c r="K54" s="33"/>
    </row>
    <row r="55" spans="1:11" s="34" customFormat="1" ht="11.25" customHeight="1">
      <c r="A55" s="36" t="s">
        <v>43</v>
      </c>
      <c r="B55" s="30"/>
      <c r="C55" s="31">
        <v>7140</v>
      </c>
      <c r="D55" s="31">
        <v>7042</v>
      </c>
      <c r="E55" s="31">
        <v>5854</v>
      </c>
      <c r="F55" s="32"/>
      <c r="G55" s="32"/>
      <c r="H55" s="121">
        <v>89.25</v>
      </c>
      <c r="I55" s="121">
        <v>77.748</v>
      </c>
      <c r="J55" s="121">
        <v>64.395</v>
      </c>
      <c r="K55" s="33"/>
    </row>
    <row r="56" spans="1:11" s="34" customFormat="1" ht="11.25" customHeight="1">
      <c r="A56" s="36" t="s">
        <v>44</v>
      </c>
      <c r="B56" s="30"/>
      <c r="C56" s="31">
        <v>1780</v>
      </c>
      <c r="D56" s="31">
        <v>1083</v>
      </c>
      <c r="E56" s="31">
        <v>1925</v>
      </c>
      <c r="F56" s="32"/>
      <c r="G56" s="32"/>
      <c r="H56" s="121">
        <v>18.5</v>
      </c>
      <c r="I56" s="121">
        <v>12.99</v>
      </c>
      <c r="J56" s="121">
        <v>21.5</v>
      </c>
      <c r="K56" s="33"/>
    </row>
    <row r="57" spans="1:11" s="34" customFormat="1" ht="11.25" customHeight="1">
      <c r="A57" s="36" t="s">
        <v>45</v>
      </c>
      <c r="B57" s="30"/>
      <c r="C57" s="31">
        <v>3621</v>
      </c>
      <c r="D57" s="31">
        <v>3507</v>
      </c>
      <c r="E57" s="31">
        <v>3181</v>
      </c>
      <c r="F57" s="32"/>
      <c r="G57" s="32"/>
      <c r="H57" s="121">
        <v>43.452</v>
      </c>
      <c r="I57" s="121">
        <v>41.904</v>
      </c>
      <c r="J57" s="121">
        <v>38.172</v>
      </c>
      <c r="K57" s="33"/>
    </row>
    <row r="58" spans="1:11" s="34" customFormat="1" ht="11.25" customHeight="1">
      <c r="A58" s="36" t="s">
        <v>46</v>
      </c>
      <c r="B58" s="30"/>
      <c r="C58" s="31">
        <v>11565</v>
      </c>
      <c r="D58" s="31">
        <v>9737</v>
      </c>
      <c r="E58" s="31">
        <v>8263</v>
      </c>
      <c r="F58" s="32"/>
      <c r="G58" s="32"/>
      <c r="H58" s="121">
        <v>142.99</v>
      </c>
      <c r="I58" s="121">
        <v>120.667</v>
      </c>
      <c r="J58" s="121">
        <v>79.403</v>
      </c>
      <c r="K58" s="33"/>
    </row>
    <row r="59" spans="1:11" s="43" customFormat="1" ht="11.25" customHeight="1">
      <c r="A59" s="37" t="s">
        <v>47</v>
      </c>
      <c r="B59" s="38"/>
      <c r="C59" s="39">
        <v>40006</v>
      </c>
      <c r="D59" s="39">
        <v>35169</v>
      </c>
      <c r="E59" s="39">
        <v>30223</v>
      </c>
      <c r="F59" s="40">
        <f>IF(D59&gt;0,100*E59/D59,0)</f>
        <v>85.9364781483693</v>
      </c>
      <c r="G59" s="41"/>
      <c r="H59" s="122">
        <v>513.612</v>
      </c>
      <c r="I59" s="123">
        <v>439.60900000000004</v>
      </c>
      <c r="J59" s="123">
        <v>349.77</v>
      </c>
      <c r="K59" s="42">
        <f>IF(I59&gt;0,100*J59/I59,0)</f>
        <v>79.56388517978476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400</v>
      </c>
      <c r="D61" s="31">
        <v>410</v>
      </c>
      <c r="E61" s="31">
        <v>320</v>
      </c>
      <c r="F61" s="32"/>
      <c r="G61" s="32"/>
      <c r="H61" s="121">
        <v>4</v>
      </c>
      <c r="I61" s="121">
        <v>4.92</v>
      </c>
      <c r="J61" s="121">
        <v>3.2</v>
      </c>
      <c r="K61" s="33"/>
    </row>
    <row r="62" spans="1:11" s="34" customFormat="1" ht="11.25" customHeight="1">
      <c r="A62" s="36" t="s">
        <v>49</v>
      </c>
      <c r="B62" s="30"/>
      <c r="C62" s="31">
        <v>176</v>
      </c>
      <c r="D62" s="31">
        <v>86</v>
      </c>
      <c r="E62" s="31">
        <v>95</v>
      </c>
      <c r="F62" s="32"/>
      <c r="G62" s="32"/>
      <c r="H62" s="121">
        <v>0.615</v>
      </c>
      <c r="I62" s="121">
        <v>0.324</v>
      </c>
      <c r="J62" s="121">
        <v>0.375</v>
      </c>
      <c r="K62" s="33"/>
    </row>
    <row r="63" spans="1:11" s="34" customFormat="1" ht="11.25" customHeight="1">
      <c r="A63" s="36" t="s">
        <v>50</v>
      </c>
      <c r="B63" s="30"/>
      <c r="C63" s="31">
        <v>206</v>
      </c>
      <c r="D63" s="31">
        <v>368</v>
      </c>
      <c r="E63" s="31">
        <v>312</v>
      </c>
      <c r="F63" s="32"/>
      <c r="G63" s="32"/>
      <c r="H63" s="121">
        <v>3</v>
      </c>
      <c r="I63" s="121">
        <v>4.2</v>
      </c>
      <c r="J63" s="121">
        <v>3.4</v>
      </c>
      <c r="K63" s="33"/>
    </row>
    <row r="64" spans="1:11" s="43" customFormat="1" ht="11.25" customHeight="1">
      <c r="A64" s="37" t="s">
        <v>51</v>
      </c>
      <c r="B64" s="38"/>
      <c r="C64" s="39">
        <v>782</v>
      </c>
      <c r="D64" s="39">
        <v>864</v>
      </c>
      <c r="E64" s="39">
        <v>727</v>
      </c>
      <c r="F64" s="40">
        <f>IF(D64&gt;0,100*E64/D64,0)</f>
        <v>84.14351851851852</v>
      </c>
      <c r="G64" s="41"/>
      <c r="H64" s="122">
        <v>7.615</v>
      </c>
      <c r="I64" s="123">
        <v>9.443999999999999</v>
      </c>
      <c r="J64" s="123">
        <v>6.975</v>
      </c>
      <c r="K64" s="42">
        <f>IF(I64&gt;0,100*J64/I64,0)</f>
        <v>73.85641677255401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137</v>
      </c>
      <c r="D66" s="39">
        <v>474</v>
      </c>
      <c r="E66" s="39">
        <v>170</v>
      </c>
      <c r="F66" s="40">
        <f>IF(D66&gt;0,100*E66/D66,0)</f>
        <v>35.86497890295359</v>
      </c>
      <c r="G66" s="41"/>
      <c r="H66" s="122">
        <v>1.394</v>
      </c>
      <c r="I66" s="123">
        <v>4.822</v>
      </c>
      <c r="J66" s="123">
        <v>1.046</v>
      </c>
      <c r="K66" s="42">
        <f>IF(I66&gt;0,100*J66/I66,0)</f>
        <v>21.692243882206554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46100</v>
      </c>
      <c r="D68" s="31">
        <v>41021</v>
      </c>
      <c r="E68" s="31">
        <v>35350</v>
      </c>
      <c r="F68" s="32"/>
      <c r="G68" s="32"/>
      <c r="H68" s="121">
        <v>534</v>
      </c>
      <c r="I68" s="121">
        <v>506.035</v>
      </c>
      <c r="J68" s="121">
        <v>446</v>
      </c>
      <c r="K68" s="33"/>
    </row>
    <row r="69" spans="1:11" s="34" customFormat="1" ht="11.25" customHeight="1">
      <c r="A69" s="36" t="s">
        <v>54</v>
      </c>
      <c r="B69" s="30"/>
      <c r="C69" s="31">
        <v>22000</v>
      </c>
      <c r="D69" s="31">
        <v>21848</v>
      </c>
      <c r="E69" s="31">
        <v>20500</v>
      </c>
      <c r="F69" s="32"/>
      <c r="G69" s="32"/>
      <c r="H69" s="121">
        <v>256</v>
      </c>
      <c r="I69" s="121">
        <v>273.318</v>
      </c>
      <c r="J69" s="121">
        <v>262</v>
      </c>
      <c r="K69" s="33"/>
    </row>
    <row r="70" spans="1:11" s="43" customFormat="1" ht="11.25" customHeight="1">
      <c r="A70" s="37" t="s">
        <v>55</v>
      </c>
      <c r="B70" s="38"/>
      <c r="C70" s="39">
        <v>68100</v>
      </c>
      <c r="D70" s="39">
        <v>62869</v>
      </c>
      <c r="E70" s="39">
        <v>55850</v>
      </c>
      <c r="F70" s="40">
        <f>IF(D70&gt;0,100*E70/D70,0)</f>
        <v>88.83551511873897</v>
      </c>
      <c r="G70" s="41"/>
      <c r="H70" s="122">
        <v>790</v>
      </c>
      <c r="I70" s="123">
        <v>779.3530000000001</v>
      </c>
      <c r="J70" s="123">
        <v>708</v>
      </c>
      <c r="K70" s="42">
        <f>IF(I70&gt;0,100*J70/I70,0)</f>
        <v>90.84458518797001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68</v>
      </c>
      <c r="D72" s="31">
        <v>9</v>
      </c>
      <c r="E72" s="31">
        <v>6</v>
      </c>
      <c r="F72" s="32"/>
      <c r="G72" s="32"/>
      <c r="H72" s="121">
        <v>0.076</v>
      </c>
      <c r="I72" s="121">
        <v>0.029</v>
      </c>
      <c r="J72" s="121">
        <v>0.013</v>
      </c>
      <c r="K72" s="33"/>
    </row>
    <row r="73" spans="1:11" s="34" customFormat="1" ht="11.25" customHeight="1">
      <c r="A73" s="36" t="s">
        <v>57</v>
      </c>
      <c r="B73" s="30"/>
      <c r="C73" s="31">
        <v>4110</v>
      </c>
      <c r="D73" s="31">
        <v>3343</v>
      </c>
      <c r="E73" s="31">
        <v>3242</v>
      </c>
      <c r="F73" s="32"/>
      <c r="G73" s="32"/>
      <c r="H73" s="121">
        <v>45.2</v>
      </c>
      <c r="I73" s="121">
        <v>40.116</v>
      </c>
      <c r="J73" s="121">
        <v>34.1</v>
      </c>
      <c r="K73" s="33"/>
    </row>
    <row r="74" spans="1:11" s="34" customFormat="1" ht="11.25" customHeight="1">
      <c r="A74" s="36" t="s">
        <v>58</v>
      </c>
      <c r="B74" s="30"/>
      <c r="C74" s="31">
        <v>8858</v>
      </c>
      <c r="D74" s="31">
        <v>7092</v>
      </c>
      <c r="E74" s="31">
        <v>5410</v>
      </c>
      <c r="F74" s="32"/>
      <c r="G74" s="32"/>
      <c r="H74" s="121">
        <v>110.725</v>
      </c>
      <c r="I74" s="121">
        <v>88.479</v>
      </c>
      <c r="J74" s="121">
        <v>64.92</v>
      </c>
      <c r="K74" s="33"/>
    </row>
    <row r="75" spans="1:11" s="34" customFormat="1" ht="11.25" customHeight="1">
      <c r="A75" s="36" t="s">
        <v>59</v>
      </c>
      <c r="B75" s="30"/>
      <c r="C75" s="31">
        <v>3249</v>
      </c>
      <c r="D75" s="31">
        <v>3218</v>
      </c>
      <c r="E75" s="31">
        <v>2900</v>
      </c>
      <c r="F75" s="32"/>
      <c r="G75" s="32"/>
      <c r="H75" s="121">
        <v>35.801</v>
      </c>
      <c r="I75" s="121">
        <v>27.629</v>
      </c>
      <c r="J75" s="121">
        <v>31.833299999999998</v>
      </c>
      <c r="K75" s="33"/>
    </row>
    <row r="76" spans="1:11" s="34" customFormat="1" ht="11.25" customHeight="1">
      <c r="A76" s="36" t="s">
        <v>60</v>
      </c>
      <c r="B76" s="30"/>
      <c r="C76" s="31">
        <v>186</v>
      </c>
      <c r="D76" s="31">
        <v>92</v>
      </c>
      <c r="E76" s="31">
        <v>231</v>
      </c>
      <c r="F76" s="32"/>
      <c r="G76" s="32"/>
      <c r="H76" s="121">
        <v>1.655</v>
      </c>
      <c r="I76" s="121">
        <v>0.966</v>
      </c>
      <c r="J76" s="121">
        <v>2.426</v>
      </c>
      <c r="K76" s="33"/>
    </row>
    <row r="77" spans="1:11" s="34" customFormat="1" ht="11.25" customHeight="1">
      <c r="A77" s="36" t="s">
        <v>61</v>
      </c>
      <c r="B77" s="30"/>
      <c r="C77" s="31">
        <v>1952</v>
      </c>
      <c r="D77" s="31">
        <v>1807</v>
      </c>
      <c r="E77" s="31">
        <v>1427</v>
      </c>
      <c r="F77" s="32"/>
      <c r="G77" s="32"/>
      <c r="H77" s="121">
        <v>23.424</v>
      </c>
      <c r="I77" s="121">
        <v>20.02</v>
      </c>
      <c r="J77" s="121">
        <v>17</v>
      </c>
      <c r="K77" s="33"/>
    </row>
    <row r="78" spans="1:11" s="34" customFormat="1" ht="11.25" customHeight="1">
      <c r="A78" s="36" t="s">
        <v>62</v>
      </c>
      <c r="B78" s="30"/>
      <c r="C78" s="31">
        <v>557</v>
      </c>
      <c r="D78" s="31">
        <v>447</v>
      </c>
      <c r="E78" s="31">
        <v>306</v>
      </c>
      <c r="F78" s="32"/>
      <c r="G78" s="32"/>
      <c r="H78" s="121">
        <v>3.676</v>
      </c>
      <c r="I78" s="121">
        <v>2.819</v>
      </c>
      <c r="J78" s="121">
        <v>2.02</v>
      </c>
      <c r="K78" s="33"/>
    </row>
    <row r="79" spans="1:11" s="34" customFormat="1" ht="11.25" customHeight="1">
      <c r="A79" s="36" t="s">
        <v>63</v>
      </c>
      <c r="B79" s="30"/>
      <c r="C79" s="31">
        <v>24378</v>
      </c>
      <c r="D79" s="31">
        <v>16443</v>
      </c>
      <c r="E79" s="31">
        <v>15920</v>
      </c>
      <c r="F79" s="32"/>
      <c r="G79" s="32"/>
      <c r="H79" s="121">
        <v>215.435</v>
      </c>
      <c r="I79" s="121">
        <v>216.323</v>
      </c>
      <c r="J79" s="121">
        <v>190</v>
      </c>
      <c r="K79" s="33"/>
    </row>
    <row r="80" spans="1:11" s="43" customFormat="1" ht="11.25" customHeight="1">
      <c r="A80" s="44" t="s">
        <v>64</v>
      </c>
      <c r="B80" s="38"/>
      <c r="C80" s="39">
        <v>43358</v>
      </c>
      <c r="D80" s="39">
        <v>32451</v>
      </c>
      <c r="E80" s="39">
        <v>29442</v>
      </c>
      <c r="F80" s="40">
        <f>IF(D80&gt;0,100*E80/D80,0)</f>
        <v>90.72755847277433</v>
      </c>
      <c r="G80" s="41"/>
      <c r="H80" s="122">
        <v>435.992</v>
      </c>
      <c r="I80" s="123">
        <v>396.381</v>
      </c>
      <c r="J80" s="123">
        <v>342.3123</v>
      </c>
      <c r="K80" s="42">
        <f>IF(I80&gt;0,100*J80/I80,0)</f>
        <v>86.35941177806201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218</v>
      </c>
      <c r="D82" s="31">
        <v>413</v>
      </c>
      <c r="E82" s="31">
        <v>413</v>
      </c>
      <c r="F82" s="32"/>
      <c r="G82" s="32"/>
      <c r="H82" s="121">
        <v>0.577</v>
      </c>
      <c r="I82" s="121">
        <v>1.064</v>
      </c>
      <c r="J82" s="121">
        <v>1.064</v>
      </c>
      <c r="K82" s="33"/>
    </row>
    <row r="83" spans="1:11" s="34" customFormat="1" ht="11.25" customHeight="1">
      <c r="A83" s="36" t="s">
        <v>66</v>
      </c>
      <c r="B83" s="30"/>
      <c r="C83" s="31">
        <v>434</v>
      </c>
      <c r="D83" s="31">
        <v>481</v>
      </c>
      <c r="E83" s="31">
        <v>400</v>
      </c>
      <c r="F83" s="32"/>
      <c r="G83" s="32"/>
      <c r="H83" s="121">
        <v>1</v>
      </c>
      <c r="I83" s="121">
        <v>1.121</v>
      </c>
      <c r="J83" s="121">
        <v>0.93</v>
      </c>
      <c r="K83" s="33"/>
    </row>
    <row r="84" spans="1:11" s="43" customFormat="1" ht="11.25" customHeight="1">
      <c r="A84" s="37" t="s">
        <v>67</v>
      </c>
      <c r="B84" s="38"/>
      <c r="C84" s="39">
        <v>652</v>
      </c>
      <c r="D84" s="39">
        <v>894</v>
      </c>
      <c r="E84" s="39">
        <v>813</v>
      </c>
      <c r="F84" s="40">
        <f>IF(D84&gt;0,100*E84/D84,0)</f>
        <v>90.93959731543625</v>
      </c>
      <c r="G84" s="41"/>
      <c r="H84" s="122">
        <v>1.577</v>
      </c>
      <c r="I84" s="123">
        <v>2.185</v>
      </c>
      <c r="J84" s="123">
        <v>1.9940000000000002</v>
      </c>
      <c r="K84" s="42">
        <f>IF(I84&gt;0,100*J84/I84,0)</f>
        <v>91.25858123569796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>
        <v>439958.1098192235</v>
      </c>
      <c r="D88" s="54">
        <v>421605</v>
      </c>
      <c r="E88" s="54">
        <v>394557</v>
      </c>
      <c r="F88" s="55">
        <f>IF(D88&gt;0,100*E88/D88,0)</f>
        <v>93.58451631266233</v>
      </c>
      <c r="G88" s="41"/>
      <c r="H88" s="126">
        <v>4930.187803307518</v>
      </c>
      <c r="I88" s="127">
        <v>4811.496000000001</v>
      </c>
      <c r="J88" s="127">
        <v>4598.446669999998</v>
      </c>
      <c r="K88" s="55">
        <f>IF(I88&gt;0,100*J88/I88,0)</f>
        <v>95.572077166852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6"/>
  <sheetViews>
    <sheetView zoomScalePageLayoutView="0" workbookViewId="0" topLeftCell="A1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262</v>
      </c>
      <c r="D7" s="22" t="s">
        <v>7</v>
      </c>
      <c r="E7" s="22">
        <v>1</v>
      </c>
      <c r="F7" s="23" t="str">
        <f>CONCATENATE(D6,"=100")</f>
        <v>2015=100</v>
      </c>
      <c r="G7" s="24"/>
      <c r="H7" s="21" t="s">
        <v>262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32</v>
      </c>
      <c r="D9" s="31">
        <v>32</v>
      </c>
      <c r="E9" s="31">
        <v>32</v>
      </c>
      <c r="F9" s="32"/>
      <c r="G9" s="32"/>
      <c r="H9" s="121">
        <v>0.587</v>
      </c>
      <c r="I9" s="121">
        <v>0.537</v>
      </c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>
        <v>40</v>
      </c>
      <c r="D12" s="31">
        <v>40</v>
      </c>
      <c r="E12" s="31">
        <v>37</v>
      </c>
      <c r="F12" s="32"/>
      <c r="G12" s="32"/>
      <c r="H12" s="121">
        <v>0.699</v>
      </c>
      <c r="I12" s="121">
        <v>0.7</v>
      </c>
      <c r="J12" s="121"/>
      <c r="K12" s="33"/>
    </row>
    <row r="13" spans="1:11" s="43" customFormat="1" ht="11.25" customHeight="1">
      <c r="A13" s="37" t="s">
        <v>12</v>
      </c>
      <c r="B13" s="38"/>
      <c r="C13" s="39">
        <v>72</v>
      </c>
      <c r="D13" s="39">
        <v>72</v>
      </c>
      <c r="E13" s="39">
        <v>69</v>
      </c>
      <c r="F13" s="40">
        <f>IF(D13&gt;0,100*E13/D13,0)</f>
        <v>95.83333333333333</v>
      </c>
      <c r="G13" s="41"/>
      <c r="H13" s="122">
        <v>1.286</v>
      </c>
      <c r="I13" s="123">
        <v>1.237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/>
      <c r="I24" s="123"/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/>
      <c r="I30" s="121"/>
      <c r="J30" s="121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/>
      <c r="I31" s="123"/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/>
      <c r="I33" s="121"/>
      <c r="J33" s="121"/>
      <c r="K33" s="33"/>
    </row>
    <row r="34" spans="1:11" s="34" customFormat="1" ht="11.25" customHeight="1">
      <c r="A34" s="36" t="s">
        <v>26</v>
      </c>
      <c r="B34" s="30"/>
      <c r="C34" s="31">
        <v>13</v>
      </c>
      <c r="D34" s="31">
        <v>13</v>
      </c>
      <c r="E34" s="31">
        <v>13</v>
      </c>
      <c r="F34" s="32"/>
      <c r="G34" s="32"/>
      <c r="H34" s="121">
        <v>0.26</v>
      </c>
      <c r="I34" s="121">
        <v>0.26</v>
      </c>
      <c r="J34" s="121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/>
      <c r="I35" s="121"/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>
        <v>13</v>
      </c>
      <c r="D37" s="39">
        <v>13</v>
      </c>
      <c r="E37" s="39">
        <v>13</v>
      </c>
      <c r="F37" s="40">
        <f>IF(D37&gt;0,100*E37/D37,0)</f>
        <v>100</v>
      </c>
      <c r="G37" s="41"/>
      <c r="H37" s="122">
        <v>0.26</v>
      </c>
      <c r="I37" s="123">
        <v>0.26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245</v>
      </c>
      <c r="D39" s="39">
        <v>243</v>
      </c>
      <c r="E39" s="39">
        <v>235</v>
      </c>
      <c r="F39" s="40">
        <f>IF(D39&gt;0,100*E39/D39,0)</f>
        <v>96.70781893004116</v>
      </c>
      <c r="G39" s="41"/>
      <c r="H39" s="122">
        <v>7.546</v>
      </c>
      <c r="I39" s="123">
        <v>7.54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/>
      <c r="I50" s="123"/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/>
      <c r="I58" s="121"/>
      <c r="J58" s="121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/>
      <c r="I59" s="123"/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/>
      <c r="I61" s="121"/>
      <c r="J61" s="121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/>
      <c r="I62" s="121"/>
      <c r="J62" s="121"/>
      <c r="K62" s="33"/>
    </row>
    <row r="63" spans="1:11" s="34" customFormat="1" ht="11.25" customHeight="1">
      <c r="A63" s="36" t="s">
        <v>50</v>
      </c>
      <c r="B63" s="30"/>
      <c r="C63" s="31">
        <v>21</v>
      </c>
      <c r="D63" s="31">
        <v>21</v>
      </c>
      <c r="E63" s="31">
        <v>21</v>
      </c>
      <c r="F63" s="32"/>
      <c r="G63" s="32"/>
      <c r="H63" s="121">
        <v>0.501</v>
      </c>
      <c r="I63" s="121">
        <v>0.151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21</v>
      </c>
      <c r="D64" s="39">
        <v>21</v>
      </c>
      <c r="E64" s="39">
        <v>21</v>
      </c>
      <c r="F64" s="40">
        <f>IF(D64&gt;0,100*E64/D64,0)</f>
        <v>100</v>
      </c>
      <c r="G64" s="41"/>
      <c r="H64" s="122">
        <v>0.501</v>
      </c>
      <c r="I64" s="123">
        <v>0.151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1114</v>
      </c>
      <c r="D66" s="39">
        <v>1114</v>
      </c>
      <c r="E66" s="39">
        <v>1090</v>
      </c>
      <c r="F66" s="40">
        <f>IF(D66&gt;0,100*E66/D66,0)</f>
        <v>97.84560143626571</v>
      </c>
      <c r="G66" s="41"/>
      <c r="H66" s="122">
        <v>35.236</v>
      </c>
      <c r="I66" s="123">
        <v>35.236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53</v>
      </c>
      <c r="D72" s="31">
        <v>45</v>
      </c>
      <c r="E72" s="31">
        <v>45</v>
      </c>
      <c r="F72" s="32"/>
      <c r="G72" s="32"/>
      <c r="H72" s="121">
        <v>1.113</v>
      </c>
      <c r="I72" s="121">
        <v>0.945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529</v>
      </c>
      <c r="D73" s="31">
        <v>527</v>
      </c>
      <c r="E73" s="31">
        <v>500</v>
      </c>
      <c r="F73" s="32"/>
      <c r="G73" s="32"/>
      <c r="H73" s="121">
        <v>12.716</v>
      </c>
      <c r="I73" s="121">
        <v>11.59</v>
      </c>
      <c r="J73" s="121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/>
      <c r="I74" s="121"/>
      <c r="J74" s="121"/>
      <c r="K74" s="33"/>
    </row>
    <row r="75" spans="1:11" s="34" customFormat="1" ht="11.25" customHeight="1">
      <c r="A75" s="36" t="s">
        <v>59</v>
      </c>
      <c r="B75" s="30"/>
      <c r="C75" s="31">
        <v>114</v>
      </c>
      <c r="D75" s="31">
        <v>114</v>
      </c>
      <c r="E75" s="31">
        <v>114</v>
      </c>
      <c r="F75" s="32"/>
      <c r="G75" s="32"/>
      <c r="H75" s="121">
        <v>4.497</v>
      </c>
      <c r="I75" s="121">
        <v>4.497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25</v>
      </c>
      <c r="D76" s="31">
        <v>30</v>
      </c>
      <c r="E76" s="31">
        <v>25</v>
      </c>
      <c r="F76" s="32"/>
      <c r="G76" s="32"/>
      <c r="H76" s="121">
        <v>0.45</v>
      </c>
      <c r="I76" s="121">
        <v>0.915</v>
      </c>
      <c r="J76" s="121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/>
      <c r="I77" s="121"/>
      <c r="J77" s="121"/>
      <c r="K77" s="33"/>
    </row>
    <row r="78" spans="1:11" s="34" customFormat="1" ht="11.25" customHeight="1">
      <c r="A78" s="36" t="s">
        <v>62</v>
      </c>
      <c r="B78" s="30"/>
      <c r="C78" s="31">
        <v>316</v>
      </c>
      <c r="D78" s="31">
        <v>250</v>
      </c>
      <c r="E78" s="31">
        <v>300</v>
      </c>
      <c r="F78" s="32"/>
      <c r="G78" s="32"/>
      <c r="H78" s="121">
        <v>8.216</v>
      </c>
      <c r="I78" s="121">
        <v>6.875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324</v>
      </c>
      <c r="D79" s="31">
        <v>250</v>
      </c>
      <c r="E79" s="31">
        <v>250</v>
      </c>
      <c r="F79" s="32"/>
      <c r="G79" s="32"/>
      <c r="H79" s="121">
        <v>7.29</v>
      </c>
      <c r="I79" s="121">
        <v>4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1361</v>
      </c>
      <c r="D80" s="39">
        <v>1216</v>
      </c>
      <c r="E80" s="39">
        <v>1234</v>
      </c>
      <c r="F80" s="40">
        <f>IF(D80&gt;0,100*E80/D80,0)</f>
        <v>101.48026315789474</v>
      </c>
      <c r="G80" s="41"/>
      <c r="H80" s="122">
        <v>34.282</v>
      </c>
      <c r="I80" s="123">
        <v>28.822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810</v>
      </c>
      <c r="D82" s="31">
        <v>800</v>
      </c>
      <c r="E82" s="31">
        <v>810</v>
      </c>
      <c r="F82" s="32"/>
      <c r="G82" s="32"/>
      <c r="H82" s="121">
        <v>15.959</v>
      </c>
      <c r="I82" s="121">
        <v>16.743</v>
      </c>
      <c r="J82" s="121"/>
      <c r="K82" s="33"/>
    </row>
    <row r="83" spans="1:11" s="34" customFormat="1" ht="11.25" customHeight="1">
      <c r="A83" s="36" t="s">
        <v>66</v>
      </c>
      <c r="B83" s="30"/>
      <c r="C83" s="31">
        <v>832</v>
      </c>
      <c r="D83" s="31">
        <v>790</v>
      </c>
      <c r="E83" s="31">
        <v>790</v>
      </c>
      <c r="F83" s="32"/>
      <c r="G83" s="32"/>
      <c r="H83" s="121">
        <v>14.791</v>
      </c>
      <c r="I83" s="121">
        <v>14.05</v>
      </c>
      <c r="J83" s="121"/>
      <c r="K83" s="33"/>
    </row>
    <row r="84" spans="1:11" s="43" customFormat="1" ht="11.25" customHeight="1">
      <c r="A84" s="37" t="s">
        <v>67</v>
      </c>
      <c r="B84" s="38"/>
      <c r="C84" s="39">
        <v>1642</v>
      </c>
      <c r="D84" s="39">
        <v>1590</v>
      </c>
      <c r="E84" s="39">
        <v>1600</v>
      </c>
      <c r="F84" s="40">
        <f>IF(D84&gt;0,100*E84/D84,0)</f>
        <v>100.62893081761007</v>
      </c>
      <c r="G84" s="41"/>
      <c r="H84" s="122">
        <v>30.75</v>
      </c>
      <c r="I84" s="123">
        <v>30.793</v>
      </c>
      <c r="J84" s="123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>
        <v>4468</v>
      </c>
      <c r="D88" s="54">
        <v>4269</v>
      </c>
      <c r="E88" s="54">
        <v>4262</v>
      </c>
      <c r="F88" s="55">
        <f>IF(D88&gt;0,100*E88/D88,0)</f>
        <v>99.83602717263996</v>
      </c>
      <c r="G88" s="41"/>
      <c r="H88" s="126">
        <v>109.86099999999999</v>
      </c>
      <c r="I88" s="127">
        <v>104.03899999999999</v>
      </c>
      <c r="J88" s="127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6"/>
  <sheetViews>
    <sheetView zoomScalePageLayoutView="0" workbookViewId="0" topLeftCell="A1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262</v>
      </c>
      <c r="D7" s="22" t="s">
        <v>7</v>
      </c>
      <c r="E7" s="22"/>
      <c r="F7" s="23" t="str">
        <f>CONCATENATE(D6,"=100")</f>
        <v>2015=100</v>
      </c>
      <c r="G7" s="24"/>
      <c r="H7" s="21" t="s">
        <v>262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612</v>
      </c>
      <c r="D9" s="31">
        <v>612</v>
      </c>
      <c r="E9" s="31"/>
      <c r="F9" s="32"/>
      <c r="G9" s="32"/>
      <c r="H9" s="121">
        <v>11.615</v>
      </c>
      <c r="I9" s="121">
        <v>12.067</v>
      </c>
      <c r="J9" s="121"/>
      <c r="K9" s="33"/>
    </row>
    <row r="10" spans="1:11" s="34" customFormat="1" ht="11.25" customHeight="1">
      <c r="A10" s="36" t="s">
        <v>9</v>
      </c>
      <c r="B10" s="30"/>
      <c r="C10" s="31">
        <v>142</v>
      </c>
      <c r="D10" s="31">
        <v>142</v>
      </c>
      <c r="E10" s="31"/>
      <c r="F10" s="32"/>
      <c r="G10" s="32"/>
      <c r="H10" s="121">
        <v>2.517</v>
      </c>
      <c r="I10" s="121">
        <v>2.52</v>
      </c>
      <c r="J10" s="121"/>
      <c r="K10" s="33"/>
    </row>
    <row r="11" spans="1:11" s="34" customFormat="1" ht="11.25" customHeight="1">
      <c r="A11" s="29" t="s">
        <v>10</v>
      </c>
      <c r="B11" s="30"/>
      <c r="C11" s="31">
        <v>89</v>
      </c>
      <c r="D11" s="31">
        <v>89</v>
      </c>
      <c r="E11" s="31"/>
      <c r="F11" s="32"/>
      <c r="G11" s="32"/>
      <c r="H11" s="121">
        <v>2.158</v>
      </c>
      <c r="I11" s="121">
        <v>2.158</v>
      </c>
      <c r="J11" s="121"/>
      <c r="K11" s="33"/>
    </row>
    <row r="12" spans="1:11" s="34" customFormat="1" ht="11.25" customHeight="1">
      <c r="A12" s="36" t="s">
        <v>11</v>
      </c>
      <c r="B12" s="30"/>
      <c r="C12" s="31">
        <v>762</v>
      </c>
      <c r="D12" s="31">
        <v>762</v>
      </c>
      <c r="E12" s="31"/>
      <c r="F12" s="32"/>
      <c r="G12" s="32"/>
      <c r="H12" s="121">
        <v>14.051</v>
      </c>
      <c r="I12" s="121">
        <v>14.046</v>
      </c>
      <c r="J12" s="121"/>
      <c r="K12" s="33"/>
    </row>
    <row r="13" spans="1:11" s="43" customFormat="1" ht="11.25" customHeight="1">
      <c r="A13" s="37" t="s">
        <v>12</v>
      </c>
      <c r="B13" s="38"/>
      <c r="C13" s="39">
        <v>1605</v>
      </c>
      <c r="D13" s="39">
        <v>1605</v>
      </c>
      <c r="E13" s="39"/>
      <c r="F13" s="40"/>
      <c r="G13" s="41"/>
      <c r="H13" s="122">
        <v>30.341</v>
      </c>
      <c r="I13" s="123">
        <v>30.791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>
        <v>25</v>
      </c>
      <c r="D20" s="31">
        <v>25</v>
      </c>
      <c r="E20" s="31"/>
      <c r="F20" s="32"/>
      <c r="G20" s="32"/>
      <c r="H20" s="121">
        <v>0.565</v>
      </c>
      <c r="I20" s="121">
        <v>0.6</v>
      </c>
      <c r="J20" s="121"/>
      <c r="K20" s="33"/>
    </row>
    <row r="21" spans="1:11" s="34" customFormat="1" ht="11.25" customHeight="1">
      <c r="A21" s="36" t="s">
        <v>17</v>
      </c>
      <c r="B21" s="30"/>
      <c r="C21" s="31">
        <v>80</v>
      </c>
      <c r="D21" s="31">
        <v>80</v>
      </c>
      <c r="E21" s="31"/>
      <c r="F21" s="32"/>
      <c r="G21" s="32"/>
      <c r="H21" s="121">
        <v>1.71</v>
      </c>
      <c r="I21" s="121">
        <v>1.904</v>
      </c>
      <c r="J21" s="121"/>
      <c r="K21" s="33"/>
    </row>
    <row r="22" spans="1:11" s="43" customFormat="1" ht="11.25" customHeight="1">
      <c r="A22" s="37" t="s">
        <v>18</v>
      </c>
      <c r="B22" s="38"/>
      <c r="C22" s="39">
        <v>105</v>
      </c>
      <c r="D22" s="39">
        <v>105</v>
      </c>
      <c r="E22" s="39"/>
      <c r="F22" s="40"/>
      <c r="G22" s="41"/>
      <c r="H22" s="122">
        <v>2.275</v>
      </c>
      <c r="I22" s="123">
        <v>2.504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/>
      <c r="I24" s="123"/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/>
      <c r="I30" s="121"/>
      <c r="J30" s="121"/>
      <c r="K30" s="33"/>
    </row>
    <row r="31" spans="1:11" s="43" customFormat="1" ht="11.25" customHeight="1">
      <c r="A31" s="44" t="s">
        <v>24</v>
      </c>
      <c r="B31" s="38"/>
      <c r="C31" s="39">
        <v>0</v>
      </c>
      <c r="D31" s="39">
        <v>0</v>
      </c>
      <c r="E31" s="39"/>
      <c r="F31" s="40"/>
      <c r="G31" s="41"/>
      <c r="H31" s="122">
        <v>0</v>
      </c>
      <c r="I31" s="123">
        <v>0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119</v>
      </c>
      <c r="D33" s="31">
        <v>100</v>
      </c>
      <c r="E33" s="31"/>
      <c r="F33" s="32"/>
      <c r="G33" s="32"/>
      <c r="H33" s="121">
        <v>2.383</v>
      </c>
      <c r="I33" s="121">
        <v>2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28</v>
      </c>
      <c r="D34" s="31">
        <v>28</v>
      </c>
      <c r="E34" s="31"/>
      <c r="F34" s="32"/>
      <c r="G34" s="32"/>
      <c r="H34" s="121">
        <v>0.57</v>
      </c>
      <c r="I34" s="121">
        <v>0.57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9</v>
      </c>
      <c r="D35" s="31">
        <v>10</v>
      </c>
      <c r="E35" s="31"/>
      <c r="F35" s="32"/>
      <c r="G35" s="32"/>
      <c r="H35" s="121">
        <v>0.177</v>
      </c>
      <c r="I35" s="121">
        <v>0.175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86</v>
      </c>
      <c r="D36" s="31">
        <v>86</v>
      </c>
      <c r="E36" s="31"/>
      <c r="F36" s="32"/>
      <c r="G36" s="32"/>
      <c r="H36" s="121">
        <v>1.72</v>
      </c>
      <c r="I36" s="121">
        <v>1.72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242</v>
      </c>
      <c r="D37" s="39">
        <v>224</v>
      </c>
      <c r="E37" s="39"/>
      <c r="F37" s="40"/>
      <c r="G37" s="41"/>
      <c r="H37" s="122">
        <v>4.85</v>
      </c>
      <c r="I37" s="123">
        <v>4.465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1112</v>
      </c>
      <c r="D39" s="39">
        <v>1100</v>
      </c>
      <c r="E39" s="39"/>
      <c r="F39" s="40"/>
      <c r="G39" s="41"/>
      <c r="H39" s="122">
        <v>48.122</v>
      </c>
      <c r="I39" s="123">
        <v>48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8</v>
      </c>
      <c r="D41" s="31">
        <v>8</v>
      </c>
      <c r="E41" s="31"/>
      <c r="F41" s="32"/>
      <c r="G41" s="32"/>
      <c r="H41" s="121">
        <v>0.244</v>
      </c>
      <c r="I41" s="121">
        <v>0.24</v>
      </c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>
        <v>8</v>
      </c>
      <c r="D50" s="39">
        <v>8</v>
      </c>
      <c r="E50" s="39"/>
      <c r="F50" s="40"/>
      <c r="G50" s="41"/>
      <c r="H50" s="122">
        <v>0.244</v>
      </c>
      <c r="I50" s="123">
        <v>0.24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>
        <v>8</v>
      </c>
      <c r="D55" s="31">
        <v>12</v>
      </c>
      <c r="E55" s="31"/>
      <c r="F55" s="32"/>
      <c r="G55" s="32"/>
      <c r="H55" s="121">
        <v>0.24</v>
      </c>
      <c r="I55" s="121">
        <v>0.36</v>
      </c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210</v>
      </c>
      <c r="D58" s="31">
        <v>145</v>
      </c>
      <c r="E58" s="31"/>
      <c r="F58" s="32"/>
      <c r="G58" s="32"/>
      <c r="H58" s="121">
        <v>5.88</v>
      </c>
      <c r="I58" s="121">
        <v>4.06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218</v>
      </c>
      <c r="D59" s="39">
        <v>157</v>
      </c>
      <c r="E59" s="39"/>
      <c r="F59" s="40"/>
      <c r="G59" s="41"/>
      <c r="H59" s="122">
        <v>6.12</v>
      </c>
      <c r="I59" s="123">
        <v>4.42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191</v>
      </c>
      <c r="D61" s="31">
        <v>190</v>
      </c>
      <c r="E61" s="31"/>
      <c r="F61" s="32"/>
      <c r="G61" s="32"/>
      <c r="H61" s="121">
        <v>5.157</v>
      </c>
      <c r="I61" s="121">
        <v>4.2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168</v>
      </c>
      <c r="D62" s="31">
        <v>120</v>
      </c>
      <c r="E62" s="31"/>
      <c r="F62" s="32"/>
      <c r="G62" s="32"/>
      <c r="H62" s="121">
        <v>4.032</v>
      </c>
      <c r="I62" s="121">
        <v>3.42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736</v>
      </c>
      <c r="D63" s="31">
        <v>852</v>
      </c>
      <c r="E63" s="31"/>
      <c r="F63" s="32"/>
      <c r="G63" s="32"/>
      <c r="H63" s="121">
        <v>26.521</v>
      </c>
      <c r="I63" s="121">
        <v>27.25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1095</v>
      </c>
      <c r="D64" s="39">
        <v>1162</v>
      </c>
      <c r="E64" s="39"/>
      <c r="F64" s="40"/>
      <c r="G64" s="41"/>
      <c r="H64" s="122">
        <v>35.71</v>
      </c>
      <c r="I64" s="123">
        <v>34.87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2596</v>
      </c>
      <c r="D66" s="39">
        <v>2596</v>
      </c>
      <c r="E66" s="39"/>
      <c r="F66" s="40"/>
      <c r="G66" s="41"/>
      <c r="H66" s="122">
        <v>93.967</v>
      </c>
      <c r="I66" s="123">
        <v>92.272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177</v>
      </c>
      <c r="D72" s="31">
        <v>177</v>
      </c>
      <c r="E72" s="31"/>
      <c r="F72" s="32"/>
      <c r="G72" s="32"/>
      <c r="H72" s="121">
        <v>3.97</v>
      </c>
      <c r="I72" s="121">
        <v>3.97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465</v>
      </c>
      <c r="D73" s="31">
        <v>450</v>
      </c>
      <c r="E73" s="31"/>
      <c r="F73" s="32"/>
      <c r="G73" s="32"/>
      <c r="H73" s="121">
        <v>10.712</v>
      </c>
      <c r="I73" s="121">
        <v>11.25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140</v>
      </c>
      <c r="D74" s="31">
        <v>140</v>
      </c>
      <c r="E74" s="31"/>
      <c r="F74" s="32"/>
      <c r="G74" s="32"/>
      <c r="H74" s="121">
        <v>4.9</v>
      </c>
      <c r="I74" s="121">
        <v>4.9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70</v>
      </c>
      <c r="D75" s="31">
        <v>70</v>
      </c>
      <c r="E75" s="31"/>
      <c r="F75" s="32"/>
      <c r="G75" s="32"/>
      <c r="H75" s="121">
        <v>1.631</v>
      </c>
      <c r="I75" s="121">
        <v>1.631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225</v>
      </c>
      <c r="D76" s="31">
        <v>300</v>
      </c>
      <c r="E76" s="31"/>
      <c r="F76" s="32"/>
      <c r="G76" s="32"/>
      <c r="H76" s="121">
        <v>7.65</v>
      </c>
      <c r="I76" s="121">
        <v>12.9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17</v>
      </c>
      <c r="D77" s="31">
        <v>17</v>
      </c>
      <c r="E77" s="31"/>
      <c r="F77" s="32"/>
      <c r="G77" s="32"/>
      <c r="H77" s="121">
        <v>0.356</v>
      </c>
      <c r="I77" s="121">
        <v>0.357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355</v>
      </c>
      <c r="D78" s="31">
        <v>260</v>
      </c>
      <c r="E78" s="31"/>
      <c r="F78" s="32"/>
      <c r="G78" s="32"/>
      <c r="H78" s="121">
        <v>10.314</v>
      </c>
      <c r="I78" s="121">
        <v>7.41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3701</v>
      </c>
      <c r="D79" s="31">
        <v>3000</v>
      </c>
      <c r="E79" s="31"/>
      <c r="F79" s="32"/>
      <c r="G79" s="32"/>
      <c r="H79" s="121">
        <v>134.94</v>
      </c>
      <c r="I79" s="121">
        <v>105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5150</v>
      </c>
      <c r="D80" s="39">
        <v>4414</v>
      </c>
      <c r="E80" s="39"/>
      <c r="F80" s="40"/>
      <c r="G80" s="41"/>
      <c r="H80" s="122">
        <v>174.473</v>
      </c>
      <c r="I80" s="123">
        <v>147.418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734</v>
      </c>
      <c r="D82" s="31">
        <v>856</v>
      </c>
      <c r="E82" s="31"/>
      <c r="F82" s="32"/>
      <c r="G82" s="32"/>
      <c r="H82" s="121">
        <v>18.875</v>
      </c>
      <c r="I82" s="121">
        <v>24.232</v>
      </c>
      <c r="J82" s="121"/>
      <c r="K82" s="33"/>
    </row>
    <row r="83" spans="1:11" s="34" customFormat="1" ht="11.25" customHeight="1">
      <c r="A83" s="36" t="s">
        <v>66</v>
      </c>
      <c r="B83" s="30"/>
      <c r="C83" s="31">
        <v>1860</v>
      </c>
      <c r="D83" s="31">
        <v>1675</v>
      </c>
      <c r="E83" s="31"/>
      <c r="F83" s="32"/>
      <c r="G83" s="32"/>
      <c r="H83" s="121">
        <v>33.864</v>
      </c>
      <c r="I83" s="121">
        <v>30.48</v>
      </c>
      <c r="J83" s="121"/>
      <c r="K83" s="33"/>
    </row>
    <row r="84" spans="1:11" s="43" customFormat="1" ht="11.25" customHeight="1">
      <c r="A84" s="37" t="s">
        <v>67</v>
      </c>
      <c r="B84" s="38"/>
      <c r="C84" s="39">
        <v>2594</v>
      </c>
      <c r="D84" s="39">
        <v>2531</v>
      </c>
      <c r="E84" s="39"/>
      <c r="F84" s="40"/>
      <c r="G84" s="41"/>
      <c r="H84" s="122">
        <v>52.739</v>
      </c>
      <c r="I84" s="123">
        <v>54.712</v>
      </c>
      <c r="J84" s="123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>
        <v>14725</v>
      </c>
      <c r="D88" s="54">
        <v>13902</v>
      </c>
      <c r="E88" s="54"/>
      <c r="F88" s="55"/>
      <c r="G88" s="41"/>
      <c r="H88" s="126">
        <v>448.841</v>
      </c>
      <c r="I88" s="127">
        <v>419.692</v>
      </c>
      <c r="J88" s="127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6"/>
  <sheetViews>
    <sheetView zoomScalePageLayoutView="0" workbookViewId="0" topLeftCell="A1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262</v>
      </c>
      <c r="D7" s="22" t="s">
        <v>7</v>
      </c>
      <c r="E7" s="22">
        <v>1</v>
      </c>
      <c r="F7" s="23" t="str">
        <f>CONCATENATE(D6,"=100")</f>
        <v>2015=100</v>
      </c>
      <c r="G7" s="24"/>
      <c r="H7" s="21" t="s">
        <v>262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/>
      <c r="I24" s="123"/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/>
      <c r="I30" s="121"/>
      <c r="J30" s="121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/>
      <c r="I31" s="123"/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/>
      <c r="I33" s="121"/>
      <c r="J33" s="121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/>
      <c r="I34" s="121"/>
      <c r="J34" s="121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/>
      <c r="I35" s="121"/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/>
      <c r="I37" s="123"/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/>
      <c r="I39" s="123"/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/>
      <c r="I50" s="123"/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/>
      <c r="I58" s="121"/>
      <c r="J58" s="121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/>
      <c r="I59" s="123"/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/>
      <c r="I61" s="121"/>
      <c r="J61" s="121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/>
      <c r="I62" s="121"/>
      <c r="J62" s="121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/>
      <c r="I63" s="121"/>
      <c r="J63" s="121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/>
      <c r="I64" s="123"/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/>
      <c r="I66" s="123"/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12</v>
      </c>
      <c r="D68" s="31">
        <v>12</v>
      </c>
      <c r="E68" s="31">
        <v>12</v>
      </c>
      <c r="F68" s="32"/>
      <c r="G68" s="32"/>
      <c r="H68" s="121">
        <v>0.7</v>
      </c>
      <c r="I68" s="121">
        <v>0.696</v>
      </c>
      <c r="J68" s="121"/>
      <c r="K68" s="33"/>
    </row>
    <row r="69" spans="1:11" s="34" customFormat="1" ht="11.25" customHeight="1">
      <c r="A69" s="36" t="s">
        <v>54</v>
      </c>
      <c r="B69" s="30"/>
      <c r="C69" s="31">
        <v>4</v>
      </c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>
        <v>16</v>
      </c>
      <c r="D70" s="39">
        <v>12</v>
      </c>
      <c r="E70" s="39">
        <v>12</v>
      </c>
      <c r="F70" s="40">
        <f>IF(D70&gt;0,100*E70/D70,0)</f>
        <v>100</v>
      </c>
      <c r="G70" s="41"/>
      <c r="H70" s="122">
        <v>0.7</v>
      </c>
      <c r="I70" s="123">
        <v>0.696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/>
      <c r="I72" s="121"/>
      <c r="J72" s="121"/>
      <c r="K72" s="33"/>
    </row>
    <row r="73" spans="1:11" s="34" customFormat="1" ht="11.25" customHeight="1">
      <c r="A73" s="36" t="s">
        <v>57</v>
      </c>
      <c r="B73" s="30"/>
      <c r="C73" s="31">
        <v>2714</v>
      </c>
      <c r="D73" s="31">
        <v>2871</v>
      </c>
      <c r="E73" s="31">
        <v>2880</v>
      </c>
      <c r="F73" s="32"/>
      <c r="G73" s="32"/>
      <c r="H73" s="121">
        <v>210.55</v>
      </c>
      <c r="I73" s="121">
        <v>239.8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29</v>
      </c>
      <c r="D74" s="31">
        <v>62</v>
      </c>
      <c r="E74" s="31">
        <v>65</v>
      </c>
      <c r="F74" s="32"/>
      <c r="G74" s="32"/>
      <c r="H74" s="121">
        <v>1.69</v>
      </c>
      <c r="I74" s="121">
        <v>3.41</v>
      </c>
      <c r="J74" s="121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/>
      <c r="I75" s="121"/>
      <c r="J75" s="121"/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/>
      <c r="I76" s="121"/>
      <c r="J76" s="121"/>
      <c r="K76" s="33"/>
    </row>
    <row r="77" spans="1:11" s="34" customFormat="1" ht="11.25" customHeight="1">
      <c r="A77" s="36" t="s">
        <v>61</v>
      </c>
      <c r="B77" s="30"/>
      <c r="C77" s="31">
        <v>16</v>
      </c>
      <c r="D77" s="31"/>
      <c r="E77" s="31"/>
      <c r="F77" s="32"/>
      <c r="G77" s="32"/>
      <c r="H77" s="121">
        <v>0.704</v>
      </c>
      <c r="I77" s="121"/>
      <c r="J77" s="121"/>
      <c r="K77" s="33"/>
    </row>
    <row r="78" spans="1:11" s="34" customFormat="1" ht="11.25" customHeight="1">
      <c r="A78" s="36" t="s">
        <v>62</v>
      </c>
      <c r="B78" s="30"/>
      <c r="C78" s="31">
        <v>74</v>
      </c>
      <c r="D78" s="31"/>
      <c r="E78" s="31"/>
      <c r="F78" s="32"/>
      <c r="G78" s="32"/>
      <c r="H78" s="121">
        <v>5.55</v>
      </c>
      <c r="I78" s="121"/>
      <c r="J78" s="121"/>
      <c r="K78" s="33"/>
    </row>
    <row r="79" spans="1:11" s="34" customFormat="1" ht="11.25" customHeight="1">
      <c r="A79" s="36" t="s">
        <v>63</v>
      </c>
      <c r="B79" s="30"/>
      <c r="C79" s="31">
        <v>5787</v>
      </c>
      <c r="D79" s="31">
        <v>5800</v>
      </c>
      <c r="E79" s="31">
        <v>5800</v>
      </c>
      <c r="F79" s="32"/>
      <c r="G79" s="32"/>
      <c r="H79" s="121">
        <v>533.362</v>
      </c>
      <c r="I79" s="121">
        <v>439.1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8620</v>
      </c>
      <c r="D80" s="39">
        <v>8733</v>
      </c>
      <c r="E80" s="39">
        <v>8745</v>
      </c>
      <c r="F80" s="40">
        <f>IF(D80&gt;0,100*E80/D80,0)</f>
        <v>100.13740982480248</v>
      </c>
      <c r="G80" s="41"/>
      <c r="H80" s="122">
        <v>751.856</v>
      </c>
      <c r="I80" s="123">
        <v>682.3100000000001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>
        <v>8636</v>
      </c>
      <c r="D88" s="54">
        <v>8745</v>
      </c>
      <c r="E88" s="54">
        <v>8757</v>
      </c>
      <c r="F88" s="55">
        <f>IF(D88&gt;0,100*E88/D88,0)</f>
        <v>100.13722126929675</v>
      </c>
      <c r="G88" s="41"/>
      <c r="H88" s="126">
        <v>752.556</v>
      </c>
      <c r="I88" s="127">
        <v>683.0060000000001</v>
      </c>
      <c r="J88" s="127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6"/>
  <sheetViews>
    <sheetView zoomScalePageLayoutView="0" workbookViewId="0" topLeftCell="A67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262</v>
      </c>
      <c r="D7" s="22" t="s">
        <v>262</v>
      </c>
      <c r="E7" s="22">
        <v>1</v>
      </c>
      <c r="F7" s="23" t="str">
        <f>CONCATENATE(D6,"=100")</f>
        <v>2014=100</v>
      </c>
      <c r="G7" s="24"/>
      <c r="H7" s="21" t="s">
        <v>262</v>
      </c>
      <c r="I7" s="22" t="s">
        <v>262</v>
      </c>
      <c r="J7" s="22">
        <v>1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/>
      <c r="I24" s="123"/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/>
      <c r="I30" s="121"/>
      <c r="J30" s="121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/>
      <c r="I31" s="123"/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/>
      <c r="I33" s="121"/>
      <c r="J33" s="121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/>
      <c r="I34" s="121"/>
      <c r="J34" s="121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/>
      <c r="I35" s="121"/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/>
      <c r="I37" s="123"/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/>
      <c r="I39" s="123"/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/>
      <c r="I50" s="123"/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/>
      <c r="I58" s="121"/>
      <c r="J58" s="121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/>
      <c r="I59" s="123"/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/>
      <c r="I61" s="121"/>
      <c r="J61" s="121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/>
      <c r="I62" s="121"/>
      <c r="J62" s="121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/>
      <c r="I63" s="121"/>
      <c r="J63" s="121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/>
      <c r="I64" s="123"/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70</v>
      </c>
      <c r="D66" s="39">
        <v>64</v>
      </c>
      <c r="E66" s="39">
        <v>52</v>
      </c>
      <c r="F66" s="40">
        <f>IF(D66&gt;0,100*E66/D66,0)</f>
        <v>81.25</v>
      </c>
      <c r="G66" s="41"/>
      <c r="H66" s="122">
        <v>0.182</v>
      </c>
      <c r="I66" s="123">
        <v>0.166</v>
      </c>
      <c r="J66" s="123">
        <v>0.1</v>
      </c>
      <c r="K66" s="42">
        <f>IF(I66&gt;0,100*J66/I66,0)</f>
        <v>60.24096385542168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/>
      <c r="I72" s="121"/>
      <c r="J72" s="121"/>
      <c r="K72" s="33"/>
    </row>
    <row r="73" spans="1:11" s="34" customFormat="1" ht="11.25" customHeight="1">
      <c r="A73" s="36" t="s">
        <v>57</v>
      </c>
      <c r="B73" s="30"/>
      <c r="C73" s="31">
        <v>13650</v>
      </c>
      <c r="D73" s="31">
        <v>15036</v>
      </c>
      <c r="E73" s="31">
        <v>13280</v>
      </c>
      <c r="F73" s="32"/>
      <c r="G73" s="32"/>
      <c r="H73" s="121">
        <v>32.725</v>
      </c>
      <c r="I73" s="121">
        <v>40.145</v>
      </c>
      <c r="J73" s="121">
        <v>39.16</v>
      </c>
      <c r="K73" s="33"/>
    </row>
    <row r="74" spans="1:11" s="34" customFormat="1" ht="11.25" customHeight="1">
      <c r="A74" s="36" t="s">
        <v>58</v>
      </c>
      <c r="B74" s="30"/>
      <c r="C74" s="31">
        <v>5565</v>
      </c>
      <c r="D74" s="31">
        <v>6497</v>
      </c>
      <c r="E74" s="31">
        <v>5406</v>
      </c>
      <c r="F74" s="32"/>
      <c r="G74" s="32"/>
      <c r="H74" s="121">
        <v>8.701</v>
      </c>
      <c r="I74" s="121">
        <v>17.518</v>
      </c>
      <c r="J74" s="121">
        <v>12.606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/>
      <c r="I75" s="121"/>
      <c r="J75" s="121"/>
      <c r="K75" s="33"/>
    </row>
    <row r="76" spans="1:11" s="34" customFormat="1" ht="11.25" customHeight="1">
      <c r="A76" s="36" t="s">
        <v>60</v>
      </c>
      <c r="B76" s="30"/>
      <c r="C76" s="31">
        <v>660</v>
      </c>
      <c r="D76" s="31">
        <v>435</v>
      </c>
      <c r="E76" s="31">
        <v>345</v>
      </c>
      <c r="F76" s="32"/>
      <c r="G76" s="32"/>
      <c r="H76" s="121">
        <v>0.937</v>
      </c>
      <c r="I76" s="121">
        <v>1.128</v>
      </c>
      <c r="J76" s="121">
        <v>0.6</v>
      </c>
      <c r="K76" s="33"/>
    </row>
    <row r="77" spans="1:11" s="34" customFormat="1" ht="11.25" customHeight="1">
      <c r="A77" s="36" t="s">
        <v>61</v>
      </c>
      <c r="B77" s="30"/>
      <c r="C77" s="31">
        <v>4760</v>
      </c>
      <c r="D77" s="31">
        <v>5068</v>
      </c>
      <c r="E77" s="31">
        <v>4823</v>
      </c>
      <c r="F77" s="32"/>
      <c r="G77" s="32"/>
      <c r="H77" s="121">
        <v>4</v>
      </c>
      <c r="I77" s="121">
        <v>14.9</v>
      </c>
      <c r="J77" s="121">
        <v>9.849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/>
      <c r="I78" s="121"/>
      <c r="J78" s="121"/>
      <c r="K78" s="33"/>
    </row>
    <row r="79" spans="1:11" s="34" customFormat="1" ht="11.25" customHeight="1">
      <c r="A79" s="36" t="s">
        <v>63</v>
      </c>
      <c r="B79" s="30"/>
      <c r="C79" s="31">
        <v>39165</v>
      </c>
      <c r="D79" s="31">
        <v>47165</v>
      </c>
      <c r="E79" s="31">
        <v>39420</v>
      </c>
      <c r="F79" s="32"/>
      <c r="G79" s="32"/>
      <c r="H79" s="121">
        <v>99.059</v>
      </c>
      <c r="I79" s="121">
        <v>150.877</v>
      </c>
      <c r="J79" s="121">
        <v>110</v>
      </c>
      <c r="K79" s="33"/>
    </row>
    <row r="80" spans="1:11" s="43" customFormat="1" ht="11.25" customHeight="1">
      <c r="A80" s="44" t="s">
        <v>64</v>
      </c>
      <c r="B80" s="38"/>
      <c r="C80" s="39">
        <v>63800</v>
      </c>
      <c r="D80" s="39">
        <v>74201</v>
      </c>
      <c r="E80" s="39">
        <v>63274</v>
      </c>
      <c r="F80" s="40">
        <f>IF(D80&gt;0,100*E80/D80,0)</f>
        <v>85.27378337219174</v>
      </c>
      <c r="G80" s="41"/>
      <c r="H80" s="122">
        <v>145.422</v>
      </c>
      <c r="I80" s="123">
        <v>224.568</v>
      </c>
      <c r="J80" s="123">
        <v>172.215</v>
      </c>
      <c r="K80" s="42">
        <f>IF(I80&gt;0,100*J80/I80,0)</f>
        <v>76.68723949983969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>
        <v>63870</v>
      </c>
      <c r="D88" s="54">
        <v>74265</v>
      </c>
      <c r="E88" s="54">
        <v>63326</v>
      </c>
      <c r="F88" s="55">
        <f>IF(D88&gt;0,100*E88/D88,0)</f>
        <v>85.2703157611257</v>
      </c>
      <c r="G88" s="41"/>
      <c r="H88" s="126">
        <v>145.60399999999998</v>
      </c>
      <c r="I88" s="127">
        <v>224.734</v>
      </c>
      <c r="J88" s="127">
        <v>172.315</v>
      </c>
      <c r="K88" s="55">
        <f>IF(I88&gt;0,100*J88/I88,0)</f>
        <v>76.67509144143743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6"/>
  <sheetViews>
    <sheetView zoomScalePageLayoutView="0" workbookViewId="0" topLeftCell="A61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262</v>
      </c>
      <c r="D7" s="22" t="s">
        <v>262</v>
      </c>
      <c r="E7" s="22">
        <v>11</v>
      </c>
      <c r="F7" s="23" t="str">
        <f>CONCATENATE(D6,"=100")</f>
        <v>2014=100</v>
      </c>
      <c r="G7" s="24"/>
      <c r="H7" s="21" t="s">
        <v>262</v>
      </c>
      <c r="I7" s="22" t="s">
        <v>262</v>
      </c>
      <c r="J7" s="22">
        <v>1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236</v>
      </c>
      <c r="D9" s="31">
        <v>254</v>
      </c>
      <c r="E9" s="31">
        <v>235</v>
      </c>
      <c r="F9" s="32"/>
      <c r="G9" s="32"/>
      <c r="H9" s="121">
        <v>6.568093655031765</v>
      </c>
      <c r="I9" s="121">
        <v>7.19</v>
      </c>
      <c r="J9" s="121">
        <v>6.749</v>
      </c>
      <c r="K9" s="33"/>
    </row>
    <row r="10" spans="1:11" s="34" customFormat="1" ht="11.25" customHeight="1">
      <c r="A10" s="36" t="s">
        <v>9</v>
      </c>
      <c r="B10" s="30"/>
      <c r="C10" s="31">
        <v>137</v>
      </c>
      <c r="D10" s="31">
        <v>140</v>
      </c>
      <c r="E10" s="31">
        <v>140</v>
      </c>
      <c r="F10" s="32"/>
      <c r="G10" s="32"/>
      <c r="H10" s="121">
        <v>3.335220828082773</v>
      </c>
      <c r="I10" s="121">
        <v>3.303</v>
      </c>
      <c r="J10" s="121">
        <v>3.308</v>
      </c>
      <c r="K10" s="33"/>
    </row>
    <row r="11" spans="1:11" s="34" customFormat="1" ht="11.25" customHeight="1">
      <c r="A11" s="29" t="s">
        <v>10</v>
      </c>
      <c r="B11" s="30"/>
      <c r="C11" s="31">
        <v>147</v>
      </c>
      <c r="D11" s="31">
        <v>146</v>
      </c>
      <c r="E11" s="31">
        <v>149</v>
      </c>
      <c r="F11" s="32"/>
      <c r="G11" s="32"/>
      <c r="H11" s="121">
        <v>3.5709328654750836</v>
      </c>
      <c r="I11" s="121">
        <v>3.528</v>
      </c>
      <c r="J11" s="121">
        <v>3.059</v>
      </c>
      <c r="K11" s="33"/>
    </row>
    <row r="12" spans="1:11" s="34" customFormat="1" ht="11.25" customHeight="1">
      <c r="A12" s="36" t="s">
        <v>11</v>
      </c>
      <c r="B12" s="30"/>
      <c r="C12" s="31">
        <v>251</v>
      </c>
      <c r="D12" s="31">
        <v>266</v>
      </c>
      <c r="E12" s="31">
        <v>268</v>
      </c>
      <c r="F12" s="32"/>
      <c r="G12" s="32"/>
      <c r="H12" s="121">
        <v>5.653042326616219</v>
      </c>
      <c r="I12" s="121">
        <v>6.276</v>
      </c>
      <c r="J12" s="121">
        <v>6.368</v>
      </c>
      <c r="K12" s="33"/>
    </row>
    <row r="13" spans="1:11" s="43" customFormat="1" ht="11.25" customHeight="1">
      <c r="A13" s="37" t="s">
        <v>12</v>
      </c>
      <c r="B13" s="38"/>
      <c r="C13" s="39">
        <v>771</v>
      </c>
      <c r="D13" s="39">
        <v>806</v>
      </c>
      <c r="E13" s="39">
        <v>792</v>
      </c>
      <c r="F13" s="40">
        <f>IF(D13&gt;0,100*E13/D13,0)</f>
        <v>98.26302729528535</v>
      </c>
      <c r="G13" s="41"/>
      <c r="H13" s="122">
        <v>19.12728967520584</v>
      </c>
      <c r="I13" s="123">
        <v>20.297</v>
      </c>
      <c r="J13" s="123">
        <v>19.484</v>
      </c>
      <c r="K13" s="42">
        <f>IF(I13&gt;0,100*J13/I13,0)</f>
        <v>95.99448194314431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115</v>
      </c>
      <c r="D15" s="39">
        <v>94</v>
      </c>
      <c r="E15" s="39">
        <v>94</v>
      </c>
      <c r="F15" s="40">
        <f>IF(D15&gt;0,100*E15/D15,0)</f>
        <v>100</v>
      </c>
      <c r="G15" s="41"/>
      <c r="H15" s="122">
        <v>2.675</v>
      </c>
      <c r="I15" s="123">
        <v>2.15</v>
      </c>
      <c r="J15" s="123">
        <v>2.18</v>
      </c>
      <c r="K15" s="42">
        <f>IF(I15&gt;0,100*J15/I15,0)</f>
        <v>101.39534883720933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8</v>
      </c>
      <c r="D17" s="39">
        <v>8</v>
      </c>
      <c r="E17" s="39">
        <v>8</v>
      </c>
      <c r="F17" s="40">
        <f>IF(D17&gt;0,100*E17/D17,0)</f>
        <v>100</v>
      </c>
      <c r="G17" s="41"/>
      <c r="H17" s="122">
        <v>0.247</v>
      </c>
      <c r="I17" s="123">
        <v>0.247</v>
      </c>
      <c r="J17" s="123">
        <v>0.247</v>
      </c>
      <c r="K17" s="42">
        <f>IF(I17&gt;0,100*J17/I17,0)</f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106</v>
      </c>
      <c r="D19" s="31">
        <v>106</v>
      </c>
      <c r="E19" s="31">
        <v>106</v>
      </c>
      <c r="F19" s="32"/>
      <c r="G19" s="32"/>
      <c r="H19" s="121">
        <v>3.176</v>
      </c>
      <c r="I19" s="121">
        <v>2.999</v>
      </c>
      <c r="J19" s="121">
        <v>2.628</v>
      </c>
      <c r="K19" s="33"/>
    </row>
    <row r="20" spans="1:11" s="34" customFormat="1" ht="11.25" customHeight="1">
      <c r="A20" s="36" t="s">
        <v>16</v>
      </c>
      <c r="B20" s="30"/>
      <c r="C20" s="31">
        <v>125</v>
      </c>
      <c r="D20" s="31">
        <v>125</v>
      </c>
      <c r="E20" s="31">
        <v>125</v>
      </c>
      <c r="F20" s="32"/>
      <c r="G20" s="32"/>
      <c r="H20" s="121">
        <v>3.508</v>
      </c>
      <c r="I20" s="121">
        <v>3.614</v>
      </c>
      <c r="J20" s="121">
        <v>3.711</v>
      </c>
      <c r="K20" s="33"/>
    </row>
    <row r="21" spans="1:11" s="34" customFormat="1" ht="11.25" customHeight="1">
      <c r="A21" s="36" t="s">
        <v>17</v>
      </c>
      <c r="B21" s="30"/>
      <c r="C21" s="31">
        <v>185</v>
      </c>
      <c r="D21" s="31">
        <v>185</v>
      </c>
      <c r="E21" s="31">
        <v>185</v>
      </c>
      <c r="F21" s="32"/>
      <c r="G21" s="32"/>
      <c r="H21" s="121">
        <v>4.7</v>
      </c>
      <c r="I21" s="121">
        <v>4.889</v>
      </c>
      <c r="J21" s="121">
        <v>4.971</v>
      </c>
      <c r="K21" s="33"/>
    </row>
    <row r="22" spans="1:11" s="43" customFormat="1" ht="11.25" customHeight="1">
      <c r="A22" s="37" t="s">
        <v>18</v>
      </c>
      <c r="B22" s="38"/>
      <c r="C22" s="39">
        <v>416</v>
      </c>
      <c r="D22" s="39">
        <v>416</v>
      </c>
      <c r="E22" s="39">
        <v>416</v>
      </c>
      <c r="F22" s="40">
        <f>IF(D22&gt;0,100*E22/D22,0)</f>
        <v>100</v>
      </c>
      <c r="G22" s="41"/>
      <c r="H22" s="122">
        <v>11.384</v>
      </c>
      <c r="I22" s="123">
        <v>11.501999999999999</v>
      </c>
      <c r="J22" s="123">
        <v>11.31</v>
      </c>
      <c r="K22" s="42">
        <f>IF(I22&gt;0,100*J22/I22,0)</f>
        <v>98.33072509128849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550</v>
      </c>
      <c r="D24" s="39">
        <v>587</v>
      </c>
      <c r="E24" s="39">
        <v>587</v>
      </c>
      <c r="F24" s="40">
        <f>IF(D24&gt;0,100*E24/D24,0)</f>
        <v>100</v>
      </c>
      <c r="G24" s="41"/>
      <c r="H24" s="122">
        <v>13.713</v>
      </c>
      <c r="I24" s="123">
        <v>15.872</v>
      </c>
      <c r="J24" s="123">
        <v>15.872</v>
      </c>
      <c r="K24" s="42">
        <f>IF(I24&gt;0,100*J24/I24,0)</f>
        <v>100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113</v>
      </c>
      <c r="D26" s="39">
        <v>107</v>
      </c>
      <c r="E26" s="39">
        <v>105</v>
      </c>
      <c r="F26" s="40">
        <f>IF(D26&gt;0,100*E26/D26,0)</f>
        <v>98.13084112149532</v>
      </c>
      <c r="G26" s="41"/>
      <c r="H26" s="122">
        <v>2.9</v>
      </c>
      <c r="I26" s="123">
        <v>2.813</v>
      </c>
      <c r="J26" s="123">
        <v>2.7</v>
      </c>
      <c r="K26" s="42">
        <f>IF(I26&gt;0,100*J26/I26,0)</f>
        <v>95.9829363668681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>
        <v>3</v>
      </c>
      <c r="E29" s="31"/>
      <c r="F29" s="32"/>
      <c r="G29" s="32"/>
      <c r="H29" s="121"/>
      <c r="I29" s="121">
        <v>0.045</v>
      </c>
      <c r="J29" s="121"/>
      <c r="K29" s="33"/>
    </row>
    <row r="30" spans="1:11" s="34" customFormat="1" ht="11.25" customHeight="1">
      <c r="A30" s="36" t="s">
        <v>23</v>
      </c>
      <c r="B30" s="30"/>
      <c r="C30" s="31">
        <v>50</v>
      </c>
      <c r="D30" s="31">
        <v>41</v>
      </c>
      <c r="E30" s="31">
        <v>18</v>
      </c>
      <c r="F30" s="32"/>
      <c r="G30" s="32"/>
      <c r="H30" s="121">
        <v>2</v>
      </c>
      <c r="I30" s="121">
        <v>1.435</v>
      </c>
      <c r="J30" s="121">
        <v>0.54</v>
      </c>
      <c r="K30" s="33"/>
    </row>
    <row r="31" spans="1:11" s="43" customFormat="1" ht="11.25" customHeight="1">
      <c r="A31" s="44" t="s">
        <v>24</v>
      </c>
      <c r="B31" s="38"/>
      <c r="C31" s="39">
        <v>50</v>
      </c>
      <c r="D31" s="39">
        <v>44</v>
      </c>
      <c r="E31" s="39">
        <v>18</v>
      </c>
      <c r="F31" s="40">
        <f>IF(D31&gt;0,100*E31/D31,0)</f>
        <v>40.90909090909091</v>
      </c>
      <c r="G31" s="41"/>
      <c r="H31" s="122">
        <v>2</v>
      </c>
      <c r="I31" s="123">
        <v>1.48</v>
      </c>
      <c r="J31" s="123">
        <v>0.54</v>
      </c>
      <c r="K31" s="42">
        <f>IF(I31&gt;0,100*J31/I31,0)</f>
        <v>36.486486486486484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284</v>
      </c>
      <c r="D33" s="31">
        <v>252</v>
      </c>
      <c r="E33" s="31">
        <v>230</v>
      </c>
      <c r="F33" s="32"/>
      <c r="G33" s="32"/>
      <c r="H33" s="121">
        <v>7.5</v>
      </c>
      <c r="I33" s="121">
        <v>6.581</v>
      </c>
      <c r="J33" s="121">
        <v>6</v>
      </c>
      <c r="K33" s="33"/>
    </row>
    <row r="34" spans="1:11" s="34" customFormat="1" ht="11.25" customHeight="1">
      <c r="A34" s="36" t="s">
        <v>26</v>
      </c>
      <c r="B34" s="30"/>
      <c r="C34" s="31">
        <v>206</v>
      </c>
      <c r="D34" s="31">
        <v>202</v>
      </c>
      <c r="E34" s="31">
        <v>206</v>
      </c>
      <c r="F34" s="32"/>
      <c r="G34" s="32"/>
      <c r="H34" s="121">
        <v>5.26</v>
      </c>
      <c r="I34" s="121">
        <v>4.932</v>
      </c>
      <c r="J34" s="121">
        <v>5</v>
      </c>
      <c r="K34" s="33"/>
    </row>
    <row r="35" spans="1:11" s="34" customFormat="1" ht="11.25" customHeight="1">
      <c r="A35" s="36" t="s">
        <v>27</v>
      </c>
      <c r="B35" s="30"/>
      <c r="C35" s="31">
        <v>127</v>
      </c>
      <c r="D35" s="31">
        <v>171</v>
      </c>
      <c r="E35" s="31">
        <v>170</v>
      </c>
      <c r="F35" s="32"/>
      <c r="G35" s="32"/>
      <c r="H35" s="121">
        <v>3.4</v>
      </c>
      <c r="I35" s="121">
        <v>4.536</v>
      </c>
      <c r="J35" s="121">
        <v>4.4</v>
      </c>
      <c r="K35" s="33"/>
    </row>
    <row r="36" spans="1:11" s="34" customFormat="1" ht="11.25" customHeight="1">
      <c r="A36" s="36" t="s">
        <v>28</v>
      </c>
      <c r="B36" s="30"/>
      <c r="C36" s="31">
        <v>254</v>
      </c>
      <c r="D36" s="31">
        <v>236</v>
      </c>
      <c r="E36" s="31">
        <v>236</v>
      </c>
      <c r="F36" s="32"/>
      <c r="G36" s="32"/>
      <c r="H36" s="121">
        <v>6.342</v>
      </c>
      <c r="I36" s="121">
        <v>5.927</v>
      </c>
      <c r="J36" s="121">
        <v>5.927</v>
      </c>
      <c r="K36" s="33"/>
    </row>
    <row r="37" spans="1:11" s="43" customFormat="1" ht="11.25" customHeight="1">
      <c r="A37" s="37" t="s">
        <v>29</v>
      </c>
      <c r="B37" s="38"/>
      <c r="C37" s="39">
        <v>871</v>
      </c>
      <c r="D37" s="39">
        <v>861</v>
      </c>
      <c r="E37" s="39">
        <v>842</v>
      </c>
      <c r="F37" s="40">
        <f>IF(D37&gt;0,100*E37/D37,0)</f>
        <v>97.79326364692218</v>
      </c>
      <c r="G37" s="41"/>
      <c r="H37" s="122">
        <v>22.502</v>
      </c>
      <c r="I37" s="123">
        <v>21.976</v>
      </c>
      <c r="J37" s="123">
        <v>21.326999999999998</v>
      </c>
      <c r="K37" s="42">
        <f>IF(I37&gt;0,100*J37/I37,0)</f>
        <v>97.04677830360393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243</v>
      </c>
      <c r="D39" s="39">
        <v>356</v>
      </c>
      <c r="E39" s="39">
        <v>355</v>
      </c>
      <c r="F39" s="40">
        <f>IF(D39&gt;0,100*E39/D39,0)</f>
        <v>99.71910112359551</v>
      </c>
      <c r="G39" s="41"/>
      <c r="H39" s="122">
        <v>7.246</v>
      </c>
      <c r="I39" s="123">
        <v>5.125</v>
      </c>
      <c r="J39" s="123">
        <v>5.125</v>
      </c>
      <c r="K39" s="42">
        <f>IF(I39&gt;0,100*J39/I39,0)</f>
        <v>100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25</v>
      </c>
      <c r="D41" s="31">
        <v>18</v>
      </c>
      <c r="E41" s="31">
        <v>14</v>
      </c>
      <c r="F41" s="32"/>
      <c r="G41" s="32"/>
      <c r="H41" s="121">
        <v>0.643</v>
      </c>
      <c r="I41" s="121">
        <v>0.446</v>
      </c>
      <c r="J41" s="121">
        <v>0.287</v>
      </c>
      <c r="K41" s="33"/>
    </row>
    <row r="42" spans="1:11" s="34" customFormat="1" ht="11.25" customHeight="1">
      <c r="A42" s="36" t="s">
        <v>32</v>
      </c>
      <c r="B42" s="30"/>
      <c r="C42" s="31">
        <v>80</v>
      </c>
      <c r="D42" s="31">
        <v>80</v>
      </c>
      <c r="E42" s="31">
        <v>55</v>
      </c>
      <c r="F42" s="32"/>
      <c r="G42" s="32"/>
      <c r="H42" s="121">
        <v>2.25</v>
      </c>
      <c r="I42" s="121">
        <v>2.8</v>
      </c>
      <c r="J42" s="121">
        <v>1.65</v>
      </c>
      <c r="K42" s="33"/>
    </row>
    <row r="43" spans="1:11" s="34" customFormat="1" ht="11.25" customHeight="1">
      <c r="A43" s="36" t="s">
        <v>33</v>
      </c>
      <c r="B43" s="30"/>
      <c r="C43" s="31">
        <v>26</v>
      </c>
      <c r="D43" s="31">
        <v>25</v>
      </c>
      <c r="E43" s="31">
        <v>38</v>
      </c>
      <c r="F43" s="32"/>
      <c r="G43" s="32"/>
      <c r="H43" s="121">
        <v>0.78</v>
      </c>
      <c r="I43" s="121">
        <v>0.7</v>
      </c>
      <c r="J43" s="121">
        <v>1.05</v>
      </c>
      <c r="K43" s="33"/>
    </row>
    <row r="44" spans="1:11" s="34" customFormat="1" ht="11.25" customHeight="1">
      <c r="A44" s="36" t="s">
        <v>34</v>
      </c>
      <c r="B44" s="30"/>
      <c r="C44" s="31">
        <v>7</v>
      </c>
      <c r="D44" s="31">
        <v>7</v>
      </c>
      <c r="E44" s="31">
        <v>7</v>
      </c>
      <c r="F44" s="32"/>
      <c r="G44" s="32"/>
      <c r="H44" s="121">
        <v>0.385</v>
      </c>
      <c r="I44" s="121">
        <v>0.385</v>
      </c>
      <c r="J44" s="121">
        <v>0.385</v>
      </c>
      <c r="K44" s="33"/>
    </row>
    <row r="45" spans="1:11" s="34" customFormat="1" ht="11.25" customHeight="1">
      <c r="A45" s="36" t="s">
        <v>35</v>
      </c>
      <c r="B45" s="30"/>
      <c r="C45" s="31">
        <v>32</v>
      </c>
      <c r="D45" s="31">
        <v>32</v>
      </c>
      <c r="E45" s="31">
        <v>32</v>
      </c>
      <c r="F45" s="32"/>
      <c r="G45" s="32"/>
      <c r="H45" s="121">
        <v>0.96</v>
      </c>
      <c r="I45" s="121">
        <v>0.96</v>
      </c>
      <c r="J45" s="121">
        <v>1.024</v>
      </c>
      <c r="K45" s="33"/>
    </row>
    <row r="46" spans="1:11" s="34" customFormat="1" ht="11.25" customHeight="1">
      <c r="A46" s="36" t="s">
        <v>36</v>
      </c>
      <c r="B46" s="30"/>
      <c r="C46" s="31">
        <v>158</v>
      </c>
      <c r="D46" s="31">
        <v>120</v>
      </c>
      <c r="E46" s="31">
        <v>118</v>
      </c>
      <c r="F46" s="32"/>
      <c r="G46" s="32"/>
      <c r="H46" s="121">
        <v>6.32</v>
      </c>
      <c r="I46" s="121">
        <v>4.8</v>
      </c>
      <c r="J46" s="121">
        <v>4.72</v>
      </c>
      <c r="K46" s="33"/>
    </row>
    <row r="47" spans="1:11" s="34" customFormat="1" ht="11.25" customHeight="1">
      <c r="A47" s="36" t="s">
        <v>37</v>
      </c>
      <c r="B47" s="30"/>
      <c r="C47" s="31">
        <v>190</v>
      </c>
      <c r="D47" s="31">
        <v>170</v>
      </c>
      <c r="E47" s="31">
        <v>155</v>
      </c>
      <c r="F47" s="32"/>
      <c r="G47" s="32"/>
      <c r="H47" s="121">
        <v>5.7</v>
      </c>
      <c r="I47" s="121">
        <v>4.76</v>
      </c>
      <c r="J47" s="121">
        <v>4.573</v>
      </c>
      <c r="K47" s="33"/>
    </row>
    <row r="48" spans="1:11" s="34" customFormat="1" ht="11.25" customHeight="1">
      <c r="A48" s="36" t="s">
        <v>38</v>
      </c>
      <c r="B48" s="30"/>
      <c r="C48" s="31">
        <v>41</v>
      </c>
      <c r="D48" s="31">
        <v>40</v>
      </c>
      <c r="E48" s="31">
        <v>40</v>
      </c>
      <c r="F48" s="32"/>
      <c r="G48" s="32"/>
      <c r="H48" s="121">
        <v>1.435</v>
      </c>
      <c r="I48" s="121">
        <v>1.4</v>
      </c>
      <c r="J48" s="121">
        <v>1.8</v>
      </c>
      <c r="K48" s="33"/>
    </row>
    <row r="49" spans="1:11" s="34" customFormat="1" ht="11.25" customHeight="1">
      <c r="A49" s="36" t="s">
        <v>39</v>
      </c>
      <c r="B49" s="30"/>
      <c r="C49" s="31">
        <v>15</v>
      </c>
      <c r="D49" s="31">
        <v>16</v>
      </c>
      <c r="E49" s="31">
        <v>3</v>
      </c>
      <c r="F49" s="32"/>
      <c r="G49" s="32"/>
      <c r="H49" s="121">
        <v>0.645</v>
      </c>
      <c r="I49" s="121">
        <v>0.576</v>
      </c>
      <c r="J49" s="121">
        <v>0.108</v>
      </c>
      <c r="K49" s="33"/>
    </row>
    <row r="50" spans="1:11" s="43" customFormat="1" ht="11.25" customHeight="1">
      <c r="A50" s="44" t="s">
        <v>40</v>
      </c>
      <c r="B50" s="38"/>
      <c r="C50" s="39">
        <v>574</v>
      </c>
      <c r="D50" s="39">
        <v>508</v>
      </c>
      <c r="E50" s="39">
        <v>462</v>
      </c>
      <c r="F50" s="40">
        <f>IF(D50&gt;0,100*E50/D50,0)</f>
        <v>90.94488188976378</v>
      </c>
      <c r="G50" s="41"/>
      <c r="H50" s="122">
        <v>19.118</v>
      </c>
      <c r="I50" s="123">
        <v>16.826999999999998</v>
      </c>
      <c r="J50" s="123">
        <v>15.597000000000001</v>
      </c>
      <c r="K50" s="42">
        <f>IF(I50&gt;0,100*J50/I50,0)</f>
        <v>92.69031912996971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35</v>
      </c>
      <c r="D52" s="39">
        <v>28</v>
      </c>
      <c r="E52" s="39">
        <v>28</v>
      </c>
      <c r="F52" s="40">
        <f>IF(D52&gt;0,100*E52/D52,0)</f>
        <v>100</v>
      </c>
      <c r="G52" s="41"/>
      <c r="H52" s="122">
        <v>0.52</v>
      </c>
      <c r="I52" s="123">
        <v>0.672</v>
      </c>
      <c r="J52" s="123">
        <v>0.672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1000</v>
      </c>
      <c r="D54" s="31">
        <v>950</v>
      </c>
      <c r="E54" s="31">
        <v>1190</v>
      </c>
      <c r="F54" s="32"/>
      <c r="G54" s="32"/>
      <c r="H54" s="121">
        <v>82</v>
      </c>
      <c r="I54" s="121">
        <v>71.25</v>
      </c>
      <c r="J54" s="121">
        <v>83.3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>
        <v>20</v>
      </c>
      <c r="D56" s="31">
        <v>24</v>
      </c>
      <c r="E56" s="31">
        <v>29</v>
      </c>
      <c r="F56" s="32"/>
      <c r="G56" s="32"/>
      <c r="H56" s="121">
        <v>0.32</v>
      </c>
      <c r="I56" s="121">
        <v>0.312</v>
      </c>
      <c r="J56" s="121">
        <v>0.29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140</v>
      </c>
      <c r="D58" s="31">
        <v>120</v>
      </c>
      <c r="E58" s="31">
        <v>108</v>
      </c>
      <c r="F58" s="32"/>
      <c r="G58" s="32"/>
      <c r="H58" s="121">
        <v>3.22</v>
      </c>
      <c r="I58" s="121">
        <v>3.06</v>
      </c>
      <c r="J58" s="121">
        <v>2.214</v>
      </c>
      <c r="K58" s="33"/>
    </row>
    <row r="59" spans="1:11" s="43" customFormat="1" ht="11.25" customHeight="1">
      <c r="A59" s="37" t="s">
        <v>47</v>
      </c>
      <c r="B59" s="38"/>
      <c r="C59" s="39">
        <v>1160</v>
      </c>
      <c r="D59" s="39">
        <v>1094</v>
      </c>
      <c r="E59" s="39">
        <v>1327</v>
      </c>
      <c r="F59" s="40">
        <f>IF(D59&gt;0,100*E59/D59,0)</f>
        <v>121.29798903107861</v>
      </c>
      <c r="G59" s="41"/>
      <c r="H59" s="122">
        <v>85.53999999999999</v>
      </c>
      <c r="I59" s="123">
        <v>74.622</v>
      </c>
      <c r="J59" s="123">
        <v>85.804</v>
      </c>
      <c r="K59" s="42">
        <f>IF(I59&gt;0,100*J59/I59,0)</f>
        <v>114.98485701267722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821</v>
      </c>
      <c r="D61" s="31">
        <v>857</v>
      </c>
      <c r="E61" s="31">
        <v>920</v>
      </c>
      <c r="F61" s="32"/>
      <c r="G61" s="32"/>
      <c r="H61" s="121">
        <v>17.5</v>
      </c>
      <c r="I61" s="121">
        <v>25.453</v>
      </c>
      <c r="J61" s="121">
        <v>26</v>
      </c>
      <c r="K61" s="33"/>
    </row>
    <row r="62" spans="1:11" s="34" customFormat="1" ht="11.25" customHeight="1">
      <c r="A62" s="36" t="s">
        <v>49</v>
      </c>
      <c r="B62" s="30"/>
      <c r="C62" s="31">
        <v>695</v>
      </c>
      <c r="D62" s="31">
        <v>697</v>
      </c>
      <c r="E62" s="31">
        <v>698</v>
      </c>
      <c r="F62" s="32"/>
      <c r="G62" s="32"/>
      <c r="H62" s="121">
        <v>11.1</v>
      </c>
      <c r="I62" s="121">
        <v>10.405</v>
      </c>
      <c r="J62" s="121">
        <v>17.28</v>
      </c>
      <c r="K62" s="33"/>
    </row>
    <row r="63" spans="1:11" s="34" customFormat="1" ht="11.25" customHeight="1">
      <c r="A63" s="36" t="s">
        <v>50</v>
      </c>
      <c r="B63" s="30"/>
      <c r="C63" s="31">
        <v>419</v>
      </c>
      <c r="D63" s="31">
        <v>416</v>
      </c>
      <c r="E63" s="31">
        <v>422</v>
      </c>
      <c r="F63" s="32"/>
      <c r="G63" s="32"/>
      <c r="H63" s="121">
        <v>11.7</v>
      </c>
      <c r="I63" s="121">
        <v>14.56</v>
      </c>
      <c r="J63" s="121">
        <v>14.56</v>
      </c>
      <c r="K63" s="33"/>
    </row>
    <row r="64" spans="1:11" s="43" customFormat="1" ht="11.25" customHeight="1">
      <c r="A64" s="37" t="s">
        <v>51</v>
      </c>
      <c r="B64" s="38"/>
      <c r="C64" s="39">
        <v>1935</v>
      </c>
      <c r="D64" s="39">
        <v>1970</v>
      </c>
      <c r="E64" s="39">
        <v>2040</v>
      </c>
      <c r="F64" s="40">
        <f>IF(D64&gt;0,100*E64/D64,0)</f>
        <v>103.55329949238579</v>
      </c>
      <c r="G64" s="41"/>
      <c r="H64" s="122">
        <v>40.3</v>
      </c>
      <c r="I64" s="123">
        <v>50.418</v>
      </c>
      <c r="J64" s="123">
        <v>57.84</v>
      </c>
      <c r="K64" s="42">
        <f>IF(I64&gt;0,100*J64/I64,0)</f>
        <v>114.720933000119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14893</v>
      </c>
      <c r="D66" s="39">
        <v>15060</v>
      </c>
      <c r="E66" s="39">
        <v>15361</v>
      </c>
      <c r="F66" s="40">
        <f>IF(D66&gt;0,100*E66/D66,0)</f>
        <v>101.99867197875166</v>
      </c>
      <c r="G66" s="41"/>
      <c r="H66" s="122">
        <v>370.279</v>
      </c>
      <c r="I66" s="123">
        <v>375.627</v>
      </c>
      <c r="J66" s="123">
        <v>381.796</v>
      </c>
      <c r="K66" s="42">
        <f>IF(I66&gt;0,100*J66/I66,0)</f>
        <v>101.64232070644549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17</v>
      </c>
      <c r="D68" s="31"/>
      <c r="E68" s="31"/>
      <c r="F68" s="32"/>
      <c r="G68" s="32"/>
      <c r="H68" s="121">
        <v>0.42</v>
      </c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>
        <v>19</v>
      </c>
      <c r="D69" s="31"/>
      <c r="E69" s="31"/>
      <c r="F69" s="32"/>
      <c r="G69" s="32"/>
      <c r="H69" s="121">
        <v>0.4</v>
      </c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>
        <v>36</v>
      </c>
      <c r="D70" s="39"/>
      <c r="E70" s="39"/>
      <c r="F70" s="40"/>
      <c r="G70" s="41"/>
      <c r="H70" s="122">
        <v>0.8200000000000001</v>
      </c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7079</v>
      </c>
      <c r="D72" s="31">
        <v>7048</v>
      </c>
      <c r="E72" s="31">
        <v>7104</v>
      </c>
      <c r="F72" s="32"/>
      <c r="G72" s="32"/>
      <c r="H72" s="121">
        <v>154.769</v>
      </c>
      <c r="I72" s="121">
        <v>154.493</v>
      </c>
      <c r="J72" s="121">
        <v>155.864</v>
      </c>
      <c r="K72" s="33"/>
    </row>
    <row r="73" spans="1:11" s="34" customFormat="1" ht="11.25" customHeight="1">
      <c r="A73" s="36" t="s">
        <v>57</v>
      </c>
      <c r="B73" s="30"/>
      <c r="C73" s="31">
        <v>102</v>
      </c>
      <c r="D73" s="31">
        <v>98</v>
      </c>
      <c r="E73" s="31">
        <v>80</v>
      </c>
      <c r="F73" s="32"/>
      <c r="G73" s="32"/>
      <c r="H73" s="121">
        <v>4.35</v>
      </c>
      <c r="I73" s="121">
        <v>4.179</v>
      </c>
      <c r="J73" s="121">
        <v>3.085</v>
      </c>
      <c r="K73" s="33"/>
    </row>
    <row r="74" spans="1:11" s="34" customFormat="1" ht="11.25" customHeight="1">
      <c r="A74" s="36" t="s">
        <v>58</v>
      </c>
      <c r="B74" s="30"/>
      <c r="C74" s="31">
        <v>300</v>
      </c>
      <c r="D74" s="31">
        <v>253</v>
      </c>
      <c r="E74" s="31">
        <v>300</v>
      </c>
      <c r="F74" s="32"/>
      <c r="G74" s="32"/>
      <c r="H74" s="121">
        <v>7.5</v>
      </c>
      <c r="I74" s="121">
        <v>7.55</v>
      </c>
      <c r="J74" s="121">
        <v>7.5</v>
      </c>
      <c r="K74" s="33"/>
    </row>
    <row r="75" spans="1:11" s="34" customFormat="1" ht="11.25" customHeight="1">
      <c r="A75" s="36" t="s">
        <v>59</v>
      </c>
      <c r="B75" s="30"/>
      <c r="C75" s="31">
        <v>3231</v>
      </c>
      <c r="D75" s="31">
        <v>3444</v>
      </c>
      <c r="E75" s="31">
        <v>3444</v>
      </c>
      <c r="F75" s="32"/>
      <c r="G75" s="32"/>
      <c r="H75" s="121">
        <v>113.1</v>
      </c>
      <c r="I75" s="121">
        <v>110.525</v>
      </c>
      <c r="J75" s="121">
        <v>110.522966</v>
      </c>
      <c r="K75" s="33"/>
    </row>
    <row r="76" spans="1:11" s="34" customFormat="1" ht="11.25" customHeight="1">
      <c r="A76" s="36" t="s">
        <v>60</v>
      </c>
      <c r="B76" s="30"/>
      <c r="C76" s="31">
        <v>105</v>
      </c>
      <c r="D76" s="31">
        <v>75</v>
      </c>
      <c r="E76" s="31">
        <v>100</v>
      </c>
      <c r="F76" s="32"/>
      <c r="G76" s="32"/>
      <c r="H76" s="121">
        <v>1.922</v>
      </c>
      <c r="I76" s="121">
        <v>1.5</v>
      </c>
      <c r="J76" s="121">
        <v>2</v>
      </c>
      <c r="K76" s="33"/>
    </row>
    <row r="77" spans="1:11" s="34" customFormat="1" ht="11.25" customHeight="1">
      <c r="A77" s="36" t="s">
        <v>61</v>
      </c>
      <c r="B77" s="30"/>
      <c r="C77" s="31">
        <v>77</v>
      </c>
      <c r="D77" s="31">
        <v>55</v>
      </c>
      <c r="E77" s="31">
        <v>55</v>
      </c>
      <c r="F77" s="32"/>
      <c r="G77" s="32"/>
      <c r="H77" s="121">
        <v>1.82</v>
      </c>
      <c r="I77" s="121">
        <v>1.32</v>
      </c>
      <c r="J77" s="121">
        <v>1.3</v>
      </c>
      <c r="K77" s="33"/>
    </row>
    <row r="78" spans="1:11" s="34" customFormat="1" ht="11.25" customHeight="1">
      <c r="A78" s="36" t="s">
        <v>62</v>
      </c>
      <c r="B78" s="30"/>
      <c r="C78" s="31">
        <v>387</v>
      </c>
      <c r="D78" s="31">
        <v>308</v>
      </c>
      <c r="E78" s="31">
        <v>310</v>
      </c>
      <c r="F78" s="32"/>
      <c r="G78" s="32"/>
      <c r="H78" s="121">
        <v>12.35</v>
      </c>
      <c r="I78" s="121">
        <v>7.944</v>
      </c>
      <c r="J78" s="121">
        <v>7.996</v>
      </c>
      <c r="K78" s="33"/>
    </row>
    <row r="79" spans="1:11" s="34" customFormat="1" ht="11.25" customHeight="1">
      <c r="A79" s="36" t="s">
        <v>63</v>
      </c>
      <c r="B79" s="30"/>
      <c r="C79" s="31">
        <v>166</v>
      </c>
      <c r="D79" s="31">
        <v>147</v>
      </c>
      <c r="E79" s="31">
        <v>150</v>
      </c>
      <c r="F79" s="32"/>
      <c r="G79" s="32"/>
      <c r="H79" s="121">
        <v>2.155</v>
      </c>
      <c r="I79" s="121">
        <v>2.89</v>
      </c>
      <c r="J79" s="121">
        <v>3.6</v>
      </c>
      <c r="K79" s="33"/>
    </row>
    <row r="80" spans="1:11" s="43" customFormat="1" ht="11.25" customHeight="1">
      <c r="A80" s="44" t="s">
        <v>64</v>
      </c>
      <c r="B80" s="38"/>
      <c r="C80" s="39">
        <v>11447</v>
      </c>
      <c r="D80" s="39">
        <v>11428</v>
      </c>
      <c r="E80" s="39">
        <v>11543</v>
      </c>
      <c r="F80" s="40">
        <f>IF(D80&gt;0,100*E80/D80,0)</f>
        <v>101.00630031501575</v>
      </c>
      <c r="G80" s="41"/>
      <c r="H80" s="122">
        <v>297.966</v>
      </c>
      <c r="I80" s="123">
        <v>290.401</v>
      </c>
      <c r="J80" s="123">
        <v>291.867966</v>
      </c>
      <c r="K80" s="42">
        <f>IF(I80&gt;0,100*J80/I80,0)</f>
        <v>100.50515184176363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231</v>
      </c>
      <c r="D82" s="31">
        <v>265</v>
      </c>
      <c r="E82" s="31">
        <v>264</v>
      </c>
      <c r="F82" s="32"/>
      <c r="G82" s="32"/>
      <c r="H82" s="121">
        <v>7.328</v>
      </c>
      <c r="I82" s="121">
        <v>9.004</v>
      </c>
      <c r="J82" s="121">
        <v>8.976</v>
      </c>
      <c r="K82" s="33"/>
    </row>
    <row r="83" spans="1:11" s="34" customFormat="1" ht="11.25" customHeight="1">
      <c r="A83" s="36" t="s">
        <v>66</v>
      </c>
      <c r="B83" s="30"/>
      <c r="C83" s="31">
        <v>269</v>
      </c>
      <c r="D83" s="31">
        <v>292</v>
      </c>
      <c r="E83" s="31">
        <v>292</v>
      </c>
      <c r="F83" s="32"/>
      <c r="G83" s="32"/>
      <c r="H83" s="121">
        <v>5</v>
      </c>
      <c r="I83" s="121">
        <v>5.856</v>
      </c>
      <c r="J83" s="121">
        <v>5.85</v>
      </c>
      <c r="K83" s="33"/>
    </row>
    <row r="84" spans="1:11" s="43" customFormat="1" ht="11.25" customHeight="1">
      <c r="A84" s="37" t="s">
        <v>67</v>
      </c>
      <c r="B84" s="38"/>
      <c r="C84" s="39">
        <v>500</v>
      </c>
      <c r="D84" s="39">
        <v>557</v>
      </c>
      <c r="E84" s="39">
        <v>556</v>
      </c>
      <c r="F84" s="40">
        <f>IF(D84&gt;0,100*E84/D84,0)</f>
        <v>99.82046678635548</v>
      </c>
      <c r="G84" s="41"/>
      <c r="H84" s="122">
        <v>12.328</v>
      </c>
      <c r="I84" s="123">
        <v>14.86</v>
      </c>
      <c r="J84" s="123">
        <v>14.826</v>
      </c>
      <c r="K84" s="42">
        <f>IF(I84&gt;0,100*J84/I84,0)</f>
        <v>99.77119784656799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>
        <v>33717</v>
      </c>
      <c r="D88" s="54">
        <v>33924</v>
      </c>
      <c r="E88" s="54">
        <v>34534</v>
      </c>
      <c r="F88" s="55">
        <f>IF(D88&gt;0,100*E88/D88,0)</f>
        <v>101.79813701214479</v>
      </c>
      <c r="G88" s="41"/>
      <c r="H88" s="126">
        <v>908.6652896752058</v>
      </c>
      <c r="I88" s="127">
        <v>904.889</v>
      </c>
      <c r="J88" s="127">
        <v>927.1879660000001</v>
      </c>
      <c r="K88" s="55">
        <f>IF(I88&gt;0,100*J88/I88,0)</f>
        <v>102.46427639191106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6"/>
  <sheetViews>
    <sheetView zoomScalePageLayoutView="0" workbookViewId="0" topLeftCell="A1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262</v>
      </c>
      <c r="D7" s="22" t="s">
        <v>7</v>
      </c>
      <c r="E7" s="22">
        <v>1</v>
      </c>
      <c r="F7" s="23" t="str">
        <f>CONCATENATE(D6,"=100")</f>
        <v>2015=100</v>
      </c>
      <c r="G7" s="24"/>
      <c r="H7" s="21" t="s">
        <v>262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7</v>
      </c>
      <c r="D9" s="31">
        <v>7</v>
      </c>
      <c r="E9" s="31">
        <v>7</v>
      </c>
      <c r="F9" s="32"/>
      <c r="G9" s="32"/>
      <c r="H9" s="121">
        <v>0.533</v>
      </c>
      <c r="I9" s="121">
        <v>0.517</v>
      </c>
      <c r="J9" s="121"/>
      <c r="K9" s="33"/>
    </row>
    <row r="10" spans="1:11" s="34" customFormat="1" ht="11.25" customHeight="1">
      <c r="A10" s="36" t="s">
        <v>9</v>
      </c>
      <c r="B10" s="30"/>
      <c r="C10" s="31">
        <v>4</v>
      </c>
      <c r="D10" s="31">
        <v>4</v>
      </c>
      <c r="E10" s="31">
        <v>4</v>
      </c>
      <c r="F10" s="32"/>
      <c r="G10" s="32"/>
      <c r="H10" s="121">
        <v>0.344</v>
      </c>
      <c r="I10" s="121">
        <v>0.344</v>
      </c>
      <c r="J10" s="121"/>
      <c r="K10" s="33"/>
    </row>
    <row r="11" spans="1:11" s="34" customFormat="1" ht="11.25" customHeight="1">
      <c r="A11" s="29" t="s">
        <v>10</v>
      </c>
      <c r="B11" s="30"/>
      <c r="C11" s="31">
        <v>4</v>
      </c>
      <c r="D11" s="31">
        <v>4</v>
      </c>
      <c r="E11" s="31">
        <v>4</v>
      </c>
      <c r="F11" s="32"/>
      <c r="G11" s="32"/>
      <c r="H11" s="121">
        <v>0.405</v>
      </c>
      <c r="I11" s="121">
        <v>0.273</v>
      </c>
      <c r="J11" s="121"/>
      <c r="K11" s="33"/>
    </row>
    <row r="12" spans="1:11" s="34" customFormat="1" ht="11.25" customHeight="1">
      <c r="A12" s="36" t="s">
        <v>11</v>
      </c>
      <c r="B12" s="30"/>
      <c r="C12" s="31">
        <v>15</v>
      </c>
      <c r="D12" s="31">
        <v>10</v>
      </c>
      <c r="E12" s="31">
        <v>10</v>
      </c>
      <c r="F12" s="32"/>
      <c r="G12" s="32"/>
      <c r="H12" s="121">
        <v>1.187</v>
      </c>
      <c r="I12" s="121">
        <v>0.83</v>
      </c>
      <c r="J12" s="121"/>
      <c r="K12" s="33"/>
    </row>
    <row r="13" spans="1:11" s="43" customFormat="1" ht="11.25" customHeight="1">
      <c r="A13" s="37" t="s">
        <v>12</v>
      </c>
      <c r="B13" s="38"/>
      <c r="C13" s="39">
        <v>30</v>
      </c>
      <c r="D13" s="39">
        <v>25</v>
      </c>
      <c r="E13" s="39">
        <v>25</v>
      </c>
      <c r="F13" s="40">
        <f>IF(D13&gt;0,100*E13/D13,0)</f>
        <v>100</v>
      </c>
      <c r="G13" s="41"/>
      <c r="H13" s="122">
        <v>2.4690000000000003</v>
      </c>
      <c r="I13" s="123">
        <v>1.964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1</v>
      </c>
      <c r="D19" s="31"/>
      <c r="E19" s="31">
        <v>1</v>
      </c>
      <c r="F19" s="32"/>
      <c r="G19" s="32"/>
      <c r="H19" s="121">
        <v>0.05</v>
      </c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>
        <v>5</v>
      </c>
      <c r="D20" s="31">
        <v>5</v>
      </c>
      <c r="E20" s="31">
        <v>5</v>
      </c>
      <c r="F20" s="32"/>
      <c r="G20" s="32"/>
      <c r="H20" s="121">
        <v>0.272</v>
      </c>
      <c r="I20" s="121">
        <v>0.272</v>
      </c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>
        <v>6</v>
      </c>
      <c r="D22" s="39">
        <v>5</v>
      </c>
      <c r="E22" s="39">
        <v>6</v>
      </c>
      <c r="F22" s="40">
        <f>IF(D22&gt;0,100*E22/D22,0)</f>
        <v>120</v>
      </c>
      <c r="G22" s="41"/>
      <c r="H22" s="122">
        <v>0.322</v>
      </c>
      <c r="I22" s="123">
        <v>0.272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/>
      <c r="I24" s="123"/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/>
      <c r="I30" s="121"/>
      <c r="J30" s="121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/>
      <c r="I31" s="123"/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37</v>
      </c>
      <c r="D33" s="31">
        <v>30</v>
      </c>
      <c r="E33" s="31">
        <v>30</v>
      </c>
      <c r="F33" s="32"/>
      <c r="G33" s="32"/>
      <c r="H33" s="121">
        <v>1.611</v>
      </c>
      <c r="I33" s="121">
        <v>1.6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27</v>
      </c>
      <c r="D34" s="31">
        <v>27</v>
      </c>
      <c r="E34" s="31">
        <v>27</v>
      </c>
      <c r="F34" s="32"/>
      <c r="G34" s="32"/>
      <c r="H34" s="121">
        <v>0.952</v>
      </c>
      <c r="I34" s="121">
        <v>0.952</v>
      </c>
      <c r="J34" s="121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/>
      <c r="I35" s="121"/>
      <c r="J35" s="121"/>
      <c r="K35" s="33"/>
    </row>
    <row r="36" spans="1:11" s="34" customFormat="1" ht="11.25" customHeight="1">
      <c r="A36" s="36" t="s">
        <v>28</v>
      </c>
      <c r="B36" s="30"/>
      <c r="C36" s="31">
        <v>7</v>
      </c>
      <c r="D36" s="31">
        <v>7</v>
      </c>
      <c r="E36" s="31">
        <v>7</v>
      </c>
      <c r="F36" s="32"/>
      <c r="G36" s="32"/>
      <c r="H36" s="121">
        <v>0.279</v>
      </c>
      <c r="I36" s="121">
        <v>0.279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71</v>
      </c>
      <c r="D37" s="39">
        <v>64</v>
      </c>
      <c r="E37" s="39">
        <v>64</v>
      </c>
      <c r="F37" s="40">
        <f>IF(D37&gt;0,100*E37/D37,0)</f>
        <v>100</v>
      </c>
      <c r="G37" s="41"/>
      <c r="H37" s="122">
        <v>2.8419999999999996</v>
      </c>
      <c r="I37" s="123">
        <v>2.831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87</v>
      </c>
      <c r="D39" s="39">
        <v>87</v>
      </c>
      <c r="E39" s="39">
        <v>87</v>
      </c>
      <c r="F39" s="40">
        <f>IF(D39&gt;0,100*E39/D39,0)</f>
        <v>100</v>
      </c>
      <c r="G39" s="41"/>
      <c r="H39" s="122">
        <v>1.253</v>
      </c>
      <c r="I39" s="123">
        <v>1.253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/>
      <c r="I50" s="123"/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>
        <v>1</v>
      </c>
      <c r="E52" s="39">
        <v>1</v>
      </c>
      <c r="F52" s="40">
        <f>IF(D52&gt;0,100*E52/D52,0)</f>
        <v>100</v>
      </c>
      <c r="G52" s="41"/>
      <c r="H52" s="122">
        <v>0.099</v>
      </c>
      <c r="I52" s="123">
        <v>0.099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/>
      <c r="I58" s="121"/>
      <c r="J58" s="121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/>
      <c r="I59" s="123"/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150</v>
      </c>
      <c r="D61" s="31">
        <v>140</v>
      </c>
      <c r="E61" s="31">
        <v>140</v>
      </c>
      <c r="F61" s="32"/>
      <c r="G61" s="32"/>
      <c r="H61" s="121">
        <v>12</v>
      </c>
      <c r="I61" s="121">
        <v>13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55</v>
      </c>
      <c r="D62" s="31">
        <v>55</v>
      </c>
      <c r="E62" s="31">
        <v>60</v>
      </c>
      <c r="F62" s="32"/>
      <c r="G62" s="32"/>
      <c r="H62" s="121">
        <v>1.086</v>
      </c>
      <c r="I62" s="121">
        <v>1.025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19</v>
      </c>
      <c r="D63" s="31">
        <v>19</v>
      </c>
      <c r="E63" s="31">
        <v>19</v>
      </c>
      <c r="F63" s="32"/>
      <c r="G63" s="32"/>
      <c r="H63" s="121">
        <v>0.53</v>
      </c>
      <c r="I63" s="121">
        <v>0.79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224</v>
      </c>
      <c r="D64" s="39">
        <v>214</v>
      </c>
      <c r="E64" s="39">
        <v>219</v>
      </c>
      <c r="F64" s="40">
        <f>IF(D64&gt;0,100*E64/D64,0)</f>
        <v>102.33644859813084</v>
      </c>
      <c r="G64" s="41"/>
      <c r="H64" s="122">
        <v>13.616</v>
      </c>
      <c r="I64" s="123">
        <v>14.815000000000001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970</v>
      </c>
      <c r="D66" s="39">
        <v>970</v>
      </c>
      <c r="E66" s="39">
        <v>613</v>
      </c>
      <c r="F66" s="40">
        <f>IF(D66&gt;0,100*E66/D66,0)</f>
        <v>63.1958762886598</v>
      </c>
      <c r="G66" s="41"/>
      <c r="H66" s="122">
        <v>72.994</v>
      </c>
      <c r="I66" s="123">
        <v>121.174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7400</v>
      </c>
      <c r="D72" s="31">
        <v>7000</v>
      </c>
      <c r="E72" s="31">
        <v>7000</v>
      </c>
      <c r="F72" s="32"/>
      <c r="G72" s="32"/>
      <c r="H72" s="121">
        <v>733.364</v>
      </c>
      <c r="I72" s="121">
        <v>659.787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410</v>
      </c>
      <c r="D73" s="31">
        <v>410</v>
      </c>
      <c r="E73" s="31">
        <v>325</v>
      </c>
      <c r="F73" s="32"/>
      <c r="G73" s="32"/>
      <c r="H73" s="121">
        <v>13.623</v>
      </c>
      <c r="I73" s="121">
        <v>12.95</v>
      </c>
      <c r="J73" s="121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/>
      <c r="I74" s="121"/>
      <c r="J74" s="121"/>
      <c r="K74" s="33"/>
    </row>
    <row r="75" spans="1:11" s="34" customFormat="1" ht="11.25" customHeight="1">
      <c r="A75" s="36" t="s">
        <v>59</v>
      </c>
      <c r="B75" s="30"/>
      <c r="C75" s="31">
        <v>1466</v>
      </c>
      <c r="D75" s="31">
        <v>1466</v>
      </c>
      <c r="E75" s="31">
        <v>1466</v>
      </c>
      <c r="F75" s="32"/>
      <c r="G75" s="32"/>
      <c r="H75" s="121">
        <v>142.187</v>
      </c>
      <c r="I75" s="121">
        <v>142.187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5</v>
      </c>
      <c r="D76" s="31">
        <v>15</v>
      </c>
      <c r="E76" s="31">
        <v>15</v>
      </c>
      <c r="F76" s="32"/>
      <c r="G76" s="32"/>
      <c r="H76" s="121">
        <v>0.2</v>
      </c>
      <c r="I76" s="121">
        <v>0.525</v>
      </c>
      <c r="J76" s="121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/>
      <c r="I77" s="121"/>
      <c r="J77" s="121"/>
      <c r="K77" s="33"/>
    </row>
    <row r="78" spans="1:11" s="34" customFormat="1" ht="11.25" customHeight="1">
      <c r="A78" s="36" t="s">
        <v>62</v>
      </c>
      <c r="B78" s="30"/>
      <c r="C78" s="31">
        <v>406</v>
      </c>
      <c r="D78" s="31">
        <v>406</v>
      </c>
      <c r="E78" s="31">
        <v>406</v>
      </c>
      <c r="F78" s="32"/>
      <c r="G78" s="32"/>
      <c r="H78" s="121">
        <v>27.532</v>
      </c>
      <c r="I78" s="121">
        <v>28.42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45</v>
      </c>
      <c r="D79" s="31">
        <v>45</v>
      </c>
      <c r="E79" s="31">
        <v>50</v>
      </c>
      <c r="F79" s="32"/>
      <c r="G79" s="32"/>
      <c r="H79" s="121">
        <v>3.825</v>
      </c>
      <c r="I79" s="121">
        <v>3.825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9732</v>
      </c>
      <c r="D80" s="39">
        <v>9342</v>
      </c>
      <c r="E80" s="39">
        <v>9262</v>
      </c>
      <c r="F80" s="40">
        <f>IF(D80&gt;0,100*E80/D80,0)</f>
        <v>99.14365232284307</v>
      </c>
      <c r="G80" s="41"/>
      <c r="H80" s="122">
        <v>920.7310000000002</v>
      </c>
      <c r="I80" s="123">
        <v>847.6940000000001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375</v>
      </c>
      <c r="D82" s="31">
        <v>398</v>
      </c>
      <c r="E82" s="31">
        <v>329</v>
      </c>
      <c r="F82" s="32"/>
      <c r="G82" s="32"/>
      <c r="H82" s="121">
        <v>35.011</v>
      </c>
      <c r="I82" s="121">
        <v>46.092</v>
      </c>
      <c r="J82" s="121"/>
      <c r="K82" s="33"/>
    </row>
    <row r="83" spans="1:11" s="34" customFormat="1" ht="11.25" customHeight="1">
      <c r="A83" s="36" t="s">
        <v>66</v>
      </c>
      <c r="B83" s="30"/>
      <c r="C83" s="31">
        <v>113</v>
      </c>
      <c r="D83" s="31">
        <v>113</v>
      </c>
      <c r="E83" s="31">
        <v>95</v>
      </c>
      <c r="F83" s="32"/>
      <c r="G83" s="32"/>
      <c r="H83" s="121">
        <v>11.116</v>
      </c>
      <c r="I83" s="121">
        <v>8.199</v>
      </c>
      <c r="J83" s="121"/>
      <c r="K83" s="33"/>
    </row>
    <row r="84" spans="1:11" s="43" customFormat="1" ht="11.25" customHeight="1">
      <c r="A84" s="37" t="s">
        <v>67</v>
      </c>
      <c r="B84" s="38"/>
      <c r="C84" s="39">
        <v>488</v>
      </c>
      <c r="D84" s="39">
        <v>511</v>
      </c>
      <c r="E84" s="39">
        <v>424</v>
      </c>
      <c r="F84" s="40">
        <f>IF(D84&gt;0,100*E84/D84,0)</f>
        <v>82.97455968688845</v>
      </c>
      <c r="G84" s="41"/>
      <c r="H84" s="122">
        <v>46.127</v>
      </c>
      <c r="I84" s="123">
        <v>54.291</v>
      </c>
      <c r="J84" s="123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>
        <v>11609</v>
      </c>
      <c r="D88" s="54">
        <v>11219</v>
      </c>
      <c r="E88" s="54">
        <v>10701</v>
      </c>
      <c r="F88" s="55">
        <f>IF(D88&gt;0,100*E88/D88,0)</f>
        <v>95.38283269453605</v>
      </c>
      <c r="G88" s="41"/>
      <c r="H88" s="126">
        <v>1060.4530000000002</v>
      </c>
      <c r="I88" s="127">
        <v>1044.393</v>
      </c>
      <c r="J88" s="127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K106"/>
  <sheetViews>
    <sheetView view="pageBreakPreview" zoomScale="90" zoomScaleSheetLayoutView="90" zoomScalePageLayoutView="0" workbookViewId="0" topLeftCell="A31">
      <selection activeCell="G52" sqref="G52"/>
    </sheetView>
  </sheetViews>
  <sheetFormatPr defaultColWidth="11.421875" defaultRowHeight="15"/>
  <cols>
    <col min="1" max="4" width="11.57421875" style="101" customWidth="1"/>
    <col min="5" max="5" width="1.8515625" style="101" customWidth="1"/>
    <col min="6" max="16384" width="11.57421875" style="101" customWidth="1"/>
  </cols>
  <sheetData>
    <row r="1" spans="1:9" ht="12.75">
      <c r="A1" s="100"/>
      <c r="B1" s="100"/>
      <c r="C1" s="100"/>
      <c r="D1" s="100"/>
      <c r="E1" s="100"/>
      <c r="F1" s="100"/>
      <c r="G1" s="100"/>
      <c r="H1" s="100"/>
      <c r="I1" s="100"/>
    </row>
    <row r="2" spans="1:9" ht="12.75">
      <c r="A2" s="100"/>
      <c r="B2" s="100"/>
      <c r="C2" s="100"/>
      <c r="D2" s="100"/>
      <c r="E2" s="100"/>
      <c r="F2" s="100"/>
      <c r="G2" s="100"/>
      <c r="H2" s="100"/>
      <c r="I2" s="100"/>
    </row>
    <row r="3" spans="1:9" ht="15">
      <c r="A3" s="179" t="s">
        <v>219</v>
      </c>
      <c r="B3" s="179"/>
      <c r="C3" s="179"/>
      <c r="D3" s="179"/>
      <c r="E3" s="179"/>
      <c r="F3" s="179"/>
      <c r="G3" s="179"/>
      <c r="H3" s="179"/>
      <c r="I3" s="179"/>
    </row>
    <row r="4" spans="1:9" ht="12.75">
      <c r="A4" s="100"/>
      <c r="B4" s="100"/>
      <c r="C4" s="100"/>
      <c r="D4" s="100"/>
      <c r="E4" s="100"/>
      <c r="F4" s="100"/>
      <c r="G4" s="100"/>
      <c r="H4" s="100"/>
      <c r="I4" s="100"/>
    </row>
    <row r="5" spans="1:9" ht="12.75">
      <c r="A5" s="100"/>
      <c r="B5" s="100"/>
      <c r="C5" s="100"/>
      <c r="D5" s="100"/>
      <c r="E5" s="100"/>
      <c r="F5" s="100"/>
      <c r="G5" s="100"/>
      <c r="H5" s="100"/>
      <c r="I5" s="100"/>
    </row>
    <row r="6" spans="1:9" ht="12.75">
      <c r="A6" s="100"/>
      <c r="B6" s="100"/>
      <c r="C6" s="100"/>
      <c r="D6" s="100"/>
      <c r="E6" s="100"/>
      <c r="F6" s="100"/>
      <c r="G6" s="100"/>
      <c r="H6" s="100"/>
      <c r="I6" s="100"/>
    </row>
    <row r="7" spans="1:9" ht="12.75">
      <c r="A7" s="102" t="s">
        <v>220</v>
      </c>
      <c r="B7" s="103"/>
      <c r="C7" s="103"/>
      <c r="D7" s="104"/>
      <c r="E7" s="104"/>
      <c r="F7" s="104"/>
      <c r="G7" s="104"/>
      <c r="H7" s="104"/>
      <c r="I7" s="104"/>
    </row>
    <row r="8" spans="1:9" ht="12.75">
      <c r="A8" s="100"/>
      <c r="B8" s="100"/>
      <c r="C8" s="100"/>
      <c r="D8" s="100"/>
      <c r="E8" s="100"/>
      <c r="F8" s="100"/>
      <c r="G8" s="100"/>
      <c r="H8" s="100"/>
      <c r="I8" s="100"/>
    </row>
    <row r="9" spans="1:9" ht="12.75">
      <c r="A9" s="105" t="s">
        <v>221</v>
      </c>
      <c r="B9" s="100"/>
      <c r="C9" s="100"/>
      <c r="D9" s="100"/>
      <c r="E9" s="100"/>
      <c r="F9" s="100"/>
      <c r="G9" s="100"/>
      <c r="H9" s="100"/>
      <c r="I9" s="100"/>
    </row>
    <row r="10" spans="1:9" ht="12.75">
      <c r="A10" s="100"/>
      <c r="B10" s="100"/>
      <c r="C10" s="100"/>
      <c r="D10" s="100"/>
      <c r="E10" s="100"/>
      <c r="F10" s="100"/>
      <c r="G10" s="100"/>
      <c r="H10" s="100"/>
      <c r="I10" s="100"/>
    </row>
    <row r="11" spans="1:9" ht="12.75">
      <c r="A11" s="106"/>
      <c r="B11" s="107"/>
      <c r="C11" s="107"/>
      <c r="D11" s="108" t="s">
        <v>222</v>
      </c>
      <c r="E11" s="109"/>
      <c r="F11" s="106"/>
      <c r="G11" s="107"/>
      <c r="H11" s="107"/>
      <c r="I11" s="108" t="s">
        <v>222</v>
      </c>
    </row>
    <row r="12" spans="1:9" ht="12.75">
      <c r="A12" s="110"/>
      <c r="B12" s="111"/>
      <c r="C12" s="111"/>
      <c r="D12" s="112"/>
      <c r="E12" s="109"/>
      <c r="F12" s="110"/>
      <c r="G12" s="111"/>
      <c r="H12" s="111"/>
      <c r="I12" s="112"/>
    </row>
    <row r="13" spans="1:9" ht="5.25" customHeight="1">
      <c r="A13" s="113"/>
      <c r="B13" s="114"/>
      <c r="C13" s="114"/>
      <c r="D13" s="115"/>
      <c r="E13" s="109"/>
      <c r="F13" s="113"/>
      <c r="G13" s="114"/>
      <c r="H13" s="114"/>
      <c r="I13" s="115"/>
    </row>
    <row r="14" spans="1:9" ht="12.75">
      <c r="A14" s="110" t="s">
        <v>223</v>
      </c>
      <c r="B14" s="111"/>
      <c r="C14" s="111"/>
      <c r="D14" s="112">
        <v>9</v>
      </c>
      <c r="E14" s="109"/>
      <c r="F14" s="110" t="s">
        <v>255</v>
      </c>
      <c r="G14" s="111"/>
      <c r="H14" s="111"/>
      <c r="I14" s="112">
        <v>41</v>
      </c>
    </row>
    <row r="15" spans="1:9" ht="5.25" customHeight="1">
      <c r="A15" s="113"/>
      <c r="B15" s="114"/>
      <c r="C15" s="114"/>
      <c r="D15" s="115"/>
      <c r="E15" s="109"/>
      <c r="F15" s="113"/>
      <c r="G15" s="114"/>
      <c r="H15" s="114"/>
      <c r="I15" s="115"/>
    </row>
    <row r="16" spans="1:9" ht="12.75">
      <c r="A16" s="110" t="s">
        <v>224</v>
      </c>
      <c r="B16" s="111"/>
      <c r="C16" s="111"/>
      <c r="D16" s="112">
        <v>10</v>
      </c>
      <c r="E16" s="109"/>
      <c r="F16" s="110" t="s">
        <v>256</v>
      </c>
      <c r="G16" s="111"/>
      <c r="H16" s="111"/>
      <c r="I16" s="112">
        <v>42</v>
      </c>
    </row>
    <row r="17" spans="1:9" ht="5.25" customHeight="1">
      <c r="A17" s="113"/>
      <c r="B17" s="114"/>
      <c r="C17" s="114"/>
      <c r="D17" s="115"/>
      <c r="E17" s="109"/>
      <c r="F17" s="113"/>
      <c r="G17" s="114"/>
      <c r="H17" s="114"/>
      <c r="I17" s="115"/>
    </row>
    <row r="18" spans="1:9" ht="12.75">
      <c r="A18" s="110" t="s">
        <v>225</v>
      </c>
      <c r="B18" s="111"/>
      <c r="C18" s="111"/>
      <c r="D18" s="112">
        <v>11</v>
      </c>
      <c r="E18" s="109"/>
      <c r="F18" s="110" t="s">
        <v>257</v>
      </c>
      <c r="G18" s="111"/>
      <c r="H18" s="111"/>
      <c r="I18" s="112"/>
    </row>
    <row r="19" spans="1:9" ht="5.25" customHeight="1">
      <c r="A19" s="113"/>
      <c r="B19" s="114"/>
      <c r="C19" s="114"/>
      <c r="D19" s="115"/>
      <c r="E19" s="109"/>
      <c r="F19" s="113"/>
      <c r="G19" s="114"/>
      <c r="H19" s="114"/>
      <c r="I19" s="115"/>
    </row>
    <row r="20" spans="1:9" ht="12.75">
      <c r="A20" s="110" t="s">
        <v>226</v>
      </c>
      <c r="B20" s="111"/>
      <c r="C20" s="111"/>
      <c r="D20" s="112">
        <v>12</v>
      </c>
      <c r="E20" s="109"/>
      <c r="F20" s="110"/>
      <c r="G20" s="111"/>
      <c r="H20" s="111"/>
      <c r="I20" s="112"/>
    </row>
    <row r="21" spans="1:9" ht="5.25" customHeight="1">
      <c r="A21" s="113"/>
      <c r="B21" s="114"/>
      <c r="C21" s="114"/>
      <c r="D21" s="115"/>
      <c r="E21" s="109"/>
      <c r="F21" s="113"/>
      <c r="G21" s="114"/>
      <c r="H21" s="114"/>
      <c r="I21" s="115"/>
    </row>
    <row r="22" spans="1:9" ht="12.75">
      <c r="A22" s="110" t="s">
        <v>227</v>
      </c>
      <c r="B22" s="111"/>
      <c r="C22" s="111"/>
      <c r="D22" s="112">
        <v>13</v>
      </c>
      <c r="E22" s="109"/>
      <c r="F22" s="110"/>
      <c r="G22" s="111"/>
      <c r="H22" s="111"/>
      <c r="I22" s="112"/>
    </row>
    <row r="23" spans="1:9" ht="5.25" customHeight="1">
      <c r="A23" s="113"/>
      <c r="B23" s="114"/>
      <c r="C23" s="114"/>
      <c r="D23" s="115"/>
      <c r="E23" s="109"/>
      <c r="F23" s="113"/>
      <c r="G23" s="114"/>
      <c r="H23" s="114"/>
      <c r="I23" s="115"/>
    </row>
    <row r="24" spans="1:9" ht="12.75">
      <c r="A24" s="110" t="s">
        <v>228</v>
      </c>
      <c r="B24" s="111"/>
      <c r="C24" s="111"/>
      <c r="D24" s="112">
        <v>14</v>
      </c>
      <c r="E24" s="109"/>
      <c r="F24" s="110"/>
      <c r="G24" s="111"/>
      <c r="H24" s="111"/>
      <c r="I24" s="112"/>
    </row>
    <row r="25" spans="1:9" ht="5.25" customHeight="1">
      <c r="A25" s="113"/>
      <c r="B25" s="114"/>
      <c r="C25" s="114"/>
      <c r="D25" s="115"/>
      <c r="E25" s="109"/>
      <c r="F25" s="113"/>
      <c r="G25" s="114"/>
      <c r="H25" s="114"/>
      <c r="I25" s="115"/>
    </row>
    <row r="26" spans="1:9" ht="12.75">
      <c r="A26" s="110" t="s">
        <v>229</v>
      </c>
      <c r="B26" s="111"/>
      <c r="C26" s="111"/>
      <c r="D26" s="112">
        <v>15</v>
      </c>
      <c r="E26" s="109"/>
      <c r="F26" s="110"/>
      <c r="G26" s="111"/>
      <c r="H26" s="111"/>
      <c r="I26" s="112"/>
    </row>
    <row r="27" spans="1:9" ht="5.25" customHeight="1">
      <c r="A27" s="113"/>
      <c r="B27" s="114"/>
      <c r="C27" s="114"/>
      <c r="D27" s="115"/>
      <c r="E27" s="109"/>
      <c r="F27" s="113"/>
      <c r="G27" s="114"/>
      <c r="H27" s="114"/>
      <c r="I27" s="115"/>
    </row>
    <row r="28" spans="1:9" ht="12.75">
      <c r="A28" s="110" t="s">
        <v>230</v>
      </c>
      <c r="B28" s="111"/>
      <c r="C28" s="111"/>
      <c r="D28" s="112">
        <v>16</v>
      </c>
      <c r="E28" s="109"/>
      <c r="F28" s="110"/>
      <c r="G28" s="111"/>
      <c r="H28" s="111"/>
      <c r="I28" s="112"/>
    </row>
    <row r="29" spans="1:9" ht="5.25" customHeight="1">
      <c r="A29" s="113"/>
      <c r="B29" s="114"/>
      <c r="C29" s="114"/>
      <c r="D29" s="115"/>
      <c r="E29" s="109"/>
      <c r="F29" s="113"/>
      <c r="G29" s="114"/>
      <c r="H29" s="114"/>
      <c r="I29" s="115"/>
    </row>
    <row r="30" spans="1:9" ht="12.75">
      <c r="A30" s="110" t="s">
        <v>231</v>
      </c>
      <c r="B30" s="111"/>
      <c r="C30" s="111"/>
      <c r="D30" s="112">
        <v>17</v>
      </c>
      <c r="E30" s="109"/>
      <c r="F30" s="110"/>
      <c r="G30" s="111"/>
      <c r="H30" s="111"/>
      <c r="I30" s="112"/>
    </row>
    <row r="31" spans="1:9" ht="5.25" customHeight="1">
      <c r="A31" s="113"/>
      <c r="B31" s="114"/>
      <c r="C31" s="114"/>
      <c r="D31" s="115"/>
      <c r="E31" s="109"/>
      <c r="F31" s="113"/>
      <c r="G31" s="114"/>
      <c r="H31" s="114"/>
      <c r="I31" s="115"/>
    </row>
    <row r="32" spans="1:9" ht="12.75">
      <c r="A32" s="110" t="s">
        <v>232</v>
      </c>
      <c r="B32" s="111"/>
      <c r="C32" s="111"/>
      <c r="D32" s="112">
        <v>18</v>
      </c>
      <c r="E32" s="109"/>
      <c r="F32" s="110"/>
      <c r="G32" s="111"/>
      <c r="H32" s="111"/>
      <c r="I32" s="112"/>
    </row>
    <row r="33" spans="1:9" ht="5.25" customHeight="1">
      <c r="A33" s="113"/>
      <c r="B33" s="114"/>
      <c r="C33" s="114"/>
      <c r="D33" s="115"/>
      <c r="E33" s="109"/>
      <c r="F33" s="113"/>
      <c r="G33" s="114"/>
      <c r="H33" s="114"/>
      <c r="I33" s="115"/>
    </row>
    <row r="34" spans="1:9" ht="12.75">
      <c r="A34" s="110" t="s">
        <v>233</v>
      </c>
      <c r="B34" s="111"/>
      <c r="C34" s="111"/>
      <c r="D34" s="112">
        <v>19</v>
      </c>
      <c r="E34" s="109"/>
      <c r="F34" s="110"/>
      <c r="G34" s="111"/>
      <c r="H34" s="111"/>
      <c r="I34" s="112"/>
    </row>
    <row r="35" spans="1:9" ht="5.25" customHeight="1">
      <c r="A35" s="113"/>
      <c r="B35" s="114"/>
      <c r="C35" s="114"/>
      <c r="D35" s="115"/>
      <c r="E35" s="109"/>
      <c r="F35" s="113"/>
      <c r="G35" s="114"/>
      <c r="H35" s="114"/>
      <c r="I35" s="115"/>
    </row>
    <row r="36" spans="1:9" ht="12.75">
      <c r="A36" s="110" t="s">
        <v>234</v>
      </c>
      <c r="B36" s="111"/>
      <c r="C36" s="111"/>
      <c r="D36" s="112">
        <v>20</v>
      </c>
      <c r="E36" s="109"/>
      <c r="F36" s="110"/>
      <c r="G36" s="111"/>
      <c r="H36" s="111"/>
      <c r="I36" s="112"/>
    </row>
    <row r="37" spans="1:9" ht="5.25" customHeight="1">
      <c r="A37" s="113"/>
      <c r="B37" s="114"/>
      <c r="C37" s="114"/>
      <c r="D37" s="115"/>
      <c r="E37" s="109"/>
      <c r="F37" s="113"/>
      <c r="G37" s="114"/>
      <c r="H37" s="114"/>
      <c r="I37" s="115"/>
    </row>
    <row r="38" spans="1:9" ht="12.75">
      <c r="A38" s="110" t="s">
        <v>235</v>
      </c>
      <c r="B38" s="111"/>
      <c r="C38" s="111"/>
      <c r="D38" s="112">
        <v>21</v>
      </c>
      <c r="E38" s="109"/>
      <c r="F38" s="110"/>
      <c r="G38" s="111"/>
      <c r="H38" s="111"/>
      <c r="I38" s="112"/>
    </row>
    <row r="39" spans="1:9" ht="5.25" customHeight="1">
      <c r="A39" s="113"/>
      <c r="B39" s="114"/>
      <c r="C39" s="114"/>
      <c r="D39" s="115"/>
      <c r="E39" s="109"/>
      <c r="F39" s="113"/>
      <c r="G39" s="114"/>
      <c r="H39" s="114"/>
      <c r="I39" s="115"/>
    </row>
    <row r="40" spans="1:9" ht="12.75">
      <c r="A40" s="110" t="s">
        <v>236</v>
      </c>
      <c r="B40" s="111"/>
      <c r="C40" s="111"/>
      <c r="D40" s="112">
        <v>22</v>
      </c>
      <c r="E40" s="109"/>
      <c r="F40" s="110"/>
      <c r="G40" s="111"/>
      <c r="H40" s="111"/>
      <c r="I40" s="112"/>
    </row>
    <row r="41" spans="1:9" ht="5.25" customHeight="1">
      <c r="A41" s="113"/>
      <c r="B41" s="114"/>
      <c r="C41" s="114"/>
      <c r="D41" s="115"/>
      <c r="E41" s="109"/>
      <c r="F41" s="113"/>
      <c r="G41" s="114"/>
      <c r="H41" s="114"/>
      <c r="I41" s="115"/>
    </row>
    <row r="42" spans="1:9" ht="12.75">
      <c r="A42" s="110" t="s">
        <v>237</v>
      </c>
      <c r="B42" s="111"/>
      <c r="C42" s="111"/>
      <c r="D42" s="112">
        <v>23</v>
      </c>
      <c r="E42" s="109"/>
      <c r="F42" s="110"/>
      <c r="G42" s="111"/>
      <c r="H42" s="111"/>
      <c r="I42" s="112"/>
    </row>
    <row r="43" spans="1:9" ht="5.25" customHeight="1">
      <c r="A43" s="113"/>
      <c r="B43" s="114"/>
      <c r="C43" s="114"/>
      <c r="D43" s="115"/>
      <c r="E43" s="109"/>
      <c r="F43" s="113"/>
      <c r="G43" s="114"/>
      <c r="H43" s="114"/>
      <c r="I43" s="115"/>
    </row>
    <row r="44" spans="1:9" ht="12.75">
      <c r="A44" s="110" t="s">
        <v>238</v>
      </c>
      <c r="B44" s="111"/>
      <c r="C44" s="111"/>
      <c r="D44" s="112">
        <v>24</v>
      </c>
      <c r="E44" s="109"/>
      <c r="F44" s="110"/>
      <c r="G44" s="111"/>
      <c r="H44" s="111"/>
      <c r="I44" s="112"/>
    </row>
    <row r="45" spans="1:9" ht="5.25" customHeight="1">
      <c r="A45" s="113"/>
      <c r="B45" s="114"/>
      <c r="C45" s="114"/>
      <c r="D45" s="115"/>
      <c r="E45" s="109"/>
      <c r="F45" s="113"/>
      <c r="G45" s="114"/>
      <c r="H45" s="114"/>
      <c r="I45" s="115"/>
    </row>
    <row r="46" spans="1:9" ht="12.75">
      <c r="A46" s="110" t="s">
        <v>239</v>
      </c>
      <c r="B46" s="111"/>
      <c r="C46" s="111"/>
      <c r="D46" s="112">
        <v>25</v>
      </c>
      <c r="E46" s="109"/>
      <c r="F46" s="110"/>
      <c r="G46" s="111"/>
      <c r="H46" s="111"/>
      <c r="I46" s="112"/>
    </row>
    <row r="47" spans="1:9" ht="5.25" customHeight="1">
      <c r="A47" s="113"/>
      <c r="B47" s="114"/>
      <c r="C47" s="114"/>
      <c r="D47" s="115"/>
      <c r="E47" s="109"/>
      <c r="F47" s="113"/>
      <c r="G47" s="114"/>
      <c r="H47" s="114"/>
      <c r="I47" s="115"/>
    </row>
    <row r="48" spans="1:9" ht="12.75">
      <c r="A48" s="110" t="s">
        <v>240</v>
      </c>
      <c r="B48" s="111"/>
      <c r="C48" s="111"/>
      <c r="D48" s="112">
        <v>26</v>
      </c>
      <c r="E48" s="109"/>
      <c r="F48" s="110"/>
      <c r="G48" s="111"/>
      <c r="H48" s="111"/>
      <c r="I48" s="112"/>
    </row>
    <row r="49" spans="1:9" ht="5.25" customHeight="1">
      <c r="A49" s="113"/>
      <c r="B49" s="114"/>
      <c r="C49" s="114"/>
      <c r="D49" s="115"/>
      <c r="E49" s="109"/>
      <c r="F49" s="113"/>
      <c r="G49" s="114"/>
      <c r="H49" s="114"/>
      <c r="I49" s="115"/>
    </row>
    <row r="50" spans="1:9" ht="12.75">
      <c r="A50" s="110" t="s">
        <v>241</v>
      </c>
      <c r="B50" s="111"/>
      <c r="C50" s="111"/>
      <c r="D50" s="112">
        <v>27</v>
      </c>
      <c r="E50" s="109"/>
      <c r="F50" s="110"/>
      <c r="G50" s="111"/>
      <c r="H50" s="111"/>
      <c r="I50" s="112"/>
    </row>
    <row r="51" spans="1:9" ht="5.25" customHeight="1">
      <c r="A51" s="113"/>
      <c r="B51" s="114"/>
      <c r="C51" s="114"/>
      <c r="D51" s="115"/>
      <c r="E51" s="109"/>
      <c r="F51" s="113"/>
      <c r="G51" s="114"/>
      <c r="H51" s="114"/>
      <c r="I51" s="115"/>
    </row>
    <row r="52" spans="1:9" ht="12.75">
      <c r="A52" s="110" t="s">
        <v>242</v>
      </c>
      <c r="B52" s="111"/>
      <c r="C52" s="111"/>
      <c r="D52" s="112">
        <v>28</v>
      </c>
      <c r="E52" s="109"/>
      <c r="F52" s="110"/>
      <c r="G52" s="111"/>
      <c r="H52" s="111"/>
      <c r="I52" s="112"/>
    </row>
    <row r="53" spans="1:9" ht="5.25" customHeight="1">
      <c r="A53" s="113"/>
      <c r="B53" s="114"/>
      <c r="C53" s="114"/>
      <c r="D53" s="115"/>
      <c r="E53" s="109"/>
      <c r="F53" s="113"/>
      <c r="G53" s="114"/>
      <c r="H53" s="114"/>
      <c r="I53" s="115"/>
    </row>
    <row r="54" spans="1:9" ht="12.75">
      <c r="A54" s="110" t="s">
        <v>243</v>
      </c>
      <c r="B54" s="111"/>
      <c r="C54" s="111"/>
      <c r="D54" s="112">
        <v>29</v>
      </c>
      <c r="E54" s="109"/>
      <c r="F54" s="110"/>
      <c r="G54" s="111"/>
      <c r="H54" s="111"/>
      <c r="I54" s="112"/>
    </row>
    <row r="55" spans="1:9" ht="5.25" customHeight="1">
      <c r="A55" s="113"/>
      <c r="B55" s="114"/>
      <c r="C55" s="114"/>
      <c r="D55" s="115"/>
      <c r="E55" s="109"/>
      <c r="F55" s="113"/>
      <c r="G55" s="114"/>
      <c r="H55" s="114"/>
      <c r="I55" s="115"/>
    </row>
    <row r="56" spans="1:9" ht="12.75">
      <c r="A56" s="110" t="s">
        <v>244</v>
      </c>
      <c r="B56" s="111"/>
      <c r="C56" s="111"/>
      <c r="D56" s="112">
        <v>30</v>
      </c>
      <c r="E56" s="109"/>
      <c r="F56" s="110"/>
      <c r="G56" s="111"/>
      <c r="H56" s="111"/>
      <c r="I56" s="112"/>
    </row>
    <row r="57" spans="1:9" ht="5.25" customHeight="1">
      <c r="A57" s="113"/>
      <c r="B57" s="114"/>
      <c r="C57" s="114"/>
      <c r="D57" s="115"/>
      <c r="E57" s="109"/>
      <c r="F57" s="113"/>
      <c r="G57" s="114"/>
      <c r="H57" s="114"/>
      <c r="I57" s="115"/>
    </row>
    <row r="58" spans="1:9" ht="12.75">
      <c r="A58" s="110" t="s">
        <v>245</v>
      </c>
      <c r="B58" s="111"/>
      <c r="C58" s="111"/>
      <c r="D58" s="112">
        <v>31</v>
      </c>
      <c r="E58" s="109"/>
      <c r="F58" s="110"/>
      <c r="G58" s="111"/>
      <c r="H58" s="111"/>
      <c r="I58" s="112"/>
    </row>
    <row r="59" spans="1:9" ht="5.25" customHeight="1">
      <c r="A59" s="113"/>
      <c r="B59" s="114"/>
      <c r="C59" s="114"/>
      <c r="D59" s="115"/>
      <c r="E59" s="109"/>
      <c r="F59" s="113"/>
      <c r="G59" s="114"/>
      <c r="H59" s="114"/>
      <c r="I59" s="115"/>
    </row>
    <row r="60" spans="1:9" ht="12.75">
      <c r="A60" s="110" t="s">
        <v>246</v>
      </c>
      <c r="B60" s="111"/>
      <c r="C60" s="111"/>
      <c r="D60" s="112">
        <v>32</v>
      </c>
      <c r="E60" s="109"/>
      <c r="F60" s="110"/>
      <c r="G60" s="111"/>
      <c r="H60" s="111"/>
      <c r="I60" s="112"/>
    </row>
    <row r="61" spans="1:9" ht="5.25" customHeight="1">
      <c r="A61" s="113"/>
      <c r="B61" s="114"/>
      <c r="C61" s="114"/>
      <c r="D61" s="115"/>
      <c r="E61" s="109"/>
      <c r="F61" s="113"/>
      <c r="G61" s="114"/>
      <c r="H61" s="114"/>
      <c r="I61" s="115"/>
    </row>
    <row r="62" spans="1:9" ht="12.75">
      <c r="A62" s="110" t="s">
        <v>247</v>
      </c>
      <c r="B62" s="111"/>
      <c r="C62" s="111"/>
      <c r="D62" s="112">
        <v>33</v>
      </c>
      <c r="E62" s="109"/>
      <c r="F62" s="110"/>
      <c r="G62" s="111"/>
      <c r="H62" s="111"/>
      <c r="I62" s="112"/>
    </row>
    <row r="63" spans="1:9" ht="5.25" customHeight="1">
      <c r="A63" s="113"/>
      <c r="B63" s="114"/>
      <c r="C63" s="114"/>
      <c r="D63" s="115"/>
      <c r="E63" s="109"/>
      <c r="F63" s="113"/>
      <c r="G63" s="114"/>
      <c r="H63" s="114"/>
      <c r="I63" s="115"/>
    </row>
    <row r="64" spans="1:9" ht="12.75">
      <c r="A64" s="110" t="s">
        <v>248</v>
      </c>
      <c r="B64" s="111"/>
      <c r="C64" s="111"/>
      <c r="D64" s="112">
        <v>34</v>
      </c>
      <c r="E64" s="109"/>
      <c r="F64" s="110"/>
      <c r="G64" s="111"/>
      <c r="H64" s="111"/>
      <c r="I64" s="112"/>
    </row>
    <row r="65" spans="1:9" ht="5.25" customHeight="1">
      <c r="A65" s="113"/>
      <c r="B65" s="114"/>
      <c r="C65" s="114"/>
      <c r="D65" s="115"/>
      <c r="E65" s="109"/>
      <c r="F65" s="113"/>
      <c r="G65" s="114"/>
      <c r="H65" s="114"/>
      <c r="I65" s="115"/>
    </row>
    <row r="66" spans="1:9" ht="12.75">
      <c r="A66" s="110" t="s">
        <v>249</v>
      </c>
      <c r="B66" s="111"/>
      <c r="C66" s="111"/>
      <c r="D66" s="112">
        <v>35</v>
      </c>
      <c r="E66" s="109"/>
      <c r="F66" s="110"/>
      <c r="G66" s="111"/>
      <c r="H66" s="111"/>
      <c r="I66" s="112"/>
    </row>
    <row r="67" spans="1:9" ht="5.25" customHeight="1">
      <c r="A67" s="113"/>
      <c r="B67" s="114"/>
      <c r="C67" s="114"/>
      <c r="D67" s="115"/>
      <c r="E67" s="109"/>
      <c r="F67" s="113"/>
      <c r="G67" s="114"/>
      <c r="H67" s="114"/>
      <c r="I67" s="115"/>
    </row>
    <row r="68" spans="1:9" ht="12.75">
      <c r="A68" s="110" t="s">
        <v>250</v>
      </c>
      <c r="B68" s="111"/>
      <c r="C68" s="111"/>
      <c r="D68" s="112">
        <v>36</v>
      </c>
      <c r="E68" s="109"/>
      <c r="F68" s="110"/>
      <c r="G68" s="111"/>
      <c r="H68" s="111"/>
      <c r="I68" s="112"/>
    </row>
    <row r="69" spans="1:9" ht="5.25" customHeight="1">
      <c r="A69" s="113"/>
      <c r="B69" s="114"/>
      <c r="C69" s="114"/>
      <c r="D69" s="115"/>
      <c r="E69" s="109"/>
      <c r="F69" s="113"/>
      <c r="G69" s="114"/>
      <c r="H69" s="114"/>
      <c r="I69" s="115"/>
    </row>
    <row r="70" spans="1:9" ht="12.75">
      <c r="A70" s="110" t="s">
        <v>251</v>
      </c>
      <c r="B70" s="111"/>
      <c r="C70" s="111"/>
      <c r="D70" s="112">
        <v>37</v>
      </c>
      <c r="E70" s="109"/>
      <c r="F70" s="110"/>
      <c r="G70" s="111"/>
      <c r="H70" s="111"/>
      <c r="I70" s="112"/>
    </row>
    <row r="71" spans="1:9" ht="5.25" customHeight="1">
      <c r="A71" s="113"/>
      <c r="B71" s="114"/>
      <c r="C71" s="114"/>
      <c r="D71" s="115"/>
      <c r="E71" s="109"/>
      <c r="F71" s="113"/>
      <c r="G71" s="114"/>
      <c r="H71" s="114"/>
      <c r="I71" s="115"/>
    </row>
    <row r="72" spans="1:9" ht="12.75">
      <c r="A72" s="110" t="s">
        <v>252</v>
      </c>
      <c r="B72" s="111"/>
      <c r="C72" s="111"/>
      <c r="D72" s="112">
        <v>38</v>
      </c>
      <c r="E72" s="109"/>
      <c r="F72" s="110"/>
      <c r="G72" s="111"/>
      <c r="H72" s="111"/>
      <c r="I72" s="112"/>
    </row>
    <row r="73" spans="1:9" ht="5.25" customHeight="1">
      <c r="A73" s="113"/>
      <c r="B73" s="114"/>
      <c r="C73" s="114"/>
      <c r="D73" s="115"/>
      <c r="E73" s="100"/>
      <c r="F73" s="113"/>
      <c r="G73" s="114"/>
      <c r="H73" s="114"/>
      <c r="I73" s="115"/>
    </row>
    <row r="74" spans="1:9" ht="12.75">
      <c r="A74" s="110" t="s">
        <v>253</v>
      </c>
      <c r="B74" s="111"/>
      <c r="C74" s="111"/>
      <c r="D74" s="112">
        <v>39</v>
      </c>
      <c r="E74" s="100"/>
      <c r="F74" s="110"/>
      <c r="G74" s="111"/>
      <c r="H74" s="111"/>
      <c r="I74" s="112"/>
    </row>
    <row r="75" spans="1:9" ht="5.25" customHeight="1">
      <c r="A75" s="113"/>
      <c r="B75" s="114"/>
      <c r="C75" s="114"/>
      <c r="D75" s="115"/>
      <c r="E75" s="100"/>
      <c r="F75" s="113"/>
      <c r="G75" s="114"/>
      <c r="H75" s="114"/>
      <c r="I75" s="115"/>
    </row>
    <row r="76" spans="1:9" ht="12.75">
      <c r="A76" s="110" t="s">
        <v>254</v>
      </c>
      <c r="B76" s="111"/>
      <c r="C76" s="111"/>
      <c r="D76" s="112">
        <v>40</v>
      </c>
      <c r="E76" s="100"/>
      <c r="F76" s="110"/>
      <c r="G76" s="111"/>
      <c r="H76" s="111"/>
      <c r="I76" s="112"/>
    </row>
    <row r="77" spans="1:9" ht="5.25" customHeight="1">
      <c r="A77" s="116"/>
      <c r="B77" s="117"/>
      <c r="C77" s="117"/>
      <c r="D77" s="118"/>
      <c r="E77" s="100"/>
      <c r="F77" s="116"/>
      <c r="G77" s="117"/>
      <c r="H77" s="117"/>
      <c r="I77" s="118"/>
    </row>
    <row r="78" spans="1:11" ht="14.25">
      <c r="A78" s="180" t="s">
        <v>280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</row>
    <row r="79" spans="1:4" ht="12.75">
      <c r="A79" s="119"/>
      <c r="B79" s="119"/>
      <c r="C79" s="119"/>
      <c r="D79" s="119"/>
    </row>
    <row r="80" spans="1:4" ht="12.75">
      <c r="A80" s="119"/>
      <c r="B80" s="119"/>
      <c r="C80" s="119"/>
      <c r="D80" s="119"/>
    </row>
    <row r="81" spans="1:4" ht="12.75">
      <c r="A81" s="119"/>
      <c r="B81" s="119"/>
      <c r="C81" s="119"/>
      <c r="D81" s="119"/>
    </row>
    <row r="82" spans="1:4" ht="12.75">
      <c r="A82" s="119"/>
      <c r="B82" s="119"/>
      <c r="C82" s="119"/>
      <c r="D82" s="119"/>
    </row>
    <row r="83" spans="1:4" ht="12.75">
      <c r="A83" s="119"/>
      <c r="B83" s="119"/>
      <c r="C83" s="119"/>
      <c r="D83" s="119"/>
    </row>
    <row r="84" spans="1:4" ht="12.75">
      <c r="A84" s="119"/>
      <c r="B84" s="119"/>
      <c r="C84" s="119"/>
      <c r="D84" s="119"/>
    </row>
    <row r="85" spans="1:4" ht="12.75">
      <c r="A85" s="119"/>
      <c r="B85" s="119"/>
      <c r="C85" s="119"/>
      <c r="D85" s="119"/>
    </row>
    <row r="86" spans="1:4" ht="12.75">
      <c r="A86" s="119"/>
      <c r="B86" s="119"/>
      <c r="C86" s="119"/>
      <c r="D86" s="119"/>
    </row>
    <row r="87" spans="1:4" ht="12.75">
      <c r="A87" s="119"/>
      <c r="B87" s="119"/>
      <c r="C87" s="119"/>
      <c r="D87" s="119"/>
    </row>
    <row r="88" spans="1:4" ht="12.75">
      <c r="A88" s="119"/>
      <c r="B88" s="119"/>
      <c r="C88" s="119"/>
      <c r="D88" s="119"/>
    </row>
    <row r="89" spans="1:4" ht="14.25">
      <c r="A89"/>
      <c r="B89"/>
      <c r="C89"/>
      <c r="D89"/>
    </row>
    <row r="90" spans="1:4" ht="14.25">
      <c r="A90"/>
      <c r="B90"/>
      <c r="C90"/>
      <c r="D90"/>
    </row>
    <row r="91" spans="1:4" ht="14.25">
      <c r="A91"/>
      <c r="B91"/>
      <c r="C91"/>
      <c r="D91"/>
    </row>
    <row r="92" spans="1:4" ht="14.25">
      <c r="A92"/>
      <c r="B92"/>
      <c r="C92"/>
      <c r="D92"/>
    </row>
    <row r="93" spans="1:4" ht="14.25">
      <c r="A93"/>
      <c r="B93"/>
      <c r="C93"/>
      <c r="D93"/>
    </row>
    <row r="94" spans="1:4" ht="14.25">
      <c r="A94"/>
      <c r="B94"/>
      <c r="C94"/>
      <c r="D94"/>
    </row>
    <row r="95" spans="1:4" ht="14.25">
      <c r="A95"/>
      <c r="B95"/>
      <c r="C95"/>
      <c r="D95"/>
    </row>
    <row r="96" spans="1:4" ht="14.25">
      <c r="A96"/>
      <c r="B96"/>
      <c r="C96"/>
      <c r="D96"/>
    </row>
    <row r="97" spans="1:4" ht="14.25">
      <c r="A97"/>
      <c r="B97"/>
      <c r="C97"/>
      <c r="D97"/>
    </row>
    <row r="98" spans="1:4" ht="14.25">
      <c r="A98"/>
      <c r="B98"/>
      <c r="C98"/>
      <c r="D98"/>
    </row>
    <row r="99" spans="1:4" ht="14.25">
      <c r="A99"/>
      <c r="B99"/>
      <c r="C99"/>
      <c r="D99"/>
    </row>
    <row r="100" spans="1:4" ht="14.25">
      <c r="A100"/>
      <c r="B100"/>
      <c r="C100"/>
      <c r="D100"/>
    </row>
    <row r="101" spans="1:4" ht="14.25">
      <c r="A101"/>
      <c r="B101"/>
      <c r="C101"/>
      <c r="D101"/>
    </row>
    <row r="102" spans="1:4" ht="14.25">
      <c r="A102"/>
      <c r="B102"/>
      <c r="C102"/>
      <c r="D102"/>
    </row>
    <row r="103" spans="1:4" ht="14.25">
      <c r="A103"/>
      <c r="B103"/>
      <c r="C103"/>
      <c r="D103"/>
    </row>
    <row r="104" spans="1:4" ht="14.25">
      <c r="A104"/>
      <c r="B104"/>
      <c r="C104"/>
      <c r="D104"/>
    </row>
    <row r="105" spans="1:4" ht="14.25">
      <c r="A105"/>
      <c r="B105"/>
      <c r="C105"/>
      <c r="D105"/>
    </row>
    <row r="106" spans="1:4" ht="14.25">
      <c r="A106"/>
      <c r="B106"/>
      <c r="C106"/>
      <c r="D106"/>
    </row>
  </sheetData>
  <sheetProtection/>
  <mergeCells count="2">
    <mergeCell ref="A3:I3"/>
    <mergeCell ref="A78:K78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6"/>
  <sheetViews>
    <sheetView zoomScalePageLayoutView="0" workbookViewId="0" topLeftCell="A58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262</v>
      </c>
      <c r="D7" s="22" t="s">
        <v>262</v>
      </c>
      <c r="E7" s="22"/>
      <c r="F7" s="23" t="str">
        <f>CONCATENATE(D6,"=100")</f>
        <v>2014=100</v>
      </c>
      <c r="G7" s="24"/>
      <c r="H7" s="21" t="s">
        <v>262</v>
      </c>
      <c r="I7" s="22" t="s">
        <v>262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>
        <v>1</v>
      </c>
      <c r="E15" s="39">
        <v>1</v>
      </c>
      <c r="F15" s="40">
        <f>IF(D15&gt;0,100*E15/D15,0)</f>
        <v>100</v>
      </c>
      <c r="G15" s="41"/>
      <c r="H15" s="122"/>
      <c r="I15" s="123">
        <v>0.01</v>
      </c>
      <c r="J15" s="123">
        <v>0.01</v>
      </c>
      <c r="K15" s="42">
        <f>IF(I15&gt;0,100*J15/I15,0)</f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2</v>
      </c>
      <c r="D17" s="39">
        <v>2</v>
      </c>
      <c r="E17" s="39">
        <v>2</v>
      </c>
      <c r="F17" s="40">
        <f>IF(D17&gt;0,100*E17/D17,0)</f>
        <v>100</v>
      </c>
      <c r="G17" s="41"/>
      <c r="H17" s="122">
        <v>0.026</v>
      </c>
      <c r="I17" s="123">
        <v>0.026</v>
      </c>
      <c r="J17" s="123">
        <v>0.026</v>
      </c>
      <c r="K17" s="42">
        <f>IF(I17&gt;0,100*J17/I17,0)</f>
        <v>100.00000000000001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1</v>
      </c>
      <c r="D19" s="31">
        <v>1</v>
      </c>
      <c r="E19" s="31">
        <v>1</v>
      </c>
      <c r="F19" s="32"/>
      <c r="G19" s="32"/>
      <c r="H19" s="121">
        <v>0.011</v>
      </c>
      <c r="I19" s="121">
        <v>0.011</v>
      </c>
      <c r="J19" s="121">
        <v>0.01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>
        <v>1</v>
      </c>
      <c r="D22" s="39">
        <v>1</v>
      </c>
      <c r="E22" s="39">
        <v>1</v>
      </c>
      <c r="F22" s="40">
        <f>IF(D22&gt;0,100*E22/D22,0)</f>
        <v>100</v>
      </c>
      <c r="G22" s="41"/>
      <c r="H22" s="122">
        <v>0.011</v>
      </c>
      <c r="I22" s="123">
        <v>0.011</v>
      </c>
      <c r="J22" s="123">
        <v>0.01</v>
      </c>
      <c r="K22" s="42">
        <f>IF(I22&gt;0,100*J22/I22,0)</f>
        <v>90.90909090909092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957</v>
      </c>
      <c r="D24" s="39">
        <v>982</v>
      </c>
      <c r="E24" s="39">
        <v>1100</v>
      </c>
      <c r="F24" s="40">
        <f>IF(D24&gt;0,100*E24/D24,0)</f>
        <v>112.0162932790224</v>
      </c>
      <c r="G24" s="41"/>
      <c r="H24" s="122">
        <v>14.159</v>
      </c>
      <c r="I24" s="123">
        <v>14.587</v>
      </c>
      <c r="J24" s="123">
        <v>15</v>
      </c>
      <c r="K24" s="42">
        <f>IF(I24&gt;0,100*J24/I24,0)</f>
        <v>102.83128813326935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190</v>
      </c>
      <c r="D26" s="39">
        <v>180</v>
      </c>
      <c r="E26" s="39">
        <v>180</v>
      </c>
      <c r="F26" s="40">
        <f>IF(D26&gt;0,100*E26/D26,0)</f>
        <v>100</v>
      </c>
      <c r="G26" s="41"/>
      <c r="H26" s="122">
        <v>2.5</v>
      </c>
      <c r="I26" s="123">
        <v>2.3</v>
      </c>
      <c r="J26" s="123">
        <v>2.3</v>
      </c>
      <c r="K26" s="42">
        <f>IF(I26&gt;0,100*J26/I26,0)</f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>
        <v>25</v>
      </c>
      <c r="D30" s="31">
        <v>29</v>
      </c>
      <c r="E30" s="31">
        <v>29</v>
      </c>
      <c r="F30" s="32"/>
      <c r="G30" s="32"/>
      <c r="H30" s="121">
        <v>0.5</v>
      </c>
      <c r="I30" s="121">
        <v>0.72</v>
      </c>
      <c r="J30" s="121">
        <v>0.56</v>
      </c>
      <c r="K30" s="33"/>
    </row>
    <row r="31" spans="1:11" s="43" customFormat="1" ht="11.25" customHeight="1">
      <c r="A31" s="44" t="s">
        <v>24</v>
      </c>
      <c r="B31" s="38"/>
      <c r="C31" s="39">
        <v>25</v>
      </c>
      <c r="D31" s="39">
        <v>29</v>
      </c>
      <c r="E31" s="39">
        <v>29</v>
      </c>
      <c r="F31" s="40">
        <f>IF(D31&gt;0,100*E31/D31,0)</f>
        <v>100</v>
      </c>
      <c r="G31" s="41"/>
      <c r="H31" s="122">
        <v>0.5</v>
      </c>
      <c r="I31" s="123">
        <v>0.72</v>
      </c>
      <c r="J31" s="123">
        <v>0.56</v>
      </c>
      <c r="K31" s="42">
        <f>IF(I31&gt;0,100*J31/I31,0)</f>
        <v>77.77777777777779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220</v>
      </c>
      <c r="D33" s="31">
        <v>220</v>
      </c>
      <c r="E33" s="31">
        <v>220</v>
      </c>
      <c r="F33" s="32"/>
      <c r="G33" s="32"/>
      <c r="H33" s="121">
        <v>2.64</v>
      </c>
      <c r="I33" s="121">
        <v>2.5</v>
      </c>
      <c r="J33" s="121">
        <v>2.5</v>
      </c>
      <c r="K33" s="33"/>
    </row>
    <row r="34" spans="1:11" s="34" customFormat="1" ht="11.25" customHeight="1">
      <c r="A34" s="36" t="s">
        <v>26</v>
      </c>
      <c r="B34" s="30"/>
      <c r="C34" s="31">
        <v>31</v>
      </c>
      <c r="D34" s="31">
        <v>28</v>
      </c>
      <c r="E34" s="31">
        <v>23</v>
      </c>
      <c r="F34" s="32"/>
      <c r="G34" s="32"/>
      <c r="H34" s="121">
        <v>0.312</v>
      </c>
      <c r="I34" s="121">
        <v>0.28</v>
      </c>
      <c r="J34" s="121">
        <v>0.28</v>
      </c>
      <c r="K34" s="33"/>
    </row>
    <row r="35" spans="1:11" s="34" customFormat="1" ht="11.25" customHeight="1">
      <c r="A35" s="36" t="s">
        <v>27</v>
      </c>
      <c r="B35" s="30"/>
      <c r="C35" s="31">
        <v>12</v>
      </c>
      <c r="D35" s="31">
        <v>11</v>
      </c>
      <c r="E35" s="31">
        <v>11</v>
      </c>
      <c r="F35" s="32"/>
      <c r="G35" s="32"/>
      <c r="H35" s="121">
        <v>0.15</v>
      </c>
      <c r="I35" s="121">
        <v>0.135</v>
      </c>
      <c r="J35" s="121">
        <v>0.135</v>
      </c>
      <c r="K35" s="33"/>
    </row>
    <row r="36" spans="1:11" s="34" customFormat="1" ht="11.25" customHeight="1">
      <c r="A36" s="36" t="s">
        <v>28</v>
      </c>
      <c r="B36" s="30"/>
      <c r="C36" s="31">
        <v>516</v>
      </c>
      <c r="D36" s="31">
        <v>500</v>
      </c>
      <c r="E36" s="31">
        <v>500</v>
      </c>
      <c r="F36" s="32"/>
      <c r="G36" s="32"/>
      <c r="H36" s="121">
        <v>5.157</v>
      </c>
      <c r="I36" s="121">
        <v>7.5</v>
      </c>
      <c r="J36" s="121">
        <v>7.5</v>
      </c>
      <c r="K36" s="33"/>
    </row>
    <row r="37" spans="1:11" s="43" customFormat="1" ht="11.25" customHeight="1">
      <c r="A37" s="37" t="s">
        <v>29</v>
      </c>
      <c r="B37" s="38"/>
      <c r="C37" s="39">
        <v>779</v>
      </c>
      <c r="D37" s="39">
        <v>759</v>
      </c>
      <c r="E37" s="39">
        <v>754</v>
      </c>
      <c r="F37" s="40">
        <f>IF(D37&gt;0,100*E37/D37,0)</f>
        <v>99.34123847167325</v>
      </c>
      <c r="G37" s="41"/>
      <c r="H37" s="122">
        <v>8.259</v>
      </c>
      <c r="I37" s="123">
        <v>10.415</v>
      </c>
      <c r="J37" s="123">
        <v>10.415</v>
      </c>
      <c r="K37" s="42">
        <f>IF(I37&gt;0,100*J37/I37,0)</f>
        <v>100.00000000000001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114</v>
      </c>
      <c r="D39" s="39">
        <v>205</v>
      </c>
      <c r="E39" s="39">
        <v>176</v>
      </c>
      <c r="F39" s="40">
        <f>IF(D39&gt;0,100*E39/D39,0)</f>
        <v>85.85365853658537</v>
      </c>
      <c r="G39" s="41"/>
      <c r="H39" s="122">
        <v>1.647</v>
      </c>
      <c r="I39" s="123">
        <v>2.949</v>
      </c>
      <c r="J39" s="123">
        <v>0.992</v>
      </c>
      <c r="K39" s="42">
        <f>IF(I39&gt;0,100*J39/I39,0)</f>
        <v>33.63852153272296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>
        <v>1</v>
      </c>
      <c r="E42" s="31"/>
      <c r="F42" s="32"/>
      <c r="G42" s="32"/>
      <c r="H42" s="121"/>
      <c r="I42" s="121">
        <v>0.015</v>
      </c>
      <c r="J42" s="121"/>
      <c r="K42" s="33"/>
    </row>
    <row r="43" spans="1:11" s="34" customFormat="1" ht="11.25" customHeight="1">
      <c r="A43" s="36" t="s">
        <v>33</v>
      </c>
      <c r="B43" s="30"/>
      <c r="C43" s="31">
        <v>3</v>
      </c>
      <c r="D43" s="31"/>
      <c r="E43" s="31"/>
      <c r="F43" s="32"/>
      <c r="G43" s="32"/>
      <c r="H43" s="121">
        <v>0.032</v>
      </c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>
        <v>5</v>
      </c>
      <c r="D46" s="31">
        <v>5</v>
      </c>
      <c r="E46" s="31">
        <v>5</v>
      </c>
      <c r="F46" s="32"/>
      <c r="G46" s="32"/>
      <c r="H46" s="121">
        <v>0.075</v>
      </c>
      <c r="I46" s="121">
        <v>0.05</v>
      </c>
      <c r="J46" s="121">
        <v>0.05</v>
      </c>
      <c r="K46" s="33"/>
    </row>
    <row r="47" spans="1:11" s="34" customFormat="1" ht="11.25" customHeight="1">
      <c r="A47" s="36" t="s">
        <v>37</v>
      </c>
      <c r="B47" s="30"/>
      <c r="C47" s="31">
        <v>2</v>
      </c>
      <c r="D47" s="31">
        <v>2</v>
      </c>
      <c r="E47" s="31"/>
      <c r="F47" s="32"/>
      <c r="G47" s="32"/>
      <c r="H47" s="121">
        <v>0.01</v>
      </c>
      <c r="I47" s="121">
        <v>0.01</v>
      </c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>
        <v>10</v>
      </c>
      <c r="D50" s="39">
        <v>8</v>
      </c>
      <c r="E50" s="39">
        <v>5</v>
      </c>
      <c r="F50" s="40">
        <f>IF(D50&gt;0,100*E50/D50,0)</f>
        <v>62.5</v>
      </c>
      <c r="G50" s="41"/>
      <c r="H50" s="122">
        <v>0.11699999999999999</v>
      </c>
      <c r="I50" s="123">
        <v>0.075</v>
      </c>
      <c r="J50" s="123">
        <v>0.05</v>
      </c>
      <c r="K50" s="42">
        <f>IF(I50&gt;0,100*J50/I50,0)</f>
        <v>66.66666666666667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10</v>
      </c>
      <c r="D52" s="39">
        <v>16</v>
      </c>
      <c r="E52" s="39">
        <v>18</v>
      </c>
      <c r="F52" s="40">
        <f>IF(D52&gt;0,100*E52/D52,0)</f>
        <v>112.5</v>
      </c>
      <c r="G52" s="41"/>
      <c r="H52" s="122">
        <v>0.15</v>
      </c>
      <c r="I52" s="123">
        <v>0.27</v>
      </c>
      <c r="J52" s="123">
        <v>0.27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115</v>
      </c>
      <c r="D54" s="31">
        <v>120</v>
      </c>
      <c r="E54" s="31">
        <v>216</v>
      </c>
      <c r="F54" s="32"/>
      <c r="G54" s="32"/>
      <c r="H54" s="121">
        <v>1.495</v>
      </c>
      <c r="I54" s="121">
        <v>1.56</v>
      </c>
      <c r="J54" s="121">
        <v>2.7</v>
      </c>
      <c r="K54" s="33"/>
    </row>
    <row r="55" spans="1:11" s="34" customFormat="1" ht="11.25" customHeight="1">
      <c r="A55" s="36" t="s">
        <v>43</v>
      </c>
      <c r="B55" s="30"/>
      <c r="C55" s="31">
        <v>12</v>
      </c>
      <c r="D55" s="31">
        <v>12</v>
      </c>
      <c r="E55" s="31">
        <v>14</v>
      </c>
      <c r="F55" s="32"/>
      <c r="G55" s="32"/>
      <c r="H55" s="121">
        <v>0.12</v>
      </c>
      <c r="I55" s="121">
        <v>0.12</v>
      </c>
      <c r="J55" s="121">
        <v>0.14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>
        <v>3</v>
      </c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32</v>
      </c>
      <c r="D58" s="31">
        <v>24</v>
      </c>
      <c r="E58" s="31">
        <v>3</v>
      </c>
      <c r="F58" s="32"/>
      <c r="G58" s="32"/>
      <c r="H58" s="121">
        <v>0.336</v>
      </c>
      <c r="I58" s="121">
        <v>0.252</v>
      </c>
      <c r="J58" s="121">
        <v>0.032</v>
      </c>
      <c r="K58" s="33"/>
    </row>
    <row r="59" spans="1:11" s="43" customFormat="1" ht="11.25" customHeight="1">
      <c r="A59" s="37" t="s">
        <v>47</v>
      </c>
      <c r="B59" s="38"/>
      <c r="C59" s="39">
        <v>159</v>
      </c>
      <c r="D59" s="39">
        <v>156</v>
      </c>
      <c r="E59" s="39">
        <v>236</v>
      </c>
      <c r="F59" s="40">
        <f>IF(D59&gt;0,100*E59/D59,0)</f>
        <v>151.28205128205127</v>
      </c>
      <c r="G59" s="41"/>
      <c r="H59" s="122">
        <v>1.9510000000000003</v>
      </c>
      <c r="I59" s="123">
        <v>1.9320000000000002</v>
      </c>
      <c r="J59" s="123">
        <v>2.8720000000000003</v>
      </c>
      <c r="K59" s="42">
        <f>IF(I59&gt;0,100*J59/I59,0)</f>
        <v>148.65424430641824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2100</v>
      </c>
      <c r="D61" s="31">
        <v>2100</v>
      </c>
      <c r="E61" s="31">
        <v>1950</v>
      </c>
      <c r="F61" s="32"/>
      <c r="G61" s="32"/>
      <c r="H61" s="121">
        <v>26</v>
      </c>
      <c r="I61" s="121">
        <v>27</v>
      </c>
      <c r="J61" s="121">
        <v>31.2</v>
      </c>
      <c r="K61" s="33"/>
    </row>
    <row r="62" spans="1:11" s="34" customFormat="1" ht="11.25" customHeight="1">
      <c r="A62" s="36" t="s">
        <v>49</v>
      </c>
      <c r="B62" s="30"/>
      <c r="C62" s="31">
        <v>925</v>
      </c>
      <c r="D62" s="31">
        <v>1000</v>
      </c>
      <c r="E62" s="31">
        <v>940</v>
      </c>
      <c r="F62" s="32"/>
      <c r="G62" s="32"/>
      <c r="H62" s="121">
        <v>15.5</v>
      </c>
      <c r="I62" s="121">
        <v>19.5</v>
      </c>
      <c r="J62" s="121">
        <v>16.5</v>
      </c>
      <c r="K62" s="33"/>
    </row>
    <row r="63" spans="1:11" s="34" customFormat="1" ht="11.25" customHeight="1">
      <c r="A63" s="36" t="s">
        <v>50</v>
      </c>
      <c r="B63" s="30"/>
      <c r="C63" s="31">
        <v>775</v>
      </c>
      <c r="D63" s="31">
        <v>948</v>
      </c>
      <c r="E63" s="31">
        <v>942</v>
      </c>
      <c r="F63" s="32"/>
      <c r="G63" s="32"/>
      <c r="H63" s="121">
        <v>13.175</v>
      </c>
      <c r="I63" s="121">
        <v>15.9</v>
      </c>
      <c r="J63" s="121">
        <v>14.8</v>
      </c>
      <c r="K63" s="33"/>
    </row>
    <row r="64" spans="1:11" s="43" customFormat="1" ht="11.25" customHeight="1">
      <c r="A64" s="37" t="s">
        <v>51</v>
      </c>
      <c r="B64" s="38"/>
      <c r="C64" s="39">
        <v>3800</v>
      </c>
      <c r="D64" s="39">
        <v>4048</v>
      </c>
      <c r="E64" s="39">
        <v>3832</v>
      </c>
      <c r="F64" s="40">
        <f>IF(D64&gt;0,100*E64/D64,0)</f>
        <v>94.66403162055336</v>
      </c>
      <c r="G64" s="41"/>
      <c r="H64" s="122">
        <v>54.675</v>
      </c>
      <c r="I64" s="123">
        <v>62.4</v>
      </c>
      <c r="J64" s="123">
        <v>62.5</v>
      </c>
      <c r="K64" s="42">
        <f>IF(I64&gt;0,100*J64/I64,0)</f>
        <v>100.16025641025641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7281</v>
      </c>
      <c r="D66" s="39">
        <v>8400</v>
      </c>
      <c r="E66" s="39">
        <v>7511</v>
      </c>
      <c r="F66" s="40">
        <f>IF(D66&gt;0,100*E66/D66,0)</f>
        <v>89.41666666666667</v>
      </c>
      <c r="G66" s="41"/>
      <c r="H66" s="122">
        <v>86.644</v>
      </c>
      <c r="I66" s="123">
        <v>98.1</v>
      </c>
      <c r="J66" s="123">
        <v>90.582</v>
      </c>
      <c r="K66" s="42">
        <f>IF(I66&gt;0,100*J66/I66,0)</f>
        <v>92.33639143730886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261</v>
      </c>
      <c r="D72" s="31">
        <v>258</v>
      </c>
      <c r="E72" s="31">
        <v>258</v>
      </c>
      <c r="F72" s="32"/>
      <c r="G72" s="32"/>
      <c r="H72" s="121">
        <v>2.98</v>
      </c>
      <c r="I72" s="121">
        <v>2.963</v>
      </c>
      <c r="J72" s="121">
        <v>2.963</v>
      </c>
      <c r="K72" s="33"/>
    </row>
    <row r="73" spans="1:11" s="34" customFormat="1" ht="11.25" customHeight="1">
      <c r="A73" s="36" t="s">
        <v>57</v>
      </c>
      <c r="B73" s="30"/>
      <c r="C73" s="31">
        <v>220</v>
      </c>
      <c r="D73" s="31">
        <v>190</v>
      </c>
      <c r="E73" s="31">
        <v>170</v>
      </c>
      <c r="F73" s="32"/>
      <c r="G73" s="32"/>
      <c r="H73" s="121">
        <v>4.1</v>
      </c>
      <c r="I73" s="121">
        <v>3.45</v>
      </c>
      <c r="J73" s="121">
        <v>3.09</v>
      </c>
      <c r="K73" s="33"/>
    </row>
    <row r="74" spans="1:11" s="34" customFormat="1" ht="11.25" customHeight="1">
      <c r="A74" s="36" t="s">
        <v>58</v>
      </c>
      <c r="B74" s="30"/>
      <c r="C74" s="31">
        <v>90</v>
      </c>
      <c r="D74" s="31">
        <v>90</v>
      </c>
      <c r="E74" s="31">
        <v>90</v>
      </c>
      <c r="F74" s="32"/>
      <c r="G74" s="32"/>
      <c r="H74" s="121">
        <v>1.215</v>
      </c>
      <c r="I74" s="121">
        <v>1.215</v>
      </c>
      <c r="J74" s="121">
        <v>1.215</v>
      </c>
      <c r="K74" s="33"/>
    </row>
    <row r="75" spans="1:11" s="34" customFormat="1" ht="11.25" customHeight="1">
      <c r="A75" s="36" t="s">
        <v>59</v>
      </c>
      <c r="B75" s="30"/>
      <c r="C75" s="31">
        <v>799</v>
      </c>
      <c r="D75" s="31">
        <v>781</v>
      </c>
      <c r="E75" s="31">
        <v>781</v>
      </c>
      <c r="F75" s="32"/>
      <c r="G75" s="32"/>
      <c r="H75" s="121">
        <v>8.1475</v>
      </c>
      <c r="I75" s="121">
        <v>9.34985</v>
      </c>
      <c r="J75" s="121">
        <v>9.34985</v>
      </c>
      <c r="K75" s="33"/>
    </row>
    <row r="76" spans="1:11" s="34" customFormat="1" ht="11.25" customHeight="1">
      <c r="A76" s="36" t="s">
        <v>60</v>
      </c>
      <c r="B76" s="30"/>
      <c r="C76" s="31">
        <v>20</v>
      </c>
      <c r="D76" s="31">
        <v>15</v>
      </c>
      <c r="E76" s="31">
        <v>17</v>
      </c>
      <c r="F76" s="32"/>
      <c r="G76" s="32"/>
      <c r="H76" s="121">
        <v>0.24</v>
      </c>
      <c r="I76" s="121">
        <v>0.188</v>
      </c>
      <c r="J76" s="121">
        <v>0.221</v>
      </c>
      <c r="K76" s="33"/>
    </row>
    <row r="77" spans="1:11" s="34" customFormat="1" ht="11.25" customHeight="1">
      <c r="A77" s="36" t="s">
        <v>61</v>
      </c>
      <c r="B77" s="30"/>
      <c r="C77" s="31">
        <v>53</v>
      </c>
      <c r="D77" s="31">
        <v>60</v>
      </c>
      <c r="E77" s="31">
        <v>60</v>
      </c>
      <c r="F77" s="32"/>
      <c r="G77" s="32"/>
      <c r="H77" s="121">
        <v>0.72</v>
      </c>
      <c r="I77" s="121">
        <v>0.84</v>
      </c>
      <c r="J77" s="121">
        <v>0.8</v>
      </c>
      <c r="K77" s="33"/>
    </row>
    <row r="78" spans="1:11" s="34" customFormat="1" ht="11.25" customHeight="1">
      <c r="A78" s="36" t="s">
        <v>62</v>
      </c>
      <c r="B78" s="30"/>
      <c r="C78" s="31">
        <v>450</v>
      </c>
      <c r="D78" s="31">
        <v>390</v>
      </c>
      <c r="E78" s="31">
        <v>390</v>
      </c>
      <c r="F78" s="32"/>
      <c r="G78" s="32"/>
      <c r="H78" s="121">
        <v>7.8</v>
      </c>
      <c r="I78" s="121">
        <v>6.8</v>
      </c>
      <c r="J78" s="121">
        <v>6.786</v>
      </c>
      <c r="K78" s="33"/>
    </row>
    <row r="79" spans="1:11" s="34" customFormat="1" ht="11.25" customHeight="1">
      <c r="A79" s="36" t="s">
        <v>63</v>
      </c>
      <c r="B79" s="30"/>
      <c r="C79" s="31">
        <v>250</v>
      </c>
      <c r="D79" s="31">
        <v>180</v>
      </c>
      <c r="E79" s="31">
        <v>180</v>
      </c>
      <c r="F79" s="32"/>
      <c r="G79" s="32"/>
      <c r="H79" s="121">
        <v>3.844</v>
      </c>
      <c r="I79" s="121">
        <v>2.55</v>
      </c>
      <c r="J79" s="121">
        <v>2.55</v>
      </c>
      <c r="K79" s="33"/>
    </row>
    <row r="80" spans="1:11" s="43" customFormat="1" ht="11.25" customHeight="1">
      <c r="A80" s="44" t="s">
        <v>64</v>
      </c>
      <c r="B80" s="38"/>
      <c r="C80" s="39">
        <v>2143</v>
      </c>
      <c r="D80" s="39">
        <v>1964</v>
      </c>
      <c r="E80" s="39">
        <v>1946</v>
      </c>
      <c r="F80" s="40">
        <f>IF(D80&gt;0,100*E80/D80,0)</f>
        <v>99.08350305498982</v>
      </c>
      <c r="G80" s="41"/>
      <c r="H80" s="122">
        <v>29.0465</v>
      </c>
      <c r="I80" s="123">
        <v>27.35585</v>
      </c>
      <c r="J80" s="123">
        <v>26.97485</v>
      </c>
      <c r="K80" s="42">
        <f>IF(I80&gt;0,100*J80/I80,0)</f>
        <v>98.60724488546326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1</v>
      </c>
      <c r="D82" s="31">
        <v>1</v>
      </c>
      <c r="E82" s="31">
        <v>1</v>
      </c>
      <c r="F82" s="32"/>
      <c r="G82" s="32"/>
      <c r="H82" s="121">
        <v>0.025</v>
      </c>
      <c r="I82" s="121">
        <v>0.025</v>
      </c>
      <c r="J82" s="121">
        <v>0.025</v>
      </c>
      <c r="K82" s="33"/>
    </row>
    <row r="83" spans="1:11" s="34" customFormat="1" ht="11.25" customHeight="1">
      <c r="A83" s="36" t="s">
        <v>66</v>
      </c>
      <c r="B83" s="30"/>
      <c r="C83" s="31">
        <v>9</v>
      </c>
      <c r="D83" s="31">
        <v>9</v>
      </c>
      <c r="E83" s="31">
        <v>9</v>
      </c>
      <c r="F83" s="32"/>
      <c r="G83" s="32"/>
      <c r="H83" s="121">
        <v>0.024</v>
      </c>
      <c r="I83" s="121">
        <v>0.023</v>
      </c>
      <c r="J83" s="121">
        <v>0.023</v>
      </c>
      <c r="K83" s="33"/>
    </row>
    <row r="84" spans="1:11" s="43" customFormat="1" ht="11.25" customHeight="1">
      <c r="A84" s="37" t="s">
        <v>67</v>
      </c>
      <c r="B84" s="38"/>
      <c r="C84" s="39">
        <v>10</v>
      </c>
      <c r="D84" s="39">
        <v>10</v>
      </c>
      <c r="E84" s="39">
        <v>10</v>
      </c>
      <c r="F84" s="40">
        <f>IF(D84&gt;0,100*E84/D84,0)</f>
        <v>100</v>
      </c>
      <c r="G84" s="41"/>
      <c r="H84" s="122">
        <v>0.049</v>
      </c>
      <c r="I84" s="123">
        <v>0.048</v>
      </c>
      <c r="J84" s="123">
        <v>0.048</v>
      </c>
      <c r="K84" s="42">
        <f>IF(I84&gt;0,100*J84/I84,0)</f>
        <v>100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>
        <v>15481</v>
      </c>
      <c r="D88" s="54">
        <v>16761</v>
      </c>
      <c r="E88" s="54">
        <v>15801</v>
      </c>
      <c r="F88" s="55">
        <f>IF(D88&gt;0,100*E88/D88,0)</f>
        <v>94.27241811347771</v>
      </c>
      <c r="G88" s="41"/>
      <c r="H88" s="126">
        <v>199.73450000000003</v>
      </c>
      <c r="I88" s="127">
        <v>221.19885</v>
      </c>
      <c r="J88" s="127">
        <v>212.60985</v>
      </c>
      <c r="K88" s="55">
        <f>IF(I88&gt;0,100*J88/I88,0)</f>
        <v>96.11706842056367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6"/>
  <sheetViews>
    <sheetView zoomScalePageLayoutView="0" workbookViewId="0" topLeftCell="A52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262</v>
      </c>
      <c r="D7" s="22" t="s">
        <v>262</v>
      </c>
      <c r="E7" s="22"/>
      <c r="F7" s="23" t="str">
        <f>CONCATENATE(D6,"=100")</f>
        <v>2014=100</v>
      </c>
      <c r="G7" s="24"/>
      <c r="H7" s="21" t="s">
        <v>262</v>
      </c>
      <c r="I7" s="22" t="s">
        <v>262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38.380649646814526</v>
      </c>
      <c r="D9" s="31">
        <v>37</v>
      </c>
      <c r="E9" s="31">
        <v>37</v>
      </c>
      <c r="F9" s="32"/>
      <c r="G9" s="32"/>
      <c r="H9" s="121">
        <v>0.9269971659132069</v>
      </c>
      <c r="I9" s="121">
        <v>0.899</v>
      </c>
      <c r="J9" s="121">
        <v>0.891</v>
      </c>
      <c r="K9" s="33"/>
    </row>
    <row r="10" spans="1:11" s="34" customFormat="1" ht="11.25" customHeight="1">
      <c r="A10" s="36" t="s">
        <v>9</v>
      </c>
      <c r="B10" s="30"/>
      <c r="C10" s="31">
        <v>6.130118720554558</v>
      </c>
      <c r="D10" s="31">
        <v>6</v>
      </c>
      <c r="E10" s="31">
        <v>7</v>
      </c>
      <c r="F10" s="32"/>
      <c r="G10" s="32"/>
      <c r="H10" s="121">
        <v>0.1563180273741412</v>
      </c>
      <c r="I10" s="121">
        <v>0.142</v>
      </c>
      <c r="J10" s="121">
        <v>0.166</v>
      </c>
      <c r="K10" s="33"/>
    </row>
    <row r="11" spans="1:11" s="34" customFormat="1" ht="11.25" customHeight="1">
      <c r="A11" s="29" t="s">
        <v>10</v>
      </c>
      <c r="B11" s="30"/>
      <c r="C11" s="31">
        <v>5.943760565341261</v>
      </c>
      <c r="D11" s="31">
        <v>6</v>
      </c>
      <c r="E11" s="31">
        <v>6</v>
      </c>
      <c r="F11" s="32"/>
      <c r="G11" s="32"/>
      <c r="H11" s="121">
        <v>0.09410954228456998</v>
      </c>
      <c r="I11" s="121">
        <v>0.095</v>
      </c>
      <c r="J11" s="121">
        <v>0.132</v>
      </c>
      <c r="K11" s="33"/>
    </row>
    <row r="12" spans="1:11" s="34" customFormat="1" ht="11.25" customHeight="1">
      <c r="A12" s="36" t="s">
        <v>11</v>
      </c>
      <c r="B12" s="30"/>
      <c r="C12" s="31">
        <v>46.028019435529345</v>
      </c>
      <c r="D12" s="31">
        <v>45</v>
      </c>
      <c r="E12" s="31">
        <v>45</v>
      </c>
      <c r="F12" s="32"/>
      <c r="G12" s="32"/>
      <c r="H12" s="121">
        <v>0.6784749245841956</v>
      </c>
      <c r="I12" s="121">
        <v>0.682</v>
      </c>
      <c r="J12" s="121">
        <v>0.657</v>
      </c>
      <c r="K12" s="33"/>
    </row>
    <row r="13" spans="1:11" s="43" customFormat="1" ht="11.25" customHeight="1">
      <c r="A13" s="37" t="s">
        <v>12</v>
      </c>
      <c r="B13" s="38"/>
      <c r="C13" s="39">
        <v>96.48254836823969</v>
      </c>
      <c r="D13" s="39">
        <v>94</v>
      </c>
      <c r="E13" s="39">
        <v>95</v>
      </c>
      <c r="F13" s="40">
        <f>IF(D13&gt;0,100*E13/D13,0)</f>
        <v>101.06382978723404</v>
      </c>
      <c r="G13" s="41"/>
      <c r="H13" s="122">
        <v>1.8558996601561137</v>
      </c>
      <c r="I13" s="123">
        <v>1.818</v>
      </c>
      <c r="J13" s="123">
        <v>1.846</v>
      </c>
      <c r="K13" s="42">
        <f>IF(I13&gt;0,100*J13/I13,0)</f>
        <v>101.54015401540155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2</v>
      </c>
      <c r="D15" s="39">
        <v>1</v>
      </c>
      <c r="E15" s="39">
        <v>1</v>
      </c>
      <c r="F15" s="40">
        <f>IF(D15&gt;0,100*E15/D15,0)</f>
        <v>100</v>
      </c>
      <c r="G15" s="41"/>
      <c r="H15" s="122">
        <v>0.043</v>
      </c>
      <c r="I15" s="123">
        <v>0.015</v>
      </c>
      <c r="J15" s="123">
        <v>0.015</v>
      </c>
      <c r="K15" s="42">
        <f>IF(I15&gt;0,100*J15/I15,0)</f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8</v>
      </c>
      <c r="D17" s="39">
        <v>8</v>
      </c>
      <c r="E17" s="39">
        <v>8</v>
      </c>
      <c r="F17" s="40">
        <f>IF(D17&gt;0,100*E17/D17,0)</f>
        <v>100</v>
      </c>
      <c r="G17" s="41"/>
      <c r="H17" s="122">
        <v>0.168</v>
      </c>
      <c r="I17" s="123">
        <v>0.17</v>
      </c>
      <c r="J17" s="123">
        <v>0.168</v>
      </c>
      <c r="K17" s="42">
        <f>IF(I17&gt;0,100*J17/I17,0)</f>
        <v>98.82352941176471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>
        <v>8</v>
      </c>
      <c r="E19" s="31"/>
      <c r="F19" s="32"/>
      <c r="G19" s="32"/>
      <c r="H19" s="121"/>
      <c r="I19" s="121">
        <v>0.183</v>
      </c>
      <c r="J19" s="121"/>
      <c r="K19" s="33"/>
    </row>
    <row r="20" spans="1:11" s="34" customFormat="1" ht="11.25" customHeight="1">
      <c r="A20" s="36" t="s">
        <v>16</v>
      </c>
      <c r="B20" s="30"/>
      <c r="C20" s="31">
        <v>15</v>
      </c>
      <c r="D20" s="31">
        <v>15</v>
      </c>
      <c r="E20" s="31">
        <v>15</v>
      </c>
      <c r="F20" s="32"/>
      <c r="G20" s="32"/>
      <c r="H20" s="121">
        <v>0.225</v>
      </c>
      <c r="I20" s="121">
        <v>0.245</v>
      </c>
      <c r="J20" s="121">
        <v>0.23</v>
      </c>
      <c r="K20" s="33"/>
    </row>
    <row r="21" spans="1:11" s="34" customFormat="1" ht="11.25" customHeight="1">
      <c r="A21" s="36" t="s">
        <v>17</v>
      </c>
      <c r="B21" s="30"/>
      <c r="C21" s="31">
        <v>15</v>
      </c>
      <c r="D21" s="31">
        <v>15</v>
      </c>
      <c r="E21" s="31">
        <v>15</v>
      </c>
      <c r="F21" s="32"/>
      <c r="G21" s="32"/>
      <c r="H21" s="121">
        <v>0.285</v>
      </c>
      <c r="I21" s="121">
        <v>0.281</v>
      </c>
      <c r="J21" s="121">
        <v>0.288</v>
      </c>
      <c r="K21" s="33"/>
    </row>
    <row r="22" spans="1:11" s="43" customFormat="1" ht="11.25" customHeight="1">
      <c r="A22" s="37" t="s">
        <v>18</v>
      </c>
      <c r="B22" s="38"/>
      <c r="C22" s="39">
        <v>30</v>
      </c>
      <c r="D22" s="39">
        <v>38</v>
      </c>
      <c r="E22" s="39">
        <v>30</v>
      </c>
      <c r="F22" s="40">
        <f>IF(D22&gt;0,100*E22/D22,0)</f>
        <v>78.94736842105263</v>
      </c>
      <c r="G22" s="41"/>
      <c r="H22" s="122">
        <v>0.51</v>
      </c>
      <c r="I22" s="123">
        <v>0.7090000000000001</v>
      </c>
      <c r="J22" s="123">
        <v>0.518</v>
      </c>
      <c r="K22" s="42">
        <f>IF(I22&gt;0,100*J22/I22,0)</f>
        <v>73.06064880112835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1046</v>
      </c>
      <c r="D24" s="39">
        <v>1182</v>
      </c>
      <c r="E24" s="39">
        <v>1089</v>
      </c>
      <c r="F24" s="40">
        <f>IF(D24&gt;0,100*E24/D24,0)</f>
        <v>92.13197969543147</v>
      </c>
      <c r="G24" s="41"/>
      <c r="H24" s="122">
        <v>17.137</v>
      </c>
      <c r="I24" s="123">
        <v>21.807</v>
      </c>
      <c r="J24" s="123">
        <v>18.959</v>
      </c>
      <c r="K24" s="42">
        <f>IF(I24&gt;0,100*J24/I24,0)</f>
        <v>86.93997340303572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440</v>
      </c>
      <c r="D26" s="39">
        <v>405</v>
      </c>
      <c r="E26" s="39">
        <v>430</v>
      </c>
      <c r="F26" s="40">
        <f>IF(D26&gt;0,100*E26/D26,0)</f>
        <v>106.17283950617283</v>
      </c>
      <c r="G26" s="41"/>
      <c r="H26" s="122">
        <v>9.7</v>
      </c>
      <c r="I26" s="123">
        <v>9.518</v>
      </c>
      <c r="J26" s="123">
        <v>9.6</v>
      </c>
      <c r="K26" s="42">
        <f>IF(I26&gt;0,100*J26/I26,0)</f>
        <v>100.86152553057364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>
        <v>5</v>
      </c>
      <c r="D29" s="31">
        <v>2</v>
      </c>
      <c r="E29" s="31">
        <v>2</v>
      </c>
      <c r="F29" s="32"/>
      <c r="G29" s="32"/>
      <c r="H29" s="121">
        <v>0.075</v>
      </c>
      <c r="I29" s="121">
        <v>0.036</v>
      </c>
      <c r="J29" s="121">
        <v>0.03</v>
      </c>
      <c r="K29" s="33"/>
    </row>
    <row r="30" spans="1:11" s="34" customFormat="1" ht="11.25" customHeight="1">
      <c r="A30" s="36" t="s">
        <v>23</v>
      </c>
      <c r="B30" s="30"/>
      <c r="C30" s="31">
        <v>148</v>
      </c>
      <c r="D30" s="31">
        <v>410</v>
      </c>
      <c r="E30" s="31">
        <v>113</v>
      </c>
      <c r="F30" s="32"/>
      <c r="G30" s="32"/>
      <c r="H30" s="121">
        <v>5.18</v>
      </c>
      <c r="I30" s="121">
        <v>12.3</v>
      </c>
      <c r="J30" s="121">
        <v>2.373</v>
      </c>
      <c r="K30" s="33"/>
    </row>
    <row r="31" spans="1:11" s="43" customFormat="1" ht="11.25" customHeight="1">
      <c r="A31" s="44" t="s">
        <v>24</v>
      </c>
      <c r="B31" s="38"/>
      <c r="C31" s="39">
        <v>153</v>
      </c>
      <c r="D31" s="39">
        <v>412</v>
      </c>
      <c r="E31" s="39">
        <v>115</v>
      </c>
      <c r="F31" s="40">
        <f>IF(D31&gt;0,100*E31/D31,0)</f>
        <v>27.9126213592233</v>
      </c>
      <c r="G31" s="41"/>
      <c r="H31" s="122">
        <v>5.255</v>
      </c>
      <c r="I31" s="123">
        <v>12.336</v>
      </c>
      <c r="J31" s="123">
        <v>2.403</v>
      </c>
      <c r="K31" s="42">
        <f>IF(I31&gt;0,100*J31/I31,0)</f>
        <v>19.479571984435797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93</v>
      </c>
      <c r="D33" s="31">
        <v>81</v>
      </c>
      <c r="E33" s="31">
        <v>70</v>
      </c>
      <c r="F33" s="32"/>
      <c r="G33" s="32"/>
      <c r="H33" s="121">
        <v>1.488</v>
      </c>
      <c r="I33" s="121">
        <v>1.468</v>
      </c>
      <c r="J33" s="121">
        <v>1.12</v>
      </c>
      <c r="K33" s="33"/>
    </row>
    <row r="34" spans="1:11" s="34" customFormat="1" ht="11.25" customHeight="1">
      <c r="A34" s="36" t="s">
        <v>26</v>
      </c>
      <c r="B34" s="30"/>
      <c r="C34" s="31">
        <v>33</v>
      </c>
      <c r="D34" s="31">
        <v>38</v>
      </c>
      <c r="E34" s="31">
        <v>38</v>
      </c>
      <c r="F34" s="32"/>
      <c r="G34" s="32"/>
      <c r="H34" s="121">
        <v>0.813</v>
      </c>
      <c r="I34" s="121">
        <v>0.883</v>
      </c>
      <c r="J34" s="121">
        <v>0.87</v>
      </c>
      <c r="K34" s="33"/>
    </row>
    <row r="35" spans="1:11" s="34" customFormat="1" ht="11.25" customHeight="1">
      <c r="A35" s="36" t="s">
        <v>27</v>
      </c>
      <c r="B35" s="30"/>
      <c r="C35" s="31">
        <v>23</v>
      </c>
      <c r="D35" s="31">
        <v>18</v>
      </c>
      <c r="E35" s="31">
        <v>25</v>
      </c>
      <c r="F35" s="32"/>
      <c r="G35" s="32"/>
      <c r="H35" s="121">
        <v>0.5</v>
      </c>
      <c r="I35" s="121">
        <v>0.405</v>
      </c>
      <c r="J35" s="121">
        <v>0.575</v>
      </c>
      <c r="K35" s="33"/>
    </row>
    <row r="36" spans="1:11" s="34" customFormat="1" ht="11.25" customHeight="1">
      <c r="A36" s="36" t="s">
        <v>28</v>
      </c>
      <c r="B36" s="30"/>
      <c r="C36" s="31">
        <v>261</v>
      </c>
      <c r="D36" s="31">
        <v>261</v>
      </c>
      <c r="E36" s="31">
        <v>290</v>
      </c>
      <c r="F36" s="32"/>
      <c r="G36" s="32"/>
      <c r="H36" s="121">
        <v>5.474</v>
      </c>
      <c r="I36" s="121">
        <v>5.22</v>
      </c>
      <c r="J36" s="121">
        <v>5.8</v>
      </c>
      <c r="K36" s="33"/>
    </row>
    <row r="37" spans="1:11" s="43" customFormat="1" ht="11.25" customHeight="1">
      <c r="A37" s="37" t="s">
        <v>29</v>
      </c>
      <c r="B37" s="38"/>
      <c r="C37" s="39">
        <v>410</v>
      </c>
      <c r="D37" s="39">
        <v>398</v>
      </c>
      <c r="E37" s="39">
        <v>423</v>
      </c>
      <c r="F37" s="40">
        <f>IF(D37&gt;0,100*E37/D37,0)</f>
        <v>106.28140703517587</v>
      </c>
      <c r="G37" s="41"/>
      <c r="H37" s="122">
        <v>8.275</v>
      </c>
      <c r="I37" s="123">
        <v>7.976</v>
      </c>
      <c r="J37" s="123">
        <v>8.365</v>
      </c>
      <c r="K37" s="42">
        <f>IF(I37&gt;0,100*J37/I37,0)</f>
        <v>104.87713139418254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110</v>
      </c>
      <c r="D39" s="39">
        <v>142</v>
      </c>
      <c r="E39" s="39">
        <v>144</v>
      </c>
      <c r="F39" s="40">
        <f>IF(D39&gt;0,100*E39/D39,0)</f>
        <v>101.40845070422536</v>
      </c>
      <c r="G39" s="41"/>
      <c r="H39" s="122">
        <v>2.178</v>
      </c>
      <c r="I39" s="123">
        <v>1.179</v>
      </c>
      <c r="J39" s="123">
        <v>1.195</v>
      </c>
      <c r="K39" s="42">
        <f>IF(I39&gt;0,100*J39/I39,0)</f>
        <v>101.35708227311281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>
        <v>25</v>
      </c>
      <c r="D42" s="31">
        <v>25</v>
      </c>
      <c r="E42" s="31">
        <v>17</v>
      </c>
      <c r="F42" s="32"/>
      <c r="G42" s="32"/>
      <c r="H42" s="121">
        <v>0.5</v>
      </c>
      <c r="I42" s="121">
        <v>0.5</v>
      </c>
      <c r="J42" s="121">
        <v>0.34</v>
      </c>
      <c r="K42" s="33"/>
    </row>
    <row r="43" spans="1:11" s="34" customFormat="1" ht="11.25" customHeight="1">
      <c r="A43" s="36" t="s">
        <v>33</v>
      </c>
      <c r="B43" s="30"/>
      <c r="C43" s="31">
        <v>40</v>
      </c>
      <c r="D43" s="31">
        <v>38</v>
      </c>
      <c r="E43" s="31">
        <v>20</v>
      </c>
      <c r="F43" s="32"/>
      <c r="G43" s="32"/>
      <c r="H43" s="121">
        <v>1.44</v>
      </c>
      <c r="I43" s="121">
        <v>1.33</v>
      </c>
      <c r="J43" s="121">
        <v>0.7</v>
      </c>
      <c r="K43" s="33"/>
    </row>
    <row r="44" spans="1:11" s="34" customFormat="1" ht="11.25" customHeight="1">
      <c r="A44" s="36" t="s">
        <v>34</v>
      </c>
      <c r="B44" s="30"/>
      <c r="C44" s="31">
        <v>2</v>
      </c>
      <c r="D44" s="31">
        <v>2</v>
      </c>
      <c r="E44" s="31">
        <v>3</v>
      </c>
      <c r="F44" s="32"/>
      <c r="G44" s="32"/>
      <c r="H44" s="121">
        <v>0.086</v>
      </c>
      <c r="I44" s="121">
        <v>0.08</v>
      </c>
      <c r="J44" s="121">
        <v>0.12</v>
      </c>
      <c r="K44" s="33"/>
    </row>
    <row r="45" spans="1:11" s="34" customFormat="1" ht="11.25" customHeight="1">
      <c r="A45" s="36" t="s">
        <v>35</v>
      </c>
      <c r="B45" s="30"/>
      <c r="C45" s="31">
        <v>5</v>
      </c>
      <c r="D45" s="31">
        <v>5</v>
      </c>
      <c r="E45" s="31">
        <v>6</v>
      </c>
      <c r="F45" s="32"/>
      <c r="G45" s="32"/>
      <c r="H45" s="121">
        <v>0.115</v>
      </c>
      <c r="I45" s="121">
        <v>0.115</v>
      </c>
      <c r="J45" s="121">
        <v>0.144</v>
      </c>
      <c r="K45" s="33"/>
    </row>
    <row r="46" spans="1:11" s="34" customFormat="1" ht="11.25" customHeight="1">
      <c r="A46" s="36" t="s">
        <v>36</v>
      </c>
      <c r="B46" s="30"/>
      <c r="C46" s="31">
        <v>25</v>
      </c>
      <c r="D46" s="31">
        <v>25</v>
      </c>
      <c r="E46" s="31">
        <v>25</v>
      </c>
      <c r="F46" s="32"/>
      <c r="G46" s="32"/>
      <c r="H46" s="121">
        <v>0.75</v>
      </c>
      <c r="I46" s="121">
        <v>0.75</v>
      </c>
      <c r="J46" s="121">
        <v>0.75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>
        <v>8</v>
      </c>
      <c r="D48" s="31">
        <v>20</v>
      </c>
      <c r="E48" s="31">
        <v>13</v>
      </c>
      <c r="F48" s="32"/>
      <c r="G48" s="32"/>
      <c r="H48" s="121">
        <v>0.16</v>
      </c>
      <c r="I48" s="121">
        <v>0.4</v>
      </c>
      <c r="J48" s="121">
        <v>0.26</v>
      </c>
      <c r="K48" s="33"/>
    </row>
    <row r="49" spans="1:11" s="34" customFormat="1" ht="11.25" customHeight="1">
      <c r="A49" s="36" t="s">
        <v>39</v>
      </c>
      <c r="B49" s="30"/>
      <c r="C49" s="31"/>
      <c r="D49" s="31">
        <v>11</v>
      </c>
      <c r="E49" s="31">
        <v>11</v>
      </c>
      <c r="F49" s="32"/>
      <c r="G49" s="32"/>
      <c r="H49" s="121"/>
      <c r="I49" s="121">
        <v>0.22</v>
      </c>
      <c r="J49" s="121">
        <v>0.22</v>
      </c>
      <c r="K49" s="33"/>
    </row>
    <row r="50" spans="1:11" s="43" customFormat="1" ht="11.25" customHeight="1">
      <c r="A50" s="44" t="s">
        <v>40</v>
      </c>
      <c r="B50" s="38"/>
      <c r="C50" s="39">
        <v>105</v>
      </c>
      <c r="D50" s="39">
        <v>126</v>
      </c>
      <c r="E50" s="39">
        <v>95</v>
      </c>
      <c r="F50" s="40">
        <f>IF(D50&gt;0,100*E50/D50,0)</f>
        <v>75.39682539682539</v>
      </c>
      <c r="G50" s="41"/>
      <c r="H50" s="122">
        <v>3.051</v>
      </c>
      <c r="I50" s="123">
        <v>3.3950000000000005</v>
      </c>
      <c r="J50" s="123">
        <v>2.5340000000000003</v>
      </c>
      <c r="K50" s="42">
        <f>IF(I50&gt;0,100*J50/I50,0)</f>
        <v>74.63917525773196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3</v>
      </c>
      <c r="D52" s="39">
        <v>4</v>
      </c>
      <c r="E52" s="39">
        <v>4</v>
      </c>
      <c r="F52" s="40">
        <f>IF(D52&gt;0,100*E52/D52,0)</f>
        <v>100</v>
      </c>
      <c r="G52" s="41"/>
      <c r="H52" s="122">
        <v>0.03</v>
      </c>
      <c r="I52" s="123">
        <v>0.04</v>
      </c>
      <c r="J52" s="123">
        <v>0.04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18</v>
      </c>
      <c r="D54" s="31">
        <v>18</v>
      </c>
      <c r="E54" s="31">
        <v>80</v>
      </c>
      <c r="F54" s="32"/>
      <c r="G54" s="32"/>
      <c r="H54" s="121">
        <v>0.324</v>
      </c>
      <c r="I54" s="121">
        <v>0.324</v>
      </c>
      <c r="J54" s="121">
        <v>1.6</v>
      </c>
      <c r="K54" s="33"/>
    </row>
    <row r="55" spans="1:11" s="34" customFormat="1" ht="11.25" customHeight="1">
      <c r="A55" s="36" t="s">
        <v>43</v>
      </c>
      <c r="B55" s="30"/>
      <c r="C55" s="31">
        <v>32</v>
      </c>
      <c r="D55" s="31">
        <v>53</v>
      </c>
      <c r="E55" s="31">
        <v>86</v>
      </c>
      <c r="F55" s="32"/>
      <c r="G55" s="32"/>
      <c r="H55" s="121">
        <v>1.12</v>
      </c>
      <c r="I55" s="121">
        <v>1.855</v>
      </c>
      <c r="J55" s="121">
        <v>2.52</v>
      </c>
      <c r="K55" s="33"/>
    </row>
    <row r="56" spans="1:11" s="34" customFormat="1" ht="11.25" customHeight="1">
      <c r="A56" s="36" t="s">
        <v>44</v>
      </c>
      <c r="B56" s="30"/>
      <c r="C56" s="31"/>
      <c r="D56" s="31">
        <v>5</v>
      </c>
      <c r="E56" s="31"/>
      <c r="F56" s="32"/>
      <c r="G56" s="32"/>
      <c r="H56" s="121"/>
      <c r="I56" s="121">
        <v>0.038</v>
      </c>
      <c r="J56" s="121"/>
      <c r="K56" s="33"/>
    </row>
    <row r="57" spans="1:11" s="34" customFormat="1" ht="11.25" customHeight="1">
      <c r="A57" s="36" t="s">
        <v>45</v>
      </c>
      <c r="B57" s="30"/>
      <c r="C57" s="31">
        <v>3</v>
      </c>
      <c r="D57" s="31">
        <v>3</v>
      </c>
      <c r="E57" s="31"/>
      <c r="F57" s="32"/>
      <c r="G57" s="32"/>
      <c r="H57" s="121">
        <v>0.09</v>
      </c>
      <c r="I57" s="121">
        <v>0.066</v>
      </c>
      <c r="J57" s="121"/>
      <c r="K57" s="33"/>
    </row>
    <row r="58" spans="1:11" s="34" customFormat="1" ht="11.25" customHeight="1">
      <c r="A58" s="36" t="s">
        <v>46</v>
      </c>
      <c r="B58" s="30"/>
      <c r="C58" s="31">
        <v>115</v>
      </c>
      <c r="D58" s="31">
        <v>115</v>
      </c>
      <c r="E58" s="31">
        <v>58</v>
      </c>
      <c r="F58" s="32"/>
      <c r="G58" s="32"/>
      <c r="H58" s="121">
        <v>3.105</v>
      </c>
      <c r="I58" s="121">
        <v>3.105</v>
      </c>
      <c r="J58" s="121">
        <v>1.508</v>
      </c>
      <c r="K58" s="33"/>
    </row>
    <row r="59" spans="1:11" s="43" customFormat="1" ht="11.25" customHeight="1">
      <c r="A59" s="37" t="s">
        <v>47</v>
      </c>
      <c r="B59" s="38"/>
      <c r="C59" s="39">
        <v>168</v>
      </c>
      <c r="D59" s="39">
        <v>194</v>
      </c>
      <c r="E59" s="39">
        <v>224</v>
      </c>
      <c r="F59" s="40">
        <f>IF(D59&gt;0,100*E59/D59,0)</f>
        <v>115.4639175257732</v>
      </c>
      <c r="G59" s="41"/>
      <c r="H59" s="122">
        <v>4.639</v>
      </c>
      <c r="I59" s="123">
        <v>5.388</v>
      </c>
      <c r="J59" s="123">
        <v>5.628</v>
      </c>
      <c r="K59" s="42">
        <f>IF(I59&gt;0,100*J59/I59,0)</f>
        <v>104.45434298440979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300</v>
      </c>
      <c r="D61" s="31">
        <v>294</v>
      </c>
      <c r="E61" s="31">
        <v>310</v>
      </c>
      <c r="F61" s="32"/>
      <c r="G61" s="32"/>
      <c r="H61" s="121">
        <v>7.5</v>
      </c>
      <c r="I61" s="121">
        <v>7.35</v>
      </c>
      <c r="J61" s="121">
        <v>9.3</v>
      </c>
      <c r="K61" s="33"/>
    </row>
    <row r="62" spans="1:11" s="34" customFormat="1" ht="11.25" customHeight="1">
      <c r="A62" s="36" t="s">
        <v>49</v>
      </c>
      <c r="B62" s="30"/>
      <c r="C62" s="31">
        <v>330</v>
      </c>
      <c r="D62" s="31">
        <v>333</v>
      </c>
      <c r="E62" s="31">
        <v>350</v>
      </c>
      <c r="F62" s="32"/>
      <c r="G62" s="32"/>
      <c r="H62" s="121">
        <v>10</v>
      </c>
      <c r="I62" s="121">
        <v>8.109</v>
      </c>
      <c r="J62" s="121">
        <v>11</v>
      </c>
      <c r="K62" s="33"/>
    </row>
    <row r="63" spans="1:11" s="34" customFormat="1" ht="11.25" customHeight="1">
      <c r="A63" s="36" t="s">
        <v>50</v>
      </c>
      <c r="B63" s="30"/>
      <c r="C63" s="31">
        <v>333</v>
      </c>
      <c r="D63" s="31">
        <v>428</v>
      </c>
      <c r="E63" s="31">
        <v>435</v>
      </c>
      <c r="F63" s="32"/>
      <c r="G63" s="32"/>
      <c r="H63" s="121">
        <v>6.327</v>
      </c>
      <c r="I63" s="121">
        <v>8.15</v>
      </c>
      <c r="J63" s="121">
        <v>10.75</v>
      </c>
      <c r="K63" s="33"/>
    </row>
    <row r="64" spans="1:11" s="43" customFormat="1" ht="11.25" customHeight="1">
      <c r="A64" s="37" t="s">
        <v>51</v>
      </c>
      <c r="B64" s="38"/>
      <c r="C64" s="39">
        <v>963</v>
      </c>
      <c r="D64" s="39">
        <v>1055</v>
      </c>
      <c r="E64" s="39">
        <v>1095</v>
      </c>
      <c r="F64" s="40">
        <f>IF(D64&gt;0,100*E64/D64,0)</f>
        <v>103.7914691943128</v>
      </c>
      <c r="G64" s="41"/>
      <c r="H64" s="122">
        <v>23.826999999999998</v>
      </c>
      <c r="I64" s="123">
        <v>23.609</v>
      </c>
      <c r="J64" s="123">
        <v>31.05</v>
      </c>
      <c r="K64" s="42">
        <f>IF(I64&gt;0,100*J64/I64,0)</f>
        <v>131.51764157736454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1088</v>
      </c>
      <c r="D66" s="39">
        <v>971</v>
      </c>
      <c r="E66" s="39">
        <v>991</v>
      </c>
      <c r="F66" s="40">
        <f>IF(D66&gt;0,100*E66/D66,0)</f>
        <v>102.05973223480947</v>
      </c>
      <c r="G66" s="41"/>
      <c r="H66" s="122">
        <v>23.936</v>
      </c>
      <c r="I66" s="123">
        <v>20.877</v>
      </c>
      <c r="J66" s="123">
        <v>21.184</v>
      </c>
      <c r="K66" s="42">
        <f>IF(I66&gt;0,100*J66/I66,0)</f>
        <v>101.47051779470232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93</v>
      </c>
      <c r="D72" s="31">
        <v>93</v>
      </c>
      <c r="E72" s="31">
        <v>88</v>
      </c>
      <c r="F72" s="32"/>
      <c r="G72" s="32"/>
      <c r="H72" s="121">
        <v>2.274</v>
      </c>
      <c r="I72" s="121">
        <v>2.274</v>
      </c>
      <c r="J72" s="121">
        <v>2.149</v>
      </c>
      <c r="K72" s="33"/>
    </row>
    <row r="73" spans="1:11" s="34" customFormat="1" ht="11.25" customHeight="1">
      <c r="A73" s="36" t="s">
        <v>57</v>
      </c>
      <c r="B73" s="30"/>
      <c r="C73" s="31">
        <v>240</v>
      </c>
      <c r="D73" s="31">
        <v>184</v>
      </c>
      <c r="E73" s="31">
        <v>180</v>
      </c>
      <c r="F73" s="32"/>
      <c r="G73" s="32"/>
      <c r="H73" s="121">
        <v>9.825</v>
      </c>
      <c r="I73" s="121">
        <v>7.514</v>
      </c>
      <c r="J73" s="121">
        <v>7.18</v>
      </c>
      <c r="K73" s="33"/>
    </row>
    <row r="74" spans="1:11" s="34" customFormat="1" ht="11.25" customHeight="1">
      <c r="A74" s="36" t="s">
        <v>58</v>
      </c>
      <c r="B74" s="30"/>
      <c r="C74" s="31">
        <v>73</v>
      </c>
      <c r="D74" s="31">
        <v>75</v>
      </c>
      <c r="E74" s="31">
        <v>75</v>
      </c>
      <c r="F74" s="32"/>
      <c r="G74" s="32"/>
      <c r="H74" s="121">
        <v>1.825</v>
      </c>
      <c r="I74" s="121">
        <v>1.875</v>
      </c>
      <c r="J74" s="121">
        <v>1.875</v>
      </c>
      <c r="K74" s="33"/>
    </row>
    <row r="75" spans="1:11" s="34" customFormat="1" ht="11.25" customHeight="1">
      <c r="A75" s="36" t="s">
        <v>59</v>
      </c>
      <c r="B75" s="30"/>
      <c r="C75" s="31">
        <v>782</v>
      </c>
      <c r="D75" s="31">
        <v>650</v>
      </c>
      <c r="E75" s="31">
        <v>650</v>
      </c>
      <c r="F75" s="32"/>
      <c r="G75" s="32"/>
      <c r="H75" s="121">
        <v>18.774</v>
      </c>
      <c r="I75" s="121">
        <v>15.948</v>
      </c>
      <c r="J75" s="121">
        <v>15.948232</v>
      </c>
      <c r="K75" s="33"/>
    </row>
    <row r="76" spans="1:11" s="34" customFormat="1" ht="11.25" customHeight="1">
      <c r="A76" s="36" t="s">
        <v>60</v>
      </c>
      <c r="B76" s="30"/>
      <c r="C76" s="31">
        <v>23</v>
      </c>
      <c r="D76" s="31">
        <v>23</v>
      </c>
      <c r="E76" s="31">
        <v>8</v>
      </c>
      <c r="F76" s="32"/>
      <c r="G76" s="32"/>
      <c r="H76" s="121">
        <v>0.632</v>
      </c>
      <c r="I76" s="121">
        <v>0.632</v>
      </c>
      <c r="J76" s="121">
        <v>0.2</v>
      </c>
      <c r="K76" s="33"/>
    </row>
    <row r="77" spans="1:11" s="34" customFormat="1" ht="11.25" customHeight="1">
      <c r="A77" s="36" t="s">
        <v>61</v>
      </c>
      <c r="B77" s="30"/>
      <c r="C77" s="31"/>
      <c r="D77" s="31">
        <v>53</v>
      </c>
      <c r="E77" s="31">
        <v>50</v>
      </c>
      <c r="F77" s="32"/>
      <c r="G77" s="32"/>
      <c r="H77" s="121"/>
      <c r="I77" s="121">
        <v>1.166</v>
      </c>
      <c r="J77" s="121">
        <v>1.1</v>
      </c>
      <c r="K77" s="33"/>
    </row>
    <row r="78" spans="1:11" s="34" customFormat="1" ht="11.25" customHeight="1">
      <c r="A78" s="36" t="s">
        <v>62</v>
      </c>
      <c r="B78" s="30"/>
      <c r="C78" s="31">
        <v>98</v>
      </c>
      <c r="D78" s="31">
        <v>95</v>
      </c>
      <c r="E78" s="31">
        <v>95</v>
      </c>
      <c r="F78" s="32"/>
      <c r="G78" s="32"/>
      <c r="H78" s="121">
        <v>2.578</v>
      </c>
      <c r="I78" s="121">
        <v>2.47</v>
      </c>
      <c r="J78" s="121">
        <v>2.517</v>
      </c>
      <c r="K78" s="33"/>
    </row>
    <row r="79" spans="1:11" s="34" customFormat="1" ht="11.25" customHeight="1">
      <c r="A79" s="36" t="s">
        <v>63</v>
      </c>
      <c r="B79" s="30"/>
      <c r="C79" s="31">
        <v>176</v>
      </c>
      <c r="D79" s="31">
        <v>257</v>
      </c>
      <c r="E79" s="31">
        <v>170</v>
      </c>
      <c r="F79" s="32"/>
      <c r="G79" s="32"/>
      <c r="H79" s="121">
        <v>3.34</v>
      </c>
      <c r="I79" s="121">
        <v>7.196</v>
      </c>
      <c r="J79" s="121">
        <v>3.2</v>
      </c>
      <c r="K79" s="33"/>
    </row>
    <row r="80" spans="1:11" s="43" customFormat="1" ht="11.25" customHeight="1">
      <c r="A80" s="44" t="s">
        <v>64</v>
      </c>
      <c r="B80" s="38"/>
      <c r="C80" s="39">
        <v>1485</v>
      </c>
      <c r="D80" s="39">
        <v>1430</v>
      </c>
      <c r="E80" s="39">
        <v>1316</v>
      </c>
      <c r="F80" s="40">
        <f>IF(D80&gt;0,100*E80/D80,0)</f>
        <v>92.02797202797203</v>
      </c>
      <c r="G80" s="41"/>
      <c r="H80" s="122">
        <v>39.248000000000005</v>
      </c>
      <c r="I80" s="123">
        <v>39.075</v>
      </c>
      <c r="J80" s="123">
        <v>34.169232</v>
      </c>
      <c r="K80" s="42">
        <f>IF(I80&gt;0,100*J80/I80,0)</f>
        <v>87.44525143953935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51</v>
      </c>
      <c r="D82" s="31">
        <v>67</v>
      </c>
      <c r="E82" s="31">
        <v>67</v>
      </c>
      <c r="F82" s="32"/>
      <c r="G82" s="32"/>
      <c r="H82" s="121">
        <v>1.275</v>
      </c>
      <c r="I82" s="121">
        <v>1.65</v>
      </c>
      <c r="J82" s="121">
        <v>1.65</v>
      </c>
      <c r="K82" s="33"/>
    </row>
    <row r="83" spans="1:11" s="34" customFormat="1" ht="11.25" customHeight="1">
      <c r="A83" s="36" t="s">
        <v>66</v>
      </c>
      <c r="B83" s="30"/>
      <c r="C83" s="31">
        <v>75</v>
      </c>
      <c r="D83" s="31">
        <v>83</v>
      </c>
      <c r="E83" s="31">
        <v>85</v>
      </c>
      <c r="F83" s="32"/>
      <c r="G83" s="32"/>
      <c r="H83" s="121">
        <v>1.9</v>
      </c>
      <c r="I83" s="121">
        <v>2.089</v>
      </c>
      <c r="J83" s="121">
        <v>2.14</v>
      </c>
      <c r="K83" s="33"/>
    </row>
    <row r="84" spans="1:11" s="43" customFormat="1" ht="11.25" customHeight="1">
      <c r="A84" s="37" t="s">
        <v>67</v>
      </c>
      <c r="B84" s="38"/>
      <c r="C84" s="39">
        <v>126</v>
      </c>
      <c r="D84" s="39">
        <v>150</v>
      </c>
      <c r="E84" s="39">
        <v>152</v>
      </c>
      <c r="F84" s="40">
        <f>IF(D84&gt;0,100*E84/D84,0)</f>
        <v>101.33333333333333</v>
      </c>
      <c r="G84" s="41"/>
      <c r="H84" s="122">
        <v>3.175</v>
      </c>
      <c r="I84" s="123">
        <v>3.739</v>
      </c>
      <c r="J84" s="123">
        <v>3.79</v>
      </c>
      <c r="K84" s="42">
        <f>IF(I84&gt;0,100*J84/I84,0)</f>
        <v>101.36400106980476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>
        <v>6233.48254836824</v>
      </c>
      <c r="D88" s="54">
        <v>6610</v>
      </c>
      <c r="E88" s="54">
        <v>6212</v>
      </c>
      <c r="F88" s="55">
        <f>IF(D88&gt;0,100*E88/D88,0)</f>
        <v>93.97881996974282</v>
      </c>
      <c r="G88" s="41"/>
      <c r="H88" s="126">
        <v>143.02789966015615</v>
      </c>
      <c r="I88" s="127">
        <v>151.651</v>
      </c>
      <c r="J88" s="127">
        <v>141.46423199999998</v>
      </c>
      <c r="K88" s="55">
        <f>IF(I88&gt;0,100*J88/I88,0)</f>
        <v>93.28275580114867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6"/>
  <sheetViews>
    <sheetView zoomScalePageLayoutView="0" workbookViewId="0" topLeftCell="A55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262</v>
      </c>
      <c r="D7" s="22" t="s">
        <v>7</v>
      </c>
      <c r="E7" s="22"/>
      <c r="F7" s="23" t="str">
        <f>CONCATENATE(D6,"=100")</f>
        <v>2015=100</v>
      </c>
      <c r="G7" s="24"/>
      <c r="H7" s="21" t="s">
        <v>262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17</v>
      </c>
      <c r="D9" s="31">
        <v>17</v>
      </c>
      <c r="E9" s="31"/>
      <c r="F9" s="32"/>
      <c r="G9" s="32"/>
      <c r="H9" s="121">
        <v>0.076</v>
      </c>
      <c r="I9" s="121">
        <v>0.08877777777777779</v>
      </c>
      <c r="J9" s="121"/>
      <c r="K9" s="33"/>
    </row>
    <row r="10" spans="1:11" s="34" customFormat="1" ht="11.25" customHeight="1">
      <c r="A10" s="36" t="s">
        <v>9</v>
      </c>
      <c r="B10" s="30"/>
      <c r="C10" s="31">
        <v>12</v>
      </c>
      <c r="D10" s="31">
        <v>11</v>
      </c>
      <c r="E10" s="31"/>
      <c r="F10" s="32"/>
      <c r="G10" s="32"/>
      <c r="H10" s="121">
        <v>0.056</v>
      </c>
      <c r="I10" s="121">
        <v>0.059</v>
      </c>
      <c r="J10" s="121"/>
      <c r="K10" s="33"/>
    </row>
    <row r="11" spans="1:11" s="34" customFormat="1" ht="11.25" customHeight="1">
      <c r="A11" s="29" t="s">
        <v>10</v>
      </c>
      <c r="B11" s="30"/>
      <c r="C11" s="31">
        <v>32</v>
      </c>
      <c r="D11" s="31">
        <v>32</v>
      </c>
      <c r="E11" s="31"/>
      <c r="F11" s="32"/>
      <c r="G11" s="32"/>
      <c r="H11" s="121">
        <v>0.149</v>
      </c>
      <c r="I11" s="121">
        <v>0.1660832</v>
      </c>
      <c r="J11" s="121"/>
      <c r="K11" s="33"/>
    </row>
    <row r="12" spans="1:11" s="34" customFormat="1" ht="11.25" customHeight="1">
      <c r="A12" s="36" t="s">
        <v>11</v>
      </c>
      <c r="B12" s="30"/>
      <c r="C12" s="31">
        <v>8</v>
      </c>
      <c r="D12" s="31"/>
      <c r="E12" s="31"/>
      <c r="F12" s="32"/>
      <c r="G12" s="32"/>
      <c r="H12" s="121">
        <v>0.038</v>
      </c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>
        <v>69</v>
      </c>
      <c r="D13" s="39">
        <v>60</v>
      </c>
      <c r="E13" s="39"/>
      <c r="F13" s="40"/>
      <c r="G13" s="41"/>
      <c r="H13" s="122">
        <v>0.319</v>
      </c>
      <c r="I13" s="123">
        <v>0.31386097777777777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16</v>
      </c>
      <c r="D15" s="39">
        <v>16</v>
      </c>
      <c r="E15" s="39"/>
      <c r="F15" s="40"/>
      <c r="G15" s="41"/>
      <c r="H15" s="122">
        <v>0.128</v>
      </c>
      <c r="I15" s="123">
        <v>0.128</v>
      </c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3</v>
      </c>
      <c r="D17" s="39">
        <v>3</v>
      </c>
      <c r="E17" s="39"/>
      <c r="F17" s="40"/>
      <c r="G17" s="41"/>
      <c r="H17" s="122">
        <v>0.041</v>
      </c>
      <c r="I17" s="123">
        <v>0.02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9</v>
      </c>
      <c r="D19" s="31">
        <v>9</v>
      </c>
      <c r="E19" s="31"/>
      <c r="F19" s="32"/>
      <c r="G19" s="32"/>
      <c r="H19" s="121">
        <v>0.07</v>
      </c>
      <c r="I19" s="121">
        <v>0.072</v>
      </c>
      <c r="J19" s="121"/>
      <c r="K19" s="33"/>
    </row>
    <row r="20" spans="1:11" s="34" customFormat="1" ht="11.25" customHeight="1">
      <c r="A20" s="36" t="s">
        <v>16</v>
      </c>
      <c r="B20" s="30"/>
      <c r="C20" s="31">
        <v>12</v>
      </c>
      <c r="D20" s="31">
        <v>12</v>
      </c>
      <c r="E20" s="31"/>
      <c r="F20" s="32"/>
      <c r="G20" s="32"/>
      <c r="H20" s="121">
        <v>0.084</v>
      </c>
      <c r="I20" s="121">
        <v>0.082</v>
      </c>
      <c r="J20" s="121"/>
      <c r="K20" s="33"/>
    </row>
    <row r="21" spans="1:11" s="34" customFormat="1" ht="11.25" customHeight="1">
      <c r="A21" s="36" t="s">
        <v>17</v>
      </c>
      <c r="B21" s="30"/>
      <c r="C21" s="31">
        <v>25</v>
      </c>
      <c r="D21" s="31">
        <v>25</v>
      </c>
      <c r="E21" s="31"/>
      <c r="F21" s="32"/>
      <c r="G21" s="32"/>
      <c r="H21" s="121">
        <v>0.181</v>
      </c>
      <c r="I21" s="121">
        <v>0.17</v>
      </c>
      <c r="J21" s="121"/>
      <c r="K21" s="33"/>
    </row>
    <row r="22" spans="1:11" s="43" customFormat="1" ht="11.25" customHeight="1">
      <c r="A22" s="37" t="s">
        <v>18</v>
      </c>
      <c r="B22" s="38"/>
      <c r="C22" s="39">
        <v>46</v>
      </c>
      <c r="D22" s="39">
        <v>46</v>
      </c>
      <c r="E22" s="39"/>
      <c r="F22" s="40"/>
      <c r="G22" s="41"/>
      <c r="H22" s="122">
        <v>0.335</v>
      </c>
      <c r="I22" s="123">
        <v>0.324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21</v>
      </c>
      <c r="D24" s="39">
        <v>5</v>
      </c>
      <c r="E24" s="39"/>
      <c r="F24" s="40"/>
      <c r="G24" s="41"/>
      <c r="H24" s="122">
        <v>0.218</v>
      </c>
      <c r="I24" s="123">
        <v>0.051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8</v>
      </c>
      <c r="D26" s="39">
        <v>7</v>
      </c>
      <c r="E26" s="39"/>
      <c r="F26" s="40"/>
      <c r="G26" s="41"/>
      <c r="H26" s="122">
        <v>0.048</v>
      </c>
      <c r="I26" s="123">
        <v>0.038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20</v>
      </c>
      <c r="D28" s="31">
        <v>5</v>
      </c>
      <c r="E28" s="31"/>
      <c r="F28" s="32"/>
      <c r="G28" s="32"/>
      <c r="H28" s="121">
        <v>0.37</v>
      </c>
      <c r="I28" s="121">
        <v>0.095</v>
      </c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>
        <v>32</v>
      </c>
      <c r="D30" s="31">
        <v>44</v>
      </c>
      <c r="E30" s="31"/>
      <c r="F30" s="32"/>
      <c r="G30" s="32"/>
      <c r="H30" s="121">
        <v>0.096</v>
      </c>
      <c r="I30" s="121">
        <v>0.308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52</v>
      </c>
      <c r="D31" s="39">
        <v>49</v>
      </c>
      <c r="E31" s="39"/>
      <c r="F31" s="40"/>
      <c r="G31" s="41"/>
      <c r="H31" s="122">
        <v>0.46599999999999997</v>
      </c>
      <c r="I31" s="123">
        <v>0.403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56</v>
      </c>
      <c r="D33" s="31">
        <v>50</v>
      </c>
      <c r="E33" s="31"/>
      <c r="F33" s="32"/>
      <c r="G33" s="32"/>
      <c r="H33" s="121">
        <v>0.657</v>
      </c>
      <c r="I33" s="121">
        <v>0.65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26</v>
      </c>
      <c r="D34" s="31">
        <v>26</v>
      </c>
      <c r="E34" s="31"/>
      <c r="F34" s="32"/>
      <c r="G34" s="32"/>
      <c r="H34" s="121">
        <v>0.383</v>
      </c>
      <c r="I34" s="121">
        <v>0.383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7</v>
      </c>
      <c r="D35" s="31">
        <v>8</v>
      </c>
      <c r="E35" s="31"/>
      <c r="F35" s="32"/>
      <c r="G35" s="32"/>
      <c r="H35" s="121">
        <v>0.061</v>
      </c>
      <c r="I35" s="121">
        <v>0.06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20</v>
      </c>
      <c r="D36" s="31">
        <v>20</v>
      </c>
      <c r="E36" s="31"/>
      <c r="F36" s="32"/>
      <c r="G36" s="32"/>
      <c r="H36" s="121">
        <v>0.2</v>
      </c>
      <c r="I36" s="121">
        <v>0.2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109</v>
      </c>
      <c r="D37" s="39">
        <v>104</v>
      </c>
      <c r="E37" s="39"/>
      <c r="F37" s="40"/>
      <c r="G37" s="41"/>
      <c r="H37" s="122">
        <v>1.301</v>
      </c>
      <c r="I37" s="123">
        <v>1.293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53</v>
      </c>
      <c r="D39" s="39">
        <v>50</v>
      </c>
      <c r="E39" s="39"/>
      <c r="F39" s="40"/>
      <c r="G39" s="41"/>
      <c r="H39" s="122">
        <v>0.388</v>
      </c>
      <c r="I39" s="123">
        <v>0.38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17</v>
      </c>
      <c r="D41" s="31">
        <v>16</v>
      </c>
      <c r="E41" s="31"/>
      <c r="F41" s="32"/>
      <c r="G41" s="32"/>
      <c r="H41" s="121">
        <v>0.077</v>
      </c>
      <c r="I41" s="121">
        <v>0.078</v>
      </c>
      <c r="J41" s="121"/>
      <c r="K41" s="33"/>
    </row>
    <row r="42" spans="1:11" s="34" customFormat="1" ht="11.25" customHeight="1">
      <c r="A42" s="36" t="s">
        <v>32</v>
      </c>
      <c r="B42" s="30"/>
      <c r="C42" s="31">
        <v>35</v>
      </c>
      <c r="D42" s="31">
        <v>26</v>
      </c>
      <c r="E42" s="31"/>
      <c r="F42" s="32"/>
      <c r="G42" s="32"/>
      <c r="H42" s="121">
        <v>0.3</v>
      </c>
      <c r="I42" s="121">
        <v>0.212</v>
      </c>
      <c r="J42" s="121"/>
      <c r="K42" s="33"/>
    </row>
    <row r="43" spans="1:11" s="34" customFormat="1" ht="11.25" customHeight="1">
      <c r="A43" s="36" t="s">
        <v>33</v>
      </c>
      <c r="B43" s="30"/>
      <c r="C43" s="31">
        <v>25</v>
      </c>
      <c r="D43" s="31">
        <v>25</v>
      </c>
      <c r="E43" s="31"/>
      <c r="F43" s="32"/>
      <c r="G43" s="32"/>
      <c r="H43" s="121">
        <v>0.25</v>
      </c>
      <c r="I43" s="121">
        <v>0.3</v>
      </c>
      <c r="J43" s="121"/>
      <c r="K43" s="33"/>
    </row>
    <row r="44" spans="1:11" s="34" customFormat="1" ht="11.25" customHeight="1">
      <c r="A44" s="36" t="s">
        <v>34</v>
      </c>
      <c r="B44" s="30"/>
      <c r="C44" s="31">
        <v>38</v>
      </c>
      <c r="D44" s="31">
        <v>34</v>
      </c>
      <c r="E44" s="31"/>
      <c r="F44" s="32"/>
      <c r="G44" s="32"/>
      <c r="H44" s="121">
        <v>0.371</v>
      </c>
      <c r="I44" s="121">
        <v>0.4</v>
      </c>
      <c r="J44" s="121"/>
      <c r="K44" s="33"/>
    </row>
    <row r="45" spans="1:11" s="34" customFormat="1" ht="11.25" customHeight="1">
      <c r="A45" s="36" t="s">
        <v>35</v>
      </c>
      <c r="B45" s="30"/>
      <c r="C45" s="31">
        <v>7</v>
      </c>
      <c r="D45" s="31">
        <v>7</v>
      </c>
      <c r="E45" s="31"/>
      <c r="F45" s="32"/>
      <c r="G45" s="32"/>
      <c r="H45" s="121">
        <v>0.06</v>
      </c>
      <c r="I45" s="121">
        <v>0.061</v>
      </c>
      <c r="J45" s="121"/>
      <c r="K45" s="33"/>
    </row>
    <row r="46" spans="1:11" s="34" customFormat="1" ht="11.25" customHeight="1">
      <c r="A46" s="36" t="s">
        <v>36</v>
      </c>
      <c r="B46" s="30"/>
      <c r="C46" s="31">
        <v>330</v>
      </c>
      <c r="D46" s="31">
        <v>300</v>
      </c>
      <c r="E46" s="31"/>
      <c r="F46" s="32"/>
      <c r="G46" s="32"/>
      <c r="H46" s="121">
        <v>3.63</v>
      </c>
      <c r="I46" s="121">
        <v>3</v>
      </c>
      <c r="J46" s="121"/>
      <c r="K46" s="33"/>
    </row>
    <row r="47" spans="1:11" s="34" customFormat="1" ht="11.25" customHeight="1">
      <c r="A47" s="36" t="s">
        <v>37</v>
      </c>
      <c r="B47" s="30"/>
      <c r="C47" s="31">
        <v>2</v>
      </c>
      <c r="D47" s="31">
        <v>5</v>
      </c>
      <c r="E47" s="31"/>
      <c r="F47" s="32"/>
      <c r="G47" s="32"/>
      <c r="H47" s="121">
        <v>0.004</v>
      </c>
      <c r="I47" s="121">
        <v>0.014</v>
      </c>
      <c r="J47" s="121"/>
      <c r="K47" s="33"/>
    </row>
    <row r="48" spans="1:11" s="34" customFormat="1" ht="11.25" customHeight="1">
      <c r="A48" s="36" t="s">
        <v>38</v>
      </c>
      <c r="B48" s="30"/>
      <c r="C48" s="31">
        <v>832</v>
      </c>
      <c r="D48" s="31">
        <v>856</v>
      </c>
      <c r="E48" s="31"/>
      <c r="F48" s="32"/>
      <c r="G48" s="32"/>
      <c r="H48" s="121">
        <v>9.152</v>
      </c>
      <c r="I48" s="121">
        <v>9.416</v>
      </c>
      <c r="J48" s="121"/>
      <c r="K48" s="33"/>
    </row>
    <row r="49" spans="1:11" s="34" customFormat="1" ht="11.25" customHeight="1">
      <c r="A49" s="36" t="s">
        <v>39</v>
      </c>
      <c r="B49" s="30"/>
      <c r="C49" s="31">
        <v>192</v>
      </c>
      <c r="D49" s="31">
        <v>213</v>
      </c>
      <c r="E49" s="31"/>
      <c r="F49" s="32"/>
      <c r="G49" s="32"/>
      <c r="H49" s="121">
        <v>1.639</v>
      </c>
      <c r="I49" s="121">
        <v>1.557</v>
      </c>
      <c r="J49" s="121"/>
      <c r="K49" s="33"/>
    </row>
    <row r="50" spans="1:11" s="43" customFormat="1" ht="11.25" customHeight="1">
      <c r="A50" s="44" t="s">
        <v>40</v>
      </c>
      <c r="B50" s="38"/>
      <c r="C50" s="39">
        <v>1478</v>
      </c>
      <c r="D50" s="39">
        <v>1482</v>
      </c>
      <c r="E50" s="39"/>
      <c r="F50" s="40"/>
      <c r="G50" s="41"/>
      <c r="H50" s="122">
        <v>15.482999999999997</v>
      </c>
      <c r="I50" s="123">
        <v>15.038000000000002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490</v>
      </c>
      <c r="D52" s="39">
        <v>490</v>
      </c>
      <c r="E52" s="39"/>
      <c r="F52" s="40"/>
      <c r="G52" s="41"/>
      <c r="H52" s="122">
        <v>7.35</v>
      </c>
      <c r="I52" s="123">
        <v>7.35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6000</v>
      </c>
      <c r="D54" s="31">
        <v>5713</v>
      </c>
      <c r="E54" s="31"/>
      <c r="F54" s="32"/>
      <c r="G54" s="32"/>
      <c r="H54" s="121">
        <v>48</v>
      </c>
      <c r="I54" s="121">
        <v>54.274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2900</v>
      </c>
      <c r="D55" s="31">
        <v>2807</v>
      </c>
      <c r="E55" s="31"/>
      <c r="F55" s="32"/>
      <c r="G55" s="32"/>
      <c r="H55" s="121">
        <v>20.3</v>
      </c>
      <c r="I55" s="121">
        <v>19.65</v>
      </c>
      <c r="J55" s="121"/>
      <c r="K55" s="33"/>
    </row>
    <row r="56" spans="1:11" s="34" customFormat="1" ht="11.25" customHeight="1">
      <c r="A56" s="36" t="s">
        <v>44</v>
      </c>
      <c r="B56" s="30"/>
      <c r="C56" s="31">
        <v>3923</v>
      </c>
      <c r="D56" s="31">
        <v>3925</v>
      </c>
      <c r="E56" s="31"/>
      <c r="F56" s="32"/>
      <c r="G56" s="32"/>
      <c r="H56" s="121">
        <v>25.894</v>
      </c>
      <c r="I56" s="121">
        <v>25.513</v>
      </c>
      <c r="J56" s="121"/>
      <c r="K56" s="33"/>
    </row>
    <row r="57" spans="1:11" s="34" customFormat="1" ht="11.25" customHeight="1">
      <c r="A57" s="36" t="s">
        <v>45</v>
      </c>
      <c r="B57" s="30"/>
      <c r="C57" s="31">
        <v>4</v>
      </c>
      <c r="D57" s="31">
        <v>22</v>
      </c>
      <c r="E57" s="31"/>
      <c r="F57" s="32"/>
      <c r="G57" s="32"/>
      <c r="H57" s="121">
        <v>0.028</v>
      </c>
      <c r="I57" s="121">
        <v>0.154</v>
      </c>
      <c r="J57" s="121"/>
      <c r="K57" s="33"/>
    </row>
    <row r="58" spans="1:11" s="34" customFormat="1" ht="11.25" customHeight="1">
      <c r="A58" s="36" t="s">
        <v>46</v>
      </c>
      <c r="B58" s="30"/>
      <c r="C58" s="31">
        <v>300</v>
      </c>
      <c r="D58" s="31">
        <v>310</v>
      </c>
      <c r="E58" s="31"/>
      <c r="F58" s="32"/>
      <c r="G58" s="32"/>
      <c r="H58" s="121">
        <v>2.4</v>
      </c>
      <c r="I58" s="121">
        <v>1.678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13127</v>
      </c>
      <c r="D59" s="39">
        <v>12777</v>
      </c>
      <c r="E59" s="39"/>
      <c r="F59" s="40"/>
      <c r="G59" s="41"/>
      <c r="H59" s="122">
        <v>96.622</v>
      </c>
      <c r="I59" s="123">
        <v>101.269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15</v>
      </c>
      <c r="D61" s="31">
        <v>15</v>
      </c>
      <c r="E61" s="31"/>
      <c r="F61" s="32"/>
      <c r="G61" s="32"/>
      <c r="H61" s="121">
        <v>0.12</v>
      </c>
      <c r="I61" s="121">
        <v>0.12</v>
      </c>
      <c r="J61" s="121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/>
      <c r="I62" s="121"/>
      <c r="J62" s="121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/>
      <c r="I63" s="121"/>
      <c r="J63" s="121"/>
      <c r="K63" s="33"/>
    </row>
    <row r="64" spans="1:11" s="43" customFormat="1" ht="11.25" customHeight="1">
      <c r="A64" s="37" t="s">
        <v>51</v>
      </c>
      <c r="B64" s="38"/>
      <c r="C64" s="39">
        <v>15</v>
      </c>
      <c r="D64" s="39">
        <v>15</v>
      </c>
      <c r="E64" s="39"/>
      <c r="F64" s="40"/>
      <c r="G64" s="41"/>
      <c r="H64" s="122">
        <v>0.12</v>
      </c>
      <c r="I64" s="123">
        <v>0.12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79</v>
      </c>
      <c r="D66" s="39">
        <v>79</v>
      </c>
      <c r="E66" s="39"/>
      <c r="F66" s="40"/>
      <c r="G66" s="41"/>
      <c r="H66" s="122">
        <v>0.711</v>
      </c>
      <c r="I66" s="123">
        <v>0.711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410</v>
      </c>
      <c r="D68" s="31">
        <v>390</v>
      </c>
      <c r="E68" s="31"/>
      <c r="F68" s="32"/>
      <c r="G68" s="32"/>
      <c r="H68" s="121">
        <v>4.838</v>
      </c>
      <c r="I68" s="121">
        <v>4.5</v>
      </c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>
        <v>410</v>
      </c>
      <c r="D70" s="39">
        <v>390</v>
      </c>
      <c r="E70" s="39"/>
      <c r="F70" s="40"/>
      <c r="G70" s="41"/>
      <c r="H70" s="122">
        <v>4.838</v>
      </c>
      <c r="I70" s="123">
        <v>4.5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28</v>
      </c>
      <c r="D72" s="31">
        <v>30</v>
      </c>
      <c r="E72" s="31"/>
      <c r="F72" s="32"/>
      <c r="G72" s="32"/>
      <c r="H72" s="121">
        <v>0.155</v>
      </c>
      <c r="I72" s="121">
        <v>0.263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62</v>
      </c>
      <c r="D73" s="31">
        <v>60</v>
      </c>
      <c r="E73" s="31"/>
      <c r="F73" s="32"/>
      <c r="G73" s="32"/>
      <c r="H73" s="121">
        <v>0.779</v>
      </c>
      <c r="I73" s="121">
        <v>0.75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2142</v>
      </c>
      <c r="D74" s="31">
        <v>1772</v>
      </c>
      <c r="E74" s="31"/>
      <c r="F74" s="32"/>
      <c r="G74" s="32"/>
      <c r="H74" s="121">
        <v>20.96</v>
      </c>
      <c r="I74" s="121">
        <v>18.606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530</v>
      </c>
      <c r="D75" s="31">
        <v>530</v>
      </c>
      <c r="E75" s="31"/>
      <c r="F75" s="32"/>
      <c r="G75" s="32"/>
      <c r="H75" s="121">
        <v>5.875</v>
      </c>
      <c r="I75" s="121">
        <v>5.874985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20</v>
      </c>
      <c r="D76" s="31">
        <v>8</v>
      </c>
      <c r="E76" s="31"/>
      <c r="F76" s="32"/>
      <c r="G76" s="32"/>
      <c r="H76" s="121">
        <v>0.19</v>
      </c>
      <c r="I76" s="121">
        <v>0.076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577</v>
      </c>
      <c r="D77" s="31">
        <v>350</v>
      </c>
      <c r="E77" s="31"/>
      <c r="F77" s="32"/>
      <c r="G77" s="32"/>
      <c r="H77" s="121">
        <v>5.781</v>
      </c>
      <c r="I77" s="121">
        <v>4.2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930</v>
      </c>
      <c r="D78" s="31">
        <v>850</v>
      </c>
      <c r="E78" s="31"/>
      <c r="F78" s="32"/>
      <c r="G78" s="32"/>
      <c r="H78" s="121">
        <v>8.223</v>
      </c>
      <c r="I78" s="121">
        <v>7.522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603</v>
      </c>
      <c r="D79" s="31">
        <v>780</v>
      </c>
      <c r="E79" s="31"/>
      <c r="F79" s="32"/>
      <c r="G79" s="32"/>
      <c r="H79" s="121">
        <v>6.491</v>
      </c>
      <c r="I79" s="121">
        <v>7.8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4892</v>
      </c>
      <c r="D80" s="39">
        <v>4380</v>
      </c>
      <c r="E80" s="39"/>
      <c r="F80" s="40"/>
      <c r="G80" s="41"/>
      <c r="H80" s="122">
        <v>48.454</v>
      </c>
      <c r="I80" s="123">
        <v>45.091984999999994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28</v>
      </c>
      <c r="D82" s="31">
        <v>30</v>
      </c>
      <c r="E82" s="31"/>
      <c r="F82" s="32"/>
      <c r="G82" s="32"/>
      <c r="H82" s="121">
        <v>0.269</v>
      </c>
      <c r="I82" s="121">
        <v>0.273</v>
      </c>
      <c r="J82" s="121"/>
      <c r="K82" s="33"/>
    </row>
    <row r="83" spans="1:11" s="34" customFormat="1" ht="11.25" customHeight="1">
      <c r="A83" s="36" t="s">
        <v>66</v>
      </c>
      <c r="B83" s="30"/>
      <c r="C83" s="31">
        <v>69</v>
      </c>
      <c r="D83" s="31">
        <v>69</v>
      </c>
      <c r="E83" s="31"/>
      <c r="F83" s="32"/>
      <c r="G83" s="32"/>
      <c r="H83" s="121">
        <v>0.336</v>
      </c>
      <c r="I83" s="121">
        <v>0.336</v>
      </c>
      <c r="J83" s="121"/>
      <c r="K83" s="33"/>
    </row>
    <row r="84" spans="1:11" s="43" customFormat="1" ht="11.25" customHeight="1">
      <c r="A84" s="37" t="s">
        <v>67</v>
      </c>
      <c r="B84" s="38"/>
      <c r="C84" s="39">
        <v>97</v>
      </c>
      <c r="D84" s="39">
        <v>99</v>
      </c>
      <c r="E84" s="39"/>
      <c r="F84" s="40"/>
      <c r="G84" s="41"/>
      <c r="H84" s="122">
        <v>0.605</v>
      </c>
      <c r="I84" s="123">
        <v>0.609</v>
      </c>
      <c r="J84" s="123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>
        <v>20965</v>
      </c>
      <c r="D88" s="54">
        <v>20052</v>
      </c>
      <c r="E88" s="54"/>
      <c r="F88" s="55"/>
      <c r="G88" s="41"/>
      <c r="H88" s="126">
        <v>177.427</v>
      </c>
      <c r="I88" s="127">
        <v>177.63984597777778</v>
      </c>
      <c r="J88" s="127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6"/>
  <sheetViews>
    <sheetView zoomScalePageLayoutView="0" workbookViewId="0" topLeftCell="A52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262</v>
      </c>
      <c r="D7" s="22" t="s">
        <v>7</v>
      </c>
      <c r="E7" s="22"/>
      <c r="F7" s="23" t="str">
        <f>CONCATENATE(D6,"=100")</f>
        <v>2015=100</v>
      </c>
      <c r="G7" s="24"/>
      <c r="H7" s="21" t="s">
        <v>262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>
        <v>3</v>
      </c>
      <c r="E17" s="39"/>
      <c r="F17" s="40"/>
      <c r="G17" s="41"/>
      <c r="H17" s="122"/>
      <c r="I17" s="123">
        <v>0.036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/>
      <c r="I24" s="123"/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38</v>
      </c>
      <c r="D26" s="39">
        <v>38</v>
      </c>
      <c r="E26" s="39"/>
      <c r="F26" s="40"/>
      <c r="G26" s="41"/>
      <c r="H26" s="122">
        <v>1.55</v>
      </c>
      <c r="I26" s="123">
        <v>1.5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>
        <v>3</v>
      </c>
      <c r="E30" s="31"/>
      <c r="F30" s="32"/>
      <c r="G30" s="32"/>
      <c r="H30" s="121"/>
      <c r="I30" s="121">
        <v>0.124</v>
      </c>
      <c r="J30" s="121"/>
      <c r="K30" s="33"/>
    </row>
    <row r="31" spans="1:11" s="43" customFormat="1" ht="11.25" customHeight="1">
      <c r="A31" s="44" t="s">
        <v>24</v>
      </c>
      <c r="B31" s="38"/>
      <c r="C31" s="39"/>
      <c r="D31" s="39">
        <v>3</v>
      </c>
      <c r="E31" s="39"/>
      <c r="F31" s="40"/>
      <c r="G31" s="41"/>
      <c r="H31" s="122"/>
      <c r="I31" s="123">
        <v>0.124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123</v>
      </c>
      <c r="D33" s="31">
        <v>120</v>
      </c>
      <c r="E33" s="31"/>
      <c r="F33" s="32"/>
      <c r="G33" s="32"/>
      <c r="H33" s="121">
        <v>3.861</v>
      </c>
      <c r="I33" s="121">
        <v>3.5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18</v>
      </c>
      <c r="D34" s="31">
        <v>18</v>
      </c>
      <c r="E34" s="31"/>
      <c r="F34" s="32"/>
      <c r="G34" s="32"/>
      <c r="H34" s="121">
        <v>0.408</v>
      </c>
      <c r="I34" s="121">
        <v>0.4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14</v>
      </c>
      <c r="D35" s="31">
        <v>12</v>
      </c>
      <c r="E35" s="31"/>
      <c r="F35" s="32"/>
      <c r="G35" s="32"/>
      <c r="H35" s="121">
        <v>0.653</v>
      </c>
      <c r="I35" s="121">
        <v>0.5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204</v>
      </c>
      <c r="D36" s="31">
        <v>204</v>
      </c>
      <c r="E36" s="31"/>
      <c r="F36" s="32"/>
      <c r="G36" s="32"/>
      <c r="H36" s="121">
        <v>9.768</v>
      </c>
      <c r="I36" s="121">
        <v>9.768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359</v>
      </c>
      <c r="D37" s="39">
        <v>354</v>
      </c>
      <c r="E37" s="39"/>
      <c r="F37" s="40"/>
      <c r="G37" s="41"/>
      <c r="H37" s="122">
        <v>14.690000000000001</v>
      </c>
      <c r="I37" s="123">
        <v>14.168000000000001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33</v>
      </c>
      <c r="D39" s="39">
        <v>33</v>
      </c>
      <c r="E39" s="39"/>
      <c r="F39" s="40"/>
      <c r="G39" s="41"/>
      <c r="H39" s="122">
        <v>0.784</v>
      </c>
      <c r="I39" s="123">
        <v>0.78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>
        <v>12</v>
      </c>
      <c r="D43" s="31">
        <v>12</v>
      </c>
      <c r="E43" s="31"/>
      <c r="F43" s="32"/>
      <c r="G43" s="32"/>
      <c r="H43" s="121">
        <v>0.288</v>
      </c>
      <c r="I43" s="121">
        <v>0.288</v>
      </c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>
        <v>2</v>
      </c>
      <c r="D45" s="31">
        <v>2</v>
      </c>
      <c r="E45" s="31"/>
      <c r="F45" s="32"/>
      <c r="G45" s="32"/>
      <c r="H45" s="121">
        <v>0.05</v>
      </c>
      <c r="I45" s="121">
        <v>0.052</v>
      </c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>
        <v>14</v>
      </c>
      <c r="D50" s="39">
        <v>14</v>
      </c>
      <c r="E50" s="39"/>
      <c r="F50" s="40"/>
      <c r="G50" s="41"/>
      <c r="H50" s="122">
        <v>0.33799999999999997</v>
      </c>
      <c r="I50" s="123">
        <v>0.33999999999999997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125</v>
      </c>
      <c r="D54" s="31">
        <v>100</v>
      </c>
      <c r="E54" s="31"/>
      <c r="F54" s="32"/>
      <c r="G54" s="32"/>
      <c r="H54" s="121">
        <v>6.877</v>
      </c>
      <c r="I54" s="121">
        <v>5.1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270</v>
      </c>
      <c r="D55" s="31">
        <v>270</v>
      </c>
      <c r="E55" s="31"/>
      <c r="F55" s="32"/>
      <c r="G55" s="32"/>
      <c r="H55" s="121">
        <v>13.5</v>
      </c>
      <c r="I55" s="121">
        <v>13.3</v>
      </c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50</v>
      </c>
      <c r="D58" s="31">
        <v>38</v>
      </c>
      <c r="E58" s="31"/>
      <c r="F58" s="32"/>
      <c r="G58" s="32"/>
      <c r="H58" s="121">
        <v>2.25</v>
      </c>
      <c r="I58" s="121">
        <v>1.71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445</v>
      </c>
      <c r="D59" s="39">
        <v>408</v>
      </c>
      <c r="E59" s="39"/>
      <c r="F59" s="40"/>
      <c r="G59" s="41"/>
      <c r="H59" s="122">
        <v>22.627</v>
      </c>
      <c r="I59" s="123">
        <v>20.11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200</v>
      </c>
      <c r="D61" s="31">
        <v>180</v>
      </c>
      <c r="E61" s="31"/>
      <c r="F61" s="32"/>
      <c r="G61" s="32"/>
      <c r="H61" s="121">
        <v>7</v>
      </c>
      <c r="I61" s="121">
        <v>7.2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146</v>
      </c>
      <c r="D62" s="31">
        <v>150</v>
      </c>
      <c r="E62" s="31"/>
      <c r="F62" s="32"/>
      <c r="G62" s="32"/>
      <c r="H62" s="121">
        <v>3.649</v>
      </c>
      <c r="I62" s="121">
        <v>3.618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1008</v>
      </c>
      <c r="D63" s="31">
        <v>1008</v>
      </c>
      <c r="E63" s="31"/>
      <c r="F63" s="32"/>
      <c r="G63" s="32"/>
      <c r="H63" s="121">
        <v>55.44</v>
      </c>
      <c r="I63" s="121">
        <v>55.44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1354</v>
      </c>
      <c r="D64" s="39">
        <v>1338</v>
      </c>
      <c r="E64" s="39"/>
      <c r="F64" s="40"/>
      <c r="G64" s="41"/>
      <c r="H64" s="122">
        <v>66.089</v>
      </c>
      <c r="I64" s="123">
        <v>66.258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533</v>
      </c>
      <c r="D66" s="39">
        <v>414</v>
      </c>
      <c r="E66" s="39"/>
      <c r="F66" s="40"/>
      <c r="G66" s="41"/>
      <c r="H66" s="122">
        <v>32.881</v>
      </c>
      <c r="I66" s="123">
        <v>29.335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21</v>
      </c>
      <c r="D72" s="31">
        <v>22</v>
      </c>
      <c r="E72" s="31"/>
      <c r="F72" s="32"/>
      <c r="G72" s="32"/>
      <c r="H72" s="121">
        <v>0.36</v>
      </c>
      <c r="I72" s="121">
        <v>0.371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70</v>
      </c>
      <c r="D73" s="31">
        <v>70</v>
      </c>
      <c r="E73" s="31"/>
      <c r="F73" s="32"/>
      <c r="G73" s="32"/>
      <c r="H73" s="121">
        <v>1.96</v>
      </c>
      <c r="I73" s="121">
        <v>1.61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437</v>
      </c>
      <c r="D74" s="31">
        <v>437</v>
      </c>
      <c r="E74" s="31"/>
      <c r="F74" s="32"/>
      <c r="G74" s="32"/>
      <c r="H74" s="121">
        <v>20.617</v>
      </c>
      <c r="I74" s="121">
        <v>21.85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162</v>
      </c>
      <c r="D75" s="31">
        <v>162</v>
      </c>
      <c r="E75" s="31"/>
      <c r="F75" s="32"/>
      <c r="G75" s="32"/>
      <c r="H75" s="121">
        <v>5.799</v>
      </c>
      <c r="I75" s="121">
        <v>6.066225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20</v>
      </c>
      <c r="D76" s="31">
        <v>50</v>
      </c>
      <c r="E76" s="31"/>
      <c r="F76" s="32"/>
      <c r="G76" s="32"/>
      <c r="H76" s="121">
        <v>0.5</v>
      </c>
      <c r="I76" s="121">
        <v>1.75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66</v>
      </c>
      <c r="D77" s="31">
        <v>35</v>
      </c>
      <c r="E77" s="31"/>
      <c r="F77" s="32"/>
      <c r="G77" s="32"/>
      <c r="H77" s="121">
        <v>2.5</v>
      </c>
      <c r="I77" s="121">
        <v>1.4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170</v>
      </c>
      <c r="D78" s="31">
        <v>170</v>
      </c>
      <c r="E78" s="31"/>
      <c r="F78" s="32"/>
      <c r="G78" s="32"/>
      <c r="H78" s="121">
        <v>7.14</v>
      </c>
      <c r="I78" s="121">
        <v>6.8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292</v>
      </c>
      <c r="D79" s="31">
        <v>245</v>
      </c>
      <c r="E79" s="31"/>
      <c r="F79" s="32"/>
      <c r="G79" s="32"/>
      <c r="H79" s="121">
        <v>15.32</v>
      </c>
      <c r="I79" s="121">
        <v>12.5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1238</v>
      </c>
      <c r="D80" s="39">
        <v>1191</v>
      </c>
      <c r="E80" s="39"/>
      <c r="F80" s="40"/>
      <c r="G80" s="41"/>
      <c r="H80" s="122">
        <v>54.196</v>
      </c>
      <c r="I80" s="123">
        <v>52.347225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>
        <v>4014</v>
      </c>
      <c r="D88" s="54">
        <v>3796</v>
      </c>
      <c r="E88" s="54"/>
      <c r="F88" s="55"/>
      <c r="G88" s="41"/>
      <c r="H88" s="126">
        <v>193.155</v>
      </c>
      <c r="I88" s="127">
        <v>184.99822500000002</v>
      </c>
      <c r="J88" s="127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6"/>
  <sheetViews>
    <sheetView zoomScalePageLayoutView="0" workbookViewId="0" topLeftCell="A58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262</v>
      </c>
      <c r="D7" s="22" t="s">
        <v>7</v>
      </c>
      <c r="E7" s="22"/>
      <c r="F7" s="23" t="str">
        <f>CONCATENATE(D6,"=100")</f>
        <v>2015=100</v>
      </c>
      <c r="G7" s="24"/>
      <c r="H7" s="21" t="s">
        <v>262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>
        <v>5</v>
      </c>
      <c r="E17" s="39"/>
      <c r="F17" s="40"/>
      <c r="G17" s="41"/>
      <c r="H17" s="122"/>
      <c r="I17" s="123">
        <v>0.1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>
        <v>20</v>
      </c>
      <c r="D20" s="31">
        <v>20</v>
      </c>
      <c r="E20" s="31"/>
      <c r="F20" s="32"/>
      <c r="G20" s="32"/>
      <c r="H20" s="121">
        <v>0.35</v>
      </c>
      <c r="I20" s="121">
        <v>0.377</v>
      </c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>
        <v>20</v>
      </c>
      <c r="D22" s="39">
        <v>20</v>
      </c>
      <c r="E22" s="39"/>
      <c r="F22" s="40"/>
      <c r="G22" s="41"/>
      <c r="H22" s="122">
        <v>0.35</v>
      </c>
      <c r="I22" s="123">
        <v>0.377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314</v>
      </c>
      <c r="D24" s="39">
        <v>287</v>
      </c>
      <c r="E24" s="39"/>
      <c r="F24" s="40"/>
      <c r="G24" s="41"/>
      <c r="H24" s="122">
        <v>18.458</v>
      </c>
      <c r="I24" s="123">
        <v>17.365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27</v>
      </c>
      <c r="D26" s="39">
        <v>27</v>
      </c>
      <c r="E26" s="39"/>
      <c r="F26" s="40"/>
      <c r="G26" s="41"/>
      <c r="H26" s="122">
        <v>1.45</v>
      </c>
      <c r="I26" s="123">
        <v>1.45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>
        <v>574</v>
      </c>
      <c r="E30" s="31"/>
      <c r="F30" s="32"/>
      <c r="G30" s="32"/>
      <c r="H30" s="121"/>
      <c r="I30" s="121">
        <v>22.72</v>
      </c>
      <c r="J30" s="121"/>
      <c r="K30" s="33"/>
    </row>
    <row r="31" spans="1:11" s="43" customFormat="1" ht="11.25" customHeight="1">
      <c r="A31" s="44" t="s">
        <v>24</v>
      </c>
      <c r="B31" s="38"/>
      <c r="C31" s="39"/>
      <c r="D31" s="39">
        <v>574</v>
      </c>
      <c r="E31" s="39"/>
      <c r="F31" s="40"/>
      <c r="G31" s="41"/>
      <c r="H31" s="122"/>
      <c r="I31" s="123">
        <v>22.72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31</v>
      </c>
      <c r="D33" s="31">
        <v>30</v>
      </c>
      <c r="E33" s="31"/>
      <c r="F33" s="32"/>
      <c r="G33" s="32"/>
      <c r="H33" s="121">
        <v>0.965</v>
      </c>
      <c r="I33" s="121">
        <v>0.9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140</v>
      </c>
      <c r="D34" s="31">
        <v>140</v>
      </c>
      <c r="E34" s="31"/>
      <c r="F34" s="32"/>
      <c r="G34" s="32"/>
      <c r="H34" s="121">
        <v>3.976</v>
      </c>
      <c r="I34" s="121">
        <v>3.95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42</v>
      </c>
      <c r="D35" s="31">
        <v>35</v>
      </c>
      <c r="E35" s="31"/>
      <c r="F35" s="32"/>
      <c r="G35" s="32"/>
      <c r="H35" s="121">
        <v>1.959</v>
      </c>
      <c r="I35" s="121">
        <v>1.65</v>
      </c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>
        <v>213</v>
      </c>
      <c r="D37" s="39">
        <v>205</v>
      </c>
      <c r="E37" s="39"/>
      <c r="F37" s="40"/>
      <c r="G37" s="41"/>
      <c r="H37" s="122">
        <v>6.9</v>
      </c>
      <c r="I37" s="123">
        <v>6.5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169</v>
      </c>
      <c r="D39" s="39">
        <v>170</v>
      </c>
      <c r="E39" s="39"/>
      <c r="F39" s="40"/>
      <c r="G39" s="41"/>
      <c r="H39" s="122">
        <v>3.993</v>
      </c>
      <c r="I39" s="123">
        <v>3.99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180</v>
      </c>
      <c r="D41" s="31">
        <v>100</v>
      </c>
      <c r="E41" s="31"/>
      <c r="F41" s="32"/>
      <c r="G41" s="32"/>
      <c r="H41" s="121">
        <v>13.5</v>
      </c>
      <c r="I41" s="121">
        <v>6.5</v>
      </c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>
        <v>6</v>
      </c>
      <c r="D43" s="31">
        <v>7</v>
      </c>
      <c r="E43" s="31"/>
      <c r="F43" s="32"/>
      <c r="G43" s="32"/>
      <c r="H43" s="121">
        <v>0.132</v>
      </c>
      <c r="I43" s="121">
        <v>0.154</v>
      </c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>
        <v>13</v>
      </c>
      <c r="D45" s="31">
        <v>12</v>
      </c>
      <c r="E45" s="31"/>
      <c r="F45" s="32"/>
      <c r="G45" s="32"/>
      <c r="H45" s="121">
        <v>0.364</v>
      </c>
      <c r="I45" s="121">
        <v>0.312</v>
      </c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>
        <v>715</v>
      </c>
      <c r="D48" s="31">
        <v>674</v>
      </c>
      <c r="E48" s="31"/>
      <c r="F48" s="32"/>
      <c r="G48" s="32"/>
      <c r="H48" s="121">
        <v>32.175</v>
      </c>
      <c r="I48" s="121">
        <v>23.59</v>
      </c>
      <c r="J48" s="121"/>
      <c r="K48" s="33"/>
    </row>
    <row r="49" spans="1:11" s="34" customFormat="1" ht="11.25" customHeight="1">
      <c r="A49" s="36" t="s">
        <v>39</v>
      </c>
      <c r="B49" s="30"/>
      <c r="C49" s="31">
        <v>15</v>
      </c>
      <c r="D49" s="31">
        <v>12</v>
      </c>
      <c r="E49" s="31"/>
      <c r="F49" s="32"/>
      <c r="G49" s="32"/>
      <c r="H49" s="121">
        <v>0.585</v>
      </c>
      <c r="I49" s="121">
        <v>0.468</v>
      </c>
      <c r="J49" s="121"/>
      <c r="K49" s="33"/>
    </row>
    <row r="50" spans="1:11" s="43" customFormat="1" ht="11.25" customHeight="1">
      <c r="A50" s="44" t="s">
        <v>40</v>
      </c>
      <c r="B50" s="38"/>
      <c r="C50" s="39">
        <v>929</v>
      </c>
      <c r="D50" s="39">
        <v>805</v>
      </c>
      <c r="E50" s="39"/>
      <c r="F50" s="40"/>
      <c r="G50" s="41"/>
      <c r="H50" s="122">
        <v>46.756</v>
      </c>
      <c r="I50" s="123">
        <v>31.024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503</v>
      </c>
      <c r="D52" s="39">
        <v>503</v>
      </c>
      <c r="E52" s="39"/>
      <c r="F52" s="40"/>
      <c r="G52" s="41"/>
      <c r="H52" s="122">
        <v>19.4</v>
      </c>
      <c r="I52" s="123">
        <v>19.4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5300</v>
      </c>
      <c r="D54" s="31">
        <v>4180</v>
      </c>
      <c r="E54" s="31"/>
      <c r="F54" s="32"/>
      <c r="G54" s="32"/>
      <c r="H54" s="121">
        <v>408.1</v>
      </c>
      <c r="I54" s="121">
        <v>313.5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1515</v>
      </c>
      <c r="D55" s="31">
        <v>1515</v>
      </c>
      <c r="E55" s="31"/>
      <c r="F55" s="32"/>
      <c r="G55" s="32"/>
      <c r="H55" s="121">
        <v>90.9</v>
      </c>
      <c r="I55" s="121">
        <v>90.9</v>
      </c>
      <c r="J55" s="121"/>
      <c r="K55" s="33"/>
    </row>
    <row r="56" spans="1:11" s="34" customFormat="1" ht="11.25" customHeight="1">
      <c r="A56" s="36" t="s">
        <v>44</v>
      </c>
      <c r="B56" s="30"/>
      <c r="C56" s="31">
        <v>780</v>
      </c>
      <c r="D56" s="31">
        <v>1151</v>
      </c>
      <c r="E56" s="31"/>
      <c r="F56" s="32"/>
      <c r="G56" s="32"/>
      <c r="H56" s="121">
        <v>48.8</v>
      </c>
      <c r="I56" s="121">
        <v>78</v>
      </c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>
        <v>12</v>
      </c>
      <c r="E57" s="31"/>
      <c r="F57" s="32"/>
      <c r="G57" s="32"/>
      <c r="H57" s="121"/>
      <c r="I57" s="121">
        <v>0.48</v>
      </c>
      <c r="J57" s="121"/>
      <c r="K57" s="33"/>
    </row>
    <row r="58" spans="1:11" s="34" customFormat="1" ht="11.25" customHeight="1">
      <c r="A58" s="36" t="s">
        <v>46</v>
      </c>
      <c r="B58" s="30"/>
      <c r="C58" s="31">
        <v>894</v>
      </c>
      <c r="D58" s="31">
        <v>925</v>
      </c>
      <c r="E58" s="31"/>
      <c r="F58" s="32"/>
      <c r="G58" s="32"/>
      <c r="H58" s="121">
        <v>66.378</v>
      </c>
      <c r="I58" s="121">
        <v>69.93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8489</v>
      </c>
      <c r="D59" s="39">
        <v>7783</v>
      </c>
      <c r="E59" s="39"/>
      <c r="F59" s="40"/>
      <c r="G59" s="41"/>
      <c r="H59" s="122">
        <v>614.178</v>
      </c>
      <c r="I59" s="123">
        <v>552.81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110</v>
      </c>
      <c r="D61" s="31">
        <v>150</v>
      </c>
      <c r="E61" s="31"/>
      <c r="F61" s="32"/>
      <c r="G61" s="32"/>
      <c r="H61" s="121">
        <v>3.85</v>
      </c>
      <c r="I61" s="121">
        <v>5.25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78</v>
      </c>
      <c r="D62" s="31">
        <v>70</v>
      </c>
      <c r="E62" s="31"/>
      <c r="F62" s="32"/>
      <c r="G62" s="32"/>
      <c r="H62" s="121">
        <v>1.736</v>
      </c>
      <c r="I62" s="121">
        <v>1.75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57</v>
      </c>
      <c r="D63" s="31">
        <v>57</v>
      </c>
      <c r="E63" s="31"/>
      <c r="F63" s="32"/>
      <c r="G63" s="32"/>
      <c r="H63" s="121">
        <v>1.672</v>
      </c>
      <c r="I63" s="121">
        <v>3.4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245</v>
      </c>
      <c r="D64" s="39">
        <v>277</v>
      </c>
      <c r="E64" s="39"/>
      <c r="F64" s="40"/>
      <c r="G64" s="41"/>
      <c r="H64" s="122">
        <v>7.258</v>
      </c>
      <c r="I64" s="123">
        <v>10.4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54</v>
      </c>
      <c r="D66" s="39">
        <v>115</v>
      </c>
      <c r="E66" s="39"/>
      <c r="F66" s="40"/>
      <c r="G66" s="41"/>
      <c r="H66" s="122">
        <v>3.331</v>
      </c>
      <c r="I66" s="123">
        <v>5.82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70</v>
      </c>
      <c r="D72" s="31">
        <v>69</v>
      </c>
      <c r="E72" s="31"/>
      <c r="F72" s="32"/>
      <c r="G72" s="32"/>
      <c r="H72" s="121">
        <v>1.652</v>
      </c>
      <c r="I72" s="121">
        <v>1.613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80</v>
      </c>
      <c r="D73" s="31">
        <v>80</v>
      </c>
      <c r="E73" s="31"/>
      <c r="F73" s="32"/>
      <c r="G73" s="32"/>
      <c r="H73" s="121">
        <v>2.24</v>
      </c>
      <c r="I73" s="121">
        <v>3.665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305</v>
      </c>
      <c r="D74" s="31">
        <v>375</v>
      </c>
      <c r="E74" s="31"/>
      <c r="F74" s="32"/>
      <c r="G74" s="32"/>
      <c r="H74" s="121">
        <v>13.607</v>
      </c>
      <c r="I74" s="121">
        <v>17.08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131</v>
      </c>
      <c r="D75" s="31">
        <v>131</v>
      </c>
      <c r="E75" s="31"/>
      <c r="F75" s="32"/>
      <c r="G75" s="32"/>
      <c r="H75" s="121">
        <v>5.342</v>
      </c>
      <c r="I75" s="121">
        <v>5.7698100000000005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40</v>
      </c>
      <c r="D76" s="31">
        <v>50</v>
      </c>
      <c r="E76" s="31"/>
      <c r="F76" s="32"/>
      <c r="G76" s="32"/>
      <c r="H76" s="121">
        <v>1.08</v>
      </c>
      <c r="I76" s="121">
        <v>2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84</v>
      </c>
      <c r="D77" s="31">
        <v>122</v>
      </c>
      <c r="E77" s="31"/>
      <c r="F77" s="32"/>
      <c r="G77" s="32"/>
      <c r="H77" s="121">
        <v>3.23</v>
      </c>
      <c r="I77" s="121">
        <v>4.6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397</v>
      </c>
      <c r="D78" s="31">
        <v>397</v>
      </c>
      <c r="E78" s="31"/>
      <c r="F78" s="32"/>
      <c r="G78" s="32"/>
      <c r="H78" s="121">
        <v>16.665</v>
      </c>
      <c r="I78" s="121">
        <v>17.28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458</v>
      </c>
      <c r="D79" s="31">
        <v>400</v>
      </c>
      <c r="E79" s="31"/>
      <c r="F79" s="32"/>
      <c r="G79" s="32"/>
      <c r="H79" s="121">
        <v>24.028</v>
      </c>
      <c r="I79" s="121">
        <v>18.8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1565</v>
      </c>
      <c r="D80" s="39">
        <v>1624</v>
      </c>
      <c r="E80" s="39"/>
      <c r="F80" s="40"/>
      <c r="G80" s="41"/>
      <c r="H80" s="122">
        <v>67.844</v>
      </c>
      <c r="I80" s="123">
        <v>70.80781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>
        <v>12528</v>
      </c>
      <c r="D88" s="54">
        <v>12395</v>
      </c>
      <c r="E88" s="54"/>
      <c r="F88" s="55"/>
      <c r="G88" s="41"/>
      <c r="H88" s="126">
        <v>789.9180000000001</v>
      </c>
      <c r="I88" s="127">
        <v>742.76381</v>
      </c>
      <c r="J88" s="127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6"/>
  <sheetViews>
    <sheetView zoomScalePageLayoutView="0" workbookViewId="0" topLeftCell="A55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262</v>
      </c>
      <c r="D7" s="22" t="s">
        <v>7</v>
      </c>
      <c r="E7" s="22"/>
      <c r="F7" s="23" t="str">
        <f>CONCATENATE(D6,"=100")</f>
        <v>2015=100</v>
      </c>
      <c r="G7" s="24"/>
      <c r="H7" s="21" t="s">
        <v>262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56</v>
      </c>
      <c r="D9" s="31">
        <v>56</v>
      </c>
      <c r="E9" s="31"/>
      <c r="F9" s="32"/>
      <c r="G9" s="32"/>
      <c r="H9" s="121">
        <v>0.362</v>
      </c>
      <c r="I9" s="121">
        <v>0.359</v>
      </c>
      <c r="J9" s="121"/>
      <c r="K9" s="33"/>
    </row>
    <row r="10" spans="1:11" s="34" customFormat="1" ht="11.25" customHeight="1">
      <c r="A10" s="36" t="s">
        <v>9</v>
      </c>
      <c r="B10" s="30"/>
      <c r="C10" s="31">
        <v>20</v>
      </c>
      <c r="D10" s="31">
        <v>20</v>
      </c>
      <c r="E10" s="31"/>
      <c r="F10" s="32"/>
      <c r="G10" s="32"/>
      <c r="H10" s="121">
        <v>0.119</v>
      </c>
      <c r="I10" s="121">
        <v>0.121</v>
      </c>
      <c r="J10" s="121"/>
      <c r="K10" s="33"/>
    </row>
    <row r="11" spans="1:11" s="34" customFormat="1" ht="11.25" customHeight="1">
      <c r="A11" s="29" t="s">
        <v>10</v>
      </c>
      <c r="B11" s="30"/>
      <c r="C11" s="31">
        <v>30</v>
      </c>
      <c r="D11" s="31">
        <v>30</v>
      </c>
      <c r="E11" s="31"/>
      <c r="F11" s="32"/>
      <c r="G11" s="32"/>
      <c r="H11" s="121">
        <v>0.173</v>
      </c>
      <c r="I11" s="121">
        <v>0.173</v>
      </c>
      <c r="J11" s="121"/>
      <c r="K11" s="33"/>
    </row>
    <row r="12" spans="1:11" s="34" customFormat="1" ht="11.25" customHeight="1">
      <c r="A12" s="36" t="s">
        <v>11</v>
      </c>
      <c r="B12" s="30"/>
      <c r="C12" s="31">
        <v>44</v>
      </c>
      <c r="D12" s="31">
        <v>44</v>
      </c>
      <c r="E12" s="31"/>
      <c r="F12" s="32"/>
      <c r="G12" s="32"/>
      <c r="H12" s="121">
        <v>0.278</v>
      </c>
      <c r="I12" s="121">
        <v>0.277</v>
      </c>
      <c r="J12" s="121"/>
      <c r="K12" s="33"/>
    </row>
    <row r="13" spans="1:11" s="43" customFormat="1" ht="11.25" customHeight="1">
      <c r="A13" s="37" t="s">
        <v>12</v>
      </c>
      <c r="B13" s="38"/>
      <c r="C13" s="39">
        <v>150</v>
      </c>
      <c r="D13" s="39">
        <v>150</v>
      </c>
      <c r="E13" s="39"/>
      <c r="F13" s="40"/>
      <c r="G13" s="41"/>
      <c r="H13" s="122">
        <v>0.9319999999999999</v>
      </c>
      <c r="I13" s="123">
        <v>0.93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15</v>
      </c>
      <c r="D15" s="39">
        <v>15</v>
      </c>
      <c r="E15" s="39"/>
      <c r="F15" s="40"/>
      <c r="G15" s="41"/>
      <c r="H15" s="122">
        <v>0.075</v>
      </c>
      <c r="I15" s="123">
        <v>0.075</v>
      </c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1</v>
      </c>
      <c r="D17" s="39">
        <v>1</v>
      </c>
      <c r="E17" s="39"/>
      <c r="F17" s="40"/>
      <c r="G17" s="41"/>
      <c r="H17" s="122">
        <v>0.006</v>
      </c>
      <c r="I17" s="123">
        <v>0.006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44</v>
      </c>
      <c r="D19" s="31">
        <v>44</v>
      </c>
      <c r="E19" s="31"/>
      <c r="F19" s="32"/>
      <c r="G19" s="32"/>
      <c r="H19" s="121">
        <v>0.308</v>
      </c>
      <c r="I19" s="121">
        <v>0.31</v>
      </c>
      <c r="J19" s="121"/>
      <c r="K19" s="33"/>
    </row>
    <row r="20" spans="1:11" s="34" customFormat="1" ht="11.25" customHeight="1">
      <c r="A20" s="36" t="s">
        <v>16</v>
      </c>
      <c r="B20" s="30"/>
      <c r="C20" s="31">
        <v>30</v>
      </c>
      <c r="D20" s="31">
        <v>30</v>
      </c>
      <c r="E20" s="31"/>
      <c r="F20" s="32"/>
      <c r="G20" s="32"/>
      <c r="H20" s="121">
        <v>0.156</v>
      </c>
      <c r="I20" s="121">
        <v>0.18</v>
      </c>
      <c r="J20" s="121"/>
      <c r="K20" s="33"/>
    </row>
    <row r="21" spans="1:11" s="34" customFormat="1" ht="11.25" customHeight="1">
      <c r="A21" s="36" t="s">
        <v>17</v>
      </c>
      <c r="B21" s="30"/>
      <c r="C21" s="31">
        <v>24</v>
      </c>
      <c r="D21" s="31">
        <v>24</v>
      </c>
      <c r="E21" s="31"/>
      <c r="F21" s="32"/>
      <c r="G21" s="32"/>
      <c r="H21" s="121">
        <v>0.138</v>
      </c>
      <c r="I21" s="121">
        <v>0.142</v>
      </c>
      <c r="J21" s="121"/>
      <c r="K21" s="33"/>
    </row>
    <row r="22" spans="1:11" s="43" customFormat="1" ht="11.25" customHeight="1">
      <c r="A22" s="37" t="s">
        <v>18</v>
      </c>
      <c r="B22" s="38"/>
      <c r="C22" s="39">
        <v>98</v>
      </c>
      <c r="D22" s="39">
        <v>98</v>
      </c>
      <c r="E22" s="39"/>
      <c r="F22" s="40"/>
      <c r="G22" s="41"/>
      <c r="H22" s="122">
        <v>0.602</v>
      </c>
      <c r="I22" s="123">
        <v>0.632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2076</v>
      </c>
      <c r="D24" s="39">
        <v>2127</v>
      </c>
      <c r="E24" s="39"/>
      <c r="F24" s="40"/>
      <c r="G24" s="41"/>
      <c r="H24" s="122">
        <v>13.469</v>
      </c>
      <c r="I24" s="123">
        <v>13.89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1363</v>
      </c>
      <c r="D26" s="39">
        <v>1300</v>
      </c>
      <c r="E26" s="39"/>
      <c r="F26" s="40"/>
      <c r="G26" s="41"/>
      <c r="H26" s="122">
        <v>11.936</v>
      </c>
      <c r="I26" s="123">
        <v>10.5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2525</v>
      </c>
      <c r="D28" s="31">
        <v>2300</v>
      </c>
      <c r="E28" s="31"/>
      <c r="F28" s="32"/>
      <c r="G28" s="32"/>
      <c r="H28" s="121">
        <v>20.2</v>
      </c>
      <c r="I28" s="121">
        <v>10.35</v>
      </c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>
        <v>1355</v>
      </c>
      <c r="D30" s="31">
        <v>484</v>
      </c>
      <c r="E30" s="31"/>
      <c r="F30" s="32"/>
      <c r="G30" s="32"/>
      <c r="H30" s="121">
        <v>8.13</v>
      </c>
      <c r="I30" s="121">
        <v>2.901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3880</v>
      </c>
      <c r="D31" s="39">
        <v>2784</v>
      </c>
      <c r="E31" s="39"/>
      <c r="F31" s="40"/>
      <c r="G31" s="41"/>
      <c r="H31" s="122">
        <v>28.33</v>
      </c>
      <c r="I31" s="123">
        <v>13.251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59</v>
      </c>
      <c r="D33" s="31">
        <v>50</v>
      </c>
      <c r="E33" s="31"/>
      <c r="F33" s="32"/>
      <c r="G33" s="32"/>
      <c r="H33" s="121">
        <v>0.47</v>
      </c>
      <c r="I33" s="121">
        <v>0.4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34</v>
      </c>
      <c r="D34" s="31">
        <v>34</v>
      </c>
      <c r="E34" s="31"/>
      <c r="F34" s="32"/>
      <c r="G34" s="32"/>
      <c r="H34" s="121">
        <v>0.287</v>
      </c>
      <c r="I34" s="121">
        <v>0.28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158</v>
      </c>
      <c r="D35" s="31">
        <v>120</v>
      </c>
      <c r="E35" s="31"/>
      <c r="F35" s="32"/>
      <c r="G35" s="32"/>
      <c r="H35" s="121">
        <v>1.193</v>
      </c>
      <c r="I35" s="121">
        <v>0.9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19</v>
      </c>
      <c r="D36" s="31">
        <v>19</v>
      </c>
      <c r="E36" s="31"/>
      <c r="F36" s="32"/>
      <c r="G36" s="32"/>
      <c r="H36" s="121">
        <v>0.114</v>
      </c>
      <c r="I36" s="121">
        <v>0.114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270</v>
      </c>
      <c r="D37" s="39">
        <v>223</v>
      </c>
      <c r="E37" s="39"/>
      <c r="F37" s="40"/>
      <c r="G37" s="41"/>
      <c r="H37" s="122">
        <v>2.064</v>
      </c>
      <c r="I37" s="123">
        <v>1.6940000000000002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6</v>
      </c>
      <c r="D39" s="39">
        <v>6</v>
      </c>
      <c r="E39" s="39"/>
      <c r="F39" s="40"/>
      <c r="G39" s="41"/>
      <c r="H39" s="122">
        <v>0.015</v>
      </c>
      <c r="I39" s="123">
        <v>0.015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65</v>
      </c>
      <c r="D41" s="31">
        <v>70</v>
      </c>
      <c r="E41" s="31"/>
      <c r="F41" s="32"/>
      <c r="G41" s="32"/>
      <c r="H41" s="121">
        <v>0.312</v>
      </c>
      <c r="I41" s="121">
        <v>0.476</v>
      </c>
      <c r="J41" s="121"/>
      <c r="K41" s="33"/>
    </row>
    <row r="42" spans="1:11" s="34" customFormat="1" ht="11.25" customHeight="1">
      <c r="A42" s="36" t="s">
        <v>32</v>
      </c>
      <c r="B42" s="30"/>
      <c r="C42" s="31">
        <v>115</v>
      </c>
      <c r="D42" s="31">
        <v>115</v>
      </c>
      <c r="E42" s="31"/>
      <c r="F42" s="32"/>
      <c r="G42" s="32"/>
      <c r="H42" s="121">
        <v>0.92</v>
      </c>
      <c r="I42" s="121">
        <v>0.92</v>
      </c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>
        <v>138</v>
      </c>
      <c r="D44" s="31">
        <v>100</v>
      </c>
      <c r="E44" s="31"/>
      <c r="F44" s="32"/>
      <c r="G44" s="32"/>
      <c r="H44" s="121">
        <v>0.621</v>
      </c>
      <c r="I44" s="121">
        <v>0.45</v>
      </c>
      <c r="J44" s="121"/>
      <c r="K44" s="33"/>
    </row>
    <row r="45" spans="1:11" s="34" customFormat="1" ht="11.25" customHeight="1">
      <c r="A45" s="36" t="s">
        <v>35</v>
      </c>
      <c r="B45" s="30"/>
      <c r="C45" s="31">
        <v>2</v>
      </c>
      <c r="D45" s="31">
        <v>2</v>
      </c>
      <c r="E45" s="31"/>
      <c r="F45" s="32"/>
      <c r="G45" s="32"/>
      <c r="H45" s="121">
        <v>0.012</v>
      </c>
      <c r="I45" s="121">
        <v>0.014</v>
      </c>
      <c r="J45" s="121"/>
      <c r="K45" s="33"/>
    </row>
    <row r="46" spans="1:11" s="34" customFormat="1" ht="11.25" customHeight="1">
      <c r="A46" s="36" t="s">
        <v>36</v>
      </c>
      <c r="B46" s="30"/>
      <c r="C46" s="31">
        <v>52</v>
      </c>
      <c r="D46" s="31">
        <v>50</v>
      </c>
      <c r="E46" s="31"/>
      <c r="F46" s="32"/>
      <c r="G46" s="32"/>
      <c r="H46" s="121">
        <v>0.624</v>
      </c>
      <c r="I46" s="121">
        <v>0.6</v>
      </c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>
        <v>1938</v>
      </c>
      <c r="D48" s="31">
        <v>1513</v>
      </c>
      <c r="E48" s="31"/>
      <c r="F48" s="32"/>
      <c r="G48" s="32"/>
      <c r="H48" s="121">
        <v>13.944</v>
      </c>
      <c r="I48" s="121">
        <v>9.078</v>
      </c>
      <c r="J48" s="121"/>
      <c r="K48" s="33"/>
    </row>
    <row r="49" spans="1:11" s="34" customFormat="1" ht="11.25" customHeight="1">
      <c r="A49" s="36" t="s">
        <v>39</v>
      </c>
      <c r="B49" s="30"/>
      <c r="C49" s="31">
        <v>174</v>
      </c>
      <c r="D49" s="31">
        <v>189</v>
      </c>
      <c r="E49" s="31"/>
      <c r="F49" s="32"/>
      <c r="G49" s="32"/>
      <c r="H49" s="121">
        <v>1.54</v>
      </c>
      <c r="I49" s="121">
        <v>1.673</v>
      </c>
      <c r="J49" s="121"/>
      <c r="K49" s="33"/>
    </row>
    <row r="50" spans="1:11" s="43" customFormat="1" ht="11.25" customHeight="1">
      <c r="A50" s="44" t="s">
        <v>40</v>
      </c>
      <c r="B50" s="38"/>
      <c r="C50" s="39">
        <v>2484</v>
      </c>
      <c r="D50" s="39">
        <v>2039</v>
      </c>
      <c r="E50" s="39"/>
      <c r="F50" s="40"/>
      <c r="G50" s="41"/>
      <c r="H50" s="122">
        <v>17.973</v>
      </c>
      <c r="I50" s="123">
        <v>13.211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1580</v>
      </c>
      <c r="D54" s="31">
        <v>1500</v>
      </c>
      <c r="E54" s="31"/>
      <c r="F54" s="32"/>
      <c r="G54" s="32"/>
      <c r="H54" s="121">
        <v>10.744</v>
      </c>
      <c r="I54" s="121">
        <v>10.5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165</v>
      </c>
      <c r="D55" s="31">
        <v>160</v>
      </c>
      <c r="E55" s="31"/>
      <c r="F55" s="32"/>
      <c r="G55" s="32"/>
      <c r="H55" s="121">
        <v>1.155</v>
      </c>
      <c r="I55" s="121">
        <v>1.12</v>
      </c>
      <c r="J55" s="121"/>
      <c r="K55" s="33"/>
    </row>
    <row r="56" spans="1:11" s="34" customFormat="1" ht="11.25" customHeight="1">
      <c r="A56" s="36" t="s">
        <v>44</v>
      </c>
      <c r="B56" s="30"/>
      <c r="C56" s="31">
        <v>34</v>
      </c>
      <c r="D56" s="31"/>
      <c r="E56" s="31"/>
      <c r="F56" s="32"/>
      <c r="G56" s="32"/>
      <c r="H56" s="121">
        <v>0.255</v>
      </c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235</v>
      </c>
      <c r="D58" s="31">
        <v>405</v>
      </c>
      <c r="E58" s="31"/>
      <c r="F58" s="32"/>
      <c r="G58" s="32"/>
      <c r="H58" s="121">
        <v>0.987</v>
      </c>
      <c r="I58" s="121">
        <v>2.525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2014</v>
      </c>
      <c r="D59" s="39">
        <v>2065</v>
      </c>
      <c r="E59" s="39"/>
      <c r="F59" s="40"/>
      <c r="G59" s="41"/>
      <c r="H59" s="122">
        <v>13.141</v>
      </c>
      <c r="I59" s="123">
        <v>14.145000000000001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30</v>
      </c>
      <c r="D61" s="31">
        <v>20</v>
      </c>
      <c r="E61" s="31"/>
      <c r="F61" s="32"/>
      <c r="G61" s="32"/>
      <c r="H61" s="121">
        <v>0.252</v>
      </c>
      <c r="I61" s="121">
        <v>0.16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52</v>
      </c>
      <c r="D62" s="31">
        <v>50</v>
      </c>
      <c r="E62" s="31"/>
      <c r="F62" s="32"/>
      <c r="G62" s="32"/>
      <c r="H62" s="121">
        <v>0.416</v>
      </c>
      <c r="I62" s="121">
        <v>0.425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44</v>
      </c>
      <c r="D63" s="31">
        <v>44</v>
      </c>
      <c r="E63" s="31"/>
      <c r="F63" s="32"/>
      <c r="G63" s="32"/>
      <c r="H63" s="121">
        <v>0.28</v>
      </c>
      <c r="I63" s="121">
        <v>0.308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126</v>
      </c>
      <c r="D64" s="39">
        <v>114</v>
      </c>
      <c r="E64" s="39"/>
      <c r="F64" s="40"/>
      <c r="G64" s="41"/>
      <c r="H64" s="122">
        <v>0.948</v>
      </c>
      <c r="I64" s="123">
        <v>0.893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56</v>
      </c>
      <c r="D66" s="39">
        <v>56</v>
      </c>
      <c r="E66" s="39"/>
      <c r="F66" s="40"/>
      <c r="G66" s="41"/>
      <c r="H66" s="122">
        <v>0.71</v>
      </c>
      <c r="I66" s="123">
        <v>0.71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238</v>
      </c>
      <c r="D68" s="31">
        <v>200</v>
      </c>
      <c r="E68" s="31"/>
      <c r="F68" s="32"/>
      <c r="G68" s="32"/>
      <c r="H68" s="121">
        <v>1.483</v>
      </c>
      <c r="I68" s="121">
        <v>1.1</v>
      </c>
      <c r="J68" s="121"/>
      <c r="K68" s="33"/>
    </row>
    <row r="69" spans="1:11" s="34" customFormat="1" ht="11.25" customHeight="1">
      <c r="A69" s="36" t="s">
        <v>54</v>
      </c>
      <c r="B69" s="30"/>
      <c r="C69" s="31">
        <v>196</v>
      </c>
      <c r="D69" s="31">
        <v>150</v>
      </c>
      <c r="E69" s="31"/>
      <c r="F69" s="32"/>
      <c r="G69" s="32"/>
      <c r="H69" s="121">
        <v>0.612</v>
      </c>
      <c r="I69" s="121">
        <v>0.9</v>
      </c>
      <c r="J69" s="121"/>
      <c r="K69" s="33"/>
    </row>
    <row r="70" spans="1:11" s="43" customFormat="1" ht="11.25" customHeight="1">
      <c r="A70" s="37" t="s">
        <v>55</v>
      </c>
      <c r="B70" s="38"/>
      <c r="C70" s="39">
        <v>434</v>
      </c>
      <c r="D70" s="39">
        <v>350</v>
      </c>
      <c r="E70" s="39"/>
      <c r="F70" s="40"/>
      <c r="G70" s="41"/>
      <c r="H70" s="122">
        <v>2.095</v>
      </c>
      <c r="I70" s="123">
        <v>2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113</v>
      </c>
      <c r="D72" s="31">
        <v>60</v>
      </c>
      <c r="E72" s="31"/>
      <c r="F72" s="32"/>
      <c r="G72" s="32"/>
      <c r="H72" s="121">
        <v>0.676</v>
      </c>
      <c r="I72" s="121">
        <v>0.48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63</v>
      </c>
      <c r="D73" s="31">
        <v>52</v>
      </c>
      <c r="E73" s="31"/>
      <c r="F73" s="32"/>
      <c r="G73" s="32"/>
      <c r="H73" s="121">
        <v>0.761</v>
      </c>
      <c r="I73" s="121">
        <v>0.628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21</v>
      </c>
      <c r="D74" s="31">
        <v>20</v>
      </c>
      <c r="E74" s="31"/>
      <c r="F74" s="32"/>
      <c r="G74" s="32"/>
      <c r="H74" s="121">
        <v>0.16</v>
      </c>
      <c r="I74" s="121">
        <v>0.16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198</v>
      </c>
      <c r="D75" s="31">
        <v>198</v>
      </c>
      <c r="E75" s="31"/>
      <c r="F75" s="32"/>
      <c r="G75" s="32"/>
      <c r="H75" s="121">
        <v>3.361</v>
      </c>
      <c r="I75" s="121">
        <v>3.361098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5</v>
      </c>
      <c r="D76" s="31">
        <v>5</v>
      </c>
      <c r="E76" s="31"/>
      <c r="F76" s="32"/>
      <c r="G76" s="32"/>
      <c r="H76" s="121">
        <v>0.045</v>
      </c>
      <c r="I76" s="121">
        <v>0.043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20</v>
      </c>
      <c r="D77" s="31">
        <v>20</v>
      </c>
      <c r="E77" s="31"/>
      <c r="F77" s="32"/>
      <c r="G77" s="32"/>
      <c r="H77" s="121">
        <v>0.128</v>
      </c>
      <c r="I77" s="121">
        <v>0.15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123</v>
      </c>
      <c r="D78" s="31">
        <v>123</v>
      </c>
      <c r="E78" s="31"/>
      <c r="F78" s="32"/>
      <c r="G78" s="32"/>
      <c r="H78" s="121">
        <v>0.483</v>
      </c>
      <c r="I78" s="121">
        <v>0.483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44</v>
      </c>
      <c r="D79" s="31">
        <v>50</v>
      </c>
      <c r="E79" s="31"/>
      <c r="F79" s="32"/>
      <c r="G79" s="32"/>
      <c r="H79" s="121">
        <v>0.33</v>
      </c>
      <c r="I79" s="121">
        <v>0.375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587</v>
      </c>
      <c r="D80" s="39">
        <v>528</v>
      </c>
      <c r="E80" s="39"/>
      <c r="F80" s="40"/>
      <c r="G80" s="41"/>
      <c r="H80" s="122">
        <v>5.944</v>
      </c>
      <c r="I80" s="123">
        <v>5.680098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54</v>
      </c>
      <c r="D82" s="31">
        <v>57</v>
      </c>
      <c r="E82" s="31"/>
      <c r="F82" s="32"/>
      <c r="G82" s="32"/>
      <c r="H82" s="121">
        <v>0.593</v>
      </c>
      <c r="I82" s="121">
        <v>0.32</v>
      </c>
      <c r="J82" s="121"/>
      <c r="K82" s="33"/>
    </row>
    <row r="83" spans="1:11" s="34" customFormat="1" ht="11.25" customHeight="1">
      <c r="A83" s="36" t="s">
        <v>66</v>
      </c>
      <c r="B83" s="30"/>
      <c r="C83" s="31">
        <v>10</v>
      </c>
      <c r="D83" s="31">
        <v>10</v>
      </c>
      <c r="E83" s="31"/>
      <c r="F83" s="32"/>
      <c r="G83" s="32"/>
      <c r="H83" s="121">
        <v>0.045</v>
      </c>
      <c r="I83" s="121">
        <v>0.045</v>
      </c>
      <c r="J83" s="121"/>
      <c r="K83" s="33"/>
    </row>
    <row r="84" spans="1:11" s="43" customFormat="1" ht="11.25" customHeight="1">
      <c r="A84" s="37" t="s">
        <v>67</v>
      </c>
      <c r="B84" s="38"/>
      <c r="C84" s="39">
        <v>64</v>
      </c>
      <c r="D84" s="39">
        <v>67</v>
      </c>
      <c r="E84" s="39"/>
      <c r="F84" s="40"/>
      <c r="G84" s="41"/>
      <c r="H84" s="122">
        <v>0.638</v>
      </c>
      <c r="I84" s="123">
        <v>0.365</v>
      </c>
      <c r="J84" s="123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>
        <v>13624</v>
      </c>
      <c r="D88" s="54">
        <v>11923</v>
      </c>
      <c r="E88" s="54"/>
      <c r="F88" s="55"/>
      <c r="G88" s="41"/>
      <c r="H88" s="126">
        <v>98.87799999999999</v>
      </c>
      <c r="I88" s="127">
        <v>77.997098</v>
      </c>
      <c r="J88" s="127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6"/>
  <sheetViews>
    <sheetView zoomScalePageLayoutView="0" workbookViewId="0" topLeftCell="A1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262</v>
      </c>
      <c r="D7" s="22" t="s">
        <v>7</v>
      </c>
      <c r="E7" s="22">
        <v>1</v>
      </c>
      <c r="F7" s="23" t="str">
        <f>CONCATENATE(D6,"=100")</f>
        <v>2015=100</v>
      </c>
      <c r="G7" s="24"/>
      <c r="H7" s="21" t="s">
        <v>262</v>
      </c>
      <c r="I7" s="22" t="s">
        <v>7</v>
      </c>
      <c r="J7" s="22">
        <v>1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5</v>
      </c>
      <c r="D15" s="39">
        <v>5</v>
      </c>
      <c r="E15" s="39"/>
      <c r="F15" s="40"/>
      <c r="G15" s="41"/>
      <c r="H15" s="122">
        <v>0.035</v>
      </c>
      <c r="I15" s="123">
        <v>0.033</v>
      </c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1</v>
      </c>
      <c r="D17" s="39">
        <v>1</v>
      </c>
      <c r="E17" s="39"/>
      <c r="F17" s="40"/>
      <c r="G17" s="41"/>
      <c r="H17" s="122">
        <v>0.009</v>
      </c>
      <c r="I17" s="123">
        <v>0.002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13</v>
      </c>
      <c r="D19" s="31">
        <v>25</v>
      </c>
      <c r="E19" s="31"/>
      <c r="F19" s="32"/>
      <c r="G19" s="32"/>
      <c r="H19" s="121">
        <v>0.092</v>
      </c>
      <c r="I19" s="121">
        <v>0.15</v>
      </c>
      <c r="J19" s="121"/>
      <c r="K19" s="33"/>
    </row>
    <row r="20" spans="1:11" s="34" customFormat="1" ht="11.25" customHeight="1">
      <c r="A20" s="36" t="s">
        <v>16</v>
      </c>
      <c r="B20" s="30"/>
      <c r="C20" s="31">
        <v>12</v>
      </c>
      <c r="D20" s="31">
        <v>12</v>
      </c>
      <c r="E20" s="31"/>
      <c r="F20" s="32"/>
      <c r="G20" s="32"/>
      <c r="H20" s="121">
        <v>0.065</v>
      </c>
      <c r="I20" s="121">
        <v>0.063</v>
      </c>
      <c r="J20" s="121"/>
      <c r="K20" s="33"/>
    </row>
    <row r="21" spans="1:11" s="34" customFormat="1" ht="11.25" customHeight="1">
      <c r="A21" s="36" t="s">
        <v>17</v>
      </c>
      <c r="B21" s="30"/>
      <c r="C21" s="31">
        <v>20</v>
      </c>
      <c r="D21" s="31">
        <v>20</v>
      </c>
      <c r="E21" s="31"/>
      <c r="F21" s="32"/>
      <c r="G21" s="32"/>
      <c r="H21" s="121">
        <v>0.104</v>
      </c>
      <c r="I21" s="121">
        <v>0.108</v>
      </c>
      <c r="J21" s="121"/>
      <c r="K21" s="33"/>
    </row>
    <row r="22" spans="1:11" s="43" customFormat="1" ht="11.25" customHeight="1">
      <c r="A22" s="37" t="s">
        <v>18</v>
      </c>
      <c r="B22" s="38"/>
      <c r="C22" s="39">
        <v>45</v>
      </c>
      <c r="D22" s="39">
        <v>57</v>
      </c>
      <c r="E22" s="39"/>
      <c r="F22" s="40"/>
      <c r="G22" s="41"/>
      <c r="H22" s="122">
        <v>0.261</v>
      </c>
      <c r="I22" s="123">
        <v>0.321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1466</v>
      </c>
      <c r="D24" s="39">
        <v>1083</v>
      </c>
      <c r="E24" s="39"/>
      <c r="F24" s="40"/>
      <c r="G24" s="41"/>
      <c r="H24" s="122">
        <v>4.019</v>
      </c>
      <c r="I24" s="123">
        <v>2.751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39</v>
      </c>
      <c r="D26" s="39">
        <v>40</v>
      </c>
      <c r="E26" s="39"/>
      <c r="F26" s="40"/>
      <c r="G26" s="41"/>
      <c r="H26" s="122">
        <v>0.117</v>
      </c>
      <c r="I26" s="123">
        <v>0.12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>
        <v>315</v>
      </c>
      <c r="D30" s="31">
        <v>315</v>
      </c>
      <c r="E30" s="31"/>
      <c r="F30" s="32"/>
      <c r="G30" s="32"/>
      <c r="H30" s="121">
        <v>2.205</v>
      </c>
      <c r="I30" s="121">
        <v>2.205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315</v>
      </c>
      <c r="D31" s="39">
        <v>315</v>
      </c>
      <c r="E31" s="39"/>
      <c r="F31" s="40"/>
      <c r="G31" s="41"/>
      <c r="H31" s="122">
        <v>2.205</v>
      </c>
      <c r="I31" s="123">
        <v>2.205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173</v>
      </c>
      <c r="D33" s="31">
        <v>200</v>
      </c>
      <c r="E33" s="31"/>
      <c r="F33" s="32"/>
      <c r="G33" s="32"/>
      <c r="H33" s="121">
        <v>1.878</v>
      </c>
      <c r="I33" s="121">
        <v>1.8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47</v>
      </c>
      <c r="D34" s="31">
        <v>47</v>
      </c>
      <c r="E34" s="31"/>
      <c r="F34" s="32"/>
      <c r="G34" s="32"/>
      <c r="H34" s="121">
        <v>0.504</v>
      </c>
      <c r="I34" s="121">
        <v>0.504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8</v>
      </c>
      <c r="D35" s="31">
        <v>10</v>
      </c>
      <c r="E35" s="31"/>
      <c r="F35" s="32"/>
      <c r="G35" s="32"/>
      <c r="H35" s="121">
        <v>0.079</v>
      </c>
      <c r="I35" s="121">
        <v>0.1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65</v>
      </c>
      <c r="D36" s="31">
        <v>65</v>
      </c>
      <c r="E36" s="31"/>
      <c r="F36" s="32"/>
      <c r="G36" s="32"/>
      <c r="H36" s="121">
        <v>0.65</v>
      </c>
      <c r="I36" s="121">
        <v>0.65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293</v>
      </c>
      <c r="D37" s="39">
        <v>322</v>
      </c>
      <c r="E37" s="39"/>
      <c r="F37" s="40"/>
      <c r="G37" s="41"/>
      <c r="H37" s="122">
        <v>3.1109999999999998</v>
      </c>
      <c r="I37" s="123">
        <v>3.0540000000000003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2</v>
      </c>
      <c r="D39" s="39">
        <v>2</v>
      </c>
      <c r="E39" s="39"/>
      <c r="F39" s="40"/>
      <c r="G39" s="41"/>
      <c r="H39" s="122">
        <v>0.036</v>
      </c>
      <c r="I39" s="123">
        <v>0.036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>
        <v>2</v>
      </c>
      <c r="D45" s="31">
        <v>2</v>
      </c>
      <c r="E45" s="31"/>
      <c r="F45" s="32"/>
      <c r="G45" s="32"/>
      <c r="H45" s="121">
        <v>0.014</v>
      </c>
      <c r="I45" s="121">
        <v>0.018</v>
      </c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>
        <v>15</v>
      </c>
      <c r="D48" s="31">
        <v>15</v>
      </c>
      <c r="E48" s="31"/>
      <c r="F48" s="32"/>
      <c r="G48" s="32"/>
      <c r="H48" s="121">
        <v>0.075</v>
      </c>
      <c r="I48" s="121">
        <v>0.075</v>
      </c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>
        <v>17</v>
      </c>
      <c r="D50" s="39">
        <v>17</v>
      </c>
      <c r="E50" s="39"/>
      <c r="F50" s="40"/>
      <c r="G50" s="41"/>
      <c r="H50" s="122">
        <v>0.089</v>
      </c>
      <c r="I50" s="123">
        <v>0.093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2</v>
      </c>
      <c r="D52" s="39">
        <v>2</v>
      </c>
      <c r="E52" s="39"/>
      <c r="F52" s="40"/>
      <c r="G52" s="41"/>
      <c r="H52" s="122">
        <v>0.018</v>
      </c>
      <c r="I52" s="123">
        <v>0.018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55</v>
      </c>
      <c r="D54" s="31">
        <v>45</v>
      </c>
      <c r="E54" s="31"/>
      <c r="F54" s="32"/>
      <c r="G54" s="32"/>
      <c r="H54" s="121">
        <v>0.373</v>
      </c>
      <c r="I54" s="121">
        <v>0.301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6</v>
      </c>
      <c r="D55" s="31">
        <v>6</v>
      </c>
      <c r="E55" s="31"/>
      <c r="F55" s="32"/>
      <c r="G55" s="32"/>
      <c r="H55" s="121">
        <v>0.084</v>
      </c>
      <c r="I55" s="121">
        <v>0.084</v>
      </c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>
        <v>15</v>
      </c>
      <c r="E56" s="31"/>
      <c r="F56" s="32"/>
      <c r="G56" s="32"/>
      <c r="H56" s="121"/>
      <c r="I56" s="121">
        <v>0.1125</v>
      </c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75</v>
      </c>
      <c r="D58" s="31">
        <v>65</v>
      </c>
      <c r="E58" s="31"/>
      <c r="F58" s="32"/>
      <c r="G58" s="32"/>
      <c r="H58" s="121">
        <v>0.225</v>
      </c>
      <c r="I58" s="121">
        <v>0.26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136</v>
      </c>
      <c r="D59" s="39">
        <v>131</v>
      </c>
      <c r="E59" s="39"/>
      <c r="F59" s="40"/>
      <c r="G59" s="41"/>
      <c r="H59" s="122">
        <v>0.682</v>
      </c>
      <c r="I59" s="123">
        <v>0.7575000000000001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499</v>
      </c>
      <c r="D61" s="31">
        <v>420</v>
      </c>
      <c r="E61" s="31"/>
      <c r="F61" s="32"/>
      <c r="G61" s="32"/>
      <c r="H61" s="121">
        <v>5.988</v>
      </c>
      <c r="I61" s="121">
        <v>4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66</v>
      </c>
      <c r="D62" s="31">
        <v>75</v>
      </c>
      <c r="E62" s="31"/>
      <c r="F62" s="32"/>
      <c r="G62" s="32"/>
      <c r="H62" s="121">
        <v>0.594</v>
      </c>
      <c r="I62" s="121">
        <v>0.725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86</v>
      </c>
      <c r="D63" s="31">
        <v>93</v>
      </c>
      <c r="E63" s="31"/>
      <c r="F63" s="32"/>
      <c r="G63" s="32"/>
      <c r="H63" s="121">
        <v>0.43</v>
      </c>
      <c r="I63" s="121">
        <v>0.465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651</v>
      </c>
      <c r="D64" s="39">
        <v>588</v>
      </c>
      <c r="E64" s="39"/>
      <c r="F64" s="40"/>
      <c r="G64" s="41"/>
      <c r="H64" s="122">
        <v>7.0120000000000005</v>
      </c>
      <c r="I64" s="123">
        <v>5.1899999999999995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618</v>
      </c>
      <c r="D66" s="39">
        <v>618</v>
      </c>
      <c r="E66" s="39"/>
      <c r="F66" s="40"/>
      <c r="G66" s="41"/>
      <c r="H66" s="122">
        <v>9.425</v>
      </c>
      <c r="I66" s="123">
        <v>9.425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24</v>
      </c>
      <c r="D68" s="31">
        <v>20</v>
      </c>
      <c r="E68" s="31"/>
      <c r="F68" s="32"/>
      <c r="G68" s="32"/>
      <c r="H68" s="121">
        <v>0.191</v>
      </c>
      <c r="I68" s="121">
        <v>0.15</v>
      </c>
      <c r="J68" s="121"/>
      <c r="K68" s="33"/>
    </row>
    <row r="69" spans="1:11" s="34" customFormat="1" ht="11.25" customHeight="1">
      <c r="A69" s="36" t="s">
        <v>54</v>
      </c>
      <c r="B69" s="30"/>
      <c r="C69" s="31">
        <v>14</v>
      </c>
      <c r="D69" s="31">
        <v>10</v>
      </c>
      <c r="E69" s="31"/>
      <c r="F69" s="32"/>
      <c r="G69" s="32"/>
      <c r="H69" s="121">
        <v>0.108</v>
      </c>
      <c r="I69" s="121">
        <v>0.08</v>
      </c>
      <c r="J69" s="121"/>
      <c r="K69" s="33"/>
    </row>
    <row r="70" spans="1:11" s="43" customFormat="1" ht="11.25" customHeight="1">
      <c r="A70" s="37" t="s">
        <v>55</v>
      </c>
      <c r="B70" s="38"/>
      <c r="C70" s="39">
        <v>38</v>
      </c>
      <c r="D70" s="39">
        <v>30</v>
      </c>
      <c r="E70" s="39"/>
      <c r="F70" s="40"/>
      <c r="G70" s="41"/>
      <c r="H70" s="122">
        <v>0.299</v>
      </c>
      <c r="I70" s="123">
        <v>0.22999999999999998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322</v>
      </c>
      <c r="D72" s="31">
        <v>363</v>
      </c>
      <c r="E72" s="31"/>
      <c r="F72" s="32"/>
      <c r="G72" s="32"/>
      <c r="H72" s="121">
        <v>3.736</v>
      </c>
      <c r="I72" s="121">
        <v>4.575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105</v>
      </c>
      <c r="D73" s="31">
        <v>82</v>
      </c>
      <c r="E73" s="31"/>
      <c r="F73" s="32"/>
      <c r="G73" s="32"/>
      <c r="H73" s="121">
        <v>1.382</v>
      </c>
      <c r="I73" s="121">
        <v>0.625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360</v>
      </c>
      <c r="D74" s="31">
        <v>360</v>
      </c>
      <c r="E74" s="31"/>
      <c r="F74" s="32"/>
      <c r="G74" s="32"/>
      <c r="H74" s="121">
        <v>3.231</v>
      </c>
      <c r="I74" s="121">
        <v>3.24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344</v>
      </c>
      <c r="D75" s="31">
        <v>344</v>
      </c>
      <c r="E75" s="31"/>
      <c r="F75" s="32"/>
      <c r="G75" s="32"/>
      <c r="H75" s="121">
        <v>4.063</v>
      </c>
      <c r="I75" s="121">
        <v>4.063205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100</v>
      </c>
      <c r="D76" s="31">
        <v>110</v>
      </c>
      <c r="E76" s="31"/>
      <c r="F76" s="32"/>
      <c r="G76" s="32"/>
      <c r="H76" s="121">
        <v>0.7</v>
      </c>
      <c r="I76" s="121">
        <v>0.825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204</v>
      </c>
      <c r="D77" s="31">
        <v>200</v>
      </c>
      <c r="E77" s="31"/>
      <c r="F77" s="32"/>
      <c r="G77" s="32"/>
      <c r="H77" s="121">
        <v>1.524</v>
      </c>
      <c r="I77" s="121">
        <v>1.5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539</v>
      </c>
      <c r="D78" s="31">
        <v>529</v>
      </c>
      <c r="E78" s="31"/>
      <c r="F78" s="32"/>
      <c r="G78" s="32"/>
      <c r="H78" s="121">
        <v>5.701</v>
      </c>
      <c r="I78" s="121">
        <v>5.701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341</v>
      </c>
      <c r="D79" s="31">
        <v>350</v>
      </c>
      <c r="E79" s="31"/>
      <c r="F79" s="32"/>
      <c r="G79" s="32"/>
      <c r="H79" s="121">
        <v>3.004</v>
      </c>
      <c r="I79" s="121">
        <v>3.7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2315</v>
      </c>
      <c r="D80" s="39">
        <v>2338</v>
      </c>
      <c r="E80" s="39"/>
      <c r="F80" s="40"/>
      <c r="G80" s="41"/>
      <c r="H80" s="122">
        <v>23.341</v>
      </c>
      <c r="I80" s="123">
        <v>24.229205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13</v>
      </c>
      <c r="D82" s="31">
        <v>10</v>
      </c>
      <c r="E82" s="31"/>
      <c r="F82" s="32"/>
      <c r="G82" s="32"/>
      <c r="H82" s="121">
        <v>0.212</v>
      </c>
      <c r="I82" s="121">
        <v>0.134</v>
      </c>
      <c r="J82" s="121"/>
      <c r="K82" s="33"/>
    </row>
    <row r="83" spans="1:11" s="34" customFormat="1" ht="11.25" customHeight="1">
      <c r="A83" s="36" t="s">
        <v>66</v>
      </c>
      <c r="B83" s="30"/>
      <c r="C83" s="31">
        <v>45</v>
      </c>
      <c r="D83" s="31">
        <v>45</v>
      </c>
      <c r="E83" s="31"/>
      <c r="F83" s="32"/>
      <c r="G83" s="32"/>
      <c r="H83" s="121">
        <v>0.21</v>
      </c>
      <c r="I83" s="121">
        <v>0.21</v>
      </c>
      <c r="J83" s="121"/>
      <c r="K83" s="33"/>
    </row>
    <row r="84" spans="1:11" s="43" customFormat="1" ht="11.25" customHeight="1">
      <c r="A84" s="37" t="s">
        <v>67</v>
      </c>
      <c r="B84" s="38"/>
      <c r="C84" s="39">
        <v>58</v>
      </c>
      <c r="D84" s="39">
        <v>55</v>
      </c>
      <c r="E84" s="39"/>
      <c r="F84" s="40"/>
      <c r="G84" s="41"/>
      <c r="H84" s="122">
        <v>0.422</v>
      </c>
      <c r="I84" s="123">
        <v>0.344</v>
      </c>
      <c r="J84" s="123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>
        <v>6001</v>
      </c>
      <c r="D88" s="54">
        <v>5604</v>
      </c>
      <c r="E88" s="54"/>
      <c r="F88" s="55"/>
      <c r="G88" s="41"/>
      <c r="H88" s="126">
        <v>51.081</v>
      </c>
      <c r="I88" s="127">
        <v>48.808705</v>
      </c>
      <c r="J88" s="127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6"/>
  <sheetViews>
    <sheetView zoomScalePageLayoutView="0" workbookViewId="0" topLeftCell="A1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262</v>
      </c>
      <c r="D7" s="22" t="s">
        <v>7</v>
      </c>
      <c r="E7" s="22">
        <v>10</v>
      </c>
      <c r="F7" s="23" t="str">
        <f>CONCATENATE(D6,"=100")</f>
        <v>2015=100</v>
      </c>
      <c r="G7" s="24"/>
      <c r="H7" s="21" t="s">
        <v>262</v>
      </c>
      <c r="I7" s="22" t="s">
        <v>7</v>
      </c>
      <c r="J7" s="22">
        <v>1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1</v>
      </c>
      <c r="D17" s="39">
        <v>1</v>
      </c>
      <c r="E17" s="39">
        <v>1</v>
      </c>
      <c r="F17" s="40">
        <f>IF(D17&gt;0,100*E17/D17,0)</f>
        <v>100</v>
      </c>
      <c r="G17" s="41"/>
      <c r="H17" s="122">
        <v>0.015</v>
      </c>
      <c r="I17" s="123">
        <v>0.005</v>
      </c>
      <c r="J17" s="123">
        <v>0.005</v>
      </c>
      <c r="K17" s="42">
        <f>IF(I17&gt;0,100*J17/I17,0)</f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4</v>
      </c>
      <c r="D19" s="31">
        <v>4</v>
      </c>
      <c r="E19" s="31">
        <v>3</v>
      </c>
      <c r="F19" s="32"/>
      <c r="G19" s="32"/>
      <c r="H19" s="121">
        <v>0.091</v>
      </c>
      <c r="I19" s="121">
        <v>0.091</v>
      </c>
      <c r="J19" s="121">
        <v>0.091</v>
      </c>
      <c r="K19" s="33"/>
    </row>
    <row r="20" spans="1:11" s="34" customFormat="1" ht="11.25" customHeight="1">
      <c r="A20" s="36" t="s">
        <v>16</v>
      </c>
      <c r="B20" s="30"/>
      <c r="C20" s="31">
        <v>11</v>
      </c>
      <c r="D20" s="31">
        <v>11</v>
      </c>
      <c r="E20" s="31">
        <v>11</v>
      </c>
      <c r="F20" s="32"/>
      <c r="G20" s="32"/>
      <c r="H20" s="121">
        <v>0.264</v>
      </c>
      <c r="I20" s="121">
        <v>0.264</v>
      </c>
      <c r="J20" s="121">
        <v>0.242</v>
      </c>
      <c r="K20" s="33"/>
    </row>
    <row r="21" spans="1:11" s="34" customFormat="1" ht="11.25" customHeight="1">
      <c r="A21" s="36" t="s">
        <v>17</v>
      </c>
      <c r="B21" s="30"/>
      <c r="C21" s="31">
        <v>15</v>
      </c>
      <c r="D21" s="31">
        <v>15</v>
      </c>
      <c r="E21" s="31">
        <v>15</v>
      </c>
      <c r="F21" s="32"/>
      <c r="G21" s="32"/>
      <c r="H21" s="121">
        <v>0.383</v>
      </c>
      <c r="I21" s="121">
        <v>0.383</v>
      </c>
      <c r="J21" s="121">
        <v>0.383</v>
      </c>
      <c r="K21" s="33"/>
    </row>
    <row r="22" spans="1:11" s="43" customFormat="1" ht="11.25" customHeight="1">
      <c r="A22" s="37" t="s">
        <v>18</v>
      </c>
      <c r="B22" s="38"/>
      <c r="C22" s="39">
        <v>30</v>
      </c>
      <c r="D22" s="39">
        <v>30</v>
      </c>
      <c r="E22" s="39">
        <v>29</v>
      </c>
      <c r="F22" s="40">
        <f>IF(D22&gt;0,100*E22/D22,0)</f>
        <v>96.66666666666667</v>
      </c>
      <c r="G22" s="41"/>
      <c r="H22" s="122">
        <v>0.738</v>
      </c>
      <c r="I22" s="123">
        <v>0.738</v>
      </c>
      <c r="J22" s="123">
        <v>0.716</v>
      </c>
      <c r="K22" s="42">
        <f>IF(I22&gt;0,100*J22/I22,0)</f>
        <v>97.01897018970189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249</v>
      </c>
      <c r="D24" s="39">
        <v>249</v>
      </c>
      <c r="E24" s="39">
        <v>249</v>
      </c>
      <c r="F24" s="40">
        <f>IF(D24&gt;0,100*E24/D24,0)</f>
        <v>100</v>
      </c>
      <c r="G24" s="41"/>
      <c r="H24" s="122">
        <v>7.352</v>
      </c>
      <c r="I24" s="123">
        <v>7.352</v>
      </c>
      <c r="J24" s="123">
        <v>7.418</v>
      </c>
      <c r="K24" s="42">
        <f>IF(I24&gt;0,100*J24/I24,0)</f>
        <v>100.89771490750816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14</v>
      </c>
      <c r="D26" s="39">
        <v>17</v>
      </c>
      <c r="E26" s="39">
        <v>13</v>
      </c>
      <c r="F26" s="40">
        <f>IF(D26&gt;0,100*E26/D26,0)</f>
        <v>76.47058823529412</v>
      </c>
      <c r="G26" s="41"/>
      <c r="H26" s="122">
        <v>0.383</v>
      </c>
      <c r="I26" s="123">
        <v>0.4</v>
      </c>
      <c r="J26" s="123">
        <v>0.37</v>
      </c>
      <c r="K26" s="42">
        <f>IF(I26&gt;0,100*J26/I26,0)</f>
        <v>92.5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>
        <v>3</v>
      </c>
      <c r="D30" s="31">
        <v>8</v>
      </c>
      <c r="E30" s="31">
        <v>16</v>
      </c>
      <c r="F30" s="32"/>
      <c r="G30" s="32"/>
      <c r="H30" s="121">
        <v>0.09</v>
      </c>
      <c r="I30" s="121">
        <v>0.29</v>
      </c>
      <c r="J30" s="121">
        <v>0.573</v>
      </c>
      <c r="K30" s="33"/>
    </row>
    <row r="31" spans="1:11" s="43" customFormat="1" ht="11.25" customHeight="1">
      <c r="A31" s="44" t="s">
        <v>24</v>
      </c>
      <c r="B31" s="38"/>
      <c r="C31" s="39">
        <v>3</v>
      </c>
      <c r="D31" s="39">
        <v>8</v>
      </c>
      <c r="E31" s="39">
        <v>16</v>
      </c>
      <c r="F31" s="40">
        <f>IF(D31&gt;0,100*E31/D31,0)</f>
        <v>200</v>
      </c>
      <c r="G31" s="41"/>
      <c r="H31" s="122">
        <v>0.09</v>
      </c>
      <c r="I31" s="123">
        <v>0.29</v>
      </c>
      <c r="J31" s="123">
        <v>0.573</v>
      </c>
      <c r="K31" s="42">
        <f>IF(I31&gt;0,100*J31/I31,0)</f>
        <v>197.58620689655172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147</v>
      </c>
      <c r="D33" s="31">
        <v>100</v>
      </c>
      <c r="E33" s="31">
        <v>100</v>
      </c>
      <c r="F33" s="32"/>
      <c r="G33" s="32"/>
      <c r="H33" s="121">
        <v>3.276</v>
      </c>
      <c r="I33" s="121">
        <v>3.1</v>
      </c>
      <c r="J33" s="121">
        <v>2.2</v>
      </c>
      <c r="K33" s="33"/>
    </row>
    <row r="34" spans="1:11" s="34" customFormat="1" ht="11.25" customHeight="1">
      <c r="A34" s="36" t="s">
        <v>26</v>
      </c>
      <c r="B34" s="30"/>
      <c r="C34" s="31">
        <v>55</v>
      </c>
      <c r="D34" s="31">
        <v>76</v>
      </c>
      <c r="E34" s="31">
        <v>55</v>
      </c>
      <c r="F34" s="32"/>
      <c r="G34" s="32"/>
      <c r="H34" s="121">
        <v>1.364</v>
      </c>
      <c r="I34" s="121">
        <v>1.364</v>
      </c>
      <c r="J34" s="121">
        <v>1.37</v>
      </c>
      <c r="K34" s="33"/>
    </row>
    <row r="35" spans="1:11" s="34" customFormat="1" ht="11.25" customHeight="1">
      <c r="A35" s="36" t="s">
        <v>27</v>
      </c>
      <c r="B35" s="30"/>
      <c r="C35" s="31">
        <v>29</v>
      </c>
      <c r="D35" s="31">
        <v>36</v>
      </c>
      <c r="E35" s="31">
        <v>36</v>
      </c>
      <c r="F35" s="32"/>
      <c r="G35" s="32"/>
      <c r="H35" s="121">
        <v>0.601</v>
      </c>
      <c r="I35" s="121">
        <v>0.75</v>
      </c>
      <c r="J35" s="121">
        <v>0.75</v>
      </c>
      <c r="K35" s="33"/>
    </row>
    <row r="36" spans="1:11" s="34" customFormat="1" ht="11.25" customHeight="1">
      <c r="A36" s="36" t="s">
        <v>28</v>
      </c>
      <c r="B36" s="30"/>
      <c r="C36" s="31">
        <v>283</v>
      </c>
      <c r="D36" s="31">
        <v>283</v>
      </c>
      <c r="E36" s="31">
        <v>283</v>
      </c>
      <c r="F36" s="32"/>
      <c r="G36" s="32"/>
      <c r="H36" s="121">
        <v>7.075</v>
      </c>
      <c r="I36" s="121">
        <v>7.075</v>
      </c>
      <c r="J36" s="121">
        <v>7.075</v>
      </c>
      <c r="K36" s="33"/>
    </row>
    <row r="37" spans="1:11" s="43" customFormat="1" ht="11.25" customHeight="1">
      <c r="A37" s="37" t="s">
        <v>29</v>
      </c>
      <c r="B37" s="38"/>
      <c r="C37" s="39">
        <v>514</v>
      </c>
      <c r="D37" s="39">
        <v>495</v>
      </c>
      <c r="E37" s="39">
        <v>474</v>
      </c>
      <c r="F37" s="40">
        <f>IF(D37&gt;0,100*E37/D37,0)</f>
        <v>95.75757575757575</v>
      </c>
      <c r="G37" s="41"/>
      <c r="H37" s="122">
        <v>12.315999999999999</v>
      </c>
      <c r="I37" s="123">
        <v>12.289000000000001</v>
      </c>
      <c r="J37" s="123">
        <v>11.395</v>
      </c>
      <c r="K37" s="42">
        <f>IF(I37&gt;0,100*J37/I37,0)</f>
        <v>92.72520139962567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17</v>
      </c>
      <c r="D39" s="39">
        <v>19</v>
      </c>
      <c r="E39" s="39">
        <v>15</v>
      </c>
      <c r="F39" s="40">
        <f>IF(D39&gt;0,100*E39/D39,0)</f>
        <v>78.94736842105263</v>
      </c>
      <c r="G39" s="41"/>
      <c r="H39" s="122">
        <v>0.348</v>
      </c>
      <c r="I39" s="123">
        <v>0.348</v>
      </c>
      <c r="J39" s="123">
        <v>0.3</v>
      </c>
      <c r="K39" s="42">
        <f>IF(I39&gt;0,100*J39/I39,0)</f>
        <v>86.20689655172414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>
        <v>7</v>
      </c>
      <c r="D42" s="31">
        <v>7</v>
      </c>
      <c r="E42" s="31">
        <v>4</v>
      </c>
      <c r="F42" s="32"/>
      <c r="G42" s="32"/>
      <c r="H42" s="121">
        <v>0.175</v>
      </c>
      <c r="I42" s="121">
        <v>0.175</v>
      </c>
      <c r="J42" s="121">
        <v>0.1</v>
      </c>
      <c r="K42" s="33"/>
    </row>
    <row r="43" spans="1:11" s="34" customFormat="1" ht="11.25" customHeight="1">
      <c r="A43" s="36" t="s">
        <v>33</v>
      </c>
      <c r="B43" s="30"/>
      <c r="C43" s="31"/>
      <c r="D43" s="31">
        <v>12</v>
      </c>
      <c r="E43" s="31">
        <v>12</v>
      </c>
      <c r="F43" s="32"/>
      <c r="G43" s="32"/>
      <c r="H43" s="121"/>
      <c r="I43" s="121">
        <v>0.456</v>
      </c>
      <c r="J43" s="121">
        <v>0.456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>
        <v>3</v>
      </c>
      <c r="D45" s="31">
        <v>3</v>
      </c>
      <c r="E45" s="31">
        <v>3</v>
      </c>
      <c r="F45" s="32"/>
      <c r="G45" s="32"/>
      <c r="H45" s="121">
        <v>0.06</v>
      </c>
      <c r="I45" s="121">
        <v>0.069</v>
      </c>
      <c r="J45" s="121">
        <v>0.06</v>
      </c>
      <c r="K45" s="33"/>
    </row>
    <row r="46" spans="1:11" s="34" customFormat="1" ht="11.25" customHeight="1">
      <c r="A46" s="36" t="s">
        <v>36</v>
      </c>
      <c r="B46" s="30"/>
      <c r="C46" s="31">
        <v>7</v>
      </c>
      <c r="D46" s="31">
        <v>7</v>
      </c>
      <c r="E46" s="31">
        <v>9</v>
      </c>
      <c r="F46" s="32"/>
      <c r="G46" s="32"/>
      <c r="H46" s="121">
        <v>0.105</v>
      </c>
      <c r="I46" s="121">
        <v>0.105</v>
      </c>
      <c r="J46" s="121">
        <v>0.135</v>
      </c>
      <c r="K46" s="33"/>
    </row>
    <row r="47" spans="1:11" s="34" customFormat="1" ht="11.25" customHeight="1">
      <c r="A47" s="36" t="s">
        <v>37</v>
      </c>
      <c r="B47" s="30"/>
      <c r="C47" s="31">
        <v>129</v>
      </c>
      <c r="D47" s="31">
        <v>130</v>
      </c>
      <c r="E47" s="31">
        <v>117</v>
      </c>
      <c r="F47" s="32"/>
      <c r="G47" s="32"/>
      <c r="H47" s="121">
        <v>3.999</v>
      </c>
      <c r="I47" s="121">
        <v>3.77</v>
      </c>
      <c r="J47" s="121">
        <v>4.095</v>
      </c>
      <c r="K47" s="33"/>
    </row>
    <row r="48" spans="1:11" s="34" customFormat="1" ht="11.25" customHeight="1">
      <c r="A48" s="36" t="s">
        <v>38</v>
      </c>
      <c r="B48" s="30"/>
      <c r="C48" s="31"/>
      <c r="D48" s="31">
        <v>1</v>
      </c>
      <c r="E48" s="31"/>
      <c r="F48" s="32"/>
      <c r="G48" s="32"/>
      <c r="H48" s="121"/>
      <c r="I48" s="121">
        <v>0.018</v>
      </c>
      <c r="J48" s="121"/>
      <c r="K48" s="33"/>
    </row>
    <row r="49" spans="1:11" s="34" customFormat="1" ht="11.25" customHeight="1">
      <c r="A49" s="36" t="s">
        <v>39</v>
      </c>
      <c r="B49" s="30"/>
      <c r="C49" s="31">
        <v>5</v>
      </c>
      <c r="D49" s="31">
        <v>5</v>
      </c>
      <c r="E49" s="31"/>
      <c r="F49" s="32"/>
      <c r="G49" s="32"/>
      <c r="H49" s="121">
        <v>0.125</v>
      </c>
      <c r="I49" s="121">
        <v>0.125</v>
      </c>
      <c r="J49" s="121"/>
      <c r="K49" s="33"/>
    </row>
    <row r="50" spans="1:11" s="43" customFormat="1" ht="11.25" customHeight="1">
      <c r="A50" s="44" t="s">
        <v>40</v>
      </c>
      <c r="B50" s="38"/>
      <c r="C50" s="39">
        <v>151</v>
      </c>
      <c r="D50" s="39">
        <v>165</v>
      </c>
      <c r="E50" s="39">
        <v>145</v>
      </c>
      <c r="F50" s="40">
        <f>IF(D50&gt;0,100*E50/D50,0)</f>
        <v>87.87878787878788</v>
      </c>
      <c r="G50" s="41"/>
      <c r="H50" s="122">
        <v>4.464</v>
      </c>
      <c r="I50" s="123">
        <v>4.718</v>
      </c>
      <c r="J50" s="123">
        <v>4.846</v>
      </c>
      <c r="K50" s="42">
        <f>IF(I50&gt;0,100*J50/I50,0)</f>
        <v>102.71301398897839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25</v>
      </c>
      <c r="D58" s="31">
        <v>25</v>
      </c>
      <c r="E58" s="31">
        <v>22</v>
      </c>
      <c r="F58" s="32"/>
      <c r="G58" s="32"/>
      <c r="H58" s="121">
        <v>0.6</v>
      </c>
      <c r="I58" s="121">
        <v>0.575</v>
      </c>
      <c r="J58" s="121">
        <v>0.59</v>
      </c>
      <c r="K58" s="33"/>
    </row>
    <row r="59" spans="1:11" s="43" customFormat="1" ht="11.25" customHeight="1">
      <c r="A59" s="37" t="s">
        <v>47</v>
      </c>
      <c r="B59" s="38"/>
      <c r="C59" s="39">
        <v>25</v>
      </c>
      <c r="D59" s="39">
        <v>25</v>
      </c>
      <c r="E59" s="39">
        <v>22</v>
      </c>
      <c r="F59" s="40">
        <f>IF(D59&gt;0,100*E59/D59,0)</f>
        <v>88</v>
      </c>
      <c r="G59" s="41"/>
      <c r="H59" s="122">
        <v>0.6</v>
      </c>
      <c r="I59" s="123">
        <v>0.575</v>
      </c>
      <c r="J59" s="123">
        <v>0.59</v>
      </c>
      <c r="K59" s="42">
        <f>IF(I59&gt;0,100*J59/I59,0)</f>
        <v>102.60869565217392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191</v>
      </c>
      <c r="D61" s="31">
        <v>160</v>
      </c>
      <c r="E61" s="31">
        <v>160</v>
      </c>
      <c r="F61" s="32"/>
      <c r="G61" s="32"/>
      <c r="H61" s="121">
        <v>6.303</v>
      </c>
      <c r="I61" s="121">
        <v>4.8</v>
      </c>
      <c r="J61" s="121">
        <v>5.2</v>
      </c>
      <c r="K61" s="33"/>
    </row>
    <row r="62" spans="1:11" s="34" customFormat="1" ht="11.25" customHeight="1">
      <c r="A62" s="36" t="s">
        <v>49</v>
      </c>
      <c r="B62" s="30"/>
      <c r="C62" s="31">
        <v>60</v>
      </c>
      <c r="D62" s="31">
        <v>60</v>
      </c>
      <c r="E62" s="31">
        <v>75</v>
      </c>
      <c r="F62" s="32"/>
      <c r="G62" s="32"/>
      <c r="H62" s="121">
        <v>1.14</v>
      </c>
      <c r="I62" s="121">
        <v>1.6</v>
      </c>
      <c r="J62" s="121">
        <v>1.875</v>
      </c>
      <c r="K62" s="33"/>
    </row>
    <row r="63" spans="1:11" s="34" customFormat="1" ht="11.25" customHeight="1">
      <c r="A63" s="36" t="s">
        <v>50</v>
      </c>
      <c r="B63" s="30"/>
      <c r="C63" s="31">
        <v>106</v>
      </c>
      <c r="D63" s="31">
        <v>106</v>
      </c>
      <c r="E63" s="31">
        <v>106</v>
      </c>
      <c r="F63" s="32"/>
      <c r="G63" s="32"/>
      <c r="H63" s="121">
        <v>3.4</v>
      </c>
      <c r="I63" s="121">
        <v>3.18</v>
      </c>
      <c r="J63" s="121">
        <v>3.18</v>
      </c>
      <c r="K63" s="33"/>
    </row>
    <row r="64" spans="1:11" s="43" customFormat="1" ht="11.25" customHeight="1">
      <c r="A64" s="37" t="s">
        <v>51</v>
      </c>
      <c r="B64" s="38"/>
      <c r="C64" s="39">
        <v>357</v>
      </c>
      <c r="D64" s="39">
        <v>326</v>
      </c>
      <c r="E64" s="39">
        <v>341</v>
      </c>
      <c r="F64" s="40">
        <f>IF(D64&gt;0,100*E64/D64,0)</f>
        <v>104.60122699386503</v>
      </c>
      <c r="G64" s="41"/>
      <c r="H64" s="122">
        <v>10.843</v>
      </c>
      <c r="I64" s="123">
        <v>9.58</v>
      </c>
      <c r="J64" s="123">
        <v>10.255</v>
      </c>
      <c r="K64" s="42">
        <f>IF(I64&gt;0,100*J64/I64,0)</f>
        <v>107.04592901878914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524</v>
      </c>
      <c r="D66" s="39">
        <v>492</v>
      </c>
      <c r="E66" s="39">
        <v>518</v>
      </c>
      <c r="F66" s="40">
        <f>IF(D66&gt;0,100*E66/D66,0)</f>
        <v>105.28455284552845</v>
      </c>
      <c r="G66" s="41"/>
      <c r="H66" s="122">
        <v>12.969</v>
      </c>
      <c r="I66" s="123">
        <v>12.969</v>
      </c>
      <c r="J66" s="123">
        <v>12.821</v>
      </c>
      <c r="K66" s="42">
        <f>IF(I66&gt;0,100*J66/I66,0)</f>
        <v>98.85881717942786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186</v>
      </c>
      <c r="D72" s="31">
        <v>186</v>
      </c>
      <c r="E72" s="31">
        <v>186</v>
      </c>
      <c r="F72" s="32"/>
      <c r="G72" s="32"/>
      <c r="H72" s="121">
        <v>6.662</v>
      </c>
      <c r="I72" s="121">
        <v>6.662</v>
      </c>
      <c r="J72" s="121">
        <v>6.662</v>
      </c>
      <c r="K72" s="33"/>
    </row>
    <row r="73" spans="1:11" s="34" customFormat="1" ht="11.25" customHeight="1">
      <c r="A73" s="36" t="s">
        <v>57</v>
      </c>
      <c r="B73" s="30"/>
      <c r="C73" s="31">
        <v>5</v>
      </c>
      <c r="D73" s="31">
        <v>6</v>
      </c>
      <c r="E73" s="31">
        <v>5</v>
      </c>
      <c r="F73" s="32"/>
      <c r="G73" s="32"/>
      <c r="H73" s="121">
        <v>0.14</v>
      </c>
      <c r="I73" s="121">
        <v>0.108</v>
      </c>
      <c r="J73" s="121">
        <v>0.095</v>
      </c>
      <c r="K73" s="33"/>
    </row>
    <row r="74" spans="1:11" s="34" customFormat="1" ht="11.25" customHeight="1">
      <c r="A74" s="36" t="s">
        <v>58</v>
      </c>
      <c r="B74" s="30"/>
      <c r="C74" s="31">
        <v>24</v>
      </c>
      <c r="D74" s="31">
        <v>25</v>
      </c>
      <c r="E74" s="31">
        <v>25</v>
      </c>
      <c r="F74" s="32"/>
      <c r="G74" s="32"/>
      <c r="H74" s="121">
        <v>0.48</v>
      </c>
      <c r="I74" s="121">
        <v>0.5</v>
      </c>
      <c r="J74" s="121">
        <v>0.5</v>
      </c>
      <c r="K74" s="33"/>
    </row>
    <row r="75" spans="1:11" s="34" customFormat="1" ht="11.25" customHeight="1">
      <c r="A75" s="36" t="s">
        <v>59</v>
      </c>
      <c r="B75" s="30"/>
      <c r="C75" s="31">
        <v>284</v>
      </c>
      <c r="D75" s="31">
        <v>284</v>
      </c>
      <c r="E75" s="31">
        <v>284</v>
      </c>
      <c r="F75" s="32"/>
      <c r="G75" s="32"/>
      <c r="H75" s="121">
        <v>10.541</v>
      </c>
      <c r="I75" s="121">
        <v>10.54102</v>
      </c>
      <c r="J75" s="121">
        <v>10.54102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/>
      <c r="I76" s="121"/>
      <c r="J76" s="121"/>
      <c r="K76" s="33"/>
    </row>
    <row r="77" spans="1:11" s="34" customFormat="1" ht="11.25" customHeight="1">
      <c r="A77" s="36" t="s">
        <v>61</v>
      </c>
      <c r="B77" s="30"/>
      <c r="C77" s="31">
        <v>5</v>
      </c>
      <c r="D77" s="31">
        <v>5</v>
      </c>
      <c r="E77" s="31">
        <v>5</v>
      </c>
      <c r="F77" s="32"/>
      <c r="G77" s="32"/>
      <c r="H77" s="121">
        <v>0.105</v>
      </c>
      <c r="I77" s="121">
        <v>0.1</v>
      </c>
      <c r="J77" s="121">
        <v>0.09</v>
      </c>
      <c r="K77" s="33"/>
    </row>
    <row r="78" spans="1:11" s="34" customFormat="1" ht="11.25" customHeight="1">
      <c r="A78" s="36" t="s">
        <v>62</v>
      </c>
      <c r="B78" s="30"/>
      <c r="C78" s="31">
        <v>9</v>
      </c>
      <c r="D78" s="31">
        <v>9</v>
      </c>
      <c r="E78" s="31"/>
      <c r="F78" s="32"/>
      <c r="G78" s="32"/>
      <c r="H78" s="121">
        <v>0.216</v>
      </c>
      <c r="I78" s="121">
        <v>0.216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10</v>
      </c>
      <c r="D79" s="31">
        <v>10</v>
      </c>
      <c r="E79" s="31">
        <v>10</v>
      </c>
      <c r="F79" s="32"/>
      <c r="G79" s="32"/>
      <c r="H79" s="121">
        <v>0.2</v>
      </c>
      <c r="I79" s="121">
        <v>0.105</v>
      </c>
      <c r="J79" s="121">
        <v>0.2</v>
      </c>
      <c r="K79" s="33"/>
    </row>
    <row r="80" spans="1:11" s="43" customFormat="1" ht="11.25" customHeight="1">
      <c r="A80" s="44" t="s">
        <v>64</v>
      </c>
      <c r="B80" s="38"/>
      <c r="C80" s="39">
        <v>523</v>
      </c>
      <c r="D80" s="39">
        <v>525</v>
      </c>
      <c r="E80" s="39">
        <v>515</v>
      </c>
      <c r="F80" s="40">
        <f>IF(D80&gt;0,100*E80/D80,0)</f>
        <v>98.0952380952381</v>
      </c>
      <c r="G80" s="41"/>
      <c r="H80" s="122">
        <v>18.344</v>
      </c>
      <c r="I80" s="123">
        <v>18.232020000000002</v>
      </c>
      <c r="J80" s="123">
        <v>18.08802</v>
      </c>
      <c r="K80" s="42">
        <f>IF(I80&gt;0,100*J80/I80,0)</f>
        <v>99.21018076987629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57</v>
      </c>
      <c r="D82" s="31">
        <v>51</v>
      </c>
      <c r="E82" s="31">
        <v>57</v>
      </c>
      <c r="F82" s="32"/>
      <c r="G82" s="32"/>
      <c r="H82" s="121">
        <v>1.157</v>
      </c>
      <c r="I82" s="121">
        <v>1.03</v>
      </c>
      <c r="J82" s="121">
        <v>1.157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>
        <v>57</v>
      </c>
      <c r="D84" s="39">
        <v>51</v>
      </c>
      <c r="E84" s="39">
        <v>57</v>
      </c>
      <c r="F84" s="40">
        <f>IF(D84&gt;0,100*E84/D84,0)</f>
        <v>111.76470588235294</v>
      </c>
      <c r="G84" s="41"/>
      <c r="H84" s="122">
        <v>1.157</v>
      </c>
      <c r="I84" s="123">
        <v>1.03</v>
      </c>
      <c r="J84" s="123">
        <v>1.157</v>
      </c>
      <c r="K84" s="42">
        <f>IF(I84&gt;0,100*J84/I84,0)</f>
        <v>112.33009708737865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>
        <v>2465</v>
      </c>
      <c r="D88" s="54">
        <v>2403</v>
      </c>
      <c r="E88" s="54">
        <v>2395</v>
      </c>
      <c r="F88" s="55">
        <f>IF(D88&gt;0,100*E88/D88,0)</f>
        <v>99.66708281315023</v>
      </c>
      <c r="G88" s="41"/>
      <c r="H88" s="126">
        <v>69.619</v>
      </c>
      <c r="I88" s="127">
        <v>68.52602</v>
      </c>
      <c r="J88" s="127">
        <v>68.53401999999998</v>
      </c>
      <c r="K88" s="55">
        <f>IF(I88&gt;0,100*J88/I88,0)</f>
        <v>100.01167439754998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6"/>
  <sheetViews>
    <sheetView zoomScalePageLayoutView="0" workbookViewId="0" topLeftCell="A1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262</v>
      </c>
      <c r="D7" s="22" t="s">
        <v>262</v>
      </c>
      <c r="E7" s="22">
        <v>11</v>
      </c>
      <c r="F7" s="23" t="str">
        <f>CONCATENATE(D6,"=100")</f>
        <v>2014=100</v>
      </c>
      <c r="G7" s="24"/>
      <c r="H7" s="21" t="s">
        <v>262</v>
      </c>
      <c r="I7" s="22" t="s">
        <v>262</v>
      </c>
      <c r="J7" s="22">
        <v>1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</v>
      </c>
      <c r="D9" s="31">
        <v>1</v>
      </c>
      <c r="E9" s="31">
        <v>1</v>
      </c>
      <c r="F9" s="32"/>
      <c r="G9" s="32"/>
      <c r="H9" s="121">
        <v>0.020833333333333336</v>
      </c>
      <c r="I9" s="121">
        <v>0.021</v>
      </c>
      <c r="J9" s="121">
        <v>0.021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>
        <v>3</v>
      </c>
      <c r="D12" s="31">
        <v>3</v>
      </c>
      <c r="E12" s="31">
        <v>3</v>
      </c>
      <c r="F12" s="32"/>
      <c r="G12" s="32"/>
      <c r="H12" s="121">
        <v>0.07107583333333334</v>
      </c>
      <c r="I12" s="121">
        <v>0.064</v>
      </c>
      <c r="J12" s="121">
        <v>0.043</v>
      </c>
      <c r="K12" s="33"/>
    </row>
    <row r="13" spans="1:11" s="43" customFormat="1" ht="11.25" customHeight="1">
      <c r="A13" s="37" t="s">
        <v>12</v>
      </c>
      <c r="B13" s="38"/>
      <c r="C13" s="39">
        <v>4</v>
      </c>
      <c r="D13" s="39">
        <v>4</v>
      </c>
      <c r="E13" s="39">
        <v>4</v>
      </c>
      <c r="F13" s="40">
        <f>IF(D13&gt;0,100*E13/D13,0)</f>
        <v>100</v>
      </c>
      <c r="G13" s="41"/>
      <c r="H13" s="122">
        <v>0.09190916666666668</v>
      </c>
      <c r="I13" s="123">
        <v>0.085</v>
      </c>
      <c r="J13" s="123">
        <v>0.064</v>
      </c>
      <c r="K13" s="42">
        <f>IF(I13&gt;0,100*J13/I13,0)</f>
        <v>75.29411764705883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1</v>
      </c>
      <c r="D15" s="39">
        <v>1</v>
      </c>
      <c r="E15" s="39">
        <v>1</v>
      </c>
      <c r="F15" s="40">
        <f>IF(D15&gt;0,100*E15/D15,0)</f>
        <v>100</v>
      </c>
      <c r="G15" s="41"/>
      <c r="H15" s="122">
        <v>0.02</v>
      </c>
      <c r="I15" s="123">
        <v>0.01</v>
      </c>
      <c r="J15" s="123">
        <v>0.01</v>
      </c>
      <c r="K15" s="42">
        <f>IF(I15&gt;0,100*J15/I15,0)</f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3</v>
      </c>
      <c r="D17" s="39">
        <v>3</v>
      </c>
      <c r="E17" s="39">
        <v>3</v>
      </c>
      <c r="F17" s="40">
        <f>IF(D17&gt;0,100*E17/D17,0)</f>
        <v>100</v>
      </c>
      <c r="G17" s="41"/>
      <c r="H17" s="122">
        <v>0.016</v>
      </c>
      <c r="I17" s="123">
        <v>0.036</v>
      </c>
      <c r="J17" s="123">
        <v>0.016</v>
      </c>
      <c r="K17" s="42">
        <f>IF(I17&gt;0,100*J17/I17,0)</f>
        <v>44.44444444444445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35</v>
      </c>
      <c r="D19" s="31">
        <v>25</v>
      </c>
      <c r="E19" s="31">
        <v>29</v>
      </c>
      <c r="F19" s="32"/>
      <c r="G19" s="32"/>
      <c r="H19" s="121">
        <v>0.341</v>
      </c>
      <c r="I19" s="121">
        <v>0.343</v>
      </c>
      <c r="J19" s="121">
        <v>0.316</v>
      </c>
      <c r="K19" s="33"/>
    </row>
    <row r="20" spans="1:11" s="34" customFormat="1" ht="11.25" customHeight="1">
      <c r="A20" s="36" t="s">
        <v>16</v>
      </c>
      <c r="B20" s="30"/>
      <c r="C20" s="31">
        <v>2</v>
      </c>
      <c r="D20" s="31">
        <v>2</v>
      </c>
      <c r="E20" s="31">
        <v>2</v>
      </c>
      <c r="F20" s="32"/>
      <c r="G20" s="32"/>
      <c r="H20" s="121">
        <v>0.031</v>
      </c>
      <c r="I20" s="121">
        <v>0.033</v>
      </c>
      <c r="J20" s="121">
        <v>0.032</v>
      </c>
      <c r="K20" s="33"/>
    </row>
    <row r="21" spans="1:11" s="34" customFormat="1" ht="11.25" customHeight="1">
      <c r="A21" s="36" t="s">
        <v>17</v>
      </c>
      <c r="B21" s="30"/>
      <c r="C21" s="31">
        <v>2</v>
      </c>
      <c r="D21" s="31">
        <v>2</v>
      </c>
      <c r="E21" s="31">
        <v>2</v>
      </c>
      <c r="F21" s="32"/>
      <c r="G21" s="32"/>
      <c r="H21" s="121">
        <v>0.031</v>
      </c>
      <c r="I21" s="121">
        <v>0.033</v>
      </c>
      <c r="J21" s="121">
        <v>0.031</v>
      </c>
      <c r="K21" s="33"/>
    </row>
    <row r="22" spans="1:11" s="43" customFormat="1" ht="11.25" customHeight="1">
      <c r="A22" s="37" t="s">
        <v>18</v>
      </c>
      <c r="B22" s="38"/>
      <c r="C22" s="39">
        <v>39</v>
      </c>
      <c r="D22" s="39">
        <v>29</v>
      </c>
      <c r="E22" s="39">
        <v>33</v>
      </c>
      <c r="F22" s="40">
        <f>IF(D22&gt;0,100*E22/D22,0)</f>
        <v>113.79310344827586</v>
      </c>
      <c r="G22" s="41"/>
      <c r="H22" s="122">
        <v>0.403</v>
      </c>
      <c r="I22" s="123">
        <v>0.40900000000000003</v>
      </c>
      <c r="J22" s="123">
        <v>0.379</v>
      </c>
      <c r="K22" s="42">
        <f>IF(I22&gt;0,100*J22/I22,0)</f>
        <v>92.66503667481662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780</v>
      </c>
      <c r="D24" s="39">
        <v>759</v>
      </c>
      <c r="E24" s="39">
        <v>735</v>
      </c>
      <c r="F24" s="40">
        <f>IF(D24&gt;0,100*E24/D24,0)</f>
        <v>96.83794466403162</v>
      </c>
      <c r="G24" s="41"/>
      <c r="H24" s="122">
        <v>17.193</v>
      </c>
      <c r="I24" s="123">
        <v>16.17</v>
      </c>
      <c r="J24" s="123">
        <v>15.768</v>
      </c>
      <c r="K24" s="42">
        <f>IF(I24&gt;0,100*J24/I24,0)</f>
        <v>97.5139146567718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10</v>
      </c>
      <c r="D26" s="39">
        <v>9</v>
      </c>
      <c r="E26" s="39">
        <v>9</v>
      </c>
      <c r="F26" s="40">
        <f>IF(D26&gt;0,100*E26/D26,0)</f>
        <v>100</v>
      </c>
      <c r="G26" s="41"/>
      <c r="H26" s="122">
        <v>0.22</v>
      </c>
      <c r="I26" s="123">
        <v>0.189</v>
      </c>
      <c r="J26" s="123">
        <v>0.18</v>
      </c>
      <c r="K26" s="42">
        <f>IF(I26&gt;0,100*J26/I26,0)</f>
        <v>95.23809523809524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124</v>
      </c>
      <c r="D28" s="31">
        <v>110</v>
      </c>
      <c r="E28" s="31">
        <v>16</v>
      </c>
      <c r="F28" s="32"/>
      <c r="G28" s="32"/>
      <c r="H28" s="121">
        <v>2.232</v>
      </c>
      <c r="I28" s="121">
        <v>1.87</v>
      </c>
      <c r="J28" s="121">
        <v>0.272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>
        <v>55</v>
      </c>
      <c r="E30" s="31">
        <v>89</v>
      </c>
      <c r="F30" s="32"/>
      <c r="G30" s="32"/>
      <c r="H30" s="121"/>
      <c r="I30" s="121">
        <v>1.1</v>
      </c>
      <c r="J30" s="121">
        <v>1.78</v>
      </c>
      <c r="K30" s="33"/>
    </row>
    <row r="31" spans="1:11" s="43" customFormat="1" ht="11.25" customHeight="1">
      <c r="A31" s="44" t="s">
        <v>24</v>
      </c>
      <c r="B31" s="38"/>
      <c r="C31" s="39">
        <v>124</v>
      </c>
      <c r="D31" s="39">
        <v>165</v>
      </c>
      <c r="E31" s="39">
        <v>105</v>
      </c>
      <c r="F31" s="40">
        <f>IF(D31&gt;0,100*E31/D31,0)</f>
        <v>63.63636363636363</v>
      </c>
      <c r="G31" s="41"/>
      <c r="H31" s="122">
        <v>2.232</v>
      </c>
      <c r="I31" s="123">
        <v>2.97</v>
      </c>
      <c r="J31" s="123">
        <v>2.052</v>
      </c>
      <c r="K31" s="42">
        <f>IF(I31&gt;0,100*J31/I31,0)</f>
        <v>69.0909090909091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126</v>
      </c>
      <c r="D33" s="31">
        <v>110</v>
      </c>
      <c r="E33" s="31">
        <v>100</v>
      </c>
      <c r="F33" s="32"/>
      <c r="G33" s="32"/>
      <c r="H33" s="121">
        <v>1.06</v>
      </c>
      <c r="I33" s="121">
        <v>0.92</v>
      </c>
      <c r="J33" s="121">
        <v>0.84</v>
      </c>
      <c r="K33" s="33"/>
    </row>
    <row r="34" spans="1:11" s="34" customFormat="1" ht="11.25" customHeight="1">
      <c r="A34" s="36" t="s">
        <v>26</v>
      </c>
      <c r="B34" s="30"/>
      <c r="C34" s="31">
        <v>21</v>
      </c>
      <c r="D34" s="31">
        <v>19</v>
      </c>
      <c r="E34" s="31">
        <v>19</v>
      </c>
      <c r="F34" s="32"/>
      <c r="G34" s="32"/>
      <c r="H34" s="121">
        <v>0.298</v>
      </c>
      <c r="I34" s="121">
        <v>0.291</v>
      </c>
      <c r="J34" s="121">
        <v>0.3</v>
      </c>
      <c r="K34" s="33"/>
    </row>
    <row r="35" spans="1:11" s="34" customFormat="1" ht="11.25" customHeight="1">
      <c r="A35" s="36" t="s">
        <v>27</v>
      </c>
      <c r="B35" s="30"/>
      <c r="C35" s="31">
        <v>37</v>
      </c>
      <c r="D35" s="31">
        <v>29</v>
      </c>
      <c r="E35" s="31">
        <v>30</v>
      </c>
      <c r="F35" s="32"/>
      <c r="G35" s="32"/>
      <c r="H35" s="121">
        <v>0.56</v>
      </c>
      <c r="I35" s="121">
        <v>0.428</v>
      </c>
      <c r="J35" s="121">
        <v>0.45</v>
      </c>
      <c r="K35" s="33"/>
    </row>
    <row r="36" spans="1:11" s="34" customFormat="1" ht="11.25" customHeight="1">
      <c r="A36" s="36" t="s">
        <v>28</v>
      </c>
      <c r="B36" s="30"/>
      <c r="C36" s="31">
        <v>106</v>
      </c>
      <c r="D36" s="31">
        <v>106</v>
      </c>
      <c r="E36" s="31">
        <v>106</v>
      </c>
      <c r="F36" s="32"/>
      <c r="G36" s="32"/>
      <c r="H36" s="121">
        <v>1.591</v>
      </c>
      <c r="I36" s="121">
        <v>1.59</v>
      </c>
      <c r="J36" s="121">
        <v>1.59</v>
      </c>
      <c r="K36" s="33"/>
    </row>
    <row r="37" spans="1:11" s="43" customFormat="1" ht="11.25" customHeight="1">
      <c r="A37" s="37" t="s">
        <v>29</v>
      </c>
      <c r="B37" s="38"/>
      <c r="C37" s="39">
        <v>290</v>
      </c>
      <c r="D37" s="39">
        <v>264</v>
      </c>
      <c r="E37" s="39">
        <v>255</v>
      </c>
      <c r="F37" s="40">
        <f>IF(D37&gt;0,100*E37/D37,0)</f>
        <v>96.5909090909091</v>
      </c>
      <c r="G37" s="41"/>
      <c r="H37" s="122">
        <v>3.5090000000000003</v>
      </c>
      <c r="I37" s="123">
        <v>3.229</v>
      </c>
      <c r="J37" s="123">
        <v>3.1799999999999997</v>
      </c>
      <c r="K37" s="42">
        <f>IF(I37&gt;0,100*J37/I37,0)</f>
        <v>98.48250232270053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19</v>
      </c>
      <c r="D39" s="39">
        <v>9</v>
      </c>
      <c r="E39" s="39">
        <v>15</v>
      </c>
      <c r="F39" s="40">
        <f>IF(D39&gt;0,100*E39/D39,0)</f>
        <v>166.66666666666666</v>
      </c>
      <c r="G39" s="41"/>
      <c r="H39" s="122">
        <v>0.354</v>
      </c>
      <c r="I39" s="123">
        <v>0.195</v>
      </c>
      <c r="J39" s="123">
        <v>0.315</v>
      </c>
      <c r="K39" s="42">
        <f>IF(I39&gt;0,100*J39/I39,0)</f>
        <v>161.53846153846152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>
        <v>32</v>
      </c>
      <c r="E42" s="31"/>
      <c r="F42" s="32"/>
      <c r="G42" s="32"/>
      <c r="H42" s="121"/>
      <c r="I42" s="121">
        <v>0.8</v>
      </c>
      <c r="J42" s="121"/>
      <c r="K42" s="33"/>
    </row>
    <row r="43" spans="1:11" s="34" customFormat="1" ht="11.25" customHeight="1">
      <c r="A43" s="36" t="s">
        <v>33</v>
      </c>
      <c r="B43" s="30"/>
      <c r="C43" s="31">
        <v>2</v>
      </c>
      <c r="D43" s="31">
        <v>2</v>
      </c>
      <c r="E43" s="31">
        <v>88</v>
      </c>
      <c r="F43" s="32"/>
      <c r="G43" s="32"/>
      <c r="H43" s="121">
        <v>0.03</v>
      </c>
      <c r="I43" s="121">
        <v>0.03</v>
      </c>
      <c r="J43" s="121">
        <v>1.056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>
        <v>5</v>
      </c>
      <c r="D45" s="31">
        <v>5</v>
      </c>
      <c r="E45" s="31">
        <v>5</v>
      </c>
      <c r="F45" s="32"/>
      <c r="G45" s="32"/>
      <c r="H45" s="121">
        <v>0.1</v>
      </c>
      <c r="I45" s="121">
        <v>0.12</v>
      </c>
      <c r="J45" s="121">
        <v>0.12</v>
      </c>
      <c r="K45" s="33"/>
    </row>
    <row r="46" spans="1:11" s="34" customFormat="1" ht="11.25" customHeight="1">
      <c r="A46" s="36" t="s">
        <v>36</v>
      </c>
      <c r="B46" s="30"/>
      <c r="C46" s="31">
        <v>26</v>
      </c>
      <c r="D46" s="31">
        <v>26</v>
      </c>
      <c r="E46" s="31">
        <v>11</v>
      </c>
      <c r="F46" s="32"/>
      <c r="G46" s="32"/>
      <c r="H46" s="121">
        <v>0.39</v>
      </c>
      <c r="I46" s="121">
        <v>0.39</v>
      </c>
      <c r="J46" s="121">
        <v>0.165</v>
      </c>
      <c r="K46" s="33"/>
    </row>
    <row r="47" spans="1:11" s="34" customFormat="1" ht="11.25" customHeight="1">
      <c r="A47" s="36" t="s">
        <v>37</v>
      </c>
      <c r="B47" s="30"/>
      <c r="C47" s="31"/>
      <c r="D47" s="31">
        <v>1</v>
      </c>
      <c r="E47" s="31">
        <v>1</v>
      </c>
      <c r="F47" s="32"/>
      <c r="G47" s="32"/>
      <c r="H47" s="121"/>
      <c r="I47" s="121">
        <v>0.003</v>
      </c>
      <c r="J47" s="121">
        <v>0.002</v>
      </c>
      <c r="K47" s="33"/>
    </row>
    <row r="48" spans="1:11" s="34" customFormat="1" ht="11.25" customHeight="1">
      <c r="A48" s="36" t="s">
        <v>38</v>
      </c>
      <c r="B48" s="30"/>
      <c r="C48" s="31">
        <v>232</v>
      </c>
      <c r="D48" s="31">
        <v>274</v>
      </c>
      <c r="E48" s="31">
        <v>350</v>
      </c>
      <c r="F48" s="32"/>
      <c r="G48" s="32"/>
      <c r="H48" s="121">
        <v>3.48</v>
      </c>
      <c r="I48" s="121">
        <v>6.014</v>
      </c>
      <c r="J48" s="121">
        <v>5.25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>
        <v>265</v>
      </c>
      <c r="D50" s="39">
        <v>340</v>
      </c>
      <c r="E50" s="39">
        <v>455</v>
      </c>
      <c r="F50" s="40">
        <f>IF(D50&gt;0,100*E50/D50,0)</f>
        <v>133.8235294117647</v>
      </c>
      <c r="G50" s="41"/>
      <c r="H50" s="122">
        <v>4</v>
      </c>
      <c r="I50" s="123">
        <v>7.357</v>
      </c>
      <c r="J50" s="123">
        <v>6.593</v>
      </c>
      <c r="K50" s="42">
        <f>IF(I50&gt;0,100*J50/I50,0)</f>
        <v>89.61533233655021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/>
      <c r="E52" s="39"/>
      <c r="F52" s="40"/>
      <c r="G52" s="41"/>
      <c r="H52" s="122">
        <v>0.018</v>
      </c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325</v>
      </c>
      <c r="D54" s="31">
        <v>215</v>
      </c>
      <c r="E54" s="31">
        <v>250</v>
      </c>
      <c r="F54" s="32"/>
      <c r="G54" s="32"/>
      <c r="H54" s="121">
        <v>6.875</v>
      </c>
      <c r="I54" s="121">
        <v>5.375</v>
      </c>
      <c r="J54" s="121">
        <v>6.25</v>
      </c>
      <c r="K54" s="33"/>
    </row>
    <row r="55" spans="1:11" s="34" customFormat="1" ht="11.25" customHeight="1">
      <c r="A55" s="36" t="s">
        <v>43</v>
      </c>
      <c r="B55" s="30"/>
      <c r="C55" s="31">
        <v>15</v>
      </c>
      <c r="D55" s="31">
        <v>8</v>
      </c>
      <c r="E55" s="31">
        <v>6</v>
      </c>
      <c r="F55" s="32"/>
      <c r="G55" s="32"/>
      <c r="H55" s="121">
        <v>0.24</v>
      </c>
      <c r="I55" s="121">
        <v>0.128</v>
      </c>
      <c r="J55" s="121">
        <v>0.096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15</v>
      </c>
      <c r="D58" s="31">
        <v>15</v>
      </c>
      <c r="E58" s="31">
        <v>15</v>
      </c>
      <c r="F58" s="32"/>
      <c r="G58" s="32"/>
      <c r="H58" s="121">
        <v>0.27</v>
      </c>
      <c r="I58" s="121">
        <v>0.27</v>
      </c>
      <c r="J58" s="121">
        <v>0.258</v>
      </c>
      <c r="K58" s="33"/>
    </row>
    <row r="59" spans="1:11" s="43" customFormat="1" ht="11.25" customHeight="1">
      <c r="A59" s="37" t="s">
        <v>47</v>
      </c>
      <c r="B59" s="38"/>
      <c r="C59" s="39">
        <v>355</v>
      </c>
      <c r="D59" s="39">
        <v>238</v>
      </c>
      <c r="E59" s="39">
        <v>271</v>
      </c>
      <c r="F59" s="40">
        <f>IF(D59&gt;0,100*E59/D59,0)</f>
        <v>113.8655462184874</v>
      </c>
      <c r="G59" s="41"/>
      <c r="H59" s="122">
        <v>7.385</v>
      </c>
      <c r="I59" s="123">
        <v>5.773</v>
      </c>
      <c r="J59" s="123">
        <v>6.604</v>
      </c>
      <c r="K59" s="42">
        <f>IF(I59&gt;0,100*J59/I59,0)</f>
        <v>114.3945955309198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180</v>
      </c>
      <c r="D61" s="31">
        <v>324</v>
      </c>
      <c r="E61" s="31">
        <v>320</v>
      </c>
      <c r="F61" s="32"/>
      <c r="G61" s="32"/>
      <c r="H61" s="121">
        <v>5</v>
      </c>
      <c r="I61" s="121">
        <v>8.1</v>
      </c>
      <c r="J61" s="121">
        <v>7.8</v>
      </c>
      <c r="K61" s="33"/>
    </row>
    <row r="62" spans="1:11" s="34" customFormat="1" ht="11.25" customHeight="1">
      <c r="A62" s="36" t="s">
        <v>49</v>
      </c>
      <c r="B62" s="30"/>
      <c r="C62" s="31">
        <v>21</v>
      </c>
      <c r="D62" s="31">
        <v>26</v>
      </c>
      <c r="E62" s="31">
        <v>21</v>
      </c>
      <c r="F62" s="32"/>
      <c r="G62" s="32"/>
      <c r="H62" s="121">
        <v>0.425</v>
      </c>
      <c r="I62" s="121">
        <v>0.442</v>
      </c>
      <c r="J62" s="121">
        <v>0.473</v>
      </c>
      <c r="K62" s="33"/>
    </row>
    <row r="63" spans="1:11" s="34" customFormat="1" ht="11.25" customHeight="1">
      <c r="A63" s="36" t="s">
        <v>50</v>
      </c>
      <c r="B63" s="30"/>
      <c r="C63" s="31">
        <v>166</v>
      </c>
      <c r="D63" s="31">
        <v>179</v>
      </c>
      <c r="E63" s="31">
        <v>179</v>
      </c>
      <c r="F63" s="32"/>
      <c r="G63" s="32"/>
      <c r="H63" s="121">
        <v>2.2</v>
      </c>
      <c r="I63" s="121">
        <v>3.27</v>
      </c>
      <c r="J63" s="121">
        <v>3.496</v>
      </c>
      <c r="K63" s="33"/>
    </row>
    <row r="64" spans="1:11" s="43" customFormat="1" ht="11.25" customHeight="1">
      <c r="A64" s="37" t="s">
        <v>51</v>
      </c>
      <c r="B64" s="38"/>
      <c r="C64" s="39">
        <v>367</v>
      </c>
      <c r="D64" s="39">
        <v>529</v>
      </c>
      <c r="E64" s="39">
        <v>520</v>
      </c>
      <c r="F64" s="40">
        <f>IF(D64&gt;0,100*E64/D64,0)</f>
        <v>98.29867674858222</v>
      </c>
      <c r="G64" s="41"/>
      <c r="H64" s="122">
        <v>7.625</v>
      </c>
      <c r="I64" s="123">
        <v>11.812</v>
      </c>
      <c r="J64" s="123">
        <v>11.769</v>
      </c>
      <c r="K64" s="42">
        <f>IF(I64&gt;0,100*J64/I64,0)</f>
        <v>99.63596342702338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127</v>
      </c>
      <c r="D66" s="39">
        <v>117</v>
      </c>
      <c r="E66" s="39">
        <v>360</v>
      </c>
      <c r="F66" s="40">
        <f>IF(D66&gt;0,100*E66/D66,0)</f>
        <v>307.6923076923077</v>
      </c>
      <c r="G66" s="41"/>
      <c r="H66" s="122">
        <v>2.35</v>
      </c>
      <c r="I66" s="123">
        <v>2.165</v>
      </c>
      <c r="J66" s="123">
        <v>9</v>
      </c>
      <c r="K66" s="42">
        <f>IF(I66&gt;0,100*J66/I66,0)</f>
        <v>415.70438799076214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259</v>
      </c>
      <c r="D68" s="31">
        <v>300</v>
      </c>
      <c r="E68" s="31">
        <v>300</v>
      </c>
      <c r="F68" s="32"/>
      <c r="G68" s="32"/>
      <c r="H68" s="121">
        <v>4.2</v>
      </c>
      <c r="I68" s="121">
        <v>5.083</v>
      </c>
      <c r="J68" s="121">
        <v>5.6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>
        <v>259</v>
      </c>
      <c r="D70" s="39">
        <v>300</v>
      </c>
      <c r="E70" s="39">
        <v>300</v>
      </c>
      <c r="F70" s="40">
        <f>IF(D70&gt;0,100*E70/D70,0)</f>
        <v>100</v>
      </c>
      <c r="G70" s="41"/>
      <c r="H70" s="122">
        <v>4.2</v>
      </c>
      <c r="I70" s="123">
        <v>5.083</v>
      </c>
      <c r="J70" s="123">
        <v>5.6</v>
      </c>
      <c r="K70" s="42">
        <f>IF(I70&gt;0,100*J70/I70,0)</f>
        <v>110.17115876450914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15</v>
      </c>
      <c r="D72" s="31">
        <v>285</v>
      </c>
      <c r="E72" s="31">
        <v>305</v>
      </c>
      <c r="F72" s="32"/>
      <c r="G72" s="32"/>
      <c r="H72" s="121">
        <v>0.115</v>
      </c>
      <c r="I72" s="121">
        <v>2.855</v>
      </c>
      <c r="J72" s="121">
        <v>3.055</v>
      </c>
      <c r="K72" s="33"/>
    </row>
    <row r="73" spans="1:11" s="34" customFormat="1" ht="11.25" customHeight="1">
      <c r="A73" s="36" t="s">
        <v>57</v>
      </c>
      <c r="B73" s="30"/>
      <c r="C73" s="31">
        <v>15</v>
      </c>
      <c r="D73" s="31">
        <v>8</v>
      </c>
      <c r="E73" s="31">
        <v>65</v>
      </c>
      <c r="F73" s="32"/>
      <c r="G73" s="32"/>
      <c r="H73" s="121">
        <v>0.4</v>
      </c>
      <c r="I73" s="121">
        <v>0.184</v>
      </c>
      <c r="J73" s="121">
        <v>1.235</v>
      </c>
      <c r="K73" s="33"/>
    </row>
    <row r="74" spans="1:11" s="34" customFormat="1" ht="11.25" customHeight="1">
      <c r="A74" s="36" t="s">
        <v>58</v>
      </c>
      <c r="B74" s="30"/>
      <c r="C74" s="31">
        <v>89</v>
      </c>
      <c r="D74" s="31">
        <v>85</v>
      </c>
      <c r="E74" s="31">
        <v>85</v>
      </c>
      <c r="F74" s="32"/>
      <c r="G74" s="32"/>
      <c r="H74" s="121">
        <v>2</v>
      </c>
      <c r="I74" s="121">
        <v>1.688</v>
      </c>
      <c r="J74" s="121">
        <v>1.7</v>
      </c>
      <c r="K74" s="33"/>
    </row>
    <row r="75" spans="1:11" s="34" customFormat="1" ht="11.25" customHeight="1">
      <c r="A75" s="36" t="s">
        <v>59</v>
      </c>
      <c r="B75" s="30"/>
      <c r="C75" s="31">
        <v>113</v>
      </c>
      <c r="D75" s="31">
        <v>68</v>
      </c>
      <c r="E75" s="31">
        <v>68</v>
      </c>
      <c r="F75" s="32"/>
      <c r="G75" s="32"/>
      <c r="H75" s="121">
        <v>1.386</v>
      </c>
      <c r="I75" s="121">
        <v>1.001</v>
      </c>
      <c r="J75" s="121">
        <v>1.0012</v>
      </c>
      <c r="K75" s="33"/>
    </row>
    <row r="76" spans="1:11" s="34" customFormat="1" ht="11.25" customHeight="1">
      <c r="A76" s="36" t="s">
        <v>60</v>
      </c>
      <c r="B76" s="30"/>
      <c r="C76" s="31">
        <v>5</v>
      </c>
      <c r="D76" s="31"/>
      <c r="E76" s="31"/>
      <c r="F76" s="32"/>
      <c r="G76" s="32"/>
      <c r="H76" s="121">
        <v>0.07</v>
      </c>
      <c r="I76" s="121"/>
      <c r="J76" s="121"/>
      <c r="K76" s="33"/>
    </row>
    <row r="77" spans="1:11" s="34" customFormat="1" ht="11.25" customHeight="1">
      <c r="A77" s="36" t="s">
        <v>61</v>
      </c>
      <c r="B77" s="30"/>
      <c r="C77" s="31">
        <v>22</v>
      </c>
      <c r="D77" s="31">
        <v>19</v>
      </c>
      <c r="E77" s="31">
        <v>19</v>
      </c>
      <c r="F77" s="32"/>
      <c r="G77" s="32"/>
      <c r="H77" s="121">
        <v>0.551</v>
      </c>
      <c r="I77" s="121">
        <v>0.217</v>
      </c>
      <c r="J77" s="121">
        <v>0.255</v>
      </c>
      <c r="K77" s="33"/>
    </row>
    <row r="78" spans="1:11" s="34" customFormat="1" ht="11.25" customHeight="1">
      <c r="A78" s="36" t="s">
        <v>62</v>
      </c>
      <c r="B78" s="30"/>
      <c r="C78" s="31">
        <v>18</v>
      </c>
      <c r="D78" s="31">
        <v>18</v>
      </c>
      <c r="E78" s="31">
        <v>20</v>
      </c>
      <c r="F78" s="32"/>
      <c r="G78" s="32"/>
      <c r="H78" s="121">
        <v>0.41</v>
      </c>
      <c r="I78" s="121">
        <v>0.36</v>
      </c>
      <c r="J78" s="121">
        <v>0.4</v>
      </c>
      <c r="K78" s="33"/>
    </row>
    <row r="79" spans="1:11" s="34" customFormat="1" ht="11.25" customHeight="1">
      <c r="A79" s="36" t="s">
        <v>63</v>
      </c>
      <c r="B79" s="30"/>
      <c r="C79" s="31">
        <v>33</v>
      </c>
      <c r="D79" s="31">
        <v>26</v>
      </c>
      <c r="E79" s="31">
        <v>25</v>
      </c>
      <c r="F79" s="32"/>
      <c r="G79" s="32"/>
      <c r="H79" s="121">
        <v>0.417</v>
      </c>
      <c r="I79" s="121">
        <v>0.455</v>
      </c>
      <c r="J79" s="121">
        <v>0.45</v>
      </c>
      <c r="K79" s="33"/>
    </row>
    <row r="80" spans="1:11" s="43" customFormat="1" ht="11.25" customHeight="1">
      <c r="A80" s="44" t="s">
        <v>64</v>
      </c>
      <c r="B80" s="38"/>
      <c r="C80" s="39">
        <v>310</v>
      </c>
      <c r="D80" s="39">
        <v>509</v>
      </c>
      <c r="E80" s="39">
        <v>587</v>
      </c>
      <c r="F80" s="40">
        <f>IF(D80&gt;0,100*E80/D80,0)</f>
        <v>115.32416502946955</v>
      </c>
      <c r="G80" s="41"/>
      <c r="H80" s="122">
        <v>5.348999999999999</v>
      </c>
      <c r="I80" s="123">
        <v>6.76</v>
      </c>
      <c r="J80" s="123">
        <v>8.0962</v>
      </c>
      <c r="K80" s="42">
        <f>IF(I80&gt;0,100*J80/I80,0)</f>
        <v>119.76627218934912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19</v>
      </c>
      <c r="D82" s="31">
        <v>25</v>
      </c>
      <c r="E82" s="31">
        <v>25</v>
      </c>
      <c r="F82" s="32"/>
      <c r="G82" s="32"/>
      <c r="H82" s="121">
        <v>0.382</v>
      </c>
      <c r="I82" s="121">
        <v>0.465</v>
      </c>
      <c r="J82" s="121">
        <v>0.465</v>
      </c>
      <c r="K82" s="33"/>
    </row>
    <row r="83" spans="1:11" s="34" customFormat="1" ht="11.25" customHeight="1">
      <c r="A83" s="36" t="s">
        <v>66</v>
      </c>
      <c r="B83" s="30"/>
      <c r="C83" s="31">
        <v>29</v>
      </c>
      <c r="D83" s="31">
        <v>34</v>
      </c>
      <c r="E83" s="31">
        <v>34</v>
      </c>
      <c r="F83" s="32"/>
      <c r="G83" s="32"/>
      <c r="H83" s="121">
        <v>0.59</v>
      </c>
      <c r="I83" s="121">
        <v>0.656</v>
      </c>
      <c r="J83" s="121">
        <v>0.65</v>
      </c>
      <c r="K83" s="33"/>
    </row>
    <row r="84" spans="1:11" s="43" customFormat="1" ht="11.25" customHeight="1">
      <c r="A84" s="37" t="s">
        <v>67</v>
      </c>
      <c r="B84" s="38"/>
      <c r="C84" s="39">
        <v>48</v>
      </c>
      <c r="D84" s="39">
        <v>59</v>
      </c>
      <c r="E84" s="39">
        <v>59</v>
      </c>
      <c r="F84" s="40">
        <f>IF(D84&gt;0,100*E84/D84,0)</f>
        <v>100</v>
      </c>
      <c r="G84" s="41"/>
      <c r="H84" s="122">
        <v>0.972</v>
      </c>
      <c r="I84" s="123">
        <v>1.121</v>
      </c>
      <c r="J84" s="123">
        <v>1.115</v>
      </c>
      <c r="K84" s="42">
        <f>IF(I84&gt;0,100*J84/I84,0)</f>
        <v>99.46476360392506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>
        <v>3002</v>
      </c>
      <c r="D88" s="54">
        <v>3335</v>
      </c>
      <c r="E88" s="54">
        <v>3712</v>
      </c>
      <c r="F88" s="55">
        <f>IF(D88&gt;0,100*E88/D88,0)</f>
        <v>111.30434782608695</v>
      </c>
      <c r="G88" s="41"/>
      <c r="H88" s="126">
        <v>55.93790916666667</v>
      </c>
      <c r="I88" s="127">
        <v>63.364</v>
      </c>
      <c r="J88" s="127">
        <v>70.74119999999999</v>
      </c>
      <c r="K88" s="55">
        <f>IF(I88&gt;0,100*J88/I88,0)</f>
        <v>111.64257306988193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6"/>
  <sheetViews>
    <sheetView zoomScalePageLayoutView="0" workbookViewId="0" topLeftCell="A61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262</v>
      </c>
      <c r="D7" s="22" t="s">
        <v>7</v>
      </c>
      <c r="E7" s="22">
        <v>1</v>
      </c>
      <c r="F7" s="23" t="str">
        <f>CONCATENATE(D6,"=100")</f>
        <v>2015=100</v>
      </c>
      <c r="G7" s="24"/>
      <c r="H7" s="21" t="s">
        <v>262</v>
      </c>
      <c r="I7" s="22" t="s">
        <v>7</v>
      </c>
      <c r="J7" s="22">
        <v>12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1</v>
      </c>
      <c r="D24" s="39">
        <v>1</v>
      </c>
      <c r="E24" s="39">
        <v>1</v>
      </c>
      <c r="F24" s="40">
        <f>IF(D24&gt;0,100*E24/D24,0)</f>
        <v>100</v>
      </c>
      <c r="G24" s="41"/>
      <c r="H24" s="122">
        <v>0.315</v>
      </c>
      <c r="I24" s="123">
        <v>0.315</v>
      </c>
      <c r="J24" s="123">
        <v>0.36</v>
      </c>
      <c r="K24" s="42">
        <f>IF(I24&gt;0,100*J24/I24,0)</f>
        <v>114.28571428571429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46</v>
      </c>
      <c r="D26" s="39">
        <v>47</v>
      </c>
      <c r="E26" s="39">
        <v>47</v>
      </c>
      <c r="F26" s="40">
        <f>IF(D26&gt;0,100*E26/D26,0)</f>
        <v>100</v>
      </c>
      <c r="G26" s="41"/>
      <c r="H26" s="122">
        <v>5.29</v>
      </c>
      <c r="I26" s="123">
        <v>5.3</v>
      </c>
      <c r="J26" s="123">
        <v>5.2</v>
      </c>
      <c r="K26" s="42">
        <f>IF(I26&gt;0,100*J26/I26,0)</f>
        <v>98.11320754716982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/>
      <c r="I30" s="121"/>
      <c r="J30" s="121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/>
      <c r="I31" s="123"/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/>
      <c r="I33" s="121"/>
      <c r="J33" s="121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/>
      <c r="I34" s="121"/>
      <c r="J34" s="121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/>
      <c r="I35" s="121"/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/>
      <c r="I37" s="123"/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0.5</v>
      </c>
      <c r="D39" s="39">
        <v>0.5</v>
      </c>
      <c r="E39" s="39">
        <v>1</v>
      </c>
      <c r="F39" s="40">
        <f>IF(D39&gt;0,100*E39/D39,0)</f>
        <v>200</v>
      </c>
      <c r="G39" s="41"/>
      <c r="H39" s="122">
        <v>0.075</v>
      </c>
      <c r="I39" s="123">
        <v>0.075</v>
      </c>
      <c r="J39" s="123">
        <v>0.05</v>
      </c>
      <c r="K39" s="42">
        <f>IF(I39&gt;0,100*J39/I39,0)</f>
        <v>66.66666666666667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>
        <v>0.71</v>
      </c>
      <c r="D47" s="31"/>
      <c r="E47" s="31"/>
      <c r="F47" s="32"/>
      <c r="G47" s="32"/>
      <c r="H47" s="121">
        <v>0.182</v>
      </c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>
        <v>0.71</v>
      </c>
      <c r="D50" s="39"/>
      <c r="E50" s="39"/>
      <c r="F50" s="40"/>
      <c r="G50" s="41"/>
      <c r="H50" s="122">
        <v>0.182</v>
      </c>
      <c r="I50" s="123"/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12</v>
      </c>
      <c r="D54" s="31">
        <v>12</v>
      </c>
      <c r="E54" s="31">
        <v>12</v>
      </c>
      <c r="F54" s="32"/>
      <c r="G54" s="32"/>
      <c r="H54" s="121">
        <v>3</v>
      </c>
      <c r="I54" s="121">
        <v>3</v>
      </c>
      <c r="J54" s="121">
        <v>3.12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>
        <v>27</v>
      </c>
      <c r="D56" s="31">
        <v>20</v>
      </c>
      <c r="E56" s="31">
        <v>29</v>
      </c>
      <c r="F56" s="32"/>
      <c r="G56" s="32"/>
      <c r="H56" s="121">
        <v>5.94</v>
      </c>
      <c r="I56" s="121">
        <v>6.2</v>
      </c>
      <c r="J56" s="121">
        <v>3.843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/>
      <c r="I58" s="121"/>
      <c r="J58" s="121"/>
      <c r="K58" s="33"/>
    </row>
    <row r="59" spans="1:11" s="43" customFormat="1" ht="11.25" customHeight="1">
      <c r="A59" s="37" t="s">
        <v>47</v>
      </c>
      <c r="B59" s="38"/>
      <c r="C59" s="39">
        <v>39</v>
      </c>
      <c r="D59" s="39">
        <v>32</v>
      </c>
      <c r="E59" s="39">
        <v>41</v>
      </c>
      <c r="F59" s="40">
        <f>IF(D59&gt;0,100*E59/D59,0)</f>
        <v>128.125</v>
      </c>
      <c r="G59" s="41"/>
      <c r="H59" s="122">
        <v>8.940000000000001</v>
      </c>
      <c r="I59" s="123">
        <v>9.2</v>
      </c>
      <c r="J59" s="123">
        <v>6.963</v>
      </c>
      <c r="K59" s="42">
        <f>IF(I59&gt;0,100*J59/I59,0)</f>
        <v>75.68478260869566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/>
      <c r="I61" s="121"/>
      <c r="J61" s="121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/>
      <c r="I62" s="121"/>
      <c r="J62" s="121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/>
      <c r="I63" s="121"/>
      <c r="J63" s="121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/>
      <c r="I64" s="123"/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/>
      <c r="I66" s="123"/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1</v>
      </c>
      <c r="D72" s="31">
        <v>1</v>
      </c>
      <c r="E72" s="31">
        <v>1</v>
      </c>
      <c r="F72" s="32"/>
      <c r="G72" s="32"/>
      <c r="H72" s="121">
        <v>0.11</v>
      </c>
      <c r="I72" s="121">
        <v>0.11</v>
      </c>
      <c r="J72" s="121">
        <v>0.11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/>
      <c r="I73" s="121"/>
      <c r="J73" s="121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/>
      <c r="I74" s="121"/>
      <c r="J74" s="121"/>
      <c r="K74" s="33"/>
    </row>
    <row r="75" spans="1:11" s="34" customFormat="1" ht="11.25" customHeight="1">
      <c r="A75" s="36" t="s">
        <v>59</v>
      </c>
      <c r="B75" s="30"/>
      <c r="C75" s="31">
        <v>15</v>
      </c>
      <c r="D75" s="31">
        <v>15</v>
      </c>
      <c r="E75" s="31">
        <v>15</v>
      </c>
      <c r="F75" s="32"/>
      <c r="G75" s="32"/>
      <c r="H75" s="121">
        <v>0.63</v>
      </c>
      <c r="I75" s="121">
        <v>0.63</v>
      </c>
      <c r="J75" s="121">
        <v>0.63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/>
      <c r="I76" s="121"/>
      <c r="J76" s="121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/>
      <c r="I77" s="121"/>
      <c r="J77" s="121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/>
      <c r="I78" s="121"/>
      <c r="J78" s="121"/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1"/>
      <c r="I79" s="121"/>
      <c r="J79" s="121"/>
      <c r="K79" s="33"/>
    </row>
    <row r="80" spans="1:11" s="43" customFormat="1" ht="11.25" customHeight="1">
      <c r="A80" s="44" t="s">
        <v>64</v>
      </c>
      <c r="B80" s="38"/>
      <c r="C80" s="39">
        <v>16</v>
      </c>
      <c r="D80" s="39">
        <v>16</v>
      </c>
      <c r="E80" s="39">
        <v>16</v>
      </c>
      <c r="F80" s="40">
        <f>IF(D80&gt;0,100*E80/D80,0)</f>
        <v>100</v>
      </c>
      <c r="G80" s="41"/>
      <c r="H80" s="122">
        <v>0.74</v>
      </c>
      <c r="I80" s="123">
        <v>0.74</v>
      </c>
      <c r="J80" s="123">
        <v>0.74</v>
      </c>
      <c r="K80" s="42">
        <f>IF(I80&gt;0,100*J80/I80,0)</f>
        <v>100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>
        <v>103.21000000000001</v>
      </c>
      <c r="D88" s="54">
        <v>96.5</v>
      </c>
      <c r="E88" s="54">
        <v>106</v>
      </c>
      <c r="F88" s="55">
        <f>IF(D88&gt;0,100*E88/D88,0)</f>
        <v>109.84455958549223</v>
      </c>
      <c r="G88" s="41"/>
      <c r="H88" s="126">
        <v>15.542000000000003</v>
      </c>
      <c r="I88" s="127">
        <v>15.63</v>
      </c>
      <c r="J88" s="127">
        <v>13.313</v>
      </c>
      <c r="K88" s="55">
        <f>IF(I88&gt;0,100*J88/I88,0)</f>
        <v>85.17594369801662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82"/>
  <sheetViews>
    <sheetView showZeros="0" view="pageBreakPreview" zoomScale="80" zoomScaleSheetLayoutView="80" workbookViewId="0" topLeftCell="A1">
      <selection activeCell="AA57" sqref="AA57"/>
    </sheetView>
  </sheetViews>
  <sheetFormatPr defaultColWidth="8.7109375" defaultRowHeight="15"/>
  <cols>
    <col min="1" max="1" width="22.00390625" style="64" customWidth="1"/>
    <col min="2" max="2" width="0.9921875" style="64" customWidth="1"/>
    <col min="3" max="3" width="1.1484375" style="64" customWidth="1"/>
    <col min="4" max="4" width="6.421875" style="64" customWidth="1"/>
    <col min="5" max="7" width="9.421875" style="64" customWidth="1"/>
    <col min="8" max="8" width="9.57421875" style="64" customWidth="1"/>
    <col min="9" max="9" width="0.9921875" style="64" customWidth="1"/>
    <col min="10" max="10" width="6.421875" style="64" customWidth="1"/>
    <col min="11" max="13" width="9.421875" style="64" customWidth="1"/>
    <col min="14" max="14" width="10.421875" style="64" customWidth="1"/>
    <col min="15" max="15" width="22.00390625" style="64" customWidth="1"/>
    <col min="16" max="16" width="0.9921875" style="64" customWidth="1"/>
    <col min="17" max="17" width="1.1484375" style="64" customWidth="1"/>
    <col min="18" max="18" width="6.421875" style="64" customWidth="1"/>
    <col min="19" max="21" width="9.421875" style="64" customWidth="1"/>
    <col min="22" max="22" width="9.7109375" style="64" customWidth="1"/>
    <col min="23" max="23" width="0.9921875" style="64" customWidth="1"/>
    <col min="24" max="24" width="7.57421875" style="64" customWidth="1"/>
    <col min="25" max="27" width="9.421875" style="64" customWidth="1"/>
    <col min="28" max="28" width="10.421875" style="64" customWidth="1"/>
    <col min="29" max="16384" width="8.7109375" style="64" customWidth="1"/>
  </cols>
  <sheetData>
    <row r="1" spans="1:22" ht="9">
      <c r="A1" s="63"/>
      <c r="B1" s="63"/>
      <c r="C1" s="63"/>
      <c r="D1" s="63"/>
      <c r="E1" s="63"/>
      <c r="F1" s="63"/>
      <c r="G1" s="63"/>
      <c r="H1" s="63"/>
      <c r="O1" s="63"/>
      <c r="P1" s="63"/>
      <c r="Q1" s="63"/>
      <c r="R1" s="63"/>
      <c r="S1" s="63"/>
      <c r="T1" s="63"/>
      <c r="U1" s="63"/>
      <c r="V1" s="63"/>
    </row>
    <row r="2" spans="1:27" s="67" customFormat="1" ht="9.75">
      <c r="A2" s="65" t="s">
        <v>104</v>
      </c>
      <c r="B2" s="66"/>
      <c r="C2" s="66"/>
      <c r="D2" s="66"/>
      <c r="E2" s="66"/>
      <c r="F2" s="66"/>
      <c r="G2" s="66"/>
      <c r="H2" s="66"/>
      <c r="J2" s="67" t="s">
        <v>105</v>
      </c>
      <c r="M2" s="67" t="s">
        <v>112</v>
      </c>
      <c r="O2" s="65" t="s">
        <v>104</v>
      </c>
      <c r="P2" s="66"/>
      <c r="Q2" s="66"/>
      <c r="R2" s="66"/>
      <c r="S2" s="66"/>
      <c r="T2" s="66"/>
      <c r="U2" s="66"/>
      <c r="V2" s="66"/>
      <c r="X2" s="67" t="s">
        <v>105</v>
      </c>
      <c r="AA2" s="67" t="s">
        <v>112</v>
      </c>
    </row>
    <row r="3" spans="1:22" s="67" customFormat="1" ht="12" customHeight="1" thickBot="1">
      <c r="A3" s="66"/>
      <c r="B3" s="66"/>
      <c r="C3" s="66"/>
      <c r="D3" s="66"/>
      <c r="E3" s="66"/>
      <c r="F3" s="66"/>
      <c r="G3" s="66"/>
      <c r="H3" s="66"/>
      <c r="O3" s="66"/>
      <c r="P3" s="66"/>
      <c r="Q3" s="66"/>
      <c r="R3" s="66"/>
      <c r="S3" s="66"/>
      <c r="T3" s="66"/>
      <c r="U3" s="66"/>
      <c r="V3" s="66"/>
    </row>
    <row r="4" spans="1:28" s="67" customFormat="1" ht="10.5" thickBot="1">
      <c r="A4" s="68"/>
      <c r="B4" s="69"/>
      <c r="C4" s="70"/>
      <c r="D4" s="182" t="s">
        <v>106</v>
      </c>
      <c r="E4" s="183"/>
      <c r="F4" s="183"/>
      <c r="G4" s="183"/>
      <c r="H4" s="184"/>
      <c r="J4" s="182" t="s">
        <v>107</v>
      </c>
      <c r="K4" s="183"/>
      <c r="L4" s="183"/>
      <c r="M4" s="183"/>
      <c r="N4" s="184"/>
      <c r="O4" s="68"/>
      <c r="P4" s="69"/>
      <c r="Q4" s="70"/>
      <c r="R4" s="182" t="s">
        <v>106</v>
      </c>
      <c r="S4" s="183"/>
      <c r="T4" s="183"/>
      <c r="U4" s="183"/>
      <c r="V4" s="184"/>
      <c r="X4" s="182" t="s">
        <v>107</v>
      </c>
      <c r="Y4" s="183"/>
      <c r="Z4" s="183"/>
      <c r="AA4" s="183"/>
      <c r="AB4" s="184"/>
    </row>
    <row r="5" spans="1:28" s="67" customFormat="1" ht="9.75">
      <c r="A5" s="71" t="s">
        <v>108</v>
      </c>
      <c r="B5" s="72"/>
      <c r="C5" s="70"/>
      <c r="D5" s="68"/>
      <c r="E5" s="73" t="s">
        <v>263</v>
      </c>
      <c r="F5" s="73" t="s">
        <v>109</v>
      </c>
      <c r="G5" s="73" t="s">
        <v>110</v>
      </c>
      <c r="H5" s="74">
        <f>G6</f>
        <v>2016</v>
      </c>
      <c r="J5" s="68"/>
      <c r="K5" s="73" t="s">
        <v>263</v>
      </c>
      <c r="L5" s="73" t="s">
        <v>109</v>
      </c>
      <c r="M5" s="73" t="s">
        <v>110</v>
      </c>
      <c r="N5" s="74">
        <f>M6</f>
        <v>2016</v>
      </c>
      <c r="O5" s="71" t="s">
        <v>108</v>
      </c>
      <c r="P5" s="72"/>
      <c r="Q5" s="70"/>
      <c r="R5" s="68"/>
      <c r="S5" s="73" t="s">
        <v>263</v>
      </c>
      <c r="T5" s="73" t="s">
        <v>109</v>
      </c>
      <c r="U5" s="73" t="s">
        <v>110</v>
      </c>
      <c r="V5" s="74">
        <f>U6</f>
        <v>2016</v>
      </c>
      <c r="X5" s="68"/>
      <c r="Y5" s="73" t="s">
        <v>263</v>
      </c>
      <c r="Z5" s="73" t="s">
        <v>109</v>
      </c>
      <c r="AA5" s="73" t="s">
        <v>110</v>
      </c>
      <c r="AB5" s="74">
        <f>AA6</f>
        <v>2016</v>
      </c>
    </row>
    <row r="6" spans="1:28" s="67" customFormat="1" ht="23.25" customHeight="1" thickBot="1">
      <c r="A6" s="75"/>
      <c r="B6" s="76"/>
      <c r="C6" s="77"/>
      <c r="D6" s="78" t="s">
        <v>111</v>
      </c>
      <c r="E6" s="79">
        <f>G6-2</f>
        <v>2014</v>
      </c>
      <c r="F6" s="79">
        <f>G6-1</f>
        <v>2015</v>
      </c>
      <c r="G6" s="79">
        <v>2016</v>
      </c>
      <c r="H6" s="80" t="str">
        <f>CONCATENATE(F6,"=100")</f>
        <v>2015=100</v>
      </c>
      <c r="I6" s="81"/>
      <c r="J6" s="78" t="s">
        <v>111</v>
      </c>
      <c r="K6" s="79">
        <f>M6-2</f>
        <v>2014</v>
      </c>
      <c r="L6" s="79">
        <f>M6-1</f>
        <v>2015</v>
      </c>
      <c r="M6" s="79">
        <v>2016</v>
      </c>
      <c r="N6" s="80" t="str">
        <f>CONCATENATE(L6,"=100")</f>
        <v>2015=100</v>
      </c>
      <c r="O6" s="75"/>
      <c r="P6" s="76"/>
      <c r="Q6" s="77"/>
      <c r="R6" s="78" t="s">
        <v>111</v>
      </c>
      <c r="S6" s="79">
        <f>U6-2</f>
        <v>2014</v>
      </c>
      <c r="T6" s="79">
        <f>U6-1</f>
        <v>2015</v>
      </c>
      <c r="U6" s="79">
        <v>2016</v>
      </c>
      <c r="V6" s="80" t="str">
        <f>CONCATENATE(T6,"=100")</f>
        <v>2015=100</v>
      </c>
      <c r="W6" s="81"/>
      <c r="X6" s="78" t="s">
        <v>111</v>
      </c>
      <c r="Y6" s="79">
        <f>AA6-2</f>
        <v>2014</v>
      </c>
      <c r="Z6" s="79">
        <f>AA6-1</f>
        <v>2015</v>
      </c>
      <c r="AA6" s="79">
        <v>2016</v>
      </c>
      <c r="AB6" s="80" t="str">
        <f>CONCATENATE(Z6,"=100")</f>
        <v>2015=100</v>
      </c>
    </row>
    <row r="7" spans="1:28" s="88" customFormat="1" ht="4.5" customHeight="1">
      <c r="A7" s="82"/>
      <c r="B7" s="82"/>
      <c r="C7" s="82"/>
      <c r="D7" s="83"/>
      <c r="E7" s="84"/>
      <c r="F7" s="84"/>
      <c r="G7" s="84"/>
      <c r="H7" s="84">
        <f>IF(AND(F7&gt;0,G7&gt;0),G7*100/F7,"")</f>
      </c>
      <c r="I7" s="85"/>
      <c r="J7" s="85"/>
      <c r="K7" s="86"/>
      <c r="L7" s="86"/>
      <c r="M7" s="86"/>
      <c r="N7" s="86">
        <f>IF(AND(L7&gt;0,M7&gt;0),M7*100/L7,"")</f>
      </c>
      <c r="O7" s="82"/>
      <c r="P7" s="82"/>
      <c r="Q7" s="82"/>
      <c r="R7" s="83"/>
      <c r="S7" s="84"/>
      <c r="T7" s="84"/>
      <c r="U7" s="84"/>
      <c r="V7" s="84">
        <f>IF(AND(T7&gt;0,U7&gt;0),U7*100/T7,"")</f>
      </c>
      <c r="W7" s="85"/>
      <c r="X7" s="85"/>
      <c r="Y7" s="86"/>
      <c r="Z7" s="86"/>
      <c r="AA7" s="86"/>
      <c r="AB7" s="87">
        <f>IF(AND(Z7&gt;0,AA7&gt;0),AA7*100/Z7,"")</f>
      </c>
    </row>
    <row r="8" spans="1:28" s="88" customFormat="1" ht="3.75" customHeight="1">
      <c r="A8" s="82"/>
      <c r="B8" s="82"/>
      <c r="C8" s="82"/>
      <c r="D8" s="83"/>
      <c r="E8" s="120"/>
      <c r="F8" s="120"/>
      <c r="G8" s="120"/>
      <c r="H8" s="120"/>
      <c r="I8" s="120"/>
      <c r="J8" s="120"/>
      <c r="K8" s="120"/>
      <c r="L8" s="120"/>
      <c r="M8" s="86"/>
      <c r="N8" s="86"/>
      <c r="O8" s="82"/>
      <c r="P8" s="82"/>
      <c r="Q8" s="82"/>
      <c r="R8" s="83"/>
      <c r="S8" s="84"/>
      <c r="T8" s="84"/>
      <c r="U8" s="84"/>
      <c r="V8" s="84"/>
      <c r="W8" s="85"/>
      <c r="X8" s="85"/>
      <c r="Y8" s="86"/>
      <c r="Z8" s="86"/>
      <c r="AA8" s="86"/>
      <c r="AB8" s="87"/>
    </row>
    <row r="9" spans="1:28" s="88" customFormat="1" ht="11.25" customHeight="1">
      <c r="A9" s="82" t="s">
        <v>113</v>
      </c>
      <c r="B9" s="82"/>
      <c r="C9" s="82"/>
      <c r="D9" s="98"/>
      <c r="E9" s="84"/>
      <c r="F9" s="84"/>
      <c r="G9" s="84"/>
      <c r="H9" s="84">
        <f aca="true" t="shared" si="0" ref="H9:H22">IF(AND(F9&gt;0,G9&gt;0),G9*100/F9,"")</f>
      </c>
      <c r="I9" s="85"/>
      <c r="J9" s="99"/>
      <c r="K9" s="86"/>
      <c r="L9" s="86"/>
      <c r="M9" s="86"/>
      <c r="N9" s="86">
        <f aca="true" t="shared" si="1" ref="N9:N22">IF(AND(L9&gt;0,M9&gt;0),M9*100/L9,"")</f>
      </c>
      <c r="O9" s="82" t="s">
        <v>153</v>
      </c>
      <c r="P9" s="82"/>
      <c r="Q9" s="82"/>
      <c r="R9" s="98"/>
      <c r="S9" s="84"/>
      <c r="T9" s="84"/>
      <c r="U9" s="84"/>
      <c r="V9" s="84">
        <f aca="true" t="shared" si="2" ref="V9:V15">IF(AND(T9&gt;0,U9&gt;0),U9*100/T9,"")</f>
      </c>
      <c r="W9" s="85"/>
      <c r="X9" s="99"/>
      <c r="Y9" s="86"/>
      <c r="Z9" s="86"/>
      <c r="AA9" s="86"/>
      <c r="AB9" s="87">
        <f aca="true" t="shared" si="3" ref="AB9:AB15">IF(AND(Z9&gt;0,AA9&gt;0),AA9*100/Z9,"")</f>
      </c>
    </row>
    <row r="10" spans="1:28" s="88" customFormat="1" ht="11.25" customHeight="1">
      <c r="A10" s="82" t="s">
        <v>114</v>
      </c>
      <c r="B10" s="84"/>
      <c r="C10" s="84"/>
      <c r="D10" s="98">
        <v>1</v>
      </c>
      <c r="E10" s="91">
        <v>1874.542</v>
      </c>
      <c r="F10" s="91">
        <v>1817.1502250585306</v>
      </c>
      <c r="G10" s="91">
        <v>1808.7485</v>
      </c>
      <c r="H10" s="91">
        <f t="shared" si="0"/>
        <v>99.53764279129646</v>
      </c>
      <c r="I10" s="86"/>
      <c r="J10" s="99">
        <v>9</v>
      </c>
      <c r="K10" s="87">
        <v>5647.301</v>
      </c>
      <c r="L10" s="87">
        <v>5426.503875563994</v>
      </c>
      <c r="M10" s="87">
        <v>0</v>
      </c>
      <c r="N10" s="86">
        <f t="shared" si="1"/>
      </c>
      <c r="O10" s="82" t="s">
        <v>183</v>
      </c>
      <c r="P10" s="84"/>
      <c r="Q10" s="84"/>
      <c r="R10" s="98">
        <v>5</v>
      </c>
      <c r="S10" s="91">
        <v>2.402</v>
      </c>
      <c r="T10" s="91">
        <v>2.474</v>
      </c>
      <c r="U10" s="91">
        <v>0</v>
      </c>
      <c r="V10" s="91">
        <f t="shared" si="2"/>
      </c>
      <c r="W10" s="86"/>
      <c r="X10" s="99">
        <v>11</v>
      </c>
      <c r="Y10" s="87">
        <v>65.668</v>
      </c>
      <c r="Z10" s="87">
        <v>71.152</v>
      </c>
      <c r="AA10" s="87">
        <v>0</v>
      </c>
      <c r="AB10" s="87">
        <f t="shared" si="3"/>
      </c>
    </row>
    <row r="11" spans="1:28" s="88" customFormat="1" ht="11.25" customHeight="1">
      <c r="A11" s="82" t="s">
        <v>115</v>
      </c>
      <c r="B11" s="84"/>
      <c r="C11" s="84"/>
      <c r="D11" s="98">
        <v>1</v>
      </c>
      <c r="E11" s="91">
        <v>297.138</v>
      </c>
      <c r="F11" s="91">
        <v>349.281</v>
      </c>
      <c r="G11" s="91">
        <v>375.544</v>
      </c>
      <c r="H11" s="91">
        <f t="shared" si="0"/>
        <v>107.51916079030924</v>
      </c>
      <c r="I11" s="86"/>
      <c r="J11" s="99">
        <v>9</v>
      </c>
      <c r="K11" s="87">
        <v>825.453</v>
      </c>
      <c r="L11" s="87">
        <v>905.0375000000001</v>
      </c>
      <c r="M11" s="87">
        <v>0</v>
      </c>
      <c r="N11" s="86">
        <f t="shared" si="1"/>
      </c>
      <c r="O11" s="82" t="s">
        <v>184</v>
      </c>
      <c r="P11" s="84"/>
      <c r="Q11" s="84"/>
      <c r="R11" s="98">
        <v>12</v>
      </c>
      <c r="S11" s="91">
        <v>10.102</v>
      </c>
      <c r="T11" s="91">
        <v>10.331</v>
      </c>
      <c r="U11" s="91">
        <v>10.599</v>
      </c>
      <c r="V11" s="91">
        <f t="shared" si="2"/>
        <v>102.59413415932632</v>
      </c>
      <c r="W11" s="86"/>
      <c r="X11" s="99">
        <v>10</v>
      </c>
      <c r="Y11" s="87">
        <v>464.4960000000001</v>
      </c>
      <c r="Z11" s="87">
        <v>539.022953</v>
      </c>
      <c r="AA11" s="87">
        <v>0</v>
      </c>
      <c r="AB11" s="87">
        <f t="shared" si="3"/>
      </c>
    </row>
    <row r="12" spans="1:28" ht="11.25">
      <c r="A12" s="82" t="s">
        <v>116</v>
      </c>
      <c r="B12" s="84"/>
      <c r="C12" s="84"/>
      <c r="D12" s="98">
        <v>1</v>
      </c>
      <c r="E12" s="91">
        <v>2171.68</v>
      </c>
      <c r="F12" s="91">
        <v>2166.4312250585303</v>
      </c>
      <c r="G12" s="91">
        <v>2184.2925</v>
      </c>
      <c r="H12" s="91">
        <f t="shared" si="0"/>
        <v>100.82445612557986</v>
      </c>
      <c r="I12" s="86"/>
      <c r="J12" s="99">
        <v>9</v>
      </c>
      <c r="K12" s="87">
        <v>6472.754000000001</v>
      </c>
      <c r="L12" s="87">
        <v>6331.541375563997</v>
      </c>
      <c r="M12" s="87">
        <v>0</v>
      </c>
      <c r="N12" s="86">
        <f t="shared" si="1"/>
      </c>
      <c r="O12" s="82" t="s">
        <v>185</v>
      </c>
      <c r="P12" s="84"/>
      <c r="Q12" s="84"/>
      <c r="R12" s="98">
        <v>11</v>
      </c>
      <c r="S12" s="91">
        <v>6.926</v>
      </c>
      <c r="T12" s="91">
        <v>6.693</v>
      </c>
      <c r="U12" s="91">
        <v>6.67</v>
      </c>
      <c r="V12" s="91">
        <f t="shared" si="2"/>
        <v>99.65635738831615</v>
      </c>
      <c r="W12" s="86"/>
      <c r="X12" s="99">
        <v>1</v>
      </c>
      <c r="Y12" s="87">
        <v>376.952</v>
      </c>
      <c r="Z12" s="87">
        <v>403.519</v>
      </c>
      <c r="AA12" s="87"/>
      <c r="AB12" s="87">
        <f t="shared" si="3"/>
      </c>
    </row>
    <row r="13" spans="1:28" s="67" customFormat="1" ht="11.25">
      <c r="A13" s="82" t="s">
        <v>117</v>
      </c>
      <c r="B13" s="84"/>
      <c r="C13" s="84"/>
      <c r="D13" s="98">
        <v>1</v>
      </c>
      <c r="E13" s="91">
        <v>384.533</v>
      </c>
      <c r="F13" s="91">
        <v>334.21583000000004</v>
      </c>
      <c r="G13" s="91">
        <v>320.513</v>
      </c>
      <c r="H13" s="91">
        <f t="shared" si="0"/>
        <v>95.90000569392538</v>
      </c>
      <c r="I13" s="86"/>
      <c r="J13" s="99">
        <v>9</v>
      </c>
      <c r="K13" s="87">
        <v>704.3220000000001</v>
      </c>
      <c r="L13" s="87">
        <v>706.257327</v>
      </c>
      <c r="M13" s="87">
        <v>0</v>
      </c>
      <c r="N13" s="86">
        <f t="shared" si="1"/>
      </c>
      <c r="O13" s="82" t="s">
        <v>186</v>
      </c>
      <c r="P13" s="84"/>
      <c r="Q13" s="84"/>
      <c r="R13" s="98">
        <v>9</v>
      </c>
      <c r="S13" s="91">
        <v>6.965</v>
      </c>
      <c r="T13" s="91">
        <v>6.943195177867483</v>
      </c>
      <c r="U13" s="91">
        <v>7.015318680715993</v>
      </c>
      <c r="V13" s="91">
        <f t="shared" si="2"/>
        <v>101.03876530906714</v>
      </c>
      <c r="W13" s="86"/>
      <c r="X13" s="99">
        <v>12</v>
      </c>
      <c r="Y13" s="87">
        <v>85.67900000000003</v>
      </c>
      <c r="Z13" s="87">
        <v>80.90800000000002</v>
      </c>
      <c r="AA13" s="87">
        <v>81.39505263157896</v>
      </c>
      <c r="AB13" s="87">
        <f t="shared" si="3"/>
        <v>100.60198327925416</v>
      </c>
    </row>
    <row r="14" spans="1:28" s="67" customFormat="1" ht="12" customHeight="1">
      <c r="A14" s="82" t="s">
        <v>118</v>
      </c>
      <c r="B14" s="84"/>
      <c r="C14" s="84"/>
      <c r="D14" s="98">
        <v>1</v>
      </c>
      <c r="E14" s="91">
        <v>2407.693</v>
      </c>
      <c r="F14" s="91">
        <v>2266.7069670252813</v>
      </c>
      <c r="G14" s="91">
        <v>2317.442</v>
      </c>
      <c r="H14" s="91">
        <f t="shared" si="0"/>
        <v>102.23827048280974</v>
      </c>
      <c r="I14" s="86"/>
      <c r="J14" s="99">
        <v>9</v>
      </c>
      <c r="K14" s="87">
        <v>6278.967</v>
      </c>
      <c r="L14" s="87">
        <v>5696.502275000001</v>
      </c>
      <c r="M14" s="87">
        <v>0</v>
      </c>
      <c r="N14" s="86">
        <f t="shared" si="1"/>
      </c>
      <c r="O14" s="82" t="s">
        <v>272</v>
      </c>
      <c r="P14" s="84"/>
      <c r="Q14" s="84"/>
      <c r="R14" s="98">
        <v>10</v>
      </c>
      <c r="S14" s="91">
        <v>25.6</v>
      </c>
      <c r="T14" s="91">
        <v>24.5</v>
      </c>
      <c r="U14" s="91">
        <v>24</v>
      </c>
      <c r="V14" s="91">
        <f t="shared" si="2"/>
        <v>97.95918367346938</v>
      </c>
      <c r="W14" s="86"/>
      <c r="X14" s="99">
        <v>12</v>
      </c>
      <c r="Y14" s="87">
        <v>4.558999999999999</v>
      </c>
      <c r="Z14" s="87">
        <v>4.702999999999999</v>
      </c>
      <c r="AA14" s="87">
        <v>4.087</v>
      </c>
      <c r="AB14" s="87">
        <f t="shared" si="3"/>
        <v>86.90197746119499</v>
      </c>
    </row>
    <row r="15" spans="1:28" s="67" customFormat="1" ht="11.25">
      <c r="A15" s="82" t="s">
        <v>119</v>
      </c>
      <c r="B15" s="84"/>
      <c r="C15" s="84"/>
      <c r="D15" s="98">
        <v>1</v>
      </c>
      <c r="E15" s="91">
        <v>2792.226</v>
      </c>
      <c r="F15" s="91">
        <v>2600.9227970252814</v>
      </c>
      <c r="G15" s="91">
        <v>2637.955</v>
      </c>
      <c r="H15" s="91">
        <f t="shared" si="0"/>
        <v>101.42381015757456</v>
      </c>
      <c r="I15" s="86"/>
      <c r="J15" s="99">
        <v>9</v>
      </c>
      <c r="K15" s="87">
        <v>6983.289</v>
      </c>
      <c r="L15" s="87">
        <v>6402.759602000002</v>
      </c>
      <c r="M15" s="87">
        <v>0</v>
      </c>
      <c r="N15" s="86">
        <f t="shared" si="1"/>
      </c>
      <c r="O15" s="82" t="s">
        <v>187</v>
      </c>
      <c r="P15" s="84"/>
      <c r="Q15" s="84"/>
      <c r="R15" s="98">
        <v>11</v>
      </c>
      <c r="S15" s="91">
        <v>2.912</v>
      </c>
      <c r="T15" s="91">
        <v>2.842</v>
      </c>
      <c r="U15" s="91">
        <v>2.714</v>
      </c>
      <c r="V15" s="91">
        <f t="shared" si="2"/>
        <v>95.49612948627725</v>
      </c>
      <c r="W15" s="86"/>
      <c r="X15" s="99">
        <v>12</v>
      </c>
      <c r="Y15" s="87">
        <v>91.40100000000001</v>
      </c>
      <c r="Z15" s="87">
        <v>86.08199999999998</v>
      </c>
      <c r="AA15" s="87">
        <v>81.26399999999997</v>
      </c>
      <c r="AB15" s="87">
        <f t="shared" si="3"/>
        <v>94.40301108245625</v>
      </c>
    </row>
    <row r="16" spans="1:28" s="67" customFormat="1" ht="11.25">
      <c r="A16" s="82" t="s">
        <v>120</v>
      </c>
      <c r="B16" s="84"/>
      <c r="C16" s="84"/>
      <c r="D16" s="98">
        <v>1</v>
      </c>
      <c r="E16" s="91">
        <v>430.419</v>
      </c>
      <c r="F16" s="91">
        <v>492.37207064693825</v>
      </c>
      <c r="G16" s="91">
        <v>478.844</v>
      </c>
      <c r="H16" s="91">
        <f t="shared" si="0"/>
        <v>97.25246994022967</v>
      </c>
      <c r="I16" s="86"/>
      <c r="J16" s="99">
        <v>9</v>
      </c>
      <c r="K16" s="87">
        <v>649.1940000000001</v>
      </c>
      <c r="L16" s="87">
        <v>779.4589702640434</v>
      </c>
      <c r="M16" s="87">
        <v>0</v>
      </c>
      <c r="N16" s="86">
        <f t="shared" si="1"/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</row>
    <row r="17" spans="1:28" s="67" customFormat="1" ht="12" customHeight="1">
      <c r="A17" s="82" t="s">
        <v>121</v>
      </c>
      <c r="B17" s="84"/>
      <c r="C17" s="84"/>
      <c r="D17" s="98">
        <v>1</v>
      </c>
      <c r="E17" s="91">
        <v>134.563</v>
      </c>
      <c r="F17" s="91">
        <v>146.62108900464438</v>
      </c>
      <c r="G17" s="91">
        <v>155.265</v>
      </c>
      <c r="H17" s="91">
        <f t="shared" si="0"/>
        <v>105.89540771660876</v>
      </c>
      <c r="I17" s="86"/>
      <c r="J17" s="99">
        <v>9</v>
      </c>
      <c r="K17" s="87">
        <v>233.54199999999997</v>
      </c>
      <c r="L17" s="87">
        <v>279.42402611157655</v>
      </c>
      <c r="M17" s="87">
        <v>0</v>
      </c>
      <c r="N17" s="86">
        <f t="shared" si="1"/>
      </c>
      <c r="O17" s="82" t="s">
        <v>188</v>
      </c>
      <c r="P17" s="84"/>
      <c r="Q17" s="84"/>
      <c r="R17" s="98"/>
      <c r="S17" s="91"/>
      <c r="T17" s="91"/>
      <c r="U17" s="91"/>
      <c r="V17" s="91"/>
      <c r="W17" s="86"/>
      <c r="X17" s="99"/>
      <c r="Y17" s="87"/>
      <c r="Z17" s="87"/>
      <c r="AA17" s="87"/>
      <c r="AB17" s="87"/>
    </row>
    <row r="18" spans="1:28" s="88" customFormat="1" ht="11.25" customHeight="1">
      <c r="A18" s="82" t="s">
        <v>122</v>
      </c>
      <c r="B18" s="84"/>
      <c r="C18" s="84"/>
      <c r="D18" s="98">
        <v>1</v>
      </c>
      <c r="E18" s="91">
        <v>195.684</v>
      </c>
      <c r="F18" s="91">
        <v>211.198</v>
      </c>
      <c r="G18" s="91">
        <v>211.706</v>
      </c>
      <c r="H18" s="91">
        <f t="shared" si="0"/>
        <v>100.24053258080095</v>
      </c>
      <c r="I18" s="86"/>
      <c r="J18" s="99">
        <v>9</v>
      </c>
      <c r="K18" s="87">
        <v>449.67519999999996</v>
      </c>
      <c r="L18" s="87">
        <v>439.808936</v>
      </c>
      <c r="M18" s="87">
        <v>0</v>
      </c>
      <c r="N18" s="86">
        <f t="shared" si="1"/>
      </c>
      <c r="O18" s="82" t="s">
        <v>189</v>
      </c>
      <c r="P18" s="84"/>
      <c r="Q18" s="84"/>
      <c r="R18" s="98">
        <v>0</v>
      </c>
      <c r="S18" s="91">
        <v>0</v>
      </c>
      <c r="T18" s="91">
        <v>0</v>
      </c>
      <c r="U18" s="91">
        <v>0</v>
      </c>
      <c r="V18" s="91">
        <f aca="true" t="shared" si="4" ref="V18:V23">IF(AND(T18&gt;0,U18&gt;0),U18*100/T18,"")</f>
      </c>
      <c r="W18" s="86"/>
      <c r="X18" s="99">
        <v>11</v>
      </c>
      <c r="Y18" s="87">
        <v>3483.5869999999995</v>
      </c>
      <c r="Z18" s="87">
        <v>2924.445</v>
      </c>
      <c r="AA18" s="87">
        <v>0</v>
      </c>
      <c r="AB18" s="87">
        <f aca="true" t="shared" si="5" ref="AB18:AB23">IF(AND(Z18&gt;0,AA18&gt;0),AA18*100/Z18,"")</f>
      </c>
    </row>
    <row r="19" spans="1:28" s="88" customFormat="1" ht="11.25" customHeight="1">
      <c r="A19" s="82" t="s">
        <v>264</v>
      </c>
      <c r="B19" s="84"/>
      <c r="C19" s="84"/>
      <c r="D19" s="98"/>
      <c r="E19" s="91">
        <f>E12+E15+E16+E17+E18</f>
        <v>5724.572</v>
      </c>
      <c r="F19" s="91">
        <f>F12+F15+F16+F17+F18</f>
        <v>5617.545181735394</v>
      </c>
      <c r="G19" s="91">
        <f>G12+G15+G16+G17+G18</f>
        <v>5668.0625</v>
      </c>
      <c r="H19" s="91">
        <f t="shared" si="0"/>
        <v>100.89927747139187</v>
      </c>
      <c r="I19" s="86"/>
      <c r="J19" s="99"/>
      <c r="K19" s="91">
        <f>K12+K15+K16+K17+K18</f>
        <v>14788.4542</v>
      </c>
      <c r="L19" s="91">
        <f>L12+L15+L16+L17+L18</f>
        <v>14232.99290993962</v>
      </c>
      <c r="M19" s="87"/>
      <c r="N19" s="86"/>
      <c r="O19" s="82" t="s">
        <v>273</v>
      </c>
      <c r="P19" s="84"/>
      <c r="Q19" s="84"/>
      <c r="R19" s="98">
        <v>0</v>
      </c>
      <c r="S19" s="91">
        <v>0</v>
      </c>
      <c r="T19" s="91">
        <v>0</v>
      </c>
      <c r="U19" s="91">
        <v>0</v>
      </c>
      <c r="V19" s="91">
        <f t="shared" si="4"/>
      </c>
      <c r="W19" s="86"/>
      <c r="X19" s="99">
        <v>11</v>
      </c>
      <c r="Y19" s="87">
        <v>1088.982</v>
      </c>
      <c r="Z19" s="87">
        <v>777.7829999999999</v>
      </c>
      <c r="AA19" s="87">
        <v>0</v>
      </c>
      <c r="AB19" s="87">
        <f t="shared" si="5"/>
      </c>
    </row>
    <row r="20" spans="1:28" s="88" customFormat="1" ht="11.25" customHeight="1">
      <c r="A20" s="82" t="s">
        <v>123</v>
      </c>
      <c r="B20" s="84"/>
      <c r="C20" s="84"/>
      <c r="D20" s="98"/>
      <c r="E20" s="91">
        <v>421.605</v>
      </c>
      <c r="F20" s="91">
        <v>394.557</v>
      </c>
      <c r="G20" s="91">
        <v>0</v>
      </c>
      <c r="H20" s="91">
        <f t="shared" si="0"/>
      </c>
      <c r="I20" s="86"/>
      <c r="J20" s="99"/>
      <c r="K20" s="87">
        <v>4811.496000000001</v>
      </c>
      <c r="L20" s="87">
        <v>4598.446669999998</v>
      </c>
      <c r="M20" s="87">
        <v>0</v>
      </c>
      <c r="N20" s="86">
        <f t="shared" si="1"/>
      </c>
      <c r="O20" s="82" t="s">
        <v>274</v>
      </c>
      <c r="P20" s="84"/>
      <c r="Q20" s="84"/>
      <c r="R20" s="98">
        <v>0</v>
      </c>
      <c r="S20" s="91">
        <v>0</v>
      </c>
      <c r="T20" s="91">
        <v>0</v>
      </c>
      <c r="U20" s="91">
        <v>0</v>
      </c>
      <c r="V20" s="91">
        <f t="shared" si="4"/>
      </c>
      <c r="W20" s="86"/>
      <c r="X20" s="99">
        <v>12</v>
      </c>
      <c r="Y20" s="87">
        <v>68.506</v>
      </c>
      <c r="Z20" s="87">
        <v>65.248</v>
      </c>
      <c r="AA20" s="87">
        <v>0</v>
      </c>
      <c r="AB20" s="87">
        <f t="shared" si="5"/>
      </c>
    </row>
    <row r="21" spans="1:28" s="88" customFormat="1" ht="11.25" customHeight="1">
      <c r="A21" s="82" t="s">
        <v>124</v>
      </c>
      <c r="B21" s="84"/>
      <c r="C21" s="84"/>
      <c r="D21" s="98">
        <v>12</v>
      </c>
      <c r="E21" s="91">
        <v>7.298</v>
      </c>
      <c r="F21" s="91">
        <v>8.429</v>
      </c>
      <c r="G21" s="91">
        <v>0</v>
      </c>
      <c r="H21" s="91">
        <f t="shared" si="0"/>
      </c>
      <c r="I21" s="86"/>
      <c r="J21" s="99">
        <v>12</v>
      </c>
      <c r="K21" s="87">
        <v>45.76299999999999</v>
      </c>
      <c r="L21" s="87">
        <v>54.353547000000006</v>
      </c>
      <c r="M21" s="87">
        <v>0</v>
      </c>
      <c r="N21" s="86">
        <f t="shared" si="1"/>
      </c>
      <c r="O21" s="82" t="s">
        <v>190</v>
      </c>
      <c r="P21" s="84"/>
      <c r="Q21" s="84"/>
      <c r="R21" s="98">
        <v>0</v>
      </c>
      <c r="S21" s="91">
        <v>0</v>
      </c>
      <c r="T21" s="91">
        <v>0</v>
      </c>
      <c r="U21" s="91">
        <v>0</v>
      </c>
      <c r="V21" s="91">
        <f t="shared" si="4"/>
      </c>
      <c r="W21" s="86"/>
      <c r="X21" s="99">
        <v>12</v>
      </c>
      <c r="Y21" s="87">
        <v>135.754</v>
      </c>
      <c r="Z21" s="87">
        <v>109.258</v>
      </c>
      <c r="AA21" s="87">
        <v>0</v>
      </c>
      <c r="AB21" s="87">
        <f t="shared" si="5"/>
      </c>
    </row>
    <row r="22" spans="1:28" s="88" customFormat="1" ht="11.25" customHeight="1">
      <c r="A22" s="82" t="s">
        <v>125</v>
      </c>
      <c r="B22" s="84"/>
      <c r="C22" s="84"/>
      <c r="D22" s="98">
        <v>11</v>
      </c>
      <c r="E22" s="91">
        <v>110.419</v>
      </c>
      <c r="F22" s="91">
        <v>109.484</v>
      </c>
      <c r="G22" s="91">
        <v>0</v>
      </c>
      <c r="H22" s="91">
        <f t="shared" si="0"/>
      </c>
      <c r="I22" s="86"/>
      <c r="J22" s="99">
        <v>11</v>
      </c>
      <c r="K22" s="87">
        <v>861.103</v>
      </c>
      <c r="L22" s="87">
        <v>842.5070000000001</v>
      </c>
      <c r="M22" s="87">
        <v>0</v>
      </c>
      <c r="N22" s="86">
        <f t="shared" si="1"/>
      </c>
      <c r="O22" s="82" t="s">
        <v>191</v>
      </c>
      <c r="P22" s="84"/>
      <c r="Q22" s="84"/>
      <c r="R22" s="98">
        <v>0</v>
      </c>
      <c r="S22" s="91">
        <v>0</v>
      </c>
      <c r="T22" s="91">
        <v>0</v>
      </c>
      <c r="U22" s="91">
        <v>0</v>
      </c>
      <c r="V22" s="91">
        <f t="shared" si="4"/>
      </c>
      <c r="W22" s="86"/>
      <c r="X22" s="99">
        <v>1</v>
      </c>
      <c r="Y22" s="87">
        <v>1694.536</v>
      </c>
      <c r="Z22" s="87">
        <v>1311.074</v>
      </c>
      <c r="AA22" s="87">
        <v>0</v>
      </c>
      <c r="AB22" s="87">
        <f t="shared" si="5"/>
      </c>
    </row>
    <row r="23" spans="1:28" s="88" customFormat="1" ht="11.25" customHeight="1">
      <c r="A23" s="82"/>
      <c r="B23" s="84"/>
      <c r="C23" s="84"/>
      <c r="D23" s="98"/>
      <c r="E23" s="91"/>
      <c r="F23" s="91"/>
      <c r="G23" s="91"/>
      <c r="H23" s="91"/>
      <c r="I23" s="86"/>
      <c r="J23" s="99"/>
      <c r="K23" s="87"/>
      <c r="L23" s="87"/>
      <c r="M23" s="87"/>
      <c r="N23" s="86"/>
      <c r="O23" s="82" t="s">
        <v>192</v>
      </c>
      <c r="P23" s="84"/>
      <c r="Q23" s="84"/>
      <c r="R23" s="98">
        <v>0</v>
      </c>
      <c r="S23" s="91">
        <v>0</v>
      </c>
      <c r="T23" s="91">
        <v>0</v>
      </c>
      <c r="U23" s="91">
        <v>0</v>
      </c>
      <c r="V23" s="91">
        <f t="shared" si="4"/>
      </c>
      <c r="W23" s="86"/>
      <c r="X23" s="99">
        <v>1</v>
      </c>
      <c r="Y23" s="87">
        <v>559.584</v>
      </c>
      <c r="Z23" s="87">
        <v>514.4989999999999</v>
      </c>
      <c r="AA23" s="87">
        <v>0</v>
      </c>
      <c r="AB23" s="87">
        <f t="shared" si="5"/>
      </c>
    </row>
    <row r="24" spans="1:26" s="88" customFormat="1" ht="11.25" customHeight="1">
      <c r="A24" s="82" t="s">
        <v>126</v>
      </c>
      <c r="B24" s="84"/>
      <c r="C24" s="84"/>
      <c r="D24" s="98"/>
      <c r="E24" s="91"/>
      <c r="F24" s="91"/>
      <c r="G24" s="91"/>
      <c r="H24" s="91"/>
      <c r="I24" s="86"/>
      <c r="J24" s="99"/>
      <c r="K24" s="87"/>
      <c r="L24" s="87"/>
      <c r="M24" s="87"/>
      <c r="N24" s="86"/>
      <c r="O24" s="88" t="s">
        <v>266</v>
      </c>
      <c r="Y24" s="87">
        <f>SUM(Y21:Y23)</f>
        <v>2389.874</v>
      </c>
      <c r="Z24" s="87">
        <f>SUM(Z21:Z23)</f>
        <v>1934.8310000000001</v>
      </c>
    </row>
    <row r="25" spans="1:28" s="88" customFormat="1" ht="11.25" customHeight="1">
      <c r="A25" s="82" t="s">
        <v>127</v>
      </c>
      <c r="B25" s="84"/>
      <c r="C25" s="84"/>
      <c r="D25" s="98">
        <v>11</v>
      </c>
      <c r="E25" s="91">
        <v>7.737</v>
      </c>
      <c r="F25" s="91">
        <v>8.934</v>
      </c>
      <c r="G25" s="91">
        <v>0</v>
      </c>
      <c r="H25" s="91">
        <f aca="true" t="shared" si="6" ref="H25:H32">IF(AND(F25&gt;0,G25&gt;0),G25*100/F25,"")</f>
      </c>
      <c r="I25" s="86"/>
      <c r="J25" s="99">
        <v>11</v>
      </c>
      <c r="K25" s="87">
        <v>12.629</v>
      </c>
      <c r="L25" s="87">
        <v>18.178664999999995</v>
      </c>
      <c r="M25" s="87">
        <v>0</v>
      </c>
      <c r="N25" s="86">
        <f>IF(AND(L25&gt;0,M25&gt;0),M25*100/L25,"")</f>
      </c>
      <c r="O25" s="82"/>
      <c r="P25" s="84"/>
      <c r="Q25" s="84"/>
      <c r="R25" s="98"/>
      <c r="S25" s="91"/>
      <c r="T25" s="91"/>
      <c r="U25" s="91"/>
      <c r="V25" s="91"/>
      <c r="W25" s="86"/>
      <c r="X25" s="99"/>
      <c r="Y25" s="87"/>
      <c r="Z25" s="87"/>
      <c r="AA25" s="87"/>
      <c r="AB25" s="87"/>
    </row>
    <row r="26" spans="1:28" s="88" customFormat="1" ht="11.25" customHeight="1">
      <c r="A26" s="82" t="s">
        <v>128</v>
      </c>
      <c r="B26" s="84"/>
      <c r="C26" s="84"/>
      <c r="D26" s="98">
        <v>11</v>
      </c>
      <c r="E26" s="91">
        <v>23.22</v>
      </c>
      <c r="F26" s="91">
        <v>50.312</v>
      </c>
      <c r="G26" s="91">
        <v>49.657</v>
      </c>
      <c r="H26" s="91">
        <f t="shared" si="6"/>
        <v>98.6981237080617</v>
      </c>
      <c r="I26" s="86"/>
      <c r="J26" s="99">
        <v>8</v>
      </c>
      <c r="K26" s="87">
        <v>39.03999999999999</v>
      </c>
      <c r="L26" s="87">
        <v>62.403000000000006</v>
      </c>
      <c r="M26" s="87">
        <v>0</v>
      </c>
      <c r="N26" s="86">
        <f>IF(AND(L26&gt;0,M26&gt;0),M26*100/L26,"")</f>
      </c>
      <c r="O26" s="82" t="s">
        <v>193</v>
      </c>
      <c r="P26" s="84"/>
      <c r="Q26" s="84"/>
      <c r="R26" s="98"/>
      <c r="S26" s="91"/>
      <c r="T26" s="91"/>
      <c r="U26" s="91"/>
      <c r="V26" s="91"/>
      <c r="W26" s="86"/>
      <c r="X26" s="99"/>
      <c r="Y26" s="87"/>
      <c r="Z26" s="87"/>
      <c r="AA26" s="87"/>
      <c r="AB26" s="87"/>
    </row>
    <row r="27" spans="1:28" s="88" customFormat="1" ht="11.25" customHeight="1">
      <c r="A27" s="82" t="s">
        <v>129</v>
      </c>
      <c r="B27" s="84"/>
      <c r="C27" s="84"/>
      <c r="D27" s="98">
        <v>8</v>
      </c>
      <c r="E27" s="91">
        <v>31.35</v>
      </c>
      <c r="F27" s="91">
        <v>30.713</v>
      </c>
      <c r="G27" s="91">
        <v>0</v>
      </c>
      <c r="H27" s="91">
        <f t="shared" si="6"/>
      </c>
      <c r="I27" s="86"/>
      <c r="J27" s="99">
        <v>8</v>
      </c>
      <c r="K27" s="87">
        <v>23.904999999999998</v>
      </c>
      <c r="L27" s="87">
        <v>20.054000000000002</v>
      </c>
      <c r="M27" s="87">
        <v>0</v>
      </c>
      <c r="N27" s="86">
        <f>IF(AND(L27&gt;0,M27&gt;0),M27*100/L27,"")</f>
      </c>
      <c r="O27" s="82" t="s">
        <v>194</v>
      </c>
      <c r="P27" s="84"/>
      <c r="Q27" s="84"/>
      <c r="R27" s="98">
        <v>0</v>
      </c>
      <c r="S27" s="91">
        <v>0</v>
      </c>
      <c r="T27" s="91">
        <v>0</v>
      </c>
      <c r="U27" s="91">
        <v>0</v>
      </c>
      <c r="V27" s="91">
        <f>IF(AND(T27&gt;0,U27&gt;0),U27*100/T27,"")</f>
      </c>
      <c r="W27" s="86"/>
      <c r="X27" s="99">
        <v>11</v>
      </c>
      <c r="Y27" s="87">
        <v>76.98700000000001</v>
      </c>
      <c r="Z27" s="87">
        <v>93.15799999999999</v>
      </c>
      <c r="AA27" s="87">
        <v>0</v>
      </c>
      <c r="AB27" s="87">
        <f>IF(AND(Z27&gt;0,AA27&gt;0),AA27*100/Z27,"")</f>
      </c>
    </row>
    <row r="28" spans="1:28" s="88" customFormat="1" ht="11.25" customHeight="1">
      <c r="A28" s="82" t="s">
        <v>130</v>
      </c>
      <c r="B28" s="84"/>
      <c r="C28" s="84"/>
      <c r="D28" s="98">
        <v>8</v>
      </c>
      <c r="E28" s="91">
        <v>38.61</v>
      </c>
      <c r="F28" s="91">
        <v>38.130379999999995</v>
      </c>
      <c r="G28" s="91">
        <v>0</v>
      </c>
      <c r="H28" s="91">
        <f t="shared" si="6"/>
      </c>
      <c r="I28" s="86"/>
      <c r="J28" s="99">
        <v>8</v>
      </c>
      <c r="K28" s="87">
        <v>33.954</v>
      </c>
      <c r="L28" s="87">
        <v>27.6537116</v>
      </c>
      <c r="M28" s="87">
        <v>0</v>
      </c>
      <c r="N28" s="86">
        <f>IF(AND(L28&gt;0,M28&gt;0),M28*100/L28,"")</f>
      </c>
      <c r="O28" s="82" t="s">
        <v>195</v>
      </c>
      <c r="P28" s="84"/>
      <c r="Q28" s="84"/>
      <c r="R28" s="98">
        <v>0</v>
      </c>
      <c r="S28" s="91">
        <v>0</v>
      </c>
      <c r="T28" s="91">
        <v>0</v>
      </c>
      <c r="U28" s="91">
        <v>0</v>
      </c>
      <c r="V28" s="91">
        <f>IF(AND(T28&gt;0,U28&gt;0),U28*100/T28,"")</f>
      </c>
      <c r="W28" s="86"/>
      <c r="X28" s="99">
        <v>11</v>
      </c>
      <c r="Y28" s="87">
        <v>544.102</v>
      </c>
      <c r="Z28" s="87">
        <v>535.803545</v>
      </c>
      <c r="AA28" s="87">
        <v>0</v>
      </c>
      <c r="AB28" s="87">
        <f>IF(AND(Z28&gt;0,AA28&gt;0),AA28*100/Z28,"")</f>
      </c>
    </row>
    <row r="29" spans="1:28" s="88" customFormat="1" ht="11.25" customHeight="1">
      <c r="A29" s="82" t="s">
        <v>131</v>
      </c>
      <c r="B29" s="84"/>
      <c r="C29" s="84"/>
      <c r="D29" s="98">
        <v>11</v>
      </c>
      <c r="E29" s="91">
        <v>139.386</v>
      </c>
      <c r="F29" s="91">
        <v>164.11247</v>
      </c>
      <c r="G29" s="91">
        <v>152.98</v>
      </c>
      <c r="H29" s="91">
        <f t="shared" si="6"/>
        <v>93.21656056971172</v>
      </c>
      <c r="I29" s="86"/>
      <c r="J29" s="99">
        <v>8</v>
      </c>
      <c r="K29" s="87">
        <v>141.85500000000002</v>
      </c>
      <c r="L29" s="87">
        <v>192.642</v>
      </c>
      <c r="M29" s="87"/>
      <c r="N29" s="86"/>
      <c r="O29" s="82" t="s">
        <v>267</v>
      </c>
      <c r="P29" s="84"/>
      <c r="Q29" s="84"/>
      <c r="R29" s="98"/>
      <c r="S29" s="91"/>
      <c r="T29" s="91"/>
      <c r="U29" s="91"/>
      <c r="V29" s="91"/>
      <c r="W29" s="86"/>
      <c r="X29" s="99"/>
      <c r="Y29" s="87">
        <f>SUM(Y27:Y28)</f>
        <v>621.0889999999999</v>
      </c>
      <c r="Z29" s="87">
        <f>SUM(Z27:Z28)</f>
        <v>628.961545</v>
      </c>
      <c r="AA29" s="87"/>
      <c r="AB29" s="87"/>
    </row>
    <row r="30" spans="1:28" s="88" customFormat="1" ht="12" customHeight="1">
      <c r="A30" s="82" t="s">
        <v>132</v>
      </c>
      <c r="B30" s="84"/>
      <c r="C30" s="84"/>
      <c r="D30" s="98">
        <v>11</v>
      </c>
      <c r="E30" s="91">
        <v>94.69</v>
      </c>
      <c r="F30" s="91">
        <v>100.489</v>
      </c>
      <c r="G30" s="91">
        <v>97.636</v>
      </c>
      <c r="H30" s="91">
        <f t="shared" si="6"/>
        <v>97.16088328075709</v>
      </c>
      <c r="I30" s="86"/>
      <c r="J30" s="99">
        <v>8</v>
      </c>
      <c r="K30" s="87">
        <v>79.04299999999998</v>
      </c>
      <c r="L30" s="87">
        <v>87.764</v>
      </c>
      <c r="M30" s="87">
        <v>0</v>
      </c>
      <c r="N30" s="86">
        <f>IF(AND(L29&gt;0,M30&gt;0),M30*100/L29,"")</f>
      </c>
      <c r="O30" s="82" t="s">
        <v>196</v>
      </c>
      <c r="P30" s="84"/>
      <c r="Q30" s="84"/>
      <c r="R30" s="98">
        <v>0</v>
      </c>
      <c r="S30" s="91">
        <v>0</v>
      </c>
      <c r="T30" s="91">
        <v>0</v>
      </c>
      <c r="U30" s="91">
        <v>0</v>
      </c>
      <c r="V30" s="91">
        <f aca="true" t="shared" si="7" ref="V30:V44">IF(AND(T30&gt;0,U30&gt;0),U30*100/T30,"")</f>
      </c>
      <c r="W30" s="86"/>
      <c r="X30" s="99">
        <v>11</v>
      </c>
      <c r="Y30" s="87">
        <v>427.56</v>
      </c>
      <c r="Z30" s="87">
        <v>381.52267199999994</v>
      </c>
      <c r="AA30" s="87">
        <v>0</v>
      </c>
      <c r="AB30" s="87">
        <f aca="true" t="shared" si="8" ref="AB30:AB44">IF(AND(Z30&gt;0,AA30&gt;0),AA30*100/Z30,"")</f>
      </c>
    </row>
    <row r="31" spans="1:28" s="88" customFormat="1" ht="11.25" customHeight="1">
      <c r="A31" s="82" t="s">
        <v>133</v>
      </c>
      <c r="B31" s="84"/>
      <c r="C31" s="84"/>
      <c r="D31" s="98">
        <v>11</v>
      </c>
      <c r="E31" s="91">
        <v>4.706</v>
      </c>
      <c r="F31" s="91">
        <v>3.38</v>
      </c>
      <c r="G31" s="91">
        <v>2.787</v>
      </c>
      <c r="H31" s="91">
        <f t="shared" si="6"/>
        <v>82.45562130177515</v>
      </c>
      <c r="I31" s="86"/>
      <c r="J31" s="99">
        <v>8</v>
      </c>
      <c r="K31" s="87">
        <v>2.9629999999999996</v>
      </c>
      <c r="L31" s="87">
        <v>2.379</v>
      </c>
      <c r="M31" s="87">
        <v>0</v>
      </c>
      <c r="N31" s="86">
        <f>IF(AND(L30&gt;0,M31&gt;0),M31*100/L30,"")</f>
      </c>
      <c r="O31" s="82" t="s">
        <v>197</v>
      </c>
      <c r="P31" s="84"/>
      <c r="Q31" s="84"/>
      <c r="R31" s="98">
        <v>0</v>
      </c>
      <c r="S31" s="91">
        <v>0</v>
      </c>
      <c r="T31" s="91">
        <v>0</v>
      </c>
      <c r="U31" s="91">
        <v>0</v>
      </c>
      <c r="V31" s="91">
        <f t="shared" si="7"/>
      </c>
      <c r="W31" s="86"/>
      <c r="X31" s="99">
        <v>11</v>
      </c>
      <c r="Y31" s="87">
        <v>136.446</v>
      </c>
      <c r="Z31" s="87">
        <v>154.547504</v>
      </c>
      <c r="AA31" s="87">
        <v>0</v>
      </c>
      <c r="AB31" s="87">
        <f t="shared" si="8"/>
      </c>
    </row>
    <row r="32" spans="1:28" s="88" customFormat="1" ht="11.25" customHeight="1">
      <c r="A32" s="82" t="s">
        <v>134</v>
      </c>
      <c r="B32" s="84"/>
      <c r="C32" s="84"/>
      <c r="D32" s="98">
        <v>11</v>
      </c>
      <c r="E32" s="91">
        <v>105.185</v>
      </c>
      <c r="F32" s="91">
        <v>75.163</v>
      </c>
      <c r="G32" s="91">
        <v>65.376</v>
      </c>
      <c r="H32" s="91">
        <f t="shared" si="6"/>
        <v>86.9789657145138</v>
      </c>
      <c r="I32" s="86"/>
      <c r="J32" s="99">
        <v>8</v>
      </c>
      <c r="K32" s="87">
        <v>103.242</v>
      </c>
      <c r="L32" s="87">
        <v>56.34499999999999</v>
      </c>
      <c r="M32" s="87">
        <v>0</v>
      </c>
      <c r="N32" s="86">
        <f>IF(AND(L31&gt;0,M32&gt;0),M32*100/L31,"")</f>
      </c>
      <c r="O32" s="82" t="s">
        <v>198</v>
      </c>
      <c r="P32" s="84"/>
      <c r="Q32" s="84"/>
      <c r="R32" s="98">
        <v>0</v>
      </c>
      <c r="S32" s="91">
        <v>0</v>
      </c>
      <c r="T32" s="91">
        <v>0</v>
      </c>
      <c r="U32" s="91">
        <v>0</v>
      </c>
      <c r="V32" s="91">
        <f t="shared" si="7"/>
      </c>
      <c r="W32" s="86"/>
      <c r="X32" s="99">
        <v>11</v>
      </c>
      <c r="Y32" s="87">
        <v>111.821</v>
      </c>
      <c r="Z32" s="87">
        <v>86.05672399999999</v>
      </c>
      <c r="AA32" s="87">
        <v>0</v>
      </c>
      <c r="AB32" s="87">
        <f t="shared" si="8"/>
      </c>
    </row>
    <row r="33" spans="1:28" s="88" customFormat="1" ht="11.25" customHeight="1">
      <c r="A33" s="82"/>
      <c r="B33" s="84"/>
      <c r="C33" s="84"/>
      <c r="D33" s="98"/>
      <c r="E33" s="91"/>
      <c r="F33" s="91"/>
      <c r="G33" s="91"/>
      <c r="H33" s="91"/>
      <c r="I33" s="86"/>
      <c r="J33" s="99"/>
      <c r="K33" s="87"/>
      <c r="L33" s="87"/>
      <c r="M33" s="87">
        <v>0</v>
      </c>
      <c r="N33" s="86">
        <f>IF(AND(L32&gt;0,M33&gt;0),M33*100/L32,"")</f>
      </c>
      <c r="O33" s="82" t="s">
        <v>199</v>
      </c>
      <c r="P33" s="84"/>
      <c r="Q33" s="84"/>
      <c r="R33" s="98">
        <v>0</v>
      </c>
      <c r="S33" s="91">
        <v>0</v>
      </c>
      <c r="T33" s="91">
        <v>0</v>
      </c>
      <c r="U33" s="91">
        <v>0</v>
      </c>
      <c r="V33" s="91">
        <f t="shared" si="7"/>
      </c>
      <c r="W33" s="86"/>
      <c r="X33" s="99">
        <v>9</v>
      </c>
      <c r="Y33" s="87">
        <v>930.8619999999999</v>
      </c>
      <c r="Z33" s="87">
        <v>894.8212819999999</v>
      </c>
      <c r="AA33" s="87">
        <v>0</v>
      </c>
      <c r="AB33" s="87">
        <f t="shared" si="8"/>
      </c>
    </row>
    <row r="34" spans="1:28" s="88" customFormat="1" ht="11.25" customHeight="1">
      <c r="A34" s="82" t="s">
        <v>135</v>
      </c>
      <c r="B34" s="84"/>
      <c r="C34" s="84"/>
      <c r="D34" s="98"/>
      <c r="E34" s="91"/>
      <c r="F34" s="91"/>
      <c r="G34" s="91"/>
      <c r="H34" s="91"/>
      <c r="I34" s="86"/>
      <c r="J34" s="99"/>
      <c r="K34" s="91"/>
      <c r="L34" s="91"/>
      <c r="M34" s="87"/>
      <c r="N34" s="86"/>
      <c r="O34" s="82" t="s">
        <v>200</v>
      </c>
      <c r="P34" s="84"/>
      <c r="Q34" s="84"/>
      <c r="R34" s="98">
        <v>0</v>
      </c>
      <c r="S34" s="91">
        <v>0</v>
      </c>
      <c r="T34" s="91">
        <v>0</v>
      </c>
      <c r="U34" s="91">
        <v>0</v>
      </c>
      <c r="V34" s="91">
        <f t="shared" si="7"/>
      </c>
      <c r="W34" s="86"/>
      <c r="X34" s="99">
        <v>11</v>
      </c>
      <c r="Y34" s="87">
        <v>232.83100000000002</v>
      </c>
      <c r="Z34" s="87">
        <v>211.61488500000002</v>
      </c>
      <c r="AA34" s="87">
        <v>0</v>
      </c>
      <c r="AB34" s="87">
        <f t="shared" si="8"/>
      </c>
    </row>
    <row r="35" spans="1:28" s="88" customFormat="1" ht="11.25" customHeight="1">
      <c r="A35" s="82" t="s">
        <v>136</v>
      </c>
      <c r="B35" s="84"/>
      <c r="C35" s="84"/>
      <c r="D35" s="98">
        <v>1</v>
      </c>
      <c r="E35" s="91">
        <v>4.468</v>
      </c>
      <c r="F35" s="91">
        <v>4.269</v>
      </c>
      <c r="G35" s="91">
        <v>4.262</v>
      </c>
      <c r="H35" s="91">
        <f>IF(AND(F35&gt;0,G35&gt;0),G35*100/F35,"")</f>
        <v>99.83602717263994</v>
      </c>
      <c r="I35" s="86"/>
      <c r="J35" s="99"/>
      <c r="K35" s="87">
        <v>109.86099999999999</v>
      </c>
      <c r="L35" s="87">
        <v>104.03899999999999</v>
      </c>
      <c r="M35" s="87"/>
      <c r="N35" s="86"/>
      <c r="O35" s="82" t="s">
        <v>201</v>
      </c>
      <c r="P35" s="84"/>
      <c r="Q35" s="84"/>
      <c r="R35" s="98">
        <v>0</v>
      </c>
      <c r="S35" s="91">
        <v>0</v>
      </c>
      <c r="T35" s="91">
        <v>0</v>
      </c>
      <c r="U35" s="91">
        <v>0</v>
      </c>
      <c r="V35" s="91">
        <f t="shared" si="7"/>
      </c>
      <c r="W35" s="86"/>
      <c r="X35" s="99">
        <v>11</v>
      </c>
      <c r="Y35" s="87">
        <v>363.602</v>
      </c>
      <c r="Z35" s="87">
        <v>373.266</v>
      </c>
      <c r="AA35" s="87">
        <v>0</v>
      </c>
      <c r="AB35" s="87">
        <f t="shared" si="8"/>
      </c>
    </row>
    <row r="36" spans="1:28" s="88" customFormat="1" ht="11.25" customHeight="1">
      <c r="A36" s="82" t="s">
        <v>137</v>
      </c>
      <c r="B36" s="84"/>
      <c r="C36" s="84"/>
      <c r="D36" s="98"/>
      <c r="E36" s="91">
        <v>14.725</v>
      </c>
      <c r="F36" s="91">
        <v>13.902</v>
      </c>
      <c r="G36" s="91"/>
      <c r="H36" s="91">
        <f>IF(AND(F36&gt;0,G36&gt;0),G36*100/F36,"")</f>
      </c>
      <c r="I36" s="86"/>
      <c r="J36" s="99">
        <v>6</v>
      </c>
      <c r="K36" s="87">
        <v>448.841</v>
      </c>
      <c r="L36" s="87">
        <v>419.692</v>
      </c>
      <c r="M36" s="87"/>
      <c r="N36" s="86">
        <f>IF(AND(L35&gt;0,M36&gt;0),M36*100/L35,"")</f>
      </c>
      <c r="O36" s="82" t="s">
        <v>202</v>
      </c>
      <c r="P36" s="84"/>
      <c r="Q36" s="84"/>
      <c r="R36" s="98">
        <v>0</v>
      </c>
      <c r="S36" s="91">
        <v>0</v>
      </c>
      <c r="T36" s="91">
        <v>0</v>
      </c>
      <c r="U36" s="91">
        <v>0</v>
      </c>
      <c r="V36" s="91">
        <f t="shared" si="7"/>
      </c>
      <c r="W36" s="86"/>
      <c r="X36" s="99">
        <v>10</v>
      </c>
      <c r="Y36" s="87">
        <v>28.893</v>
      </c>
      <c r="Z36" s="87">
        <v>22.986448000000003</v>
      </c>
      <c r="AA36" s="87">
        <v>0</v>
      </c>
      <c r="AB36" s="87">
        <f t="shared" si="8"/>
      </c>
    </row>
    <row r="37" spans="1:28" s="88" customFormat="1" ht="11.25" customHeight="1">
      <c r="A37" s="82" t="s">
        <v>138</v>
      </c>
      <c r="B37" s="84"/>
      <c r="C37" s="84"/>
      <c r="D37" s="98">
        <v>9</v>
      </c>
      <c r="E37" s="91">
        <v>33.547</v>
      </c>
      <c r="F37" s="91">
        <v>33.829</v>
      </c>
      <c r="G37" s="91">
        <v>0</v>
      </c>
      <c r="H37" s="91">
        <f>IF(AND(F37&gt;0,G37&gt;0),G37*100/F37,"")</f>
      </c>
      <c r="I37" s="86"/>
      <c r="J37" s="99">
        <v>9</v>
      </c>
      <c r="K37" s="87">
        <v>1035.787</v>
      </c>
      <c r="L37" s="87">
        <v>977.823399</v>
      </c>
      <c r="M37" s="87">
        <v>0</v>
      </c>
      <c r="N37" s="86">
        <f>IF(AND(L36&gt;0,M37&gt;0),M37*100/L36,"")</f>
      </c>
      <c r="O37" s="82" t="s">
        <v>203</v>
      </c>
      <c r="P37" s="84"/>
      <c r="Q37" s="84"/>
      <c r="R37" s="98">
        <v>0</v>
      </c>
      <c r="S37" s="91">
        <v>0</v>
      </c>
      <c r="T37" s="91">
        <v>0</v>
      </c>
      <c r="U37" s="91">
        <v>0</v>
      </c>
      <c r="V37" s="91">
        <f t="shared" si="7"/>
      </c>
      <c r="W37" s="86"/>
      <c r="X37" s="99">
        <v>12</v>
      </c>
      <c r="Y37" s="87">
        <v>20.884</v>
      </c>
      <c r="Z37" s="87">
        <v>20.937</v>
      </c>
      <c r="AA37" s="87">
        <v>0</v>
      </c>
      <c r="AB37" s="87">
        <f t="shared" si="8"/>
      </c>
    </row>
    <row r="38" spans="1:28" s="88" customFormat="1" ht="11.25" customHeight="1">
      <c r="A38" s="82" t="s">
        <v>139</v>
      </c>
      <c r="B38" s="84"/>
      <c r="C38" s="84"/>
      <c r="D38" s="98">
        <v>12</v>
      </c>
      <c r="E38" s="91">
        <v>23.388</v>
      </c>
      <c r="F38" s="91">
        <v>20.126</v>
      </c>
      <c r="G38" s="91">
        <v>0</v>
      </c>
      <c r="H38" s="91">
        <f>IF(AND(F38&gt;0,G38&gt;0),G38*100/F38,"")</f>
      </c>
      <c r="I38" s="86"/>
      <c r="J38" s="99">
        <v>12</v>
      </c>
      <c r="K38" s="87">
        <v>949.5199999999999</v>
      </c>
      <c r="L38" s="87">
        <v>744.064</v>
      </c>
      <c r="M38" s="87">
        <v>0</v>
      </c>
      <c r="N38" s="86">
        <f>IF(AND(L37&gt;0,M38&gt;0),M38*100/L37,"")</f>
      </c>
      <c r="O38" s="82" t="s">
        <v>204</v>
      </c>
      <c r="P38" s="84"/>
      <c r="Q38" s="84"/>
      <c r="R38" s="98">
        <v>0</v>
      </c>
      <c r="S38" s="91">
        <v>0</v>
      </c>
      <c r="T38" s="91">
        <v>0</v>
      </c>
      <c r="U38" s="91">
        <v>0</v>
      </c>
      <c r="V38" s="91">
        <f t="shared" si="7"/>
      </c>
      <c r="W38" s="86"/>
      <c r="X38" s="99">
        <v>1</v>
      </c>
      <c r="Y38" s="87">
        <v>79.886</v>
      </c>
      <c r="Z38" s="87">
        <v>80.499</v>
      </c>
      <c r="AA38" s="87">
        <v>0</v>
      </c>
      <c r="AB38" s="87">
        <f t="shared" si="8"/>
      </c>
    </row>
    <row r="39" spans="1:28" s="88" customFormat="1" ht="11.25" customHeight="1">
      <c r="A39" s="82" t="s">
        <v>140</v>
      </c>
      <c r="B39" s="84"/>
      <c r="C39" s="84"/>
      <c r="D39" s="98">
        <v>12</v>
      </c>
      <c r="E39" s="91">
        <v>76.128</v>
      </c>
      <c r="F39" s="91">
        <v>72.126</v>
      </c>
      <c r="G39" s="91">
        <v>0</v>
      </c>
      <c r="H39" s="91">
        <f>IF(AND(F39&gt;0,G39&gt;0),G39*100/F39,"")</f>
      </c>
      <c r="I39" s="86"/>
      <c r="J39" s="99">
        <v>12</v>
      </c>
      <c r="K39" s="87">
        <v>2544.0090000000005</v>
      </c>
      <c r="L39" s="87">
        <v>2245.618399</v>
      </c>
      <c r="M39" s="87">
        <v>0</v>
      </c>
      <c r="N39" s="86">
        <f>IF(AND(L38&gt;0,M39&gt;0),M39*100/L38,"")</f>
      </c>
      <c r="O39" s="82" t="s">
        <v>205</v>
      </c>
      <c r="P39" s="84"/>
      <c r="Q39" s="84"/>
      <c r="R39" s="98">
        <v>0</v>
      </c>
      <c r="S39" s="91">
        <v>0</v>
      </c>
      <c r="T39" s="91">
        <v>0</v>
      </c>
      <c r="U39" s="91">
        <v>0</v>
      </c>
      <c r="V39" s="91">
        <f t="shared" si="7"/>
      </c>
      <c r="W39" s="86"/>
      <c r="X39" s="99">
        <v>10</v>
      </c>
      <c r="Y39" s="87">
        <v>642.5730000000001</v>
      </c>
      <c r="Z39" s="87">
        <v>615.326798</v>
      </c>
      <c r="AA39" s="87">
        <v>0</v>
      </c>
      <c r="AB39" s="87">
        <f t="shared" si="8"/>
      </c>
    </row>
    <row r="40" spans="1:28" s="88" customFormat="1" ht="11.25" customHeight="1">
      <c r="A40" s="82"/>
      <c r="B40" s="84"/>
      <c r="C40" s="84"/>
      <c r="D40" s="98"/>
      <c r="E40" s="91"/>
      <c r="F40" s="91"/>
      <c r="G40" s="91"/>
      <c r="H40" s="91"/>
      <c r="I40" s="86"/>
      <c r="J40" s="99"/>
      <c r="K40" s="87"/>
      <c r="L40" s="87"/>
      <c r="M40" s="87">
        <v>0</v>
      </c>
      <c r="N40" s="86">
        <f>IF(AND(L39&gt;0,M40&gt;0),M40*100/L39,"")</f>
      </c>
      <c r="O40" s="82" t="s">
        <v>206</v>
      </c>
      <c r="P40" s="84"/>
      <c r="Q40" s="84"/>
      <c r="R40" s="98">
        <v>0</v>
      </c>
      <c r="S40" s="91">
        <v>0</v>
      </c>
      <c r="T40" s="91">
        <v>0</v>
      </c>
      <c r="U40" s="91">
        <v>0</v>
      </c>
      <c r="V40" s="91">
        <f t="shared" si="7"/>
      </c>
      <c r="W40" s="86"/>
      <c r="X40" s="99">
        <v>11</v>
      </c>
      <c r="Y40" s="87">
        <v>15.45</v>
      </c>
      <c r="Z40" s="87">
        <v>15.380643000000003</v>
      </c>
      <c r="AA40" s="87">
        <v>0</v>
      </c>
      <c r="AB40" s="87">
        <f t="shared" si="8"/>
      </c>
    </row>
    <row r="41" spans="1:28" s="88" customFormat="1" ht="11.25" customHeight="1">
      <c r="A41" s="82" t="s">
        <v>141</v>
      </c>
      <c r="B41" s="84"/>
      <c r="C41" s="84"/>
      <c r="D41" s="98"/>
      <c r="E41" s="91"/>
      <c r="F41" s="91"/>
      <c r="G41" s="91"/>
      <c r="H41" s="91"/>
      <c r="I41" s="86"/>
      <c r="J41" s="99"/>
      <c r="K41" s="87"/>
      <c r="L41" s="87"/>
      <c r="M41" s="87"/>
      <c r="N41" s="86"/>
      <c r="O41" s="82" t="s">
        <v>207</v>
      </c>
      <c r="P41" s="84"/>
      <c r="Q41" s="84"/>
      <c r="R41" s="98">
        <v>0</v>
      </c>
      <c r="S41" s="91">
        <v>0</v>
      </c>
      <c r="T41" s="91">
        <v>0</v>
      </c>
      <c r="U41" s="91">
        <v>0</v>
      </c>
      <c r="V41" s="91">
        <f t="shared" si="7"/>
      </c>
      <c r="W41" s="86"/>
      <c r="X41" s="99">
        <v>12</v>
      </c>
      <c r="Y41" s="87">
        <v>161.359</v>
      </c>
      <c r="Z41" s="87">
        <v>163.276</v>
      </c>
      <c r="AA41" s="87">
        <v>0</v>
      </c>
      <c r="AB41" s="87">
        <f t="shared" si="8"/>
      </c>
    </row>
    <row r="42" spans="1:28" s="88" customFormat="1" ht="11.25" customHeight="1">
      <c r="A42" s="82" t="s">
        <v>142</v>
      </c>
      <c r="B42" s="84"/>
      <c r="C42" s="84"/>
      <c r="D42" s="98">
        <v>1</v>
      </c>
      <c r="E42" s="91">
        <v>8.636</v>
      </c>
      <c r="F42" s="91">
        <v>8.745</v>
      </c>
      <c r="G42" s="91">
        <v>8.757</v>
      </c>
      <c r="H42" s="91">
        <f aca="true" t="shared" si="9" ref="H42:H49">IF(AND(F42&gt;0,G42&gt;0),G42*100/F42,"")</f>
        <v>100.13722126929675</v>
      </c>
      <c r="I42" s="86"/>
      <c r="J42" s="99">
        <v>9</v>
      </c>
      <c r="K42" s="87">
        <v>752.556</v>
      </c>
      <c r="L42" s="87">
        <v>683.0060000000001</v>
      </c>
      <c r="M42" s="87"/>
      <c r="N42" s="86"/>
      <c r="O42" s="82" t="s">
        <v>208</v>
      </c>
      <c r="P42" s="84"/>
      <c r="Q42" s="84"/>
      <c r="R42" s="98">
        <v>0</v>
      </c>
      <c r="S42" s="91">
        <v>0</v>
      </c>
      <c r="T42" s="91">
        <v>0</v>
      </c>
      <c r="U42" s="91">
        <v>0</v>
      </c>
      <c r="V42" s="91">
        <f t="shared" si="7"/>
      </c>
      <c r="W42" s="86"/>
      <c r="X42" s="99">
        <v>6</v>
      </c>
      <c r="Y42" s="87">
        <v>14.307000000000002</v>
      </c>
      <c r="Z42" s="87">
        <v>16.76</v>
      </c>
      <c r="AA42" s="87">
        <v>0</v>
      </c>
      <c r="AB42" s="87">
        <f t="shared" si="8"/>
      </c>
    </row>
    <row r="43" spans="1:28" s="88" customFormat="1" ht="11.25" customHeight="1">
      <c r="A43" s="82" t="s">
        <v>143</v>
      </c>
      <c r="B43" s="84"/>
      <c r="C43" s="84"/>
      <c r="D43" s="98">
        <v>12</v>
      </c>
      <c r="E43" s="91">
        <v>29.778</v>
      </c>
      <c r="F43" s="91">
        <v>28.822</v>
      </c>
      <c r="G43" s="91">
        <v>0</v>
      </c>
      <c r="H43" s="91">
        <f t="shared" si="9"/>
      </c>
      <c r="I43" s="86"/>
      <c r="J43" s="99">
        <v>12</v>
      </c>
      <c r="K43" s="87">
        <v>2970.5260000000003</v>
      </c>
      <c r="L43" s="87">
        <v>2908.2480000000005</v>
      </c>
      <c r="M43" s="87">
        <v>0</v>
      </c>
      <c r="N43" s="86">
        <f>IF(AND(L42&gt;0,M43&gt;0),M43*100/L42,"")</f>
      </c>
      <c r="O43" s="82" t="s">
        <v>209</v>
      </c>
      <c r="P43" s="84"/>
      <c r="Q43" s="84"/>
      <c r="R43" s="98">
        <v>0</v>
      </c>
      <c r="S43" s="91">
        <v>0</v>
      </c>
      <c r="T43" s="91">
        <v>0</v>
      </c>
      <c r="U43" s="91">
        <v>0</v>
      </c>
      <c r="V43" s="91">
        <f t="shared" si="7"/>
      </c>
      <c r="W43" s="86"/>
      <c r="X43" s="99">
        <v>11</v>
      </c>
      <c r="Y43" s="87">
        <v>195.699</v>
      </c>
      <c r="Z43" s="87">
        <v>222.21446500000002</v>
      </c>
      <c r="AA43" s="87">
        <v>0</v>
      </c>
      <c r="AB43" s="87">
        <f t="shared" si="8"/>
      </c>
    </row>
    <row r="44" spans="1:28" s="88" customFormat="1" ht="11.25" customHeight="1">
      <c r="A44" s="82" t="s">
        <v>265</v>
      </c>
      <c r="B44" s="84"/>
      <c r="C44" s="84"/>
      <c r="D44" s="98"/>
      <c r="E44" s="91">
        <f>SUM(E42:E43)</f>
        <v>38.414</v>
      </c>
      <c r="F44" s="91">
        <f>SUM(F42:F43)</f>
        <v>37.567</v>
      </c>
      <c r="G44" s="91"/>
      <c r="H44" s="91"/>
      <c r="I44" s="86"/>
      <c r="J44" s="99"/>
      <c r="K44" s="91">
        <f>SUM(K42:K43)</f>
        <v>3723.0820000000003</v>
      </c>
      <c r="L44" s="91">
        <f>SUM(L42:L43)</f>
        <v>3591.254000000001</v>
      </c>
      <c r="M44" s="87">
        <v>0</v>
      </c>
      <c r="N44" s="86">
        <f>IF(AND(L43&gt;0,M44&gt;0),M44*100/L43,"")</f>
      </c>
      <c r="O44" s="82" t="s">
        <v>210</v>
      </c>
      <c r="P44" s="84"/>
      <c r="Q44" s="84"/>
      <c r="R44" s="98">
        <v>0</v>
      </c>
      <c r="S44" s="91">
        <v>0</v>
      </c>
      <c r="T44" s="91">
        <v>0</v>
      </c>
      <c r="U44" s="91">
        <v>0</v>
      </c>
      <c r="V44" s="91">
        <f t="shared" si="7"/>
      </c>
      <c r="W44" s="86"/>
      <c r="X44" s="99">
        <v>11</v>
      </c>
      <c r="Y44" s="87">
        <v>13.544</v>
      </c>
      <c r="Z44" s="87">
        <v>13.594999999999999</v>
      </c>
      <c r="AA44" s="87">
        <v>0</v>
      </c>
      <c r="AB44" s="87">
        <f t="shared" si="8"/>
      </c>
    </row>
    <row r="45" spans="1:28" s="88" customFormat="1" ht="11.25" customHeight="1">
      <c r="A45" s="82" t="s">
        <v>144</v>
      </c>
      <c r="B45" s="84"/>
      <c r="C45" s="84"/>
      <c r="D45" s="98"/>
      <c r="E45" s="91">
        <v>74.265</v>
      </c>
      <c r="F45" s="91">
        <v>63.326</v>
      </c>
      <c r="G45" s="91">
        <v>0</v>
      </c>
      <c r="H45" s="91">
        <f t="shared" si="9"/>
      </c>
      <c r="I45" s="86"/>
      <c r="J45" s="99"/>
      <c r="K45" s="87">
        <v>224.734</v>
      </c>
      <c r="L45" s="87">
        <v>172.315</v>
      </c>
      <c r="M45" s="87"/>
      <c r="N45" s="86"/>
      <c r="O45" s="82"/>
      <c r="P45" s="84"/>
      <c r="Q45" s="84"/>
      <c r="R45" s="98"/>
      <c r="S45" s="91"/>
      <c r="T45" s="91"/>
      <c r="U45" s="91"/>
      <c r="V45" s="91"/>
      <c r="W45" s="86"/>
      <c r="X45" s="99"/>
      <c r="Y45" s="87"/>
      <c r="Z45" s="87"/>
      <c r="AA45" s="87"/>
      <c r="AB45" s="87"/>
    </row>
    <row r="46" spans="1:28" s="88" customFormat="1" ht="11.25" customHeight="1">
      <c r="A46" s="82" t="s">
        <v>145</v>
      </c>
      <c r="B46" s="84"/>
      <c r="C46" s="84"/>
      <c r="D46" s="98">
        <v>11</v>
      </c>
      <c r="E46" s="91">
        <v>783.425</v>
      </c>
      <c r="F46" s="91">
        <v>739.375</v>
      </c>
      <c r="G46" s="91">
        <v>0</v>
      </c>
      <c r="H46" s="91">
        <f t="shared" si="9"/>
      </c>
      <c r="I46" s="86"/>
      <c r="J46" s="99">
        <v>11</v>
      </c>
      <c r="K46" s="87">
        <v>952.986</v>
      </c>
      <c r="L46" s="87">
        <v>691.6084999999999</v>
      </c>
      <c r="M46" s="87">
        <v>0</v>
      </c>
      <c r="N46" s="86">
        <f>IF(AND(L45&gt;0,M46&gt;0),M46*100/L45,"")</f>
      </c>
      <c r="O46" s="82" t="s">
        <v>211</v>
      </c>
      <c r="P46" s="84"/>
      <c r="Q46" s="84"/>
      <c r="R46" s="98"/>
      <c r="S46" s="91"/>
      <c r="T46" s="91"/>
      <c r="U46" s="91"/>
      <c r="V46" s="91"/>
      <c r="W46" s="86"/>
      <c r="X46" s="99"/>
      <c r="Y46" s="87"/>
      <c r="Z46" s="87"/>
      <c r="AA46" s="87"/>
      <c r="AB46" s="87"/>
    </row>
    <row r="47" spans="1:28" s="88" customFormat="1" ht="11.25" customHeight="1">
      <c r="A47" s="82" t="s">
        <v>146</v>
      </c>
      <c r="B47" s="84"/>
      <c r="C47" s="84"/>
      <c r="D47" s="98">
        <v>11</v>
      </c>
      <c r="E47" s="91">
        <v>0.805</v>
      </c>
      <c r="F47" s="91">
        <v>1.429</v>
      </c>
      <c r="G47" s="91">
        <v>0</v>
      </c>
      <c r="H47" s="91">
        <f t="shared" si="9"/>
      </c>
      <c r="I47" s="86"/>
      <c r="J47" s="99">
        <v>11</v>
      </c>
      <c r="K47" s="87">
        <v>2.65</v>
      </c>
      <c r="L47" s="87">
        <v>4.165</v>
      </c>
      <c r="M47" s="87">
        <v>0</v>
      </c>
      <c r="N47" s="86">
        <f>IF(AND(L46&gt;0,M47&gt;0),M47*100/L46,"")</f>
      </c>
      <c r="O47" s="82" t="s">
        <v>212</v>
      </c>
      <c r="P47" s="84"/>
      <c r="Q47" s="84"/>
      <c r="R47" s="98">
        <v>0</v>
      </c>
      <c r="S47" s="91">
        <v>0</v>
      </c>
      <c r="T47" s="91">
        <v>0</v>
      </c>
      <c r="U47" s="91">
        <v>0</v>
      </c>
      <c r="V47" s="91">
        <f>IF(AND(T47&gt;0,U47&gt;0),U47*100/T47,"")</f>
      </c>
      <c r="W47" s="86"/>
      <c r="X47" s="99">
        <v>11</v>
      </c>
      <c r="Y47" s="87">
        <v>232.9652</v>
      </c>
      <c r="Z47" s="87">
        <v>280.67021</v>
      </c>
      <c r="AA47" s="87">
        <v>0</v>
      </c>
      <c r="AB47" s="87">
        <f>IF(AND(Z47&gt;0,AA47&gt;0),AA47*100/Z47,"")</f>
      </c>
    </row>
    <row r="48" spans="1:28" s="88" customFormat="1" ht="11.25" customHeight="1">
      <c r="A48" s="82" t="s">
        <v>147</v>
      </c>
      <c r="B48" s="84"/>
      <c r="C48" s="84"/>
      <c r="D48" s="98">
        <v>11</v>
      </c>
      <c r="E48" s="91">
        <v>43.244</v>
      </c>
      <c r="F48" s="91">
        <v>68.442</v>
      </c>
      <c r="G48" s="91">
        <v>68.038</v>
      </c>
      <c r="H48" s="91">
        <f t="shared" si="9"/>
        <v>99.40971917828234</v>
      </c>
      <c r="I48" s="86"/>
      <c r="J48" s="99">
        <v>7</v>
      </c>
      <c r="K48" s="87">
        <v>104.36099999999999</v>
      </c>
      <c r="L48" s="87">
        <v>143.97500000000002</v>
      </c>
      <c r="M48" s="87">
        <v>0</v>
      </c>
      <c r="N48" s="86">
        <f>IF(AND(L47&gt;0,M48&gt;0),M48*100/L47,"")</f>
      </c>
      <c r="O48" s="82" t="s">
        <v>213</v>
      </c>
      <c r="P48" s="84"/>
      <c r="Q48" s="84"/>
      <c r="R48" s="98">
        <v>0</v>
      </c>
      <c r="S48" s="91">
        <v>0</v>
      </c>
      <c r="T48" s="91">
        <v>0</v>
      </c>
      <c r="U48" s="91">
        <v>0</v>
      </c>
      <c r="V48" s="91">
        <f>IF(AND(T48&gt;0,U48&gt;0),U48*100/T48,"")</f>
      </c>
      <c r="W48" s="86"/>
      <c r="X48" s="99">
        <v>11</v>
      </c>
      <c r="Y48" s="87">
        <v>5910.538640537239</v>
      </c>
      <c r="Z48" s="87">
        <v>5440.014999999999</v>
      </c>
      <c r="AA48" s="87">
        <v>0</v>
      </c>
      <c r="AB48" s="87">
        <f>IF(AND(Z48&gt;0,AA48&gt;0),AA48*100/Z48,"")</f>
      </c>
    </row>
    <row r="49" spans="1:28" s="88" customFormat="1" ht="11.25" customHeight="1">
      <c r="A49" s="82" t="s">
        <v>148</v>
      </c>
      <c r="B49" s="84"/>
      <c r="C49" s="84"/>
      <c r="D49" s="98">
        <v>10</v>
      </c>
      <c r="E49" s="91">
        <v>10.21504</v>
      </c>
      <c r="F49" s="91">
        <v>9</v>
      </c>
      <c r="G49" s="91">
        <v>0</v>
      </c>
      <c r="H49" s="91">
        <f t="shared" si="9"/>
      </c>
      <c r="I49" s="86"/>
      <c r="J49" s="99">
        <v>11</v>
      </c>
      <c r="K49" s="87">
        <v>33.556999999999995</v>
      </c>
      <c r="L49" s="87">
        <v>28.709256</v>
      </c>
      <c r="M49" s="87">
        <v>0</v>
      </c>
      <c r="N49" s="86">
        <f>IF(AND(L48&gt;0,M49&gt;0),M49*100/L48,"")</f>
      </c>
      <c r="O49" s="82" t="s">
        <v>275</v>
      </c>
      <c r="P49" s="84"/>
      <c r="Q49" s="84"/>
      <c r="R49" s="98">
        <v>0</v>
      </c>
      <c r="S49" s="91">
        <v>0</v>
      </c>
      <c r="T49" s="91">
        <v>0</v>
      </c>
      <c r="U49" s="91">
        <v>0</v>
      </c>
      <c r="V49" s="91">
        <f>IF(AND(T49&gt;0,U49&gt;0),U49*100/T49,"")</f>
      </c>
      <c r="W49" s="86"/>
      <c r="X49" s="99">
        <v>11</v>
      </c>
      <c r="Y49" s="87">
        <v>44415.16185122008</v>
      </c>
      <c r="Z49" s="87">
        <v>40237.023</v>
      </c>
      <c r="AA49" s="87">
        <v>0</v>
      </c>
      <c r="AB49" s="87">
        <f>IF(AND(Z49&gt;0,AA49&gt;0),AA49*100/Z49,"")</f>
      </c>
    </row>
    <row r="50" spans="1:28" s="88" customFormat="1" ht="11.25" customHeight="1">
      <c r="A50" s="82"/>
      <c r="B50" s="84"/>
      <c r="C50" s="84"/>
      <c r="D50" s="98"/>
      <c r="E50" s="91"/>
      <c r="F50" s="91"/>
      <c r="G50" s="91"/>
      <c r="H50" s="91"/>
      <c r="I50" s="86"/>
      <c r="J50" s="99"/>
      <c r="K50" s="87"/>
      <c r="L50" s="87"/>
      <c r="M50" s="87">
        <v>0</v>
      </c>
      <c r="N50" s="86">
        <f>IF(AND(L49&gt;0,M50&gt;0),M50*100/L49,"")</f>
      </c>
      <c r="O50" s="82" t="s">
        <v>214</v>
      </c>
      <c r="P50" s="84"/>
      <c r="Q50" s="84"/>
      <c r="R50" s="98">
        <v>0</v>
      </c>
      <c r="S50" s="91">
        <v>0</v>
      </c>
      <c r="T50" s="91">
        <v>0</v>
      </c>
      <c r="U50" s="91">
        <v>0</v>
      </c>
      <c r="V50" s="91">
        <f>IF(AND(T50&gt;0,U50&gt;0),U50*100/T50,"")</f>
      </c>
      <c r="W50" s="86"/>
      <c r="X50" s="99">
        <v>11</v>
      </c>
      <c r="Y50" s="87">
        <v>1.021</v>
      </c>
      <c r="Z50" s="87">
        <v>1.2530000000000001</v>
      </c>
      <c r="AA50" s="87">
        <v>0</v>
      </c>
      <c r="AB50" s="87">
        <f>IF(AND(Z50&gt;0,AA50&gt;0),AA50*100/Z50,"")</f>
      </c>
    </row>
    <row r="51" spans="1:28" s="88" customFormat="1" ht="11.25" customHeight="1">
      <c r="A51" s="82" t="s">
        <v>149</v>
      </c>
      <c r="B51" s="84"/>
      <c r="C51" s="84"/>
      <c r="D51" s="98"/>
      <c r="E51" s="91"/>
      <c r="F51" s="91"/>
      <c r="G51" s="91"/>
      <c r="H51" s="91"/>
      <c r="I51" s="86"/>
      <c r="J51" s="99"/>
      <c r="K51" s="87"/>
      <c r="L51" s="87"/>
      <c r="M51" s="87"/>
      <c r="N51" s="86"/>
      <c r="O51" s="82"/>
      <c r="P51" s="84"/>
      <c r="Q51" s="84"/>
      <c r="R51" s="98"/>
      <c r="S51" s="91"/>
      <c r="T51" s="91"/>
      <c r="U51" s="91"/>
      <c r="V51" s="91"/>
      <c r="W51" s="86"/>
      <c r="X51" s="99"/>
      <c r="Y51" s="87"/>
      <c r="Z51" s="87"/>
      <c r="AA51" s="87"/>
      <c r="AB51" s="87"/>
    </row>
    <row r="52" spans="1:28" s="88" customFormat="1" ht="11.25" customHeight="1">
      <c r="A52" s="82" t="s">
        <v>150</v>
      </c>
      <c r="B52" s="84"/>
      <c r="C52" s="84"/>
      <c r="D52" s="98">
        <v>11</v>
      </c>
      <c r="E52" s="91">
        <v>110.196</v>
      </c>
      <c r="F52" s="91">
        <v>108.117</v>
      </c>
      <c r="G52" s="91">
        <v>0</v>
      </c>
      <c r="H52" s="91">
        <f>IF(AND(F52&gt;0,G52&gt;0),G52*100/F52,"")</f>
      </c>
      <c r="I52" s="86"/>
      <c r="J52" s="99">
        <v>11</v>
      </c>
      <c r="K52" s="87">
        <v>5000.7</v>
      </c>
      <c r="L52" s="87">
        <v>4747.812</v>
      </c>
      <c r="M52" s="87"/>
      <c r="N52" s="86"/>
      <c r="O52" s="82" t="s">
        <v>215</v>
      </c>
      <c r="P52" s="84"/>
      <c r="Q52" s="84"/>
      <c r="R52" s="98"/>
      <c r="S52" s="91"/>
      <c r="T52" s="91"/>
      <c r="U52" s="91"/>
      <c r="V52" s="91"/>
      <c r="W52" s="86"/>
      <c r="X52" s="99"/>
      <c r="Y52" s="87"/>
      <c r="Z52" s="87"/>
      <c r="AA52" s="87"/>
      <c r="AB52" s="87"/>
    </row>
    <row r="53" spans="1:28" s="88" customFormat="1" ht="11.25" customHeight="1">
      <c r="A53" s="82" t="s">
        <v>151</v>
      </c>
      <c r="B53" s="84"/>
      <c r="C53" s="84"/>
      <c r="D53" s="98">
        <v>11</v>
      </c>
      <c r="E53" s="91">
        <v>247.639</v>
      </c>
      <c r="F53" s="91">
        <v>256.944</v>
      </c>
      <c r="G53" s="91">
        <v>0</v>
      </c>
      <c r="H53" s="91">
        <f>IF(AND(F53&gt;0,G53&gt;0),G53*100/F53,"")</f>
      </c>
      <c r="I53" s="86"/>
      <c r="J53" s="99">
        <v>11</v>
      </c>
      <c r="K53" s="87">
        <v>10126.971000000003</v>
      </c>
      <c r="L53" s="87">
        <v>9862.246764909247</v>
      </c>
      <c r="M53" s="87">
        <v>0</v>
      </c>
      <c r="N53" s="86">
        <f>IF(AND(L52&gt;0,M53&gt;0),M53*100/L52,"")</f>
      </c>
      <c r="O53" s="82" t="s">
        <v>216</v>
      </c>
      <c r="P53" s="84"/>
      <c r="Q53" s="84"/>
      <c r="R53" s="98">
        <v>0</v>
      </c>
      <c r="S53" s="91">
        <v>0</v>
      </c>
      <c r="T53" s="91">
        <v>0</v>
      </c>
      <c r="U53" s="91">
        <v>0</v>
      </c>
      <c r="V53" s="91">
        <f>IF(AND(T53&gt;0,U53&gt;0),U53*100/T53,"")</f>
      </c>
      <c r="W53" s="86"/>
      <c r="X53" s="99">
        <v>11</v>
      </c>
      <c r="Y53" s="87">
        <v>518.23</v>
      </c>
      <c r="Z53" s="87">
        <v>593.556</v>
      </c>
      <c r="AA53" s="87">
        <v>0</v>
      </c>
      <c r="AB53" s="87">
        <f>IF(AND(Z53&gt;0,AA53&gt;0),AA53*100/Z53,"")</f>
      </c>
    </row>
    <row r="54" spans="1:28" s="88" customFormat="1" ht="11.25" customHeight="1">
      <c r="A54" s="82" t="s">
        <v>152</v>
      </c>
      <c r="B54" s="84"/>
      <c r="C54" s="84"/>
      <c r="D54" s="98">
        <v>11</v>
      </c>
      <c r="E54" s="91">
        <v>113.725</v>
      </c>
      <c r="F54" s="91">
        <v>131.481</v>
      </c>
      <c r="G54" s="91">
        <v>0</v>
      </c>
      <c r="H54" s="91">
        <f>IF(AND(F54&gt;0,G54&gt;0),G54*100/F54,"")</f>
      </c>
      <c r="I54" s="86"/>
      <c r="J54" s="99">
        <v>11</v>
      </c>
      <c r="K54" s="87">
        <v>1290.5649999999998</v>
      </c>
      <c r="L54" s="87">
        <v>1480.9272050000002</v>
      </c>
      <c r="M54" s="87">
        <v>0</v>
      </c>
      <c r="N54" s="86">
        <f>IF(AND(L53&gt;0,M54&gt;0),M54*100/L53,"")</f>
      </c>
      <c r="O54" s="82" t="s">
        <v>217</v>
      </c>
      <c r="P54" s="84"/>
      <c r="Q54" s="84"/>
      <c r="R54" s="98">
        <v>0</v>
      </c>
      <c r="S54" s="91">
        <v>0</v>
      </c>
      <c r="T54" s="91">
        <v>0</v>
      </c>
      <c r="U54" s="91">
        <v>0</v>
      </c>
      <c r="V54" s="91">
        <f>IF(AND(T54&gt;0,U54&gt;0),U54*100/T54,"")</f>
      </c>
      <c r="W54" s="86"/>
      <c r="X54" s="99">
        <v>1</v>
      </c>
      <c r="Y54" s="87">
        <v>4060.978</v>
      </c>
      <c r="Z54" s="87">
        <v>6167.354</v>
      </c>
      <c r="AA54" s="87">
        <v>0</v>
      </c>
      <c r="AB54" s="87">
        <f>IF(AND(Z54&gt;0,AA54&gt;0),AA54*100/Z54,"")</f>
      </c>
    </row>
    <row r="55" spans="1:28" s="88" customFormat="1" ht="11.25" customHeight="1">
      <c r="A55" s="82"/>
      <c r="B55" s="84"/>
      <c r="C55" s="84"/>
      <c r="D55" s="98"/>
      <c r="E55" s="91"/>
      <c r="F55" s="91"/>
      <c r="G55" s="91"/>
      <c r="H55" s="91"/>
      <c r="I55" s="86"/>
      <c r="J55" s="99"/>
      <c r="K55" s="87"/>
      <c r="L55" s="87"/>
      <c r="M55" s="87">
        <v>0</v>
      </c>
      <c r="N55" s="86">
        <f>IF(AND(L54&gt;0,M55&gt;0),M55*100/L54,"")</f>
      </c>
      <c r="O55" s="82" t="s">
        <v>218</v>
      </c>
      <c r="P55" s="84"/>
      <c r="Q55" s="84"/>
      <c r="R55" s="98">
        <v>0</v>
      </c>
      <c r="S55" s="91">
        <v>0</v>
      </c>
      <c r="T55" s="91">
        <v>0</v>
      </c>
      <c r="U55" s="91">
        <v>0</v>
      </c>
      <c r="V55" s="91">
        <f>IF(AND(T55&gt;0,U55&gt;0),U55*100/T55,"")</f>
      </c>
      <c r="W55" s="86"/>
      <c r="X55" s="99">
        <v>1</v>
      </c>
      <c r="Y55" s="87">
        <v>836.4482086700001</v>
      </c>
      <c r="Z55" s="87">
        <v>1245.61922348</v>
      </c>
      <c r="AA55" s="87">
        <v>0</v>
      </c>
      <c r="AB55" s="87">
        <f>IF(AND(Z55&gt;0,AA55&gt;0),AA55*100/Z55,"")</f>
      </c>
    </row>
    <row r="56" spans="1:14" s="88" customFormat="1" ht="11.25" customHeight="1">
      <c r="A56" s="82" t="s">
        <v>153</v>
      </c>
      <c r="B56" s="84"/>
      <c r="C56" s="84"/>
      <c r="D56" s="98"/>
      <c r="E56" s="91"/>
      <c r="F56" s="91"/>
      <c r="G56" s="91"/>
      <c r="H56" s="91"/>
      <c r="I56" s="86"/>
      <c r="J56" s="99"/>
      <c r="K56" s="87"/>
      <c r="L56" s="87"/>
      <c r="M56" s="87"/>
      <c r="N56" s="86"/>
    </row>
    <row r="57" spans="1:14" s="88" customFormat="1" ht="11.25" customHeight="1">
      <c r="A57" s="82" t="s">
        <v>154</v>
      </c>
      <c r="B57" s="84"/>
      <c r="C57" s="84"/>
      <c r="D57" s="98">
        <v>11</v>
      </c>
      <c r="E57" s="91">
        <v>3.675</v>
      </c>
      <c r="F57" s="91">
        <v>5.197</v>
      </c>
      <c r="G57" s="91">
        <v>0</v>
      </c>
      <c r="H57" s="91">
        <f aca="true" t="shared" si="10" ref="H57:H87">IF(AND(F57&gt;0,G57&gt;0),G57*100/F57,"")</f>
      </c>
      <c r="I57" s="86"/>
      <c r="J57" s="99">
        <v>11</v>
      </c>
      <c r="K57" s="87">
        <v>124.60899999999998</v>
      </c>
      <c r="L57" s="87">
        <v>162.35078000000004</v>
      </c>
      <c r="M57" s="87"/>
      <c r="N57" s="86"/>
    </row>
    <row r="58" spans="1:14" s="88" customFormat="1" ht="11.25" customHeight="1">
      <c r="A58" s="82" t="s">
        <v>155</v>
      </c>
      <c r="B58" s="84"/>
      <c r="C58" s="84"/>
      <c r="D58" s="98">
        <v>7</v>
      </c>
      <c r="E58" s="91">
        <v>10.112</v>
      </c>
      <c r="F58" s="91">
        <v>10.587</v>
      </c>
      <c r="G58" s="91">
        <v>0</v>
      </c>
      <c r="H58" s="91">
        <f t="shared" si="10"/>
      </c>
      <c r="I58" s="86"/>
      <c r="J58" s="99">
        <v>7</v>
      </c>
      <c r="K58" s="87">
        <v>48.814</v>
      </c>
      <c r="L58" s="87">
        <v>52.918609000000004</v>
      </c>
      <c r="M58" s="87">
        <v>0</v>
      </c>
      <c r="N58" s="86">
        <f aca="true" t="shared" si="11" ref="N58:N78">IF(AND(L57&gt;0,M58&gt;0),M58*100/L57,"")</f>
      </c>
    </row>
    <row r="59" spans="1:28" s="88" customFormat="1" ht="11.25" customHeight="1">
      <c r="A59" s="82" t="s">
        <v>156</v>
      </c>
      <c r="B59" s="84"/>
      <c r="C59" s="84"/>
      <c r="D59" s="98">
        <v>11</v>
      </c>
      <c r="E59" s="91">
        <v>33.924</v>
      </c>
      <c r="F59" s="91">
        <v>34.534</v>
      </c>
      <c r="G59" s="91">
        <v>0</v>
      </c>
      <c r="H59" s="91">
        <f t="shared" si="10"/>
      </c>
      <c r="I59" s="86"/>
      <c r="J59" s="99"/>
      <c r="K59" s="87">
        <v>904.889</v>
      </c>
      <c r="L59" s="87">
        <v>927.1879660000001</v>
      </c>
      <c r="M59" s="87">
        <v>0</v>
      </c>
      <c r="N59" s="86">
        <f t="shared" si="11"/>
      </c>
      <c r="O59" s="65" t="s">
        <v>104</v>
      </c>
      <c r="P59" s="66"/>
      <c r="Q59" s="66"/>
      <c r="R59" s="66"/>
      <c r="S59" s="66"/>
      <c r="T59" s="66"/>
      <c r="U59" s="66"/>
      <c r="V59" s="66"/>
      <c r="W59" s="67"/>
      <c r="X59" s="67" t="s">
        <v>105</v>
      </c>
      <c r="Y59" s="67"/>
      <c r="Z59" s="67"/>
      <c r="AA59" s="67" t="s">
        <v>112</v>
      </c>
      <c r="AB59" s="67"/>
    </row>
    <row r="60" spans="1:28" s="88" customFormat="1" ht="11.25" customHeight="1" thickBot="1">
      <c r="A60" s="82" t="s">
        <v>157</v>
      </c>
      <c r="B60" s="84"/>
      <c r="C60" s="84"/>
      <c r="D60" s="98">
        <v>11</v>
      </c>
      <c r="E60" s="91">
        <v>18.059</v>
      </c>
      <c r="F60" s="91">
        <v>19.809</v>
      </c>
      <c r="G60" s="91">
        <v>0</v>
      </c>
      <c r="H60" s="91">
        <f t="shared" si="10"/>
      </c>
      <c r="I60" s="86"/>
      <c r="J60" s="99">
        <v>11</v>
      </c>
      <c r="K60" s="87">
        <v>923.32</v>
      </c>
      <c r="L60" s="87">
        <v>1034.419003</v>
      </c>
      <c r="M60" s="87">
        <v>0</v>
      </c>
      <c r="N60" s="86">
        <f t="shared" si="11"/>
      </c>
      <c r="O60" s="66"/>
      <c r="P60" s="66"/>
      <c r="Q60" s="66"/>
      <c r="R60" s="66"/>
      <c r="S60" s="66"/>
      <c r="T60" s="66"/>
      <c r="U60" s="66"/>
      <c r="V60" s="66"/>
      <c r="W60" s="67"/>
      <c r="X60" s="67"/>
      <c r="Y60" s="67"/>
      <c r="Z60" s="67"/>
      <c r="AA60" s="67"/>
      <c r="AB60" s="67"/>
    </row>
    <row r="61" spans="1:28" s="88" customFormat="1" ht="11.25" customHeight="1" thickBot="1">
      <c r="A61" s="82" t="s">
        <v>158</v>
      </c>
      <c r="B61" s="84"/>
      <c r="C61" s="84"/>
      <c r="D61" s="98">
        <v>11</v>
      </c>
      <c r="E61" s="91">
        <v>23.8</v>
      </c>
      <c r="F61" s="91">
        <v>23.268</v>
      </c>
      <c r="G61" s="91">
        <v>0</v>
      </c>
      <c r="H61" s="91">
        <f t="shared" si="10"/>
      </c>
      <c r="I61" s="86"/>
      <c r="J61" s="99">
        <v>11</v>
      </c>
      <c r="K61" s="87">
        <v>750.592</v>
      </c>
      <c r="L61" s="87">
        <v>736.2390160000001</v>
      </c>
      <c r="M61" s="87">
        <v>0</v>
      </c>
      <c r="N61" s="86">
        <f t="shared" si="11"/>
      </c>
      <c r="O61" s="68"/>
      <c r="P61" s="69"/>
      <c r="Q61" s="70"/>
      <c r="R61" s="182" t="s">
        <v>106</v>
      </c>
      <c r="S61" s="183"/>
      <c r="T61" s="183"/>
      <c r="U61" s="183"/>
      <c r="V61" s="184"/>
      <c r="W61" s="67"/>
      <c r="X61" s="182" t="s">
        <v>107</v>
      </c>
      <c r="Y61" s="183"/>
      <c r="Z61" s="183"/>
      <c r="AA61" s="183"/>
      <c r="AB61" s="184"/>
    </row>
    <row r="62" spans="1:28" s="88" customFormat="1" ht="11.25" customHeight="1">
      <c r="A62" s="82" t="s">
        <v>159</v>
      </c>
      <c r="B62" s="84"/>
      <c r="C62" s="84"/>
      <c r="D62" s="98">
        <v>1</v>
      </c>
      <c r="E62" s="91">
        <v>11.609</v>
      </c>
      <c r="F62" s="91">
        <v>11.219</v>
      </c>
      <c r="G62" s="91">
        <v>10.701</v>
      </c>
      <c r="H62" s="91">
        <f t="shared" si="10"/>
        <v>95.38283269453608</v>
      </c>
      <c r="I62" s="86"/>
      <c r="J62" s="99"/>
      <c r="K62" s="87">
        <v>1060.4530000000002</v>
      </c>
      <c r="L62" s="87">
        <v>1044.393</v>
      </c>
      <c r="M62" s="87">
        <v>0</v>
      </c>
      <c r="N62" s="86">
        <f t="shared" si="11"/>
      </c>
      <c r="O62" s="71" t="s">
        <v>108</v>
      </c>
      <c r="P62" s="72"/>
      <c r="Q62" s="70"/>
      <c r="R62" s="68"/>
      <c r="S62" s="73" t="s">
        <v>263</v>
      </c>
      <c r="T62" s="73" t="s">
        <v>263</v>
      </c>
      <c r="U62" s="73" t="s">
        <v>110</v>
      </c>
      <c r="V62" s="74">
        <f>U63</f>
        <v>2015</v>
      </c>
      <c r="W62" s="67"/>
      <c r="X62" s="68"/>
      <c r="Y62" s="73" t="s">
        <v>263</v>
      </c>
      <c r="Z62" s="73" t="s">
        <v>263</v>
      </c>
      <c r="AA62" s="73" t="s">
        <v>110</v>
      </c>
      <c r="AB62" s="74">
        <f>AA63</f>
        <v>2015</v>
      </c>
    </row>
    <row r="63" spans="1:28" s="88" customFormat="1" ht="11.25" customHeight="1" thickBot="1">
      <c r="A63" s="82" t="s">
        <v>160</v>
      </c>
      <c r="B63" s="84"/>
      <c r="C63" s="84"/>
      <c r="D63" s="98">
        <v>9</v>
      </c>
      <c r="E63" s="91">
        <v>38.138</v>
      </c>
      <c r="F63" s="91">
        <v>43.043</v>
      </c>
      <c r="G63" s="91">
        <v>0</v>
      </c>
      <c r="H63" s="91">
        <f t="shared" si="10"/>
      </c>
      <c r="I63" s="86"/>
      <c r="J63" s="99">
        <v>9</v>
      </c>
      <c r="K63" s="87">
        <v>3300.096</v>
      </c>
      <c r="L63" s="87">
        <v>3465.029</v>
      </c>
      <c r="M63" s="87"/>
      <c r="N63" s="86">
        <f t="shared" si="11"/>
      </c>
      <c r="O63" s="75"/>
      <c r="P63" s="76"/>
      <c r="Q63" s="77"/>
      <c r="R63" s="78" t="s">
        <v>111</v>
      </c>
      <c r="S63" s="79">
        <f>U63-2</f>
        <v>2013</v>
      </c>
      <c r="T63" s="79">
        <f>U63-1</f>
        <v>2014</v>
      </c>
      <c r="U63" s="79">
        <v>2015</v>
      </c>
      <c r="V63" s="80" t="str">
        <f>CONCATENATE(T63,"=100")</f>
        <v>2014=100</v>
      </c>
      <c r="W63" s="81"/>
      <c r="X63" s="78" t="s">
        <v>111</v>
      </c>
      <c r="Y63" s="79">
        <f>AA63-2</f>
        <v>2013</v>
      </c>
      <c r="Z63" s="79">
        <f>AA63-1</f>
        <v>2014</v>
      </c>
      <c r="AA63" s="79">
        <v>2015</v>
      </c>
      <c r="AB63" s="80" t="str">
        <f>CONCATENATE(Z63,"=100")</f>
        <v>2014=100</v>
      </c>
    </row>
    <row r="64" spans="1:28" s="88" customFormat="1" ht="11.25" customHeight="1">
      <c r="A64" s="82" t="s">
        <v>161</v>
      </c>
      <c r="B64" s="84"/>
      <c r="C64" s="84"/>
      <c r="D64" s="98">
        <v>12</v>
      </c>
      <c r="E64" s="91">
        <v>4.929</v>
      </c>
      <c r="F64" s="91">
        <v>4.851</v>
      </c>
      <c r="G64" s="91">
        <v>0</v>
      </c>
      <c r="H64" s="91">
        <f t="shared" si="10"/>
      </c>
      <c r="I64" s="86"/>
      <c r="J64" s="99">
        <v>12</v>
      </c>
      <c r="K64" s="87">
        <v>504.058</v>
      </c>
      <c r="L64" s="87">
        <v>503.31100000000004</v>
      </c>
      <c r="M64" s="87">
        <v>0</v>
      </c>
      <c r="N64" s="86">
        <f t="shared" si="11"/>
      </c>
      <c r="O64" s="82"/>
      <c r="P64" s="82"/>
      <c r="Q64" s="82"/>
      <c r="R64" s="83"/>
      <c r="S64" s="84"/>
      <c r="T64" s="84"/>
      <c r="U64" s="84"/>
      <c r="V64" s="84">
        <f>IF(AND(T64&gt;0,U64&gt;0),U64*100/T64,"")</f>
      </c>
      <c r="W64" s="85"/>
      <c r="X64" s="85"/>
      <c r="Y64" s="86"/>
      <c r="Z64" s="86"/>
      <c r="AA64" s="86"/>
      <c r="AB64" s="87">
        <f>IF(AND(Z64&gt;0,AA64&gt;0),AA64*100/Z64,"")</f>
      </c>
    </row>
    <row r="65" spans="1:28" s="88" customFormat="1" ht="11.25" customHeight="1">
      <c r="A65" s="82" t="s">
        <v>162</v>
      </c>
      <c r="B65" s="84"/>
      <c r="C65" s="84"/>
      <c r="D65" s="98">
        <v>12</v>
      </c>
      <c r="E65" s="91">
        <v>54.676</v>
      </c>
      <c r="F65" s="91">
        <v>59.113</v>
      </c>
      <c r="G65" s="91">
        <v>0</v>
      </c>
      <c r="H65" s="91">
        <f t="shared" si="10"/>
      </c>
      <c r="I65" s="86"/>
      <c r="J65" s="99">
        <v>12</v>
      </c>
      <c r="K65" s="87">
        <v>4864.607</v>
      </c>
      <c r="L65" s="87">
        <v>5012.733</v>
      </c>
      <c r="M65" s="87">
        <v>0</v>
      </c>
      <c r="N65" s="86">
        <f t="shared" si="11"/>
      </c>
      <c r="O65" s="82"/>
      <c r="P65" s="82"/>
      <c r="Q65" s="82"/>
      <c r="R65" s="83"/>
      <c r="S65" s="84"/>
      <c r="T65" s="84"/>
      <c r="U65" s="84"/>
      <c r="V65" s="84"/>
      <c r="W65" s="85"/>
      <c r="X65" s="85"/>
      <c r="Y65" s="86"/>
      <c r="Z65" s="86"/>
      <c r="AA65" s="86"/>
      <c r="AB65" s="87"/>
    </row>
    <row r="66" spans="1:28" s="88" customFormat="1" ht="11.25" customHeight="1">
      <c r="A66" s="82" t="s">
        <v>163</v>
      </c>
      <c r="B66" s="84"/>
      <c r="C66" s="84"/>
      <c r="D66" s="98">
        <v>6</v>
      </c>
      <c r="E66" s="91">
        <v>27.121</v>
      </c>
      <c r="F66" s="91">
        <v>32.488</v>
      </c>
      <c r="G66" s="91">
        <v>0</v>
      </c>
      <c r="H66" s="91">
        <f t="shared" si="10"/>
      </c>
      <c r="I66" s="86"/>
      <c r="J66" s="99">
        <v>11</v>
      </c>
      <c r="K66" s="87">
        <v>2503.756</v>
      </c>
      <c r="L66" s="87">
        <v>2707.8140000000003</v>
      </c>
      <c r="M66" s="87">
        <v>0</v>
      </c>
      <c r="N66" s="86">
        <f t="shared" si="11"/>
      </c>
      <c r="O66" s="82" t="s">
        <v>113</v>
      </c>
      <c r="P66" s="82"/>
      <c r="Q66" s="82"/>
      <c r="R66" s="98"/>
      <c r="S66" s="84"/>
      <c r="T66" s="84"/>
      <c r="U66" s="84"/>
      <c r="V66" s="84">
        <f>IF(AND(T66&gt;0,U66&gt;0),U66*100/T66,"")</f>
      </c>
      <c r="W66" s="85"/>
      <c r="X66" s="99"/>
      <c r="Y66" s="86"/>
      <c r="Z66" s="86"/>
      <c r="AA66" s="86"/>
      <c r="AB66" s="87">
        <f>IF(AND(Z66&gt;0,AA66&gt;0),AA66*100/Z66,"")</f>
      </c>
    </row>
    <row r="67" spans="1:28" s="88" customFormat="1" ht="11.25" customHeight="1">
      <c r="A67" s="82" t="s">
        <v>164</v>
      </c>
      <c r="B67" s="84"/>
      <c r="C67" s="84"/>
      <c r="D67" s="98">
        <v>11</v>
      </c>
      <c r="E67" s="91">
        <v>18.513</v>
      </c>
      <c r="F67" s="91">
        <v>18.598</v>
      </c>
      <c r="G67" s="91">
        <v>0</v>
      </c>
      <c r="H67" s="91">
        <f t="shared" si="10"/>
      </c>
      <c r="I67" s="86"/>
      <c r="J67" s="99">
        <v>11</v>
      </c>
      <c r="K67" s="87">
        <v>1130.863</v>
      </c>
      <c r="L67" s="87">
        <v>1094.603393</v>
      </c>
      <c r="M67" s="87">
        <v>0</v>
      </c>
      <c r="N67" s="86">
        <f t="shared" si="11"/>
      </c>
      <c r="O67" s="82" t="s">
        <v>123</v>
      </c>
      <c r="P67" s="84"/>
      <c r="Q67" s="84"/>
      <c r="R67" s="98">
        <v>1</v>
      </c>
      <c r="S67" s="91">
        <v>439.9581098192235</v>
      </c>
      <c r="T67" s="91">
        <v>421.605</v>
      </c>
      <c r="U67" s="91">
        <v>394.557</v>
      </c>
      <c r="V67" s="91">
        <f>IF(AND(T67&gt;0,U67&gt;0),U67*100/T67,"")</f>
        <v>93.58451631266233</v>
      </c>
      <c r="W67" s="86"/>
      <c r="X67" s="99">
        <v>1</v>
      </c>
      <c r="Y67" s="87">
        <v>4930.187803307518</v>
      </c>
      <c r="Z67" s="87">
        <v>4811.496000000001</v>
      </c>
      <c r="AA67" s="87">
        <v>4598.446669999998</v>
      </c>
      <c r="AB67" s="87">
        <f>IF(AND(Z67&gt;0,AA67&gt;0),AA67*100/Z67,"")</f>
        <v>95.572077166852</v>
      </c>
    </row>
    <row r="68" spans="1:28" s="88" customFormat="1" ht="11.25" customHeight="1">
      <c r="A68" s="82" t="s">
        <v>165</v>
      </c>
      <c r="B68" s="84"/>
      <c r="C68" s="84"/>
      <c r="D68" s="98">
        <v>7</v>
      </c>
      <c r="E68" s="91">
        <v>1.846</v>
      </c>
      <c r="F68" s="91">
        <v>1.784</v>
      </c>
      <c r="G68" s="91">
        <v>0</v>
      </c>
      <c r="H68" s="91">
        <f t="shared" si="10"/>
      </c>
      <c r="I68" s="86"/>
      <c r="J68" s="99">
        <v>11</v>
      </c>
      <c r="K68" s="87">
        <v>61.677</v>
      </c>
      <c r="L68" s="87">
        <v>61.644000000000005</v>
      </c>
      <c r="M68" s="87">
        <v>0</v>
      </c>
      <c r="N68" s="86">
        <f t="shared" si="11"/>
      </c>
      <c r="O68" s="82"/>
      <c r="P68" s="84"/>
      <c r="Q68" s="84"/>
      <c r="R68" s="98"/>
      <c r="S68" s="91"/>
      <c r="T68" s="91"/>
      <c r="U68" s="91"/>
      <c r="V68" s="91"/>
      <c r="W68" s="86"/>
      <c r="X68" s="99"/>
      <c r="Y68" s="87"/>
      <c r="Z68" s="87"/>
      <c r="AA68" s="87"/>
      <c r="AB68" s="87"/>
    </row>
    <row r="69" spans="1:28" s="88" customFormat="1" ht="11.25" customHeight="1">
      <c r="A69" s="82" t="s">
        <v>166</v>
      </c>
      <c r="B69" s="84"/>
      <c r="C69" s="84"/>
      <c r="D69" s="98">
        <v>11</v>
      </c>
      <c r="E69" s="91">
        <v>7.791</v>
      </c>
      <c r="F69" s="91">
        <v>7.279229999999999</v>
      </c>
      <c r="G69" s="91">
        <v>6.67723</v>
      </c>
      <c r="H69" s="91">
        <f t="shared" si="10"/>
        <v>91.72989450807297</v>
      </c>
      <c r="I69" s="86"/>
      <c r="J69" s="99">
        <v>8</v>
      </c>
      <c r="K69" s="87">
        <v>292.1009999999999</v>
      </c>
      <c r="L69" s="87">
        <v>317.68805399999997</v>
      </c>
      <c r="M69" s="87">
        <v>0</v>
      </c>
      <c r="N69" s="86">
        <f t="shared" si="11"/>
      </c>
      <c r="O69" s="82" t="s">
        <v>141</v>
      </c>
      <c r="P69" s="84"/>
      <c r="Q69" s="84"/>
      <c r="R69" s="98"/>
      <c r="S69" s="91"/>
      <c r="T69" s="91"/>
      <c r="U69" s="91"/>
      <c r="V69" s="91"/>
      <c r="W69" s="86"/>
      <c r="X69" s="99"/>
      <c r="Y69" s="87"/>
      <c r="Z69" s="87"/>
      <c r="AA69" s="87"/>
      <c r="AB69" s="87"/>
    </row>
    <row r="70" spans="1:28" s="88" customFormat="1" ht="11.25" customHeight="1">
      <c r="A70" s="82" t="s">
        <v>167</v>
      </c>
      <c r="B70" s="84"/>
      <c r="C70" s="84"/>
      <c r="D70" s="98"/>
      <c r="E70" s="91">
        <v>16.761</v>
      </c>
      <c r="F70" s="91">
        <v>15.801</v>
      </c>
      <c r="G70" s="91">
        <v>0</v>
      </c>
      <c r="H70" s="91">
        <f t="shared" si="10"/>
      </c>
      <c r="I70" s="86"/>
      <c r="J70" s="99"/>
      <c r="K70" s="87">
        <v>221.19885</v>
      </c>
      <c r="L70" s="87">
        <v>212.60985</v>
      </c>
      <c r="M70" s="87">
        <v>0</v>
      </c>
      <c r="N70" s="86">
        <f t="shared" si="11"/>
      </c>
      <c r="O70" s="82" t="s">
        <v>144</v>
      </c>
      <c r="P70" s="84"/>
      <c r="Q70" s="84"/>
      <c r="R70" s="98">
        <v>1</v>
      </c>
      <c r="S70" s="91">
        <v>63.87</v>
      </c>
      <c r="T70" s="91">
        <v>74.265</v>
      </c>
      <c r="U70" s="91">
        <v>63.326</v>
      </c>
      <c r="V70" s="91">
        <f>IF(AND(T70&gt;0,U70&gt;0),U70*100/T70,"")</f>
        <v>85.2703157611257</v>
      </c>
      <c r="W70" s="86"/>
      <c r="X70" s="99">
        <v>1</v>
      </c>
      <c r="Y70" s="87">
        <v>145.60399999999998</v>
      </c>
      <c r="Z70" s="87">
        <v>224.734</v>
      </c>
      <c r="AA70" s="87">
        <v>172.315</v>
      </c>
      <c r="AB70" s="87">
        <f>IF(AND(Z70&gt;0,AA70&gt;0),AA70*100/Z70,"")</f>
        <v>76.67509144143743</v>
      </c>
    </row>
    <row r="71" spans="1:28" s="88" customFormat="1" ht="11.25" customHeight="1">
      <c r="A71" s="82" t="s">
        <v>168</v>
      </c>
      <c r="B71" s="84"/>
      <c r="C71" s="84"/>
      <c r="D71" s="98"/>
      <c r="E71" s="91">
        <v>6.61</v>
      </c>
      <c r="F71" s="91">
        <v>6.212</v>
      </c>
      <c r="G71" s="91">
        <v>0</v>
      </c>
      <c r="H71" s="91">
        <f t="shared" si="10"/>
      </c>
      <c r="I71" s="86"/>
      <c r="J71" s="99"/>
      <c r="K71" s="87">
        <v>151.651</v>
      </c>
      <c r="L71" s="87">
        <v>141.46423199999998</v>
      </c>
      <c r="M71" s="87">
        <v>0</v>
      </c>
      <c r="N71" s="86">
        <f t="shared" si="11"/>
      </c>
      <c r="O71" s="82"/>
      <c r="P71" s="84"/>
      <c r="Q71" s="84"/>
      <c r="R71" s="98"/>
      <c r="S71" s="91"/>
      <c r="T71" s="91"/>
      <c r="U71" s="91"/>
      <c r="V71" s="91"/>
      <c r="W71" s="86"/>
      <c r="X71" s="99"/>
      <c r="Y71" s="87"/>
      <c r="Z71" s="87"/>
      <c r="AA71" s="87"/>
      <c r="AB71" s="87"/>
    </row>
    <row r="72" spans="1:28" s="88" customFormat="1" ht="11.25" customHeight="1">
      <c r="A72" s="82" t="s">
        <v>169</v>
      </c>
      <c r="B72" s="84"/>
      <c r="C72" s="84"/>
      <c r="D72" s="98"/>
      <c r="E72" s="91">
        <v>20.965</v>
      </c>
      <c r="F72" s="91">
        <v>20.052</v>
      </c>
      <c r="G72" s="91"/>
      <c r="H72" s="91">
        <f t="shared" si="10"/>
      </c>
      <c r="I72" s="86"/>
      <c r="J72" s="99">
        <v>8</v>
      </c>
      <c r="K72" s="87">
        <v>177.427</v>
      </c>
      <c r="L72" s="87">
        <v>177.63984597777778</v>
      </c>
      <c r="M72" s="87">
        <v>0</v>
      </c>
      <c r="N72" s="86">
        <f t="shared" si="11"/>
      </c>
      <c r="O72" s="82" t="s">
        <v>153</v>
      </c>
      <c r="P72" s="84"/>
      <c r="Q72" s="84"/>
      <c r="R72" s="98"/>
      <c r="S72" s="91"/>
      <c r="T72" s="91"/>
      <c r="U72" s="91"/>
      <c r="V72" s="91"/>
      <c r="W72" s="86"/>
      <c r="X72" s="99"/>
      <c r="Y72" s="87"/>
      <c r="Z72" s="87"/>
      <c r="AA72" s="87"/>
      <c r="AB72" s="87"/>
    </row>
    <row r="73" spans="1:28" s="88" customFormat="1" ht="11.25" customHeight="1">
      <c r="A73" s="82" t="s">
        <v>170</v>
      </c>
      <c r="B73" s="84"/>
      <c r="C73" s="84"/>
      <c r="D73" s="98"/>
      <c r="E73" s="91">
        <v>4.014</v>
      </c>
      <c r="F73" s="91">
        <v>3.796</v>
      </c>
      <c r="G73" s="91"/>
      <c r="H73" s="91">
        <f t="shared" si="10"/>
      </c>
      <c r="I73" s="86"/>
      <c r="J73" s="99">
        <v>8</v>
      </c>
      <c r="K73" s="87">
        <v>193.155</v>
      </c>
      <c r="L73" s="87">
        <v>184.99822500000002</v>
      </c>
      <c r="M73" s="87">
        <v>0</v>
      </c>
      <c r="N73" s="86">
        <f t="shared" si="11"/>
      </c>
      <c r="O73" s="82" t="s">
        <v>156</v>
      </c>
      <c r="P73" s="84"/>
      <c r="Q73" s="84"/>
      <c r="R73" s="98">
        <v>11</v>
      </c>
      <c r="S73" s="91">
        <v>33.717</v>
      </c>
      <c r="T73" s="91">
        <v>33.924</v>
      </c>
      <c r="U73" s="91">
        <v>34.534</v>
      </c>
      <c r="V73" s="91">
        <f>IF(AND(T73&gt;0,U73&gt;0),U73*100/T73,"")</f>
        <v>101.79813701214479</v>
      </c>
      <c r="W73" s="86"/>
      <c r="X73" s="99">
        <v>1</v>
      </c>
      <c r="Y73" s="87">
        <v>908.6652896752058</v>
      </c>
      <c r="Z73" s="87">
        <v>904.802</v>
      </c>
      <c r="AA73" s="87">
        <v>927.1879660000001</v>
      </c>
      <c r="AB73" s="87">
        <f>IF(AND(Z73&gt;0,AA73&gt;0),AA73*100/Z73,"")</f>
        <v>102.47412870440162</v>
      </c>
    </row>
    <row r="74" spans="1:28" s="88" customFormat="1" ht="11.25" customHeight="1">
      <c r="A74" s="82" t="s">
        <v>171</v>
      </c>
      <c r="B74" s="84"/>
      <c r="C74" s="84"/>
      <c r="D74" s="98"/>
      <c r="E74" s="91">
        <v>12.528</v>
      </c>
      <c r="F74" s="91">
        <v>12.395</v>
      </c>
      <c r="G74" s="91"/>
      <c r="H74" s="91">
        <f t="shared" si="10"/>
      </c>
      <c r="I74" s="86"/>
      <c r="J74" s="99">
        <v>10</v>
      </c>
      <c r="K74" s="87">
        <v>789.9180000000001</v>
      </c>
      <c r="L74" s="87">
        <v>742.76381</v>
      </c>
      <c r="M74" s="87">
        <v>0</v>
      </c>
      <c r="N74" s="86">
        <f t="shared" si="11"/>
      </c>
      <c r="O74" s="82" t="s">
        <v>167</v>
      </c>
      <c r="P74" s="84"/>
      <c r="Q74" s="84"/>
      <c r="R74" s="98">
        <v>1</v>
      </c>
      <c r="S74" s="91">
        <v>15.481</v>
      </c>
      <c r="T74" s="91">
        <v>16.761</v>
      </c>
      <c r="U74" s="91">
        <v>15.801</v>
      </c>
      <c r="V74" s="91">
        <f>IF(AND(T74&gt;0,U74&gt;0),U74*100/T74,"")</f>
        <v>94.27241811347771</v>
      </c>
      <c r="W74" s="86"/>
      <c r="X74" s="99">
        <v>1</v>
      </c>
      <c r="Y74" s="87">
        <v>199.73450000000003</v>
      </c>
      <c r="Z74" s="87">
        <v>221.19885</v>
      </c>
      <c r="AA74" s="87">
        <v>212.60985</v>
      </c>
      <c r="AB74" s="87">
        <f>IF(AND(Z74&gt;0,AA74&gt;0),AA74*100/Z74,"")</f>
        <v>96.11706842056367</v>
      </c>
    </row>
    <row r="75" spans="1:28" s="88" customFormat="1" ht="11.25" customHeight="1">
      <c r="A75" s="82" t="s">
        <v>172</v>
      </c>
      <c r="B75" s="84"/>
      <c r="C75" s="84"/>
      <c r="D75" s="98">
        <v>11</v>
      </c>
      <c r="E75" s="91">
        <v>8.199</v>
      </c>
      <c r="F75" s="91">
        <v>7.332</v>
      </c>
      <c r="G75" s="91">
        <v>0</v>
      </c>
      <c r="H75" s="91">
        <f t="shared" si="10"/>
      </c>
      <c r="I75" s="86"/>
      <c r="J75" s="99">
        <v>11</v>
      </c>
      <c r="K75" s="87">
        <v>364.382</v>
      </c>
      <c r="L75" s="87">
        <v>318.76300000000003</v>
      </c>
      <c r="M75" s="87">
        <v>0</v>
      </c>
      <c r="N75" s="86">
        <f t="shared" si="11"/>
      </c>
      <c r="O75" s="82" t="s">
        <v>168</v>
      </c>
      <c r="P75" s="84"/>
      <c r="Q75" s="84"/>
      <c r="R75" s="98">
        <v>1</v>
      </c>
      <c r="S75" s="91">
        <v>6.23348254836824</v>
      </c>
      <c r="T75" s="91">
        <v>6.61</v>
      </c>
      <c r="U75" s="91">
        <v>6.212</v>
      </c>
      <c r="V75" s="91">
        <f>IF(AND(T75&gt;0,U75&gt;0),U75*100/T75,"")</f>
        <v>93.9788199697428</v>
      </c>
      <c r="W75" s="86"/>
      <c r="X75" s="99">
        <v>1</v>
      </c>
      <c r="Y75" s="87">
        <v>143.02789966015615</v>
      </c>
      <c r="Z75" s="87">
        <v>151.651</v>
      </c>
      <c r="AA75" s="87">
        <v>141.46423199999998</v>
      </c>
      <c r="AB75" s="87">
        <f>IF(AND(Z75&gt;0,AA75&gt;0),AA75*100/Z75,"")</f>
        <v>93.28275580114867</v>
      </c>
    </row>
    <row r="76" spans="1:28" s="88" customFormat="1" ht="11.25" customHeight="1">
      <c r="A76" s="82" t="s">
        <v>173</v>
      </c>
      <c r="B76" s="84"/>
      <c r="C76" s="84"/>
      <c r="D76" s="98">
        <v>11</v>
      </c>
      <c r="E76" s="91">
        <v>24.741</v>
      </c>
      <c r="F76" s="91">
        <v>23.523</v>
      </c>
      <c r="G76" s="91">
        <v>0</v>
      </c>
      <c r="H76" s="91">
        <f t="shared" si="10"/>
      </c>
      <c r="I76" s="86"/>
      <c r="J76" s="99">
        <v>11</v>
      </c>
      <c r="K76" s="87">
        <v>1347.4550000000004</v>
      </c>
      <c r="L76" s="87">
        <v>1246.5250350000001</v>
      </c>
      <c r="M76" s="87">
        <v>0</v>
      </c>
      <c r="N76" s="86">
        <f t="shared" si="11"/>
      </c>
      <c r="O76" s="82" t="s">
        <v>178</v>
      </c>
      <c r="P76" s="84"/>
      <c r="Q76" s="84"/>
      <c r="R76" s="98">
        <v>11</v>
      </c>
      <c r="S76" s="91">
        <v>3.002</v>
      </c>
      <c r="T76" s="91">
        <v>3.335</v>
      </c>
      <c r="U76" s="91">
        <v>3.712</v>
      </c>
      <c r="V76" s="91">
        <f>IF(AND(T76&gt;0,U76&gt;0),U76*100/T76,"")</f>
        <v>111.30434782608697</v>
      </c>
      <c r="W76" s="86"/>
      <c r="X76" s="99">
        <v>1</v>
      </c>
      <c r="Y76" s="87">
        <v>55.93790916666667</v>
      </c>
      <c r="Z76" s="87">
        <v>63.364</v>
      </c>
      <c r="AA76" s="87">
        <v>70.74119999999999</v>
      </c>
      <c r="AB76" s="87">
        <f>IF(AND(Z76&gt;0,AA76&gt;0),AA76*100/Z76,"")</f>
        <v>111.64257306988193</v>
      </c>
    </row>
    <row r="77" spans="1:28" s="88" customFormat="1" ht="11.25" customHeight="1">
      <c r="A77" s="82" t="s">
        <v>174</v>
      </c>
      <c r="B77" s="84"/>
      <c r="C77" s="84"/>
      <c r="D77" s="98">
        <v>11</v>
      </c>
      <c r="E77" s="91">
        <v>10.056</v>
      </c>
      <c r="F77" s="91">
        <v>9.337</v>
      </c>
      <c r="G77" s="91">
        <v>0</v>
      </c>
      <c r="H77" s="91">
        <f t="shared" si="10"/>
      </c>
      <c r="I77" s="86"/>
      <c r="J77" s="99">
        <v>11</v>
      </c>
      <c r="K77" s="87">
        <v>187.388</v>
      </c>
      <c r="L77" s="87">
        <v>180.36521459999997</v>
      </c>
      <c r="M77" s="87">
        <v>0</v>
      </c>
      <c r="N77" s="86">
        <f t="shared" si="11"/>
      </c>
      <c r="O77" s="82" t="s">
        <v>179</v>
      </c>
      <c r="P77" s="84"/>
      <c r="Q77" s="84"/>
      <c r="R77" s="98">
        <v>10</v>
      </c>
      <c r="S77" s="91">
        <v>24.057</v>
      </c>
      <c r="T77" s="91">
        <v>26.612</v>
      </c>
      <c r="U77" s="91">
        <v>25.749</v>
      </c>
      <c r="V77" s="91">
        <f>IF(AND(T77&gt;0,U77&gt;0),U77*100/T77,"")</f>
        <v>96.75710205922141</v>
      </c>
      <c r="W77" s="86"/>
      <c r="X77" s="99">
        <v>1</v>
      </c>
      <c r="Y77" s="87">
        <v>400.94800000000004</v>
      </c>
      <c r="Z77" s="87">
        <v>445.884</v>
      </c>
      <c r="AA77" s="87">
        <v>412.87030000000004</v>
      </c>
      <c r="AB77" s="87">
        <f>IF(AND(Z77&gt;0,AA77&gt;0),AA77*100/Z77,"")</f>
        <v>92.59589938190203</v>
      </c>
    </row>
    <row r="78" spans="1:28" s="88" customFormat="1" ht="11.25" customHeight="1">
      <c r="A78" s="82" t="s">
        <v>175</v>
      </c>
      <c r="B78" s="84"/>
      <c r="C78" s="84"/>
      <c r="D78" s="98">
        <v>1</v>
      </c>
      <c r="E78" s="91">
        <v>13.624</v>
      </c>
      <c r="F78" s="91">
        <v>11.923</v>
      </c>
      <c r="G78" s="91">
        <v>10.458</v>
      </c>
      <c r="H78" s="91">
        <f t="shared" si="10"/>
        <v>87.71282395370292</v>
      </c>
      <c r="I78" s="86"/>
      <c r="J78" s="99">
        <v>6</v>
      </c>
      <c r="K78" s="87">
        <v>98.87799999999999</v>
      </c>
      <c r="L78" s="87">
        <v>77.997098</v>
      </c>
      <c r="M78" s="87">
        <v>0</v>
      </c>
      <c r="N78" s="86">
        <f t="shared" si="11"/>
      </c>
      <c r="O78" s="82"/>
      <c r="P78" s="84"/>
      <c r="Q78" s="84"/>
      <c r="R78" s="98"/>
      <c r="S78" s="91"/>
      <c r="T78" s="91"/>
      <c r="U78" s="91"/>
      <c r="V78" s="91"/>
      <c r="W78" s="86"/>
      <c r="X78" s="99"/>
      <c r="Y78" s="87"/>
      <c r="Z78" s="87"/>
      <c r="AA78" s="87"/>
      <c r="AB78" s="87"/>
    </row>
    <row r="79" spans="1:28" s="88" customFormat="1" ht="11.25" customHeight="1">
      <c r="A79" s="82" t="s">
        <v>176</v>
      </c>
      <c r="B79" s="84"/>
      <c r="C79" s="84"/>
      <c r="D79" s="98">
        <v>1</v>
      </c>
      <c r="E79" s="91">
        <v>6.001</v>
      </c>
      <c r="F79" s="91">
        <v>5.604</v>
      </c>
      <c r="G79" s="91">
        <v>5.645</v>
      </c>
      <c r="H79" s="91">
        <f t="shared" si="10"/>
        <v>100.73162027123483</v>
      </c>
      <c r="I79" s="86"/>
      <c r="J79" s="99">
        <v>1</v>
      </c>
      <c r="K79" s="87">
        <v>51.081</v>
      </c>
      <c r="L79" s="87">
        <v>48.808705</v>
      </c>
      <c r="M79" s="87">
        <v>49.876205</v>
      </c>
      <c r="N79" s="87">
        <f aca="true" t="shared" si="12" ref="N79:N89">IF(AND(L79&gt;0,M79&gt;0),M79*100/L79,"")</f>
        <v>102.18710986083322</v>
      </c>
      <c r="O79" s="82" t="s">
        <v>188</v>
      </c>
      <c r="P79" s="84"/>
      <c r="Q79" s="84"/>
      <c r="R79" s="98"/>
      <c r="S79" s="91"/>
      <c r="T79" s="91"/>
      <c r="U79" s="91"/>
      <c r="V79" s="91"/>
      <c r="W79" s="86"/>
      <c r="X79" s="99"/>
      <c r="Y79" s="87"/>
      <c r="Z79" s="87"/>
      <c r="AA79" s="87"/>
      <c r="AB79" s="87"/>
    </row>
    <row r="80" spans="1:28" s="88" customFormat="1" ht="11.25" customHeight="1">
      <c r="A80" s="82" t="s">
        <v>268</v>
      </c>
      <c r="B80" s="84"/>
      <c r="C80" s="84"/>
      <c r="D80" s="98">
        <v>8</v>
      </c>
      <c r="E80" s="91">
        <v>25.7</v>
      </c>
      <c r="F80" s="91">
        <v>30.8</v>
      </c>
      <c r="G80" s="91">
        <v>0</v>
      </c>
      <c r="H80" s="91">
        <f t="shared" si="10"/>
      </c>
      <c r="I80" s="86"/>
      <c r="J80" s="99">
        <v>12</v>
      </c>
      <c r="K80" s="87">
        <v>6.42</v>
      </c>
      <c r="L80" s="87">
        <v>7.379000000000001</v>
      </c>
      <c r="M80" s="87">
        <v>0</v>
      </c>
      <c r="N80" s="87">
        <f t="shared" si="12"/>
      </c>
      <c r="O80" s="82" t="s">
        <v>191</v>
      </c>
      <c r="P80" s="84"/>
      <c r="Q80" s="84"/>
      <c r="R80" s="98">
        <v>0</v>
      </c>
      <c r="S80" s="91">
        <v>0</v>
      </c>
      <c r="T80" s="91">
        <v>0</v>
      </c>
      <c r="U80" s="91">
        <v>0</v>
      </c>
      <c r="V80" s="91">
        <f>IF(AND(T80&gt;0,U80&gt;0),U80*100/T80,"")</f>
      </c>
      <c r="W80" s="86"/>
      <c r="X80" s="99">
        <v>1</v>
      </c>
      <c r="Y80" s="87">
        <v>1404.6140000000003</v>
      </c>
      <c r="Z80" s="87">
        <v>1694.536</v>
      </c>
      <c r="AA80" s="87">
        <v>1311.074</v>
      </c>
      <c r="AB80" s="87">
        <f>IF(AND(Z80&gt;0,AA80&gt;0),AA80*100/Z80,"")</f>
        <v>77.37067846301288</v>
      </c>
    </row>
    <row r="81" spans="1:28" s="88" customFormat="1" ht="11.25" customHeight="1">
      <c r="A81" s="82" t="s">
        <v>177</v>
      </c>
      <c r="B81" s="84"/>
      <c r="C81" s="84"/>
      <c r="D81" s="98">
        <v>10</v>
      </c>
      <c r="E81" s="91">
        <v>2.465</v>
      </c>
      <c r="F81" s="91">
        <v>2.403</v>
      </c>
      <c r="G81" s="91">
        <v>2.395</v>
      </c>
      <c r="H81" s="91">
        <f t="shared" si="10"/>
        <v>99.66708281315023</v>
      </c>
      <c r="I81" s="86"/>
      <c r="J81" s="99">
        <v>1</v>
      </c>
      <c r="K81" s="87">
        <v>69.619</v>
      </c>
      <c r="L81" s="87">
        <v>68.52602</v>
      </c>
      <c r="M81" s="87">
        <v>68.53401999999998</v>
      </c>
      <c r="N81" s="87">
        <f t="shared" si="12"/>
        <v>100.01167439754998</v>
      </c>
      <c r="O81" s="82" t="s">
        <v>192</v>
      </c>
      <c r="P81" s="84"/>
      <c r="Q81" s="84"/>
      <c r="R81" s="98">
        <v>0</v>
      </c>
      <c r="S81" s="91">
        <v>0</v>
      </c>
      <c r="T81" s="91">
        <v>0</v>
      </c>
      <c r="U81" s="91">
        <v>0</v>
      </c>
      <c r="V81" s="91">
        <f>IF(AND(T81&gt;0,U81&gt;0),U81*100/T81,"")</f>
      </c>
      <c r="W81" s="86"/>
      <c r="X81" s="99">
        <v>1</v>
      </c>
      <c r="Y81" s="87">
        <v>534.011262</v>
      </c>
      <c r="Z81" s="87">
        <v>559.584</v>
      </c>
      <c r="AA81" s="87">
        <v>514.4989999999999</v>
      </c>
      <c r="AB81" s="87">
        <f>IF(AND(Z81&gt;0,AA81&gt;0),AA81*100/Z81,"")</f>
        <v>91.9431220335106</v>
      </c>
    </row>
    <row r="82" spans="1:28" s="88" customFormat="1" ht="11.25" customHeight="1">
      <c r="A82" s="82" t="s">
        <v>178</v>
      </c>
      <c r="B82" s="84"/>
      <c r="C82" s="84"/>
      <c r="D82" s="98">
        <v>11</v>
      </c>
      <c r="E82" s="91">
        <v>3.335</v>
      </c>
      <c r="F82" s="91">
        <v>3.712</v>
      </c>
      <c r="G82" s="91">
        <v>0</v>
      </c>
      <c r="H82" s="91">
        <f t="shared" si="10"/>
      </c>
      <c r="I82" s="86"/>
      <c r="J82" s="99">
        <v>1</v>
      </c>
      <c r="K82" s="87">
        <v>63.364</v>
      </c>
      <c r="L82" s="87">
        <v>70.74119999999999</v>
      </c>
      <c r="M82" s="87">
        <v>0</v>
      </c>
      <c r="N82" s="87">
        <f t="shared" si="12"/>
      </c>
      <c r="O82" s="82"/>
      <c r="P82" s="84"/>
      <c r="Q82" s="84"/>
      <c r="R82" s="98"/>
      <c r="S82" s="91"/>
      <c r="T82" s="91"/>
      <c r="U82" s="91"/>
      <c r="V82" s="91"/>
      <c r="W82" s="86"/>
      <c r="X82" s="99"/>
      <c r="Y82" s="87"/>
      <c r="Z82" s="87"/>
      <c r="AA82" s="87"/>
      <c r="AB82" s="87"/>
    </row>
    <row r="83" spans="1:28" s="88" customFormat="1" ht="11.25" customHeight="1">
      <c r="A83" s="82" t="s">
        <v>269</v>
      </c>
      <c r="B83" s="84"/>
      <c r="C83" s="84"/>
      <c r="D83" s="98">
        <v>11</v>
      </c>
      <c r="E83" s="91">
        <v>48.171</v>
      </c>
      <c r="F83" s="91">
        <v>45.291</v>
      </c>
      <c r="G83" s="91">
        <v>48.4</v>
      </c>
      <c r="H83" s="91">
        <f t="shared" si="10"/>
        <v>106.8644984654788</v>
      </c>
      <c r="I83" s="86"/>
      <c r="J83" s="99">
        <v>12</v>
      </c>
      <c r="K83" s="87">
        <v>134.317</v>
      </c>
      <c r="L83" s="87">
        <v>121.815</v>
      </c>
      <c r="M83" s="87">
        <v>127.91499999999999</v>
      </c>
      <c r="N83" s="87">
        <f t="shared" si="12"/>
        <v>105.0075934819193</v>
      </c>
      <c r="O83" s="82" t="s">
        <v>193</v>
      </c>
      <c r="P83" s="84"/>
      <c r="Q83" s="84"/>
      <c r="R83" s="98"/>
      <c r="S83" s="91"/>
      <c r="T83" s="91"/>
      <c r="U83" s="91"/>
      <c r="V83" s="91"/>
      <c r="W83" s="86"/>
      <c r="X83" s="99"/>
      <c r="Y83" s="87"/>
      <c r="Z83" s="87"/>
      <c r="AA83" s="87"/>
      <c r="AB83" s="87"/>
    </row>
    <row r="84" spans="1:28" s="88" customFormat="1" ht="11.25" customHeight="1">
      <c r="A84" s="82" t="s">
        <v>270</v>
      </c>
      <c r="B84" s="84"/>
      <c r="C84" s="84"/>
      <c r="D84" s="98">
        <v>1</v>
      </c>
      <c r="E84" s="91">
        <v>10.321</v>
      </c>
      <c r="F84" s="91">
        <v>9.65</v>
      </c>
      <c r="G84" s="91">
        <v>10.6</v>
      </c>
      <c r="H84" s="91">
        <f t="shared" si="10"/>
        <v>109.84455958549222</v>
      </c>
      <c r="I84" s="86"/>
      <c r="J84" s="99">
        <v>12</v>
      </c>
      <c r="K84" s="87">
        <v>15.542000000000003</v>
      </c>
      <c r="L84" s="87">
        <v>15.63</v>
      </c>
      <c r="M84" s="87">
        <v>13.313</v>
      </c>
      <c r="N84" s="87">
        <f t="shared" si="12"/>
        <v>85.17594369801662</v>
      </c>
      <c r="O84" s="82" t="s">
        <v>204</v>
      </c>
      <c r="P84" s="84"/>
      <c r="Q84" s="84"/>
      <c r="R84" s="98">
        <v>0</v>
      </c>
      <c r="S84" s="91">
        <v>0</v>
      </c>
      <c r="T84" s="91">
        <v>0</v>
      </c>
      <c r="U84" s="91">
        <v>0</v>
      </c>
      <c r="V84" s="91">
        <f>IF(AND(T84&gt;0,U84&gt;0),U84*100/T84,"")</f>
      </c>
      <c r="W84" s="86"/>
      <c r="X84" s="99">
        <v>1</v>
      </c>
      <c r="Y84" s="87">
        <v>67.62400000000001</v>
      </c>
      <c r="Z84" s="87">
        <v>79.886</v>
      </c>
      <c r="AA84" s="87">
        <v>80.499</v>
      </c>
      <c r="AB84" s="87">
        <f>IF(AND(Z84&gt;0,AA84&gt;0),AA84*100/Z84,"")</f>
        <v>100.76734346443682</v>
      </c>
    </row>
    <row r="85" spans="1:28" s="88" customFormat="1" ht="11.25" customHeight="1">
      <c r="A85" s="82" t="s">
        <v>179</v>
      </c>
      <c r="B85" s="84"/>
      <c r="C85" s="84"/>
      <c r="D85" s="98">
        <v>10</v>
      </c>
      <c r="E85" s="91">
        <v>26.612</v>
      </c>
      <c r="F85" s="91">
        <v>25.749</v>
      </c>
      <c r="G85" s="91">
        <v>0</v>
      </c>
      <c r="H85" s="91">
        <f t="shared" si="10"/>
      </c>
      <c r="I85" s="86"/>
      <c r="J85" s="99">
        <v>1</v>
      </c>
      <c r="K85" s="87">
        <v>445.884</v>
      </c>
      <c r="L85" s="87">
        <v>412.87030000000004</v>
      </c>
      <c r="M85" s="87">
        <v>0</v>
      </c>
      <c r="N85" s="87">
        <f t="shared" si="12"/>
      </c>
      <c r="O85" s="82"/>
      <c r="P85" s="84"/>
      <c r="Q85" s="84"/>
      <c r="R85" s="98"/>
      <c r="S85" s="91"/>
      <c r="T85" s="91"/>
      <c r="U85" s="91"/>
      <c r="V85" s="91"/>
      <c r="W85" s="86"/>
      <c r="X85" s="99"/>
      <c r="Y85" s="87"/>
      <c r="Z85" s="87"/>
      <c r="AA85" s="87"/>
      <c r="AB85" s="87"/>
    </row>
    <row r="86" spans="1:28" s="88" customFormat="1" ht="11.25" customHeight="1">
      <c r="A86" s="82" t="s">
        <v>180</v>
      </c>
      <c r="B86" s="84"/>
      <c r="C86" s="84"/>
      <c r="D86" s="98">
        <v>9</v>
      </c>
      <c r="E86" s="91">
        <v>1.73</v>
      </c>
      <c r="F86" s="91">
        <v>1.61</v>
      </c>
      <c r="G86" s="91">
        <v>1.698</v>
      </c>
      <c r="H86" s="91">
        <f t="shared" si="10"/>
        <v>105.46583850931675</v>
      </c>
      <c r="I86" s="86"/>
      <c r="J86" s="99">
        <v>12</v>
      </c>
      <c r="K86" s="87">
        <v>91.656</v>
      </c>
      <c r="L86" s="87">
        <v>83.46000000000001</v>
      </c>
      <c r="M86" s="87">
        <v>92.98400000000001</v>
      </c>
      <c r="N86" s="87">
        <f t="shared" si="12"/>
        <v>111.41145458902469</v>
      </c>
      <c r="O86" s="82" t="s">
        <v>215</v>
      </c>
      <c r="P86" s="84"/>
      <c r="Q86" s="84"/>
      <c r="R86" s="98"/>
      <c r="S86" s="91"/>
      <c r="T86" s="91"/>
      <c r="U86" s="91"/>
      <c r="V86" s="91"/>
      <c r="W86" s="86"/>
      <c r="X86" s="99"/>
      <c r="Y86" s="87"/>
      <c r="Z86" s="87"/>
      <c r="AA86" s="87"/>
      <c r="AB86" s="87"/>
    </row>
    <row r="87" spans="1:28" s="88" customFormat="1" ht="11.25" customHeight="1">
      <c r="A87" s="82" t="s">
        <v>181</v>
      </c>
      <c r="B87" s="84"/>
      <c r="C87" s="84"/>
      <c r="D87" s="98">
        <v>12</v>
      </c>
      <c r="E87" s="91">
        <v>8.921</v>
      </c>
      <c r="F87" s="91">
        <v>9.043</v>
      </c>
      <c r="G87" s="91">
        <v>8.994</v>
      </c>
      <c r="H87" s="91">
        <f t="shared" si="10"/>
        <v>99.45814442109919</v>
      </c>
      <c r="I87" s="86"/>
      <c r="J87" s="99">
        <v>6</v>
      </c>
      <c r="K87" s="87">
        <v>778.571</v>
      </c>
      <c r="L87" s="87">
        <v>764.3603099999998</v>
      </c>
      <c r="M87" s="87">
        <v>0</v>
      </c>
      <c r="N87" s="87">
        <f t="shared" si="12"/>
      </c>
      <c r="O87" s="82" t="s">
        <v>217</v>
      </c>
      <c r="P87" s="84"/>
      <c r="Q87" s="84"/>
      <c r="R87" s="98">
        <v>0</v>
      </c>
      <c r="S87" s="91">
        <v>0</v>
      </c>
      <c r="T87" s="91">
        <v>0</v>
      </c>
      <c r="U87" s="91">
        <v>0</v>
      </c>
      <c r="V87" s="91">
        <f>IF(AND(T87&gt;0,U87&gt;0),U87*100/T87,"")</f>
      </c>
      <c r="W87" s="86"/>
      <c r="X87" s="99">
        <v>1</v>
      </c>
      <c r="Y87" s="87">
        <v>8726.212989999998</v>
      </c>
      <c r="Z87" s="87">
        <v>4060.978</v>
      </c>
      <c r="AA87" s="87">
        <v>6167.354</v>
      </c>
      <c r="AB87" s="87">
        <f>IF(AND(Z87&gt;0,AA87&gt;0),AA87*100/Z87,"")</f>
        <v>151.86868778900057</v>
      </c>
    </row>
    <row r="88" spans="1:28" s="88" customFormat="1" ht="11.25" customHeight="1">
      <c r="A88" s="82" t="s">
        <v>271</v>
      </c>
      <c r="B88" s="84"/>
      <c r="C88" s="84"/>
      <c r="D88" s="98">
        <v>6</v>
      </c>
      <c r="E88" s="91">
        <v>4.6</v>
      </c>
      <c r="F88" s="91">
        <v>5.4</v>
      </c>
      <c r="G88" s="91">
        <v>0</v>
      </c>
      <c r="H88" s="91">
        <f>IF(AND(F88&gt;0,G88&gt;0),G88*100/F88,"")</f>
      </c>
      <c r="I88" s="86"/>
      <c r="J88" s="99">
        <v>11</v>
      </c>
      <c r="K88" s="87">
        <v>0.507</v>
      </c>
      <c r="L88" s="87">
        <v>0.611</v>
      </c>
      <c r="M88" s="87">
        <v>0</v>
      </c>
      <c r="N88" s="87">
        <f t="shared" si="12"/>
      </c>
      <c r="O88" s="82" t="s">
        <v>218</v>
      </c>
      <c r="P88" s="84"/>
      <c r="Q88" s="84"/>
      <c r="R88" s="98">
        <v>0</v>
      </c>
      <c r="S88" s="91">
        <v>0</v>
      </c>
      <c r="T88" s="91">
        <v>0</v>
      </c>
      <c r="U88" s="91">
        <v>0</v>
      </c>
      <c r="V88" s="91">
        <f>IF(AND(T88&gt;0,U88&gt;0),U88*100/T88,"")</f>
      </c>
      <c r="W88" s="86"/>
      <c r="X88" s="99">
        <v>1</v>
      </c>
      <c r="Y88" s="87">
        <v>1771.0181879999998</v>
      </c>
      <c r="Z88" s="87">
        <v>836.4482086700001</v>
      </c>
      <c r="AA88" s="87">
        <v>1245.61922348</v>
      </c>
      <c r="AB88" s="87">
        <f>IF(AND(Z88&gt;0,AA88&gt;0),AA88*100/Z88,"")</f>
        <v>148.9176748265867</v>
      </c>
    </row>
    <row r="89" spans="1:14" s="88" customFormat="1" ht="11.25" customHeight="1">
      <c r="A89" s="82" t="s">
        <v>182</v>
      </c>
      <c r="B89" s="84"/>
      <c r="C89" s="84"/>
      <c r="D89" s="98">
        <v>1</v>
      </c>
      <c r="E89" s="91">
        <v>3.423</v>
      </c>
      <c r="F89" s="91">
        <v>3.352</v>
      </c>
      <c r="G89" s="91">
        <v>3.903</v>
      </c>
      <c r="H89" s="91">
        <f>IF(AND(F89&gt;0,G89&gt;0),G89*100/F89,"")</f>
        <v>116.43794749403342</v>
      </c>
      <c r="I89" s="86"/>
      <c r="J89" s="99">
        <v>1</v>
      </c>
      <c r="K89" s="87">
        <v>208.821</v>
      </c>
      <c r="L89" s="87">
        <v>246.476019</v>
      </c>
      <c r="M89" s="87">
        <v>246.08401900000004</v>
      </c>
      <c r="N89" s="87">
        <f t="shared" si="12"/>
        <v>99.8409581582864</v>
      </c>
    </row>
    <row r="90" spans="4:26" s="88" customFormat="1" ht="11.25" customHeight="1">
      <c r="D90" s="90"/>
      <c r="E90" s="87"/>
      <c r="F90" s="87"/>
      <c r="G90" s="87"/>
      <c r="H90" s="87">
        <f aca="true" t="shared" si="13" ref="H90:H96">IF(AND(F90&gt;0,G90&gt;0),G90*100/F90,"")</f>
      </c>
      <c r="I90" s="85"/>
      <c r="J90" s="90"/>
      <c r="K90" s="87"/>
      <c r="L90" s="87"/>
      <c r="M90" s="87"/>
      <c r="N90" s="87">
        <f aca="true" t="shared" si="14" ref="N90:N96">IF(AND(L90&gt;0,M90&gt;0),M90*100/L90,"")</f>
      </c>
      <c r="O90" s="130" t="s">
        <v>276</v>
      </c>
      <c r="P90" s="131"/>
      <c r="Q90" s="131"/>
      <c r="R90" s="131"/>
      <c r="S90" s="131"/>
      <c r="T90" s="132"/>
      <c r="U90" s="131"/>
      <c r="V90" s="131"/>
      <c r="W90" s="131"/>
      <c r="X90" s="131"/>
      <c r="Y90" s="133"/>
      <c r="Z90" s="133"/>
    </row>
    <row r="91" spans="4:26" s="88" customFormat="1" ht="12" customHeight="1">
      <c r="D91" s="90"/>
      <c r="E91" s="87"/>
      <c r="F91" s="87"/>
      <c r="G91" s="87"/>
      <c r="H91" s="87">
        <f t="shared" si="13"/>
      </c>
      <c r="I91" s="85"/>
      <c r="J91" s="90"/>
      <c r="K91" s="87"/>
      <c r="L91" s="87"/>
      <c r="M91" s="87"/>
      <c r="N91" s="87">
        <f t="shared" si="14"/>
      </c>
      <c r="O91" s="185" t="s">
        <v>277</v>
      </c>
      <c r="P91" s="185"/>
      <c r="Q91" s="185"/>
      <c r="R91" s="185"/>
      <c r="S91" s="185"/>
      <c r="T91" s="185"/>
      <c r="U91" s="131"/>
      <c r="V91" s="131"/>
      <c r="W91" s="131"/>
      <c r="X91" s="131"/>
      <c r="Y91" s="131"/>
      <c r="Z91" s="133"/>
    </row>
    <row r="92" spans="1:26" s="67" customFormat="1" ht="11.25" customHeight="1">
      <c r="A92" s="88"/>
      <c r="B92" s="88"/>
      <c r="C92" s="88"/>
      <c r="D92" s="90"/>
      <c r="E92" s="87"/>
      <c r="F92" s="87"/>
      <c r="G92" s="87"/>
      <c r="H92" s="87">
        <f t="shared" si="13"/>
      </c>
      <c r="I92" s="85"/>
      <c r="J92" s="90"/>
      <c r="K92" s="87"/>
      <c r="L92" s="87"/>
      <c r="M92" s="87"/>
      <c r="N92" s="87">
        <f t="shared" si="14"/>
      </c>
      <c r="O92" s="185" t="s">
        <v>278</v>
      </c>
      <c r="P92" s="181"/>
      <c r="Q92" s="181"/>
      <c r="R92" s="181"/>
      <c r="S92" s="181"/>
      <c r="T92" s="181"/>
      <c r="U92" s="181"/>
      <c r="V92" s="181"/>
      <c r="W92" s="181"/>
      <c r="X92" s="181"/>
      <c r="Y92" s="134"/>
      <c r="Z92" s="134"/>
    </row>
    <row r="93" spans="1:26" s="97" customFormat="1" ht="11.25" customHeight="1">
      <c r="A93" s="88"/>
      <c r="B93" s="88"/>
      <c r="C93" s="88"/>
      <c r="D93" s="90"/>
      <c r="E93" s="87"/>
      <c r="F93" s="87"/>
      <c r="G93" s="87"/>
      <c r="H93" s="87">
        <f t="shared" si="13"/>
      </c>
      <c r="I93" s="85"/>
      <c r="J93" s="90"/>
      <c r="K93" s="87"/>
      <c r="L93" s="87"/>
      <c r="M93" s="87"/>
      <c r="N93" s="87">
        <f t="shared" si="14"/>
      </c>
      <c r="O93" s="185" t="s">
        <v>279</v>
      </c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35"/>
    </row>
    <row r="94" spans="1:26" s="97" customFormat="1" ht="11.25" customHeight="1">
      <c r="A94" s="88"/>
      <c r="B94" s="88"/>
      <c r="C94" s="88"/>
      <c r="D94" s="90"/>
      <c r="E94" s="87"/>
      <c r="F94" s="87"/>
      <c r="G94" s="87"/>
      <c r="H94" s="87">
        <f t="shared" si="13"/>
      </c>
      <c r="I94" s="85"/>
      <c r="J94" s="90"/>
      <c r="K94" s="87"/>
      <c r="L94" s="87"/>
      <c r="M94" s="87"/>
      <c r="N94" s="87">
        <f t="shared" si="14"/>
      </c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</row>
    <row r="95" spans="1:26" s="97" customFormat="1" ht="11.25" customHeight="1">
      <c r="A95" s="88"/>
      <c r="B95" s="88"/>
      <c r="C95" s="88"/>
      <c r="D95" s="90"/>
      <c r="E95" s="87"/>
      <c r="F95" s="87"/>
      <c r="G95" s="87"/>
      <c r="H95" s="87">
        <f t="shared" si="13"/>
      </c>
      <c r="I95" s="85"/>
      <c r="J95" s="90"/>
      <c r="K95" s="87"/>
      <c r="L95" s="87"/>
      <c r="M95" s="87"/>
      <c r="N95" s="87">
        <f t="shared" si="14"/>
      </c>
      <c r="O95" s="180" t="s">
        <v>280</v>
      </c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</row>
    <row r="96" spans="1:14" s="97" customFormat="1" ht="11.25">
      <c r="A96" s="88"/>
      <c r="B96" s="88"/>
      <c r="C96" s="88"/>
      <c r="D96" s="90"/>
      <c r="E96" s="87"/>
      <c r="F96" s="87"/>
      <c r="G96" s="87"/>
      <c r="H96" s="87">
        <f t="shared" si="13"/>
      </c>
      <c r="I96" s="85"/>
      <c r="J96" s="90"/>
      <c r="K96" s="87"/>
      <c r="L96" s="87"/>
      <c r="M96" s="87"/>
      <c r="N96" s="87">
        <f t="shared" si="14"/>
      </c>
    </row>
    <row r="97" spans="1:14" s="97" customFormat="1" ht="11.25" customHeight="1">
      <c r="A97" s="88"/>
      <c r="B97" s="88"/>
      <c r="C97" s="88"/>
      <c r="D97" s="90"/>
      <c r="E97" s="86"/>
      <c r="F97" s="86"/>
      <c r="G97" s="86"/>
      <c r="H97" s="86"/>
      <c r="I97" s="85"/>
      <c r="J97" s="90"/>
      <c r="K97" s="86"/>
      <c r="L97" s="86"/>
      <c r="M97" s="86"/>
      <c r="N97" s="86"/>
    </row>
    <row r="98" spans="1:14" s="97" customFormat="1" ht="11.25" customHeight="1">
      <c r="A98" s="88"/>
      <c r="B98" s="88"/>
      <c r="C98" s="88"/>
      <c r="D98" s="90"/>
      <c r="E98" s="87"/>
      <c r="F98" s="87"/>
      <c r="G98" s="87"/>
      <c r="H98" s="87">
        <f aca="true" t="shared" si="15" ref="H98:H136">IF(AND(F98&gt;0,G98&gt;0),G98*100/F98,"")</f>
      </c>
      <c r="I98" s="85"/>
      <c r="J98" s="90"/>
      <c r="K98" s="87"/>
      <c r="L98" s="87"/>
      <c r="M98" s="87"/>
      <c r="N98" s="87">
        <f aca="true" t="shared" si="16" ref="N98:N136">IF(AND(L98&gt;0,M98&gt;0),M98*100/L98,"")</f>
      </c>
    </row>
    <row r="99" spans="1:14" s="97" customFormat="1" ht="11.25" customHeight="1">
      <c r="A99" s="88"/>
      <c r="B99" s="88"/>
      <c r="C99" s="88"/>
      <c r="D99" s="90"/>
      <c r="E99" s="87"/>
      <c r="F99" s="87"/>
      <c r="G99" s="87"/>
      <c r="H99" s="87">
        <f t="shared" si="15"/>
      </c>
      <c r="I99" s="85"/>
      <c r="J99" s="90"/>
      <c r="K99" s="87"/>
      <c r="L99" s="87"/>
      <c r="M99" s="87"/>
      <c r="N99" s="87">
        <f t="shared" si="16"/>
      </c>
    </row>
    <row r="100" spans="1:14" ht="11.25" customHeight="1">
      <c r="A100" s="88"/>
      <c r="B100" s="88"/>
      <c r="C100" s="88"/>
      <c r="D100" s="90"/>
      <c r="E100" s="87"/>
      <c r="F100" s="87"/>
      <c r="G100" s="87"/>
      <c r="H100" s="87">
        <f t="shared" si="15"/>
      </c>
      <c r="I100" s="85"/>
      <c r="J100" s="90"/>
      <c r="K100" s="87"/>
      <c r="L100" s="87"/>
      <c r="M100" s="87"/>
      <c r="N100" s="87">
        <f t="shared" si="16"/>
      </c>
    </row>
    <row r="101" spans="1:28" ht="11.25" customHeight="1">
      <c r="A101" s="88"/>
      <c r="B101" s="88"/>
      <c r="C101" s="88"/>
      <c r="D101" s="90"/>
      <c r="E101" s="87"/>
      <c r="F101" s="87"/>
      <c r="G101" s="87"/>
      <c r="H101" s="87">
        <f t="shared" si="15"/>
      </c>
      <c r="I101" s="85"/>
      <c r="J101" s="90"/>
      <c r="K101" s="87"/>
      <c r="L101" s="87"/>
      <c r="M101" s="87"/>
      <c r="N101" s="87">
        <f t="shared" si="16"/>
      </c>
      <c r="O101" s="82"/>
      <c r="P101" s="84"/>
      <c r="Q101" s="84"/>
      <c r="R101" s="98"/>
      <c r="S101" s="91"/>
      <c r="T101" s="91"/>
      <c r="U101" s="91"/>
      <c r="V101" s="91"/>
      <c r="W101" s="86"/>
      <c r="X101" s="99"/>
      <c r="Y101" s="87"/>
      <c r="Z101" s="87"/>
      <c r="AA101" s="87"/>
      <c r="AB101" s="87"/>
    </row>
    <row r="102" spans="1:28" ht="11.25" customHeight="1">
      <c r="A102" s="88"/>
      <c r="B102" s="88"/>
      <c r="C102" s="88"/>
      <c r="D102" s="90"/>
      <c r="E102" s="87"/>
      <c r="F102" s="87"/>
      <c r="G102" s="87"/>
      <c r="H102" s="87">
        <f t="shared" si="15"/>
      </c>
      <c r="I102" s="85"/>
      <c r="J102" s="90"/>
      <c r="K102" s="87"/>
      <c r="L102" s="87"/>
      <c r="M102" s="87"/>
      <c r="N102" s="87">
        <f t="shared" si="16"/>
      </c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ht="11.25" customHeight="1">
      <c r="A103" s="88"/>
      <c r="B103" s="88"/>
      <c r="C103" s="88"/>
      <c r="D103" s="90"/>
      <c r="E103" s="87"/>
      <c r="F103" s="87"/>
      <c r="G103" s="87"/>
      <c r="H103" s="87">
        <f t="shared" si="15"/>
      </c>
      <c r="I103" s="85"/>
      <c r="J103" s="90"/>
      <c r="K103" s="87"/>
      <c r="L103" s="87"/>
      <c r="M103" s="87"/>
      <c r="N103" s="87">
        <f t="shared" si="16"/>
      </c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1.25" customHeight="1">
      <c r="A104" s="88"/>
      <c r="B104" s="88"/>
      <c r="C104" s="88"/>
      <c r="D104" s="90"/>
      <c r="E104" s="87"/>
      <c r="F104" s="87"/>
      <c r="G104" s="87"/>
      <c r="H104" s="87">
        <f t="shared" si="15"/>
      </c>
      <c r="I104" s="85"/>
      <c r="J104" s="90"/>
      <c r="K104" s="87"/>
      <c r="L104" s="87"/>
      <c r="M104" s="87"/>
      <c r="N104" s="87">
        <f t="shared" si="16"/>
      </c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1.25" customHeight="1">
      <c r="A105" s="88"/>
      <c r="B105" s="88"/>
      <c r="C105" s="88"/>
      <c r="D105" s="90"/>
      <c r="E105" s="87"/>
      <c r="F105" s="87"/>
      <c r="G105" s="87"/>
      <c r="H105" s="87">
        <f t="shared" si="15"/>
      </c>
      <c r="I105" s="85"/>
      <c r="J105" s="90"/>
      <c r="K105" s="87"/>
      <c r="L105" s="87"/>
      <c r="M105" s="87"/>
      <c r="N105" s="87">
        <f t="shared" si="16"/>
      </c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1.25" customHeight="1">
      <c r="A106" s="88"/>
      <c r="B106" s="88"/>
      <c r="C106" s="88"/>
      <c r="D106" s="90"/>
      <c r="E106" s="87"/>
      <c r="F106" s="87"/>
      <c r="G106" s="87"/>
      <c r="H106" s="87">
        <f t="shared" si="15"/>
      </c>
      <c r="I106" s="85"/>
      <c r="J106" s="90"/>
      <c r="K106" s="87"/>
      <c r="L106" s="87"/>
      <c r="M106" s="87"/>
      <c r="N106" s="87">
        <f t="shared" si="16"/>
      </c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1.25" customHeight="1">
      <c r="A107" s="88"/>
      <c r="B107" s="88"/>
      <c r="C107" s="88"/>
      <c r="D107" s="90"/>
      <c r="E107" s="87"/>
      <c r="F107" s="87"/>
      <c r="G107" s="87"/>
      <c r="H107" s="87">
        <f t="shared" si="15"/>
      </c>
      <c r="I107" s="85"/>
      <c r="J107" s="90"/>
      <c r="K107" s="87"/>
      <c r="L107" s="87"/>
      <c r="M107" s="87"/>
      <c r="N107" s="87">
        <f t="shared" si="16"/>
      </c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1.25" customHeight="1">
      <c r="A108" s="88"/>
      <c r="B108" s="88"/>
      <c r="C108" s="88"/>
      <c r="D108" s="90"/>
      <c r="E108" s="87"/>
      <c r="F108" s="87"/>
      <c r="G108" s="87"/>
      <c r="H108" s="87">
        <f t="shared" si="15"/>
      </c>
      <c r="I108" s="85"/>
      <c r="J108" s="90"/>
      <c r="K108" s="87"/>
      <c r="L108" s="87"/>
      <c r="M108" s="87"/>
      <c r="N108" s="87">
        <f t="shared" si="16"/>
      </c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1.25" customHeight="1">
      <c r="A109" s="88"/>
      <c r="B109" s="88"/>
      <c r="C109" s="88"/>
      <c r="D109" s="90"/>
      <c r="E109" s="87"/>
      <c r="F109" s="87"/>
      <c r="G109" s="87"/>
      <c r="H109" s="87">
        <f t="shared" si="15"/>
      </c>
      <c r="I109" s="85"/>
      <c r="J109" s="90"/>
      <c r="K109" s="87"/>
      <c r="L109" s="87"/>
      <c r="M109" s="87"/>
      <c r="N109" s="87">
        <f t="shared" si="16"/>
      </c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1.25" customHeight="1">
      <c r="A110" s="88"/>
      <c r="B110" s="88"/>
      <c r="C110" s="88"/>
      <c r="D110" s="90"/>
      <c r="E110" s="87"/>
      <c r="F110" s="87"/>
      <c r="G110" s="87"/>
      <c r="H110" s="87">
        <f t="shared" si="15"/>
      </c>
      <c r="I110" s="85"/>
      <c r="J110" s="90"/>
      <c r="K110" s="87"/>
      <c r="L110" s="87"/>
      <c r="M110" s="87"/>
      <c r="N110" s="87">
        <f t="shared" si="16"/>
      </c>
      <c r="O110" s="82"/>
      <c r="P110" s="82"/>
      <c r="Q110" s="82"/>
      <c r="R110" s="83"/>
      <c r="S110" s="84"/>
      <c r="T110" s="84"/>
      <c r="U110" s="84"/>
      <c r="V110" s="84">
        <f>IF(AND(T110&gt;0,U110&gt;0),U110*100/T110,"")</f>
      </c>
      <c r="W110" s="85"/>
      <c r="X110" s="85"/>
      <c r="Y110" s="86"/>
      <c r="Z110" s="86"/>
      <c r="AA110" s="86"/>
      <c r="AB110" s="87">
        <f>IF(AND(Z110&gt;0,AA110&gt;0),AA110*100/Z110,"")</f>
      </c>
    </row>
    <row r="111" spans="1:28" ht="11.25" customHeight="1">
      <c r="A111" s="88"/>
      <c r="B111" s="88"/>
      <c r="C111" s="88"/>
      <c r="D111" s="90"/>
      <c r="E111" s="87"/>
      <c r="F111" s="87"/>
      <c r="G111" s="87"/>
      <c r="H111" s="87">
        <f t="shared" si="15"/>
      </c>
      <c r="I111" s="85"/>
      <c r="J111" s="90"/>
      <c r="K111" s="87"/>
      <c r="L111" s="87"/>
      <c r="M111" s="87"/>
      <c r="N111" s="87">
        <f t="shared" si="16"/>
      </c>
      <c r="O111" s="82"/>
      <c r="P111" s="82"/>
      <c r="Q111" s="82"/>
      <c r="R111" s="89"/>
      <c r="S111" s="84"/>
      <c r="T111" s="84"/>
      <c r="U111" s="84"/>
      <c r="V111" s="84">
        <f>IF(AND(T111&gt;0,U111&gt;0),U111*100/T111,"")</f>
      </c>
      <c r="W111" s="85"/>
      <c r="X111" s="90"/>
      <c r="Y111" s="86"/>
      <c r="Z111" s="86"/>
      <c r="AA111" s="86"/>
      <c r="AB111" s="87">
        <f>IF(AND(Z111&gt;0,AA111&gt;0),AA111*100/Z111,"")</f>
      </c>
    </row>
    <row r="112" spans="1:28" ht="11.25" customHeight="1">
      <c r="A112" s="88"/>
      <c r="B112" s="88"/>
      <c r="C112" s="88"/>
      <c r="D112" s="90"/>
      <c r="E112" s="87"/>
      <c r="F112" s="87"/>
      <c r="G112" s="87"/>
      <c r="H112" s="87">
        <f t="shared" si="15"/>
      </c>
      <c r="I112" s="85"/>
      <c r="J112" s="90"/>
      <c r="K112" s="87"/>
      <c r="L112" s="87"/>
      <c r="M112" s="87"/>
      <c r="N112" s="87">
        <f t="shared" si="16"/>
      </c>
      <c r="O112" s="82"/>
      <c r="P112" s="82"/>
      <c r="Q112" s="82"/>
      <c r="R112" s="89"/>
      <c r="S112" s="91"/>
      <c r="T112" s="91"/>
      <c r="U112" s="91"/>
      <c r="V112" s="91">
        <f>IF(AND(T112&gt;0,U112&gt;0),U112*100/T112,"")</f>
      </c>
      <c r="W112" s="85"/>
      <c r="X112" s="90"/>
      <c r="Y112" s="87"/>
      <c r="Z112" s="87"/>
      <c r="AA112" s="87"/>
      <c r="AB112" s="87">
        <f>IF(AND(Z112&gt;0,AA112&gt;0),AA112*100/Z112,"")</f>
      </c>
    </row>
    <row r="113" spans="1:28" ht="11.25" customHeight="1">
      <c r="A113" s="88"/>
      <c r="B113" s="88"/>
      <c r="C113" s="88"/>
      <c r="D113" s="90"/>
      <c r="E113" s="87"/>
      <c r="F113" s="87"/>
      <c r="G113" s="87"/>
      <c r="H113" s="87">
        <f t="shared" si="15"/>
      </c>
      <c r="I113" s="85"/>
      <c r="J113" s="90"/>
      <c r="K113" s="87"/>
      <c r="L113" s="87"/>
      <c r="M113" s="87"/>
      <c r="N113" s="87">
        <f t="shared" si="16"/>
      </c>
      <c r="O113" s="92"/>
      <c r="P113" s="82"/>
      <c r="Q113" s="82"/>
      <c r="R113" s="89"/>
      <c r="S113" s="91"/>
      <c r="T113" s="91"/>
      <c r="U113" s="91"/>
      <c r="V113" s="91"/>
      <c r="W113" s="85"/>
      <c r="X113" s="90"/>
      <c r="Y113" s="87"/>
      <c r="Z113" s="87"/>
      <c r="AA113" s="87"/>
      <c r="AB113" s="87"/>
    </row>
    <row r="114" spans="1:28" ht="11.25" customHeight="1">
      <c r="A114" s="88"/>
      <c r="B114" s="88"/>
      <c r="C114" s="88"/>
      <c r="D114" s="90"/>
      <c r="E114" s="87"/>
      <c r="F114" s="87"/>
      <c r="G114" s="87"/>
      <c r="H114" s="87">
        <f t="shared" si="15"/>
      </c>
      <c r="I114" s="85"/>
      <c r="J114" s="90"/>
      <c r="K114" s="87"/>
      <c r="L114" s="87"/>
      <c r="M114" s="87"/>
      <c r="N114" s="87">
        <f t="shared" si="16"/>
      </c>
      <c r="O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</row>
    <row r="115" spans="1:28" ht="11.25" customHeight="1">
      <c r="A115" s="88"/>
      <c r="B115" s="88"/>
      <c r="C115" s="88"/>
      <c r="D115" s="90"/>
      <c r="E115" s="87"/>
      <c r="F115" s="87"/>
      <c r="G115" s="87"/>
      <c r="H115" s="87">
        <f t="shared" si="15"/>
      </c>
      <c r="I115" s="85"/>
      <c r="J115" s="90"/>
      <c r="K115" s="87"/>
      <c r="L115" s="87"/>
      <c r="M115" s="87"/>
      <c r="N115" s="87">
        <f t="shared" si="16"/>
      </c>
      <c r="O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</row>
    <row r="116" spans="1:28" ht="11.25" customHeight="1">
      <c r="A116" s="88"/>
      <c r="B116" s="88"/>
      <c r="C116" s="88"/>
      <c r="D116" s="90"/>
      <c r="E116" s="87"/>
      <c r="F116" s="87"/>
      <c r="G116" s="87"/>
      <c r="H116" s="87">
        <f t="shared" si="15"/>
      </c>
      <c r="I116" s="85"/>
      <c r="J116" s="90"/>
      <c r="K116" s="87"/>
      <c r="L116" s="87"/>
      <c r="M116" s="87"/>
      <c r="N116" s="87">
        <f t="shared" si="16"/>
      </c>
      <c r="O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</row>
    <row r="117" spans="1:28" ht="11.25" customHeight="1">
      <c r="A117" s="88"/>
      <c r="B117" s="88"/>
      <c r="C117" s="88"/>
      <c r="D117" s="90"/>
      <c r="E117" s="87"/>
      <c r="F117" s="87"/>
      <c r="G117" s="87"/>
      <c r="H117" s="87">
        <f t="shared" si="15"/>
      </c>
      <c r="I117" s="85"/>
      <c r="J117" s="90"/>
      <c r="K117" s="87"/>
      <c r="L117" s="87"/>
      <c r="M117" s="87"/>
      <c r="N117" s="87">
        <f t="shared" si="16"/>
      </c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</row>
    <row r="118" spans="1:28" ht="11.25" customHeight="1">
      <c r="A118" s="88"/>
      <c r="B118" s="88"/>
      <c r="C118" s="88"/>
      <c r="D118" s="90"/>
      <c r="E118" s="87"/>
      <c r="F118" s="87"/>
      <c r="G118" s="87"/>
      <c r="H118" s="87">
        <f t="shared" si="15"/>
      </c>
      <c r="I118" s="85"/>
      <c r="J118" s="90"/>
      <c r="K118" s="87"/>
      <c r="L118" s="87"/>
      <c r="M118" s="87"/>
      <c r="N118" s="87">
        <f t="shared" si="16"/>
      </c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</row>
    <row r="119" spans="1:28" ht="11.25" customHeight="1">
      <c r="A119" s="88"/>
      <c r="B119" s="88"/>
      <c r="C119" s="88"/>
      <c r="D119" s="90"/>
      <c r="E119" s="87"/>
      <c r="F119" s="87"/>
      <c r="G119" s="87"/>
      <c r="H119" s="87">
        <f t="shared" si="15"/>
      </c>
      <c r="I119" s="85"/>
      <c r="J119" s="90"/>
      <c r="K119" s="87"/>
      <c r="L119" s="87"/>
      <c r="M119" s="87"/>
      <c r="N119" s="87">
        <f t="shared" si="16"/>
      </c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</row>
    <row r="120" spans="1:28" ht="11.25" customHeight="1">
      <c r="A120" s="88"/>
      <c r="B120" s="88"/>
      <c r="C120" s="88"/>
      <c r="D120" s="90"/>
      <c r="E120" s="87"/>
      <c r="F120" s="87"/>
      <c r="G120" s="87"/>
      <c r="H120" s="87">
        <f t="shared" si="15"/>
      </c>
      <c r="I120" s="85"/>
      <c r="J120" s="90"/>
      <c r="K120" s="87"/>
      <c r="L120" s="87"/>
      <c r="M120" s="87"/>
      <c r="N120" s="87">
        <f t="shared" si="16"/>
      </c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</row>
    <row r="121" spans="1:28" ht="11.25" customHeight="1">
      <c r="A121" s="88"/>
      <c r="B121" s="88"/>
      <c r="C121" s="88"/>
      <c r="D121" s="90"/>
      <c r="E121" s="87"/>
      <c r="F121" s="87"/>
      <c r="G121" s="87"/>
      <c r="H121" s="87">
        <f t="shared" si="15"/>
      </c>
      <c r="I121" s="85"/>
      <c r="J121" s="90"/>
      <c r="K121" s="87"/>
      <c r="L121" s="87"/>
      <c r="M121" s="87"/>
      <c r="N121" s="87">
        <f t="shared" si="16"/>
      </c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</row>
    <row r="122" spans="1:28" ht="11.25" customHeight="1">
      <c r="A122" s="88"/>
      <c r="B122" s="88"/>
      <c r="C122" s="88"/>
      <c r="D122" s="90"/>
      <c r="E122" s="87"/>
      <c r="F122" s="87"/>
      <c r="G122" s="87"/>
      <c r="H122" s="87">
        <f t="shared" si="15"/>
      </c>
      <c r="I122" s="85"/>
      <c r="J122" s="90"/>
      <c r="K122" s="87"/>
      <c r="L122" s="87"/>
      <c r="M122" s="87"/>
      <c r="N122" s="87">
        <f t="shared" si="16"/>
      </c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</row>
    <row r="123" spans="1:28" ht="11.25" customHeight="1">
      <c r="A123" s="88"/>
      <c r="B123" s="88"/>
      <c r="C123" s="88"/>
      <c r="D123" s="90"/>
      <c r="E123" s="87"/>
      <c r="F123" s="87"/>
      <c r="G123" s="87"/>
      <c r="H123" s="87">
        <f t="shared" si="15"/>
      </c>
      <c r="I123" s="85"/>
      <c r="J123" s="90"/>
      <c r="K123" s="87"/>
      <c r="L123" s="87"/>
      <c r="M123" s="87"/>
      <c r="N123" s="87">
        <f t="shared" si="16"/>
      </c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</row>
    <row r="124" spans="1:28" ht="11.25" customHeight="1">
      <c r="A124" s="88"/>
      <c r="B124" s="88"/>
      <c r="C124" s="88"/>
      <c r="D124" s="90"/>
      <c r="E124" s="87"/>
      <c r="F124" s="87"/>
      <c r="G124" s="87"/>
      <c r="H124" s="87">
        <f t="shared" si="15"/>
      </c>
      <c r="I124" s="85"/>
      <c r="J124" s="90"/>
      <c r="K124" s="87"/>
      <c r="L124" s="87"/>
      <c r="M124" s="87"/>
      <c r="N124" s="87">
        <f t="shared" si="16"/>
      </c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</row>
    <row r="125" spans="1:28" ht="11.25" customHeight="1">
      <c r="A125" s="88"/>
      <c r="B125" s="88"/>
      <c r="C125" s="88"/>
      <c r="D125" s="90"/>
      <c r="E125" s="87"/>
      <c r="F125" s="87"/>
      <c r="G125" s="87"/>
      <c r="H125" s="87">
        <f t="shared" si="15"/>
      </c>
      <c r="I125" s="85"/>
      <c r="J125" s="90"/>
      <c r="K125" s="87"/>
      <c r="L125" s="87"/>
      <c r="M125" s="87"/>
      <c r="N125" s="87">
        <f t="shared" si="16"/>
      </c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</row>
    <row r="126" spans="1:28" ht="11.25" customHeight="1">
      <c r="A126" s="88"/>
      <c r="B126" s="88"/>
      <c r="C126" s="88"/>
      <c r="D126" s="90"/>
      <c r="E126" s="87"/>
      <c r="F126" s="87"/>
      <c r="G126" s="87"/>
      <c r="H126" s="87">
        <f t="shared" si="15"/>
      </c>
      <c r="I126" s="85"/>
      <c r="J126" s="90"/>
      <c r="K126" s="87"/>
      <c r="L126" s="87"/>
      <c r="M126" s="87"/>
      <c r="N126" s="87">
        <f t="shared" si="16"/>
      </c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</row>
    <row r="127" spans="1:28" ht="11.25" customHeight="1">
      <c r="A127" s="88"/>
      <c r="B127" s="88"/>
      <c r="C127" s="88"/>
      <c r="D127" s="90"/>
      <c r="E127" s="87"/>
      <c r="F127" s="87"/>
      <c r="G127" s="87"/>
      <c r="H127" s="87">
        <f t="shared" si="15"/>
      </c>
      <c r="I127" s="85"/>
      <c r="J127" s="90"/>
      <c r="K127" s="87"/>
      <c r="L127" s="87"/>
      <c r="M127" s="87"/>
      <c r="N127" s="87">
        <f t="shared" si="16"/>
      </c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</row>
    <row r="128" spans="1:28" ht="11.25" customHeight="1">
      <c r="A128" s="88"/>
      <c r="B128" s="88"/>
      <c r="C128" s="88"/>
      <c r="D128" s="90"/>
      <c r="E128" s="87"/>
      <c r="F128" s="87"/>
      <c r="G128" s="87"/>
      <c r="H128" s="87">
        <f t="shared" si="15"/>
      </c>
      <c r="I128" s="85"/>
      <c r="J128" s="90"/>
      <c r="K128" s="87"/>
      <c r="L128" s="87"/>
      <c r="M128" s="87"/>
      <c r="N128" s="87">
        <f t="shared" si="16"/>
      </c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</row>
    <row r="129" spans="1:28" ht="11.25" customHeight="1">
      <c r="A129" s="88"/>
      <c r="B129" s="88"/>
      <c r="C129" s="88"/>
      <c r="D129" s="90"/>
      <c r="E129" s="87"/>
      <c r="F129" s="87"/>
      <c r="G129" s="87"/>
      <c r="H129" s="87">
        <f t="shared" si="15"/>
      </c>
      <c r="I129" s="85"/>
      <c r="J129" s="90"/>
      <c r="K129" s="87"/>
      <c r="L129" s="87"/>
      <c r="M129" s="87"/>
      <c r="N129" s="87">
        <f t="shared" si="16"/>
      </c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</row>
    <row r="130" spans="1:28" ht="11.25" customHeight="1">
      <c r="A130" s="88"/>
      <c r="B130" s="88"/>
      <c r="C130" s="88"/>
      <c r="D130" s="90"/>
      <c r="E130" s="87"/>
      <c r="F130" s="87"/>
      <c r="G130" s="87"/>
      <c r="H130" s="87">
        <f t="shared" si="15"/>
      </c>
      <c r="I130" s="85"/>
      <c r="J130" s="90"/>
      <c r="K130" s="87"/>
      <c r="L130" s="87"/>
      <c r="M130" s="87"/>
      <c r="N130" s="87">
        <f t="shared" si="16"/>
      </c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</row>
    <row r="131" spans="1:28" ht="11.25" customHeight="1">
      <c r="A131" s="88"/>
      <c r="B131" s="88"/>
      <c r="C131" s="88"/>
      <c r="D131" s="90"/>
      <c r="E131" s="87"/>
      <c r="F131" s="87"/>
      <c r="G131" s="87"/>
      <c r="H131" s="87">
        <f t="shared" si="15"/>
      </c>
      <c r="I131" s="85"/>
      <c r="J131" s="90"/>
      <c r="K131" s="87"/>
      <c r="L131" s="87"/>
      <c r="M131" s="87"/>
      <c r="N131" s="87">
        <f t="shared" si="16"/>
      </c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</row>
    <row r="132" spans="1:28" ht="11.25">
      <c r="A132" s="88"/>
      <c r="B132" s="88"/>
      <c r="C132" s="88"/>
      <c r="D132" s="90"/>
      <c r="E132" s="87"/>
      <c r="F132" s="87"/>
      <c r="G132" s="87"/>
      <c r="H132" s="87">
        <f t="shared" si="15"/>
      </c>
      <c r="I132" s="85"/>
      <c r="J132" s="90"/>
      <c r="K132" s="87"/>
      <c r="L132" s="87"/>
      <c r="M132" s="87"/>
      <c r="N132" s="87">
        <f t="shared" si="16"/>
      </c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</row>
    <row r="133" spans="1:28" ht="11.25">
      <c r="A133" s="88"/>
      <c r="B133" s="88"/>
      <c r="C133" s="88"/>
      <c r="D133" s="90"/>
      <c r="E133" s="87"/>
      <c r="F133" s="87"/>
      <c r="G133" s="87"/>
      <c r="H133" s="87">
        <f t="shared" si="15"/>
      </c>
      <c r="I133" s="85"/>
      <c r="J133" s="90"/>
      <c r="K133" s="87"/>
      <c r="L133" s="87"/>
      <c r="M133" s="87"/>
      <c r="N133" s="87">
        <f t="shared" si="16"/>
      </c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</row>
    <row r="134" spans="1:28" ht="11.25">
      <c r="A134" s="88"/>
      <c r="B134" s="88"/>
      <c r="C134" s="88"/>
      <c r="D134" s="90"/>
      <c r="E134" s="87"/>
      <c r="F134" s="87"/>
      <c r="G134" s="87"/>
      <c r="H134" s="87">
        <f t="shared" si="15"/>
      </c>
      <c r="I134" s="85"/>
      <c r="J134" s="90"/>
      <c r="K134" s="87"/>
      <c r="L134" s="87"/>
      <c r="M134" s="87"/>
      <c r="N134" s="87">
        <f t="shared" si="16"/>
      </c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</row>
    <row r="135" spans="1:28" ht="11.25">
      <c r="A135" s="88"/>
      <c r="B135" s="88"/>
      <c r="C135" s="88"/>
      <c r="D135" s="90"/>
      <c r="E135" s="87"/>
      <c r="F135" s="87"/>
      <c r="G135" s="87"/>
      <c r="H135" s="87">
        <f t="shared" si="15"/>
      </c>
      <c r="I135" s="85"/>
      <c r="J135" s="90"/>
      <c r="K135" s="87"/>
      <c r="L135" s="87"/>
      <c r="M135" s="87"/>
      <c r="N135" s="87">
        <f t="shared" si="16"/>
      </c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</row>
    <row r="136" spans="1:28" ht="11.25">
      <c r="A136" s="88"/>
      <c r="B136" s="88"/>
      <c r="C136" s="88"/>
      <c r="D136" s="90"/>
      <c r="E136" s="87"/>
      <c r="F136" s="87"/>
      <c r="G136" s="87"/>
      <c r="H136" s="87">
        <f t="shared" si="15"/>
      </c>
      <c r="I136" s="85"/>
      <c r="J136" s="90"/>
      <c r="K136" s="87"/>
      <c r="L136" s="87"/>
      <c r="M136" s="87"/>
      <c r="N136" s="87">
        <f t="shared" si="16"/>
      </c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</row>
    <row r="137" spans="1:28" ht="11.25">
      <c r="A137" s="88"/>
      <c r="B137" s="94"/>
      <c r="C137" s="88"/>
      <c r="D137" s="85"/>
      <c r="E137" s="87"/>
      <c r="F137" s="87"/>
      <c r="G137" s="87"/>
      <c r="H137" s="86"/>
      <c r="I137" s="85"/>
      <c r="J137" s="85"/>
      <c r="K137" s="95"/>
      <c r="L137" s="95"/>
      <c r="M137" s="95"/>
      <c r="N137" s="85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</row>
    <row r="138" spans="1:28" ht="11.25">
      <c r="A138" s="88"/>
      <c r="B138" s="88"/>
      <c r="C138" s="88"/>
      <c r="D138" s="85"/>
      <c r="E138" s="86"/>
      <c r="F138" s="86"/>
      <c r="G138" s="86"/>
      <c r="H138" s="86"/>
      <c r="I138" s="85"/>
      <c r="J138" s="85"/>
      <c r="K138" s="85"/>
      <c r="L138" s="85"/>
      <c r="M138" s="85"/>
      <c r="N138" s="85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</row>
    <row r="139" spans="1:28" ht="11.25">
      <c r="A139" s="92"/>
      <c r="B139" s="88"/>
      <c r="C139" s="88"/>
      <c r="D139" s="85"/>
      <c r="E139" s="86"/>
      <c r="F139" s="86"/>
      <c r="G139" s="86"/>
      <c r="H139" s="86"/>
      <c r="I139" s="85"/>
      <c r="J139" s="85"/>
      <c r="K139" s="85"/>
      <c r="L139" s="85"/>
      <c r="M139" s="85"/>
      <c r="N139" s="85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</row>
    <row r="140" spans="1:28" ht="11.25">
      <c r="A140" s="92"/>
      <c r="B140" s="88"/>
      <c r="C140" s="88"/>
      <c r="D140" s="85"/>
      <c r="E140" s="86"/>
      <c r="F140" s="86"/>
      <c r="G140" s="86"/>
      <c r="H140" s="86"/>
      <c r="I140" s="85"/>
      <c r="J140" s="85"/>
      <c r="K140" s="85"/>
      <c r="L140" s="85"/>
      <c r="M140" s="85"/>
      <c r="N140" s="85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</row>
    <row r="141" spans="1:28" ht="11.25">
      <c r="A141" s="92"/>
      <c r="B141" s="88"/>
      <c r="C141" s="88"/>
      <c r="D141" s="85"/>
      <c r="E141" s="86"/>
      <c r="F141" s="86"/>
      <c r="G141" s="86"/>
      <c r="H141" s="86"/>
      <c r="I141" s="85"/>
      <c r="J141" s="85"/>
      <c r="K141" s="85"/>
      <c r="L141" s="85"/>
      <c r="M141" s="85"/>
      <c r="N141" s="85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</row>
    <row r="142" spans="1:28" ht="11.25">
      <c r="A142" s="92"/>
      <c r="B142" s="88"/>
      <c r="C142" s="88"/>
      <c r="D142" s="85"/>
      <c r="E142" s="86"/>
      <c r="F142" s="86"/>
      <c r="G142" s="86"/>
      <c r="H142" s="86"/>
      <c r="I142" s="85"/>
      <c r="J142" s="85"/>
      <c r="K142" s="85"/>
      <c r="L142" s="85"/>
      <c r="M142" s="85"/>
      <c r="N142" s="85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</row>
    <row r="143" spans="14:28" ht="11.25">
      <c r="N143" s="85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</row>
    <row r="144" spans="14:28" ht="9.75">
      <c r="N144" s="67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</row>
    <row r="145" spans="14:28" ht="11.25">
      <c r="N145" s="93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</row>
    <row r="146" spans="14:28" ht="11.25">
      <c r="N146" s="93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</row>
    <row r="147" spans="14:28" ht="11.25">
      <c r="N147" s="93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</row>
    <row r="148" spans="14:28" ht="11.25">
      <c r="N148" s="93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</row>
    <row r="149" spans="14:28" ht="11.25">
      <c r="N149" s="93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</row>
    <row r="150" spans="14:28" ht="11.25">
      <c r="N150" s="93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</row>
    <row r="151" spans="14:28" ht="11.25">
      <c r="N151" s="93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</row>
    <row r="152" spans="14:28" ht="11.25">
      <c r="N152" s="93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</row>
    <row r="153" spans="14:28" ht="11.25">
      <c r="N153" s="93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</row>
    <row r="154" spans="14:28" ht="11.25">
      <c r="N154" s="93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</row>
    <row r="155" spans="14:28" ht="11.25">
      <c r="N155" s="93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</row>
    <row r="156" spans="14:28" ht="11.25">
      <c r="N156" s="93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</row>
    <row r="157" spans="14:28" ht="11.25">
      <c r="N157" s="93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</row>
    <row r="158" spans="14:28" ht="11.25">
      <c r="N158" s="93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</row>
    <row r="159" spans="1:28" ht="14.25">
      <c r="A159"/>
      <c r="B159"/>
      <c r="C159"/>
      <c r="D159"/>
      <c r="N159" s="93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</row>
    <row r="160" spans="1:28" ht="14.25">
      <c r="A160"/>
      <c r="B160"/>
      <c r="C160"/>
      <c r="D160"/>
      <c r="N160" s="93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</row>
    <row r="161" spans="1:28" ht="14.25">
      <c r="A161"/>
      <c r="B161"/>
      <c r="C161"/>
      <c r="D161"/>
      <c r="N161" s="93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</row>
    <row r="162" spans="1:28" ht="14.25">
      <c r="A162"/>
      <c r="B162"/>
      <c r="C162"/>
      <c r="D162"/>
      <c r="N162" s="93"/>
      <c r="O162" s="96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</row>
    <row r="163" spans="1:28" ht="14.25">
      <c r="A163"/>
      <c r="B163"/>
      <c r="C163"/>
      <c r="D163"/>
      <c r="N163" s="93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</row>
    <row r="164" spans="1:28" ht="14.25">
      <c r="A164"/>
      <c r="B164"/>
      <c r="C164"/>
      <c r="D164"/>
      <c r="N164" s="93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</row>
    <row r="165" spans="1:28" ht="14.25">
      <c r="A165"/>
      <c r="B165"/>
      <c r="C165"/>
      <c r="D165"/>
      <c r="N165" s="93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</row>
    <row r="166" spans="1:28" ht="14.25">
      <c r="A166"/>
      <c r="B166"/>
      <c r="C166"/>
      <c r="D166"/>
      <c r="N166" s="93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</row>
    <row r="167" spans="1:28" ht="14.25">
      <c r="A167"/>
      <c r="B167"/>
      <c r="C167"/>
      <c r="D167"/>
      <c r="N167" s="93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</row>
    <row r="168" spans="1:28" ht="14.25">
      <c r="A168"/>
      <c r="B168"/>
      <c r="C168"/>
      <c r="D168"/>
      <c r="N168" s="93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</row>
    <row r="169" spans="1:28" ht="14.25">
      <c r="A169"/>
      <c r="B169"/>
      <c r="C169"/>
      <c r="D169"/>
      <c r="N169" s="93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</row>
    <row r="170" spans="1:14" ht="14.25">
      <c r="A170"/>
      <c r="B170"/>
      <c r="C170"/>
      <c r="D170"/>
      <c r="N170" s="93"/>
    </row>
    <row r="171" spans="1:14" ht="14.25">
      <c r="A171"/>
      <c r="B171"/>
      <c r="C171"/>
      <c r="D171"/>
      <c r="N171" s="93"/>
    </row>
    <row r="172" spans="1:14" ht="14.25">
      <c r="A172"/>
      <c r="B172"/>
      <c r="C172"/>
      <c r="D172"/>
      <c r="N172" s="93"/>
    </row>
    <row r="173" spans="1:14" ht="14.25">
      <c r="A173"/>
      <c r="B173"/>
      <c r="C173"/>
      <c r="D173"/>
      <c r="N173" s="93"/>
    </row>
    <row r="174" spans="1:14" ht="14.25">
      <c r="A174"/>
      <c r="B174"/>
      <c r="C174"/>
      <c r="D174"/>
      <c r="N174" s="93"/>
    </row>
    <row r="175" spans="1:14" ht="14.25">
      <c r="A175"/>
      <c r="B175"/>
      <c r="C175"/>
      <c r="D175"/>
      <c r="N175" s="93"/>
    </row>
    <row r="176" spans="1:14" ht="14.25">
      <c r="A176"/>
      <c r="B176"/>
      <c r="C176"/>
      <c r="D176"/>
      <c r="N176" s="93"/>
    </row>
    <row r="177" ht="11.25">
      <c r="N177" s="93"/>
    </row>
    <row r="178" ht="11.25">
      <c r="N178" s="93"/>
    </row>
    <row r="179" ht="11.25">
      <c r="N179" s="93"/>
    </row>
    <row r="180" ht="11.25">
      <c r="N180" s="93"/>
    </row>
    <row r="181" ht="11.25">
      <c r="N181" s="93"/>
    </row>
    <row r="182" ht="11.25">
      <c r="N182" s="93"/>
    </row>
  </sheetData>
  <sheetProtection/>
  <mergeCells count="10">
    <mergeCell ref="O93:Y93"/>
    <mergeCell ref="O95:Z95"/>
    <mergeCell ref="R61:V61"/>
    <mergeCell ref="X61:AB61"/>
    <mergeCell ref="D4:H4"/>
    <mergeCell ref="J4:N4"/>
    <mergeCell ref="R4:V4"/>
    <mergeCell ref="X4:AB4"/>
    <mergeCell ref="O91:T91"/>
    <mergeCell ref="O92:X92"/>
  </mergeCells>
  <printOptions horizontalCentered="1"/>
  <pageMargins left="0.5511811023622047" right="0.4330708661417323" top="0.31496062992125984" bottom="0.35433070866141736" header="0.1968503937007874" footer="0.1968503937007874"/>
  <pageSetup firstPageNumber="7" useFirstPageNumber="1" horizontalDpi="600" verticalDpi="600" orientation="portrait" pageOrder="overThenDown" paperSize="9" scale="73" r:id="rId1"/>
  <headerFooter alignWithMargins="0">
    <oddFooter>&amp;C&amp;P</oddFooter>
  </headerFooter>
  <rowBreaks count="1" manualBreakCount="1">
    <brk id="95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6"/>
  <sheetViews>
    <sheetView zoomScalePageLayoutView="0" workbookViewId="0" topLeftCell="A55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262</v>
      </c>
      <c r="D7" s="22" t="s">
        <v>262</v>
      </c>
      <c r="E7" s="22">
        <v>10</v>
      </c>
      <c r="F7" s="23" t="str">
        <f>CONCATENATE(D6,"=100")</f>
        <v>2014=100</v>
      </c>
      <c r="G7" s="24"/>
      <c r="H7" s="21" t="s">
        <v>262</v>
      </c>
      <c r="I7" s="22" t="s">
        <v>262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2</v>
      </c>
      <c r="D15" s="39">
        <v>1</v>
      </c>
      <c r="E15" s="39">
        <v>1</v>
      </c>
      <c r="F15" s="40">
        <f>IF(D15&gt;0,100*E15/D15,0)</f>
        <v>100</v>
      </c>
      <c r="G15" s="41"/>
      <c r="H15" s="122">
        <v>0.03</v>
      </c>
      <c r="I15" s="123">
        <v>0.015</v>
      </c>
      <c r="J15" s="123">
        <v>0.015</v>
      </c>
      <c r="K15" s="42">
        <f>IF(I15&gt;0,100*J15/I15,0)</f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1</v>
      </c>
      <c r="D17" s="39"/>
      <c r="E17" s="39"/>
      <c r="F17" s="40"/>
      <c r="G17" s="41"/>
      <c r="H17" s="122">
        <v>0.012</v>
      </c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>
        <v>63</v>
      </c>
      <c r="F19" s="32"/>
      <c r="G19" s="32"/>
      <c r="H19" s="121"/>
      <c r="I19" s="121"/>
      <c r="J19" s="121">
        <v>0.788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>
        <v>63</v>
      </c>
      <c r="F22" s="40"/>
      <c r="G22" s="41"/>
      <c r="H22" s="122"/>
      <c r="I22" s="123"/>
      <c r="J22" s="123">
        <v>0.788</v>
      </c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4451</v>
      </c>
      <c r="D24" s="39">
        <v>5077</v>
      </c>
      <c r="E24" s="39">
        <v>4917</v>
      </c>
      <c r="F24" s="40">
        <f>IF(D24&gt;0,100*E24/D24,0)</f>
        <v>96.84853259799094</v>
      </c>
      <c r="G24" s="41"/>
      <c r="H24" s="122">
        <v>53.591</v>
      </c>
      <c r="I24" s="123">
        <v>63.48</v>
      </c>
      <c r="J24" s="123">
        <v>61.464</v>
      </c>
      <c r="K24" s="42">
        <f>IF(I24&gt;0,100*J24/I24,0)</f>
        <v>96.82419659735349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190</v>
      </c>
      <c r="D26" s="39">
        <v>179</v>
      </c>
      <c r="E26" s="39">
        <v>200</v>
      </c>
      <c r="F26" s="40">
        <f>IF(D26&gt;0,100*E26/D26,0)</f>
        <v>111.73184357541899</v>
      </c>
      <c r="G26" s="41"/>
      <c r="H26" s="122">
        <v>2.5</v>
      </c>
      <c r="I26" s="123">
        <v>2.434</v>
      </c>
      <c r="J26" s="123">
        <v>2.5</v>
      </c>
      <c r="K26" s="42">
        <f>IF(I26&gt;0,100*J26/I26,0)</f>
        <v>102.71158586688578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>
        <v>100</v>
      </c>
      <c r="D30" s="31">
        <v>470</v>
      </c>
      <c r="E30" s="31">
        <v>363</v>
      </c>
      <c r="F30" s="32"/>
      <c r="G30" s="32"/>
      <c r="H30" s="121">
        <v>1.5</v>
      </c>
      <c r="I30" s="121">
        <v>11.75</v>
      </c>
      <c r="J30" s="121">
        <v>8.98</v>
      </c>
      <c r="K30" s="33"/>
    </row>
    <row r="31" spans="1:11" s="43" customFormat="1" ht="11.25" customHeight="1">
      <c r="A31" s="44" t="s">
        <v>24</v>
      </c>
      <c r="B31" s="38"/>
      <c r="C31" s="39">
        <v>100</v>
      </c>
      <c r="D31" s="39">
        <v>470</v>
      </c>
      <c r="E31" s="39">
        <v>363</v>
      </c>
      <c r="F31" s="40">
        <f>IF(D31&gt;0,100*E31/D31,0)</f>
        <v>77.23404255319149</v>
      </c>
      <c r="G31" s="41"/>
      <c r="H31" s="122">
        <v>1.5</v>
      </c>
      <c r="I31" s="123">
        <v>11.75</v>
      </c>
      <c r="J31" s="123">
        <v>8.98</v>
      </c>
      <c r="K31" s="42">
        <f>IF(I31&gt;0,100*J31/I31,0)</f>
        <v>76.42553191489361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70</v>
      </c>
      <c r="D33" s="31">
        <v>50</v>
      </c>
      <c r="E33" s="31">
        <v>60</v>
      </c>
      <c r="F33" s="32"/>
      <c r="G33" s="32"/>
      <c r="H33" s="121">
        <v>1.381</v>
      </c>
      <c r="I33" s="121">
        <v>1.063</v>
      </c>
      <c r="J33" s="121">
        <v>1.275</v>
      </c>
      <c r="K33" s="33"/>
    </row>
    <row r="34" spans="1:11" s="34" customFormat="1" ht="11.25" customHeight="1">
      <c r="A34" s="36" t="s">
        <v>26</v>
      </c>
      <c r="B34" s="30"/>
      <c r="C34" s="31">
        <v>9</v>
      </c>
      <c r="D34" s="31">
        <v>9</v>
      </c>
      <c r="E34" s="31">
        <v>9</v>
      </c>
      <c r="F34" s="32"/>
      <c r="G34" s="32"/>
      <c r="H34" s="121">
        <v>0.201</v>
      </c>
      <c r="I34" s="121">
        <v>0.209</v>
      </c>
      <c r="J34" s="121">
        <v>0.2</v>
      </c>
      <c r="K34" s="33"/>
    </row>
    <row r="35" spans="1:11" s="34" customFormat="1" ht="11.25" customHeight="1">
      <c r="A35" s="36" t="s">
        <v>27</v>
      </c>
      <c r="B35" s="30"/>
      <c r="C35" s="31">
        <v>6</v>
      </c>
      <c r="D35" s="31">
        <v>5</v>
      </c>
      <c r="E35" s="31">
        <v>6</v>
      </c>
      <c r="F35" s="32"/>
      <c r="G35" s="32"/>
      <c r="H35" s="121">
        <v>0.14</v>
      </c>
      <c r="I35" s="121">
        <v>0.101</v>
      </c>
      <c r="J35" s="121">
        <v>0.14</v>
      </c>
      <c r="K35" s="33"/>
    </row>
    <row r="36" spans="1:11" s="34" customFormat="1" ht="11.25" customHeight="1">
      <c r="A36" s="36" t="s">
        <v>28</v>
      </c>
      <c r="B36" s="30"/>
      <c r="C36" s="31">
        <v>29</v>
      </c>
      <c r="D36" s="31">
        <v>29</v>
      </c>
      <c r="E36" s="31">
        <v>29</v>
      </c>
      <c r="F36" s="32"/>
      <c r="G36" s="32"/>
      <c r="H36" s="121">
        <v>0.608</v>
      </c>
      <c r="I36" s="121">
        <v>0.58</v>
      </c>
      <c r="J36" s="121">
        <v>0.58</v>
      </c>
      <c r="K36" s="33"/>
    </row>
    <row r="37" spans="1:11" s="43" customFormat="1" ht="11.25" customHeight="1">
      <c r="A37" s="37" t="s">
        <v>29</v>
      </c>
      <c r="B37" s="38"/>
      <c r="C37" s="39">
        <v>114</v>
      </c>
      <c r="D37" s="39">
        <v>93</v>
      </c>
      <c r="E37" s="39">
        <v>104</v>
      </c>
      <c r="F37" s="40">
        <f>IF(D37&gt;0,100*E37/D37,0)</f>
        <v>111.82795698924731</v>
      </c>
      <c r="G37" s="41"/>
      <c r="H37" s="122">
        <v>2.33</v>
      </c>
      <c r="I37" s="123">
        <v>1.9529999999999998</v>
      </c>
      <c r="J37" s="123">
        <v>2.195</v>
      </c>
      <c r="K37" s="42">
        <f>IF(I37&gt;0,100*J37/I37,0)</f>
        <v>112.39119303635432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46</v>
      </c>
      <c r="D39" s="39">
        <v>62</v>
      </c>
      <c r="E39" s="39">
        <v>60</v>
      </c>
      <c r="F39" s="40">
        <f>IF(D39&gt;0,100*E39/D39,0)</f>
        <v>96.7741935483871</v>
      </c>
      <c r="G39" s="41"/>
      <c r="H39" s="122">
        <v>0.775</v>
      </c>
      <c r="I39" s="123">
        <v>0.803</v>
      </c>
      <c r="J39" s="123">
        <v>0.75</v>
      </c>
      <c r="K39" s="42">
        <f>IF(I39&gt;0,100*J39/I39,0)</f>
        <v>93.39975093399751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>
        <v>10</v>
      </c>
      <c r="D42" s="31">
        <v>10</v>
      </c>
      <c r="E42" s="31">
        <v>10</v>
      </c>
      <c r="F42" s="32"/>
      <c r="G42" s="32"/>
      <c r="H42" s="121">
        <v>0.15</v>
      </c>
      <c r="I42" s="121">
        <v>0.15</v>
      </c>
      <c r="J42" s="121">
        <v>0.15</v>
      </c>
      <c r="K42" s="33"/>
    </row>
    <row r="43" spans="1:11" s="34" customFormat="1" ht="11.25" customHeight="1">
      <c r="A43" s="36" t="s">
        <v>33</v>
      </c>
      <c r="B43" s="30"/>
      <c r="C43" s="31">
        <v>30</v>
      </c>
      <c r="D43" s="31">
        <v>30</v>
      </c>
      <c r="E43" s="31">
        <v>32</v>
      </c>
      <c r="F43" s="32"/>
      <c r="G43" s="32"/>
      <c r="H43" s="121">
        <v>0.45</v>
      </c>
      <c r="I43" s="121">
        <v>0.45</v>
      </c>
      <c r="J43" s="121">
        <v>0.48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>
        <v>20</v>
      </c>
      <c r="D46" s="31">
        <v>20</v>
      </c>
      <c r="E46" s="31">
        <v>20</v>
      </c>
      <c r="F46" s="32"/>
      <c r="G46" s="32"/>
      <c r="H46" s="121">
        <v>0.4</v>
      </c>
      <c r="I46" s="121">
        <v>0.36</v>
      </c>
      <c r="J46" s="121">
        <v>0.36</v>
      </c>
      <c r="K46" s="33"/>
    </row>
    <row r="47" spans="1:11" s="34" customFormat="1" ht="11.25" customHeight="1">
      <c r="A47" s="36" t="s">
        <v>37</v>
      </c>
      <c r="B47" s="30"/>
      <c r="C47" s="31">
        <v>3</v>
      </c>
      <c r="D47" s="31">
        <v>4</v>
      </c>
      <c r="E47" s="31">
        <v>19</v>
      </c>
      <c r="F47" s="32"/>
      <c r="G47" s="32"/>
      <c r="H47" s="121">
        <v>0.048</v>
      </c>
      <c r="I47" s="121">
        <v>0.04</v>
      </c>
      <c r="J47" s="121">
        <v>0.19</v>
      </c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>
        <v>1</v>
      </c>
      <c r="F48" s="32"/>
      <c r="G48" s="32"/>
      <c r="H48" s="121"/>
      <c r="I48" s="121"/>
      <c r="J48" s="121">
        <v>0.02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>
        <v>63</v>
      </c>
      <c r="D50" s="39">
        <v>64</v>
      </c>
      <c r="E50" s="39">
        <v>82</v>
      </c>
      <c r="F50" s="40">
        <f>IF(D50&gt;0,100*E50/D50,0)</f>
        <v>128.125</v>
      </c>
      <c r="G50" s="41"/>
      <c r="H50" s="122">
        <v>1.048</v>
      </c>
      <c r="I50" s="123">
        <v>1</v>
      </c>
      <c r="J50" s="123">
        <v>1.2</v>
      </c>
      <c r="K50" s="42">
        <f>IF(I50&gt;0,100*J50/I50,0)</f>
        <v>120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/>
      <c r="E52" s="39"/>
      <c r="F52" s="40"/>
      <c r="G52" s="41"/>
      <c r="H52" s="122">
        <v>0.01</v>
      </c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2200</v>
      </c>
      <c r="D54" s="31">
        <v>2100</v>
      </c>
      <c r="E54" s="31">
        <v>1900</v>
      </c>
      <c r="F54" s="32"/>
      <c r="G54" s="32"/>
      <c r="H54" s="121">
        <v>30.45</v>
      </c>
      <c r="I54" s="121">
        <v>30.45</v>
      </c>
      <c r="J54" s="121">
        <v>26.6</v>
      </c>
      <c r="K54" s="33"/>
    </row>
    <row r="55" spans="1:11" s="34" customFormat="1" ht="11.25" customHeight="1">
      <c r="A55" s="36" t="s">
        <v>43</v>
      </c>
      <c r="B55" s="30"/>
      <c r="C55" s="31">
        <v>3</v>
      </c>
      <c r="D55" s="31">
        <v>26</v>
      </c>
      <c r="E55" s="31">
        <v>57</v>
      </c>
      <c r="F55" s="32"/>
      <c r="G55" s="32"/>
      <c r="H55" s="121">
        <v>0.032</v>
      </c>
      <c r="I55" s="121">
        <v>0.276</v>
      </c>
      <c r="J55" s="121">
        <v>0.72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10</v>
      </c>
      <c r="D58" s="31">
        <v>10</v>
      </c>
      <c r="E58" s="31">
        <v>8</v>
      </c>
      <c r="F58" s="32"/>
      <c r="G58" s="32"/>
      <c r="H58" s="121">
        <v>0.14</v>
      </c>
      <c r="I58" s="121">
        <v>0.14</v>
      </c>
      <c r="J58" s="121">
        <v>0.104</v>
      </c>
      <c r="K58" s="33"/>
    </row>
    <row r="59" spans="1:11" s="43" customFormat="1" ht="11.25" customHeight="1">
      <c r="A59" s="37" t="s">
        <v>47</v>
      </c>
      <c r="B59" s="38"/>
      <c r="C59" s="39">
        <v>2213</v>
      </c>
      <c r="D59" s="39">
        <v>2136</v>
      </c>
      <c r="E59" s="39">
        <v>1965</v>
      </c>
      <c r="F59" s="40">
        <f>IF(D59&gt;0,100*E59/D59,0)</f>
        <v>91.99438202247191</v>
      </c>
      <c r="G59" s="41"/>
      <c r="H59" s="122">
        <v>30.622</v>
      </c>
      <c r="I59" s="123">
        <v>30.866</v>
      </c>
      <c r="J59" s="123">
        <v>27.424</v>
      </c>
      <c r="K59" s="42">
        <f>IF(I59&gt;0,100*J59/I59,0)</f>
        <v>88.84857124343938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1900</v>
      </c>
      <c r="D61" s="31">
        <v>2095</v>
      </c>
      <c r="E61" s="31">
        <v>1950</v>
      </c>
      <c r="F61" s="32"/>
      <c r="G61" s="32"/>
      <c r="H61" s="121">
        <v>36</v>
      </c>
      <c r="I61" s="121">
        <v>42.948</v>
      </c>
      <c r="J61" s="121">
        <v>46.25</v>
      </c>
      <c r="K61" s="33"/>
    </row>
    <row r="62" spans="1:11" s="34" customFormat="1" ht="11.25" customHeight="1">
      <c r="A62" s="36" t="s">
        <v>49</v>
      </c>
      <c r="B62" s="30"/>
      <c r="C62" s="31">
        <v>55</v>
      </c>
      <c r="D62" s="31">
        <v>51</v>
      </c>
      <c r="E62" s="31">
        <v>75</v>
      </c>
      <c r="F62" s="32"/>
      <c r="G62" s="32"/>
      <c r="H62" s="121">
        <v>1.41</v>
      </c>
      <c r="I62" s="121">
        <v>1.097</v>
      </c>
      <c r="J62" s="121">
        <v>2.05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/>
      <c r="I63" s="121"/>
      <c r="J63" s="121"/>
      <c r="K63" s="33"/>
    </row>
    <row r="64" spans="1:11" s="43" customFormat="1" ht="11.25" customHeight="1">
      <c r="A64" s="37" t="s">
        <v>51</v>
      </c>
      <c r="B64" s="38"/>
      <c r="C64" s="39">
        <v>1955</v>
      </c>
      <c r="D64" s="39">
        <v>2146</v>
      </c>
      <c r="E64" s="39">
        <v>2025</v>
      </c>
      <c r="F64" s="40">
        <f>IF(D64&gt;0,100*E64/D64,0)</f>
        <v>94.36160298229264</v>
      </c>
      <c r="G64" s="41"/>
      <c r="H64" s="122">
        <v>37.41</v>
      </c>
      <c r="I64" s="123">
        <v>44.045</v>
      </c>
      <c r="J64" s="123">
        <v>48.3</v>
      </c>
      <c r="K64" s="42">
        <f>IF(I64&gt;0,100*J64/I64,0)</f>
        <v>109.66057441253264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11499</v>
      </c>
      <c r="D66" s="39">
        <v>12001</v>
      </c>
      <c r="E66" s="39">
        <v>11900</v>
      </c>
      <c r="F66" s="40">
        <f>IF(D66&gt;0,100*E66/D66,0)</f>
        <v>99.1584034663778</v>
      </c>
      <c r="G66" s="41"/>
      <c r="H66" s="122">
        <v>206.982</v>
      </c>
      <c r="I66" s="123">
        <v>213.366</v>
      </c>
      <c r="J66" s="123">
        <v>196.97</v>
      </c>
      <c r="K66" s="42">
        <f>IF(I66&gt;0,100*J66/I66,0)</f>
        <v>92.31555168114882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1747</v>
      </c>
      <c r="D68" s="31">
        <v>2586</v>
      </c>
      <c r="E68" s="31">
        <v>2300</v>
      </c>
      <c r="F68" s="32"/>
      <c r="G68" s="32"/>
      <c r="H68" s="121">
        <v>21.6</v>
      </c>
      <c r="I68" s="121">
        <v>29.946</v>
      </c>
      <c r="J68" s="121">
        <v>28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>
        <v>1747</v>
      </c>
      <c r="D70" s="39">
        <v>2586</v>
      </c>
      <c r="E70" s="39">
        <v>2300</v>
      </c>
      <c r="F70" s="40">
        <f>IF(D70&gt;0,100*E70/D70,0)</f>
        <v>88.94044856921887</v>
      </c>
      <c r="G70" s="41"/>
      <c r="H70" s="122">
        <v>21.6</v>
      </c>
      <c r="I70" s="123">
        <v>29.946</v>
      </c>
      <c r="J70" s="123">
        <v>28</v>
      </c>
      <c r="K70" s="42">
        <f>IF(I70&gt;0,100*J70/I70,0)</f>
        <v>93.50163627863488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383</v>
      </c>
      <c r="D72" s="31">
        <v>383</v>
      </c>
      <c r="E72" s="31">
        <v>410</v>
      </c>
      <c r="F72" s="32"/>
      <c r="G72" s="32"/>
      <c r="H72" s="121">
        <v>9.781</v>
      </c>
      <c r="I72" s="121">
        <v>9.781</v>
      </c>
      <c r="J72" s="121">
        <v>10.39</v>
      </c>
      <c r="K72" s="33"/>
    </row>
    <row r="73" spans="1:11" s="34" customFormat="1" ht="11.25" customHeight="1">
      <c r="A73" s="36" t="s">
        <v>57</v>
      </c>
      <c r="B73" s="30"/>
      <c r="C73" s="31">
        <v>700</v>
      </c>
      <c r="D73" s="31">
        <v>475</v>
      </c>
      <c r="E73" s="31">
        <v>390</v>
      </c>
      <c r="F73" s="32"/>
      <c r="G73" s="32"/>
      <c r="H73" s="121">
        <v>24.05</v>
      </c>
      <c r="I73" s="121">
        <v>18.478</v>
      </c>
      <c r="J73" s="121">
        <v>7.25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/>
      <c r="I74" s="121"/>
      <c r="J74" s="121"/>
      <c r="K74" s="33"/>
    </row>
    <row r="75" spans="1:11" s="34" customFormat="1" ht="11.25" customHeight="1">
      <c r="A75" s="36" t="s">
        <v>59</v>
      </c>
      <c r="B75" s="30"/>
      <c r="C75" s="31">
        <v>557</v>
      </c>
      <c r="D75" s="31">
        <v>914</v>
      </c>
      <c r="E75" s="31">
        <v>914</v>
      </c>
      <c r="F75" s="32"/>
      <c r="G75" s="32"/>
      <c r="H75" s="121">
        <v>8.355</v>
      </c>
      <c r="I75" s="121">
        <v>17.65</v>
      </c>
      <c r="J75" s="121">
        <v>15.9493</v>
      </c>
      <c r="K75" s="33"/>
    </row>
    <row r="76" spans="1:11" s="34" customFormat="1" ht="11.25" customHeight="1">
      <c r="A76" s="36" t="s">
        <v>60</v>
      </c>
      <c r="B76" s="30"/>
      <c r="C76" s="31">
        <v>5</v>
      </c>
      <c r="D76" s="31">
        <v>5</v>
      </c>
      <c r="E76" s="31">
        <v>5</v>
      </c>
      <c r="F76" s="32"/>
      <c r="G76" s="32"/>
      <c r="H76" s="121">
        <v>0.082</v>
      </c>
      <c r="I76" s="121">
        <v>0.082</v>
      </c>
      <c r="J76" s="121">
        <v>0.095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/>
      <c r="I77" s="121"/>
      <c r="J77" s="121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/>
      <c r="I78" s="121"/>
      <c r="J78" s="121"/>
      <c r="K78" s="33"/>
    </row>
    <row r="79" spans="1:11" s="34" customFormat="1" ht="11.25" customHeight="1">
      <c r="A79" s="36" t="s">
        <v>63</v>
      </c>
      <c r="B79" s="30"/>
      <c r="C79" s="31">
        <v>30</v>
      </c>
      <c r="D79" s="31">
        <v>20</v>
      </c>
      <c r="E79" s="31">
        <v>50</v>
      </c>
      <c r="F79" s="32"/>
      <c r="G79" s="32"/>
      <c r="H79" s="121">
        <v>0.27</v>
      </c>
      <c r="I79" s="121">
        <v>0.235</v>
      </c>
      <c r="J79" s="121">
        <v>0.6</v>
      </c>
      <c r="K79" s="33"/>
    </row>
    <row r="80" spans="1:11" s="43" customFormat="1" ht="11.25" customHeight="1">
      <c r="A80" s="44" t="s">
        <v>64</v>
      </c>
      <c r="B80" s="38"/>
      <c r="C80" s="39">
        <v>1675</v>
      </c>
      <c r="D80" s="39">
        <v>1797</v>
      </c>
      <c r="E80" s="39">
        <v>1769</v>
      </c>
      <c r="F80" s="40">
        <f>IF(D80&gt;0,100*E80/D80,0)</f>
        <v>98.44184752365052</v>
      </c>
      <c r="G80" s="41"/>
      <c r="H80" s="122">
        <v>42.53800000000001</v>
      </c>
      <c r="I80" s="123">
        <v>46.226</v>
      </c>
      <c r="J80" s="123">
        <v>34.2843</v>
      </c>
      <c r="K80" s="42">
        <f>IF(I80&gt;0,100*J80/I80,0)</f>
        <v>74.1667027214122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>
        <v>24057</v>
      </c>
      <c r="D88" s="54">
        <v>26612</v>
      </c>
      <c r="E88" s="54">
        <v>25749</v>
      </c>
      <c r="F88" s="55">
        <f>IF(D88&gt;0,100*E88/D88,0)</f>
        <v>96.75710205922141</v>
      </c>
      <c r="G88" s="41"/>
      <c r="H88" s="126">
        <v>400.94800000000004</v>
      </c>
      <c r="I88" s="127">
        <v>445.884</v>
      </c>
      <c r="J88" s="127">
        <v>412.87030000000004</v>
      </c>
      <c r="K88" s="55">
        <f>IF(I88&gt;0,100*J88/I88,0)</f>
        <v>92.59589938190203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6"/>
  <sheetViews>
    <sheetView zoomScalePageLayoutView="0" workbookViewId="0" topLeftCell="A61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262</v>
      </c>
      <c r="D7" s="22" t="s">
        <v>7</v>
      </c>
      <c r="E7" s="22">
        <v>1</v>
      </c>
      <c r="F7" s="23" t="str">
        <f>CONCATENATE(D6,"=100")</f>
        <v>2015=100</v>
      </c>
      <c r="G7" s="24"/>
      <c r="H7" s="21" t="s">
        <v>262</v>
      </c>
      <c r="I7" s="22" t="s">
        <v>7</v>
      </c>
      <c r="J7" s="22">
        <v>1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>
        <v>1</v>
      </c>
      <c r="E9" s="31"/>
      <c r="F9" s="32"/>
      <c r="G9" s="32"/>
      <c r="H9" s="121"/>
      <c r="I9" s="121">
        <v>0.021</v>
      </c>
      <c r="J9" s="121"/>
      <c r="K9" s="33"/>
    </row>
    <row r="10" spans="1:11" s="34" customFormat="1" ht="11.25" customHeight="1">
      <c r="A10" s="36" t="s">
        <v>9</v>
      </c>
      <c r="B10" s="30"/>
      <c r="C10" s="31">
        <v>1</v>
      </c>
      <c r="D10" s="31">
        <v>1</v>
      </c>
      <c r="E10" s="31">
        <v>1</v>
      </c>
      <c r="F10" s="32"/>
      <c r="G10" s="32"/>
      <c r="H10" s="121">
        <v>0.069</v>
      </c>
      <c r="I10" s="121">
        <v>0.069</v>
      </c>
      <c r="J10" s="121">
        <v>0.068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>
        <v>1</v>
      </c>
      <c r="D13" s="39">
        <v>2</v>
      </c>
      <c r="E13" s="39">
        <v>1</v>
      </c>
      <c r="F13" s="40">
        <f>IF(D13&gt;0,100*E13/D13,0)</f>
        <v>50</v>
      </c>
      <c r="G13" s="41"/>
      <c r="H13" s="122">
        <v>0.069</v>
      </c>
      <c r="I13" s="123">
        <v>0.09000000000000001</v>
      </c>
      <c r="J13" s="123">
        <v>0.068</v>
      </c>
      <c r="K13" s="42">
        <f>IF(I13&gt;0,100*J13/I13,0)</f>
        <v>75.55555555555556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1</v>
      </c>
      <c r="D15" s="39">
        <v>1</v>
      </c>
      <c r="E15" s="39">
        <v>1</v>
      </c>
      <c r="F15" s="40">
        <f>IF(D15&gt;0,100*E15/D15,0)</f>
        <v>100</v>
      </c>
      <c r="G15" s="41"/>
      <c r="H15" s="122">
        <v>0.01</v>
      </c>
      <c r="I15" s="123">
        <v>0.01</v>
      </c>
      <c r="J15" s="123">
        <v>0.01</v>
      </c>
      <c r="K15" s="42">
        <f>IF(I15&gt;0,100*J15/I15,0)</f>
        <v>100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1</v>
      </c>
      <c r="D17" s="39">
        <v>1</v>
      </c>
      <c r="E17" s="39">
        <v>1</v>
      </c>
      <c r="F17" s="40">
        <f>IF(D17&gt;0,100*E17/D17,0)</f>
        <v>100</v>
      </c>
      <c r="G17" s="41"/>
      <c r="H17" s="122">
        <v>0.007</v>
      </c>
      <c r="I17" s="123">
        <v>0.007</v>
      </c>
      <c r="J17" s="123">
        <v>0.007</v>
      </c>
      <c r="K17" s="42">
        <f>IF(I17&gt;0,100*J17/I17,0)</f>
        <v>100.00000000000001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127</v>
      </c>
      <c r="D24" s="39">
        <v>104</v>
      </c>
      <c r="E24" s="39">
        <v>100</v>
      </c>
      <c r="F24" s="40">
        <f>IF(D24&gt;0,100*E24/D24,0)</f>
        <v>96.15384615384616</v>
      </c>
      <c r="G24" s="41"/>
      <c r="H24" s="122">
        <v>7.448</v>
      </c>
      <c r="I24" s="123">
        <v>6.099</v>
      </c>
      <c r="J24" s="123">
        <v>5.864</v>
      </c>
      <c r="K24" s="42">
        <f>IF(I24&gt;0,100*J24/I24,0)</f>
        <v>96.14690932939826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5</v>
      </c>
      <c r="D26" s="39">
        <v>5</v>
      </c>
      <c r="E26" s="39">
        <v>5</v>
      </c>
      <c r="F26" s="40">
        <f>IF(D26&gt;0,100*E26/D26,0)</f>
        <v>100</v>
      </c>
      <c r="G26" s="41"/>
      <c r="H26" s="122">
        <v>0.2</v>
      </c>
      <c r="I26" s="123">
        <v>0.2</v>
      </c>
      <c r="J26" s="123">
        <v>0.2</v>
      </c>
      <c r="K26" s="42">
        <f>IF(I26&gt;0,100*J26/I26,0)</f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>
        <v>10</v>
      </c>
      <c r="D30" s="31">
        <v>16</v>
      </c>
      <c r="E30" s="31">
        <v>18</v>
      </c>
      <c r="F30" s="32"/>
      <c r="G30" s="32"/>
      <c r="H30" s="121">
        <v>0.407</v>
      </c>
      <c r="I30" s="121">
        <v>0.64</v>
      </c>
      <c r="J30" s="121">
        <v>0.72</v>
      </c>
      <c r="K30" s="33"/>
    </row>
    <row r="31" spans="1:11" s="43" customFormat="1" ht="11.25" customHeight="1">
      <c r="A31" s="44" t="s">
        <v>24</v>
      </c>
      <c r="B31" s="38"/>
      <c r="C31" s="39">
        <v>10</v>
      </c>
      <c r="D31" s="39">
        <v>16</v>
      </c>
      <c r="E31" s="39">
        <v>18</v>
      </c>
      <c r="F31" s="40">
        <f>IF(D31&gt;0,100*E31/D31,0)</f>
        <v>112.5</v>
      </c>
      <c r="G31" s="41"/>
      <c r="H31" s="122">
        <v>0.407</v>
      </c>
      <c r="I31" s="123">
        <v>0.64</v>
      </c>
      <c r="J31" s="123">
        <v>0.72</v>
      </c>
      <c r="K31" s="42">
        <f>IF(I31&gt;0,100*J31/I31,0)</f>
        <v>112.5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68</v>
      </c>
      <c r="D33" s="31">
        <v>60</v>
      </c>
      <c r="E33" s="31">
        <v>60</v>
      </c>
      <c r="F33" s="32"/>
      <c r="G33" s="32"/>
      <c r="H33" s="121">
        <v>1.561</v>
      </c>
      <c r="I33" s="121">
        <v>1.3</v>
      </c>
      <c r="J33" s="121">
        <v>1.3</v>
      </c>
      <c r="K33" s="33"/>
    </row>
    <row r="34" spans="1:11" s="34" customFormat="1" ht="11.25" customHeight="1">
      <c r="A34" s="36" t="s">
        <v>26</v>
      </c>
      <c r="B34" s="30"/>
      <c r="C34" s="31">
        <v>37</v>
      </c>
      <c r="D34" s="31">
        <v>38</v>
      </c>
      <c r="E34" s="31">
        <v>37</v>
      </c>
      <c r="F34" s="32"/>
      <c r="G34" s="32"/>
      <c r="H34" s="121">
        <v>0.939</v>
      </c>
      <c r="I34" s="121">
        <v>0.94</v>
      </c>
      <c r="J34" s="121">
        <v>1</v>
      </c>
      <c r="K34" s="33"/>
    </row>
    <row r="35" spans="1:11" s="34" customFormat="1" ht="11.25" customHeight="1">
      <c r="A35" s="36" t="s">
        <v>27</v>
      </c>
      <c r="B35" s="30"/>
      <c r="C35" s="31">
        <v>42</v>
      </c>
      <c r="D35" s="31">
        <v>45</v>
      </c>
      <c r="E35" s="31">
        <v>45</v>
      </c>
      <c r="F35" s="32"/>
      <c r="G35" s="32"/>
      <c r="H35" s="121">
        <v>0.975</v>
      </c>
      <c r="I35" s="121">
        <v>1.1</v>
      </c>
      <c r="J35" s="121">
        <v>1.1</v>
      </c>
      <c r="K35" s="33"/>
    </row>
    <row r="36" spans="1:11" s="34" customFormat="1" ht="11.25" customHeight="1">
      <c r="A36" s="36" t="s">
        <v>28</v>
      </c>
      <c r="B36" s="30"/>
      <c r="C36" s="31">
        <v>84</v>
      </c>
      <c r="D36" s="31">
        <v>84</v>
      </c>
      <c r="E36" s="31">
        <v>84</v>
      </c>
      <c r="F36" s="32"/>
      <c r="G36" s="32"/>
      <c r="H36" s="121">
        <v>2.112</v>
      </c>
      <c r="I36" s="121">
        <v>2.112</v>
      </c>
      <c r="J36" s="121">
        <v>2.112</v>
      </c>
      <c r="K36" s="33"/>
    </row>
    <row r="37" spans="1:11" s="43" customFormat="1" ht="11.25" customHeight="1">
      <c r="A37" s="37" t="s">
        <v>29</v>
      </c>
      <c r="B37" s="38"/>
      <c r="C37" s="39">
        <v>231</v>
      </c>
      <c r="D37" s="39">
        <v>227</v>
      </c>
      <c r="E37" s="39">
        <v>226</v>
      </c>
      <c r="F37" s="40">
        <f>IF(D37&gt;0,100*E37/D37,0)</f>
        <v>99.55947136563877</v>
      </c>
      <c r="G37" s="41"/>
      <c r="H37" s="122">
        <v>5.587</v>
      </c>
      <c r="I37" s="123">
        <v>5.452</v>
      </c>
      <c r="J37" s="123">
        <v>5.5120000000000005</v>
      </c>
      <c r="K37" s="42">
        <f>IF(I37&gt;0,100*J37/I37,0)</f>
        <v>101.10051357300074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23</v>
      </c>
      <c r="D39" s="39">
        <v>23</v>
      </c>
      <c r="E39" s="39">
        <v>13</v>
      </c>
      <c r="F39" s="40">
        <f>IF(D39&gt;0,100*E39/D39,0)</f>
        <v>56.52173913043478</v>
      </c>
      <c r="G39" s="41"/>
      <c r="H39" s="122">
        <v>0.913</v>
      </c>
      <c r="I39" s="123">
        <v>0.91</v>
      </c>
      <c r="J39" s="123">
        <v>0.538</v>
      </c>
      <c r="K39" s="42">
        <f>IF(I39&gt;0,100*J39/I39,0)</f>
        <v>59.120879120879124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>
        <v>12</v>
      </c>
      <c r="D46" s="31">
        <v>10</v>
      </c>
      <c r="E46" s="31">
        <v>10</v>
      </c>
      <c r="F46" s="32"/>
      <c r="G46" s="32"/>
      <c r="H46" s="121">
        <v>0.18</v>
      </c>
      <c r="I46" s="121">
        <v>0.15</v>
      </c>
      <c r="J46" s="121">
        <v>0.15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>
        <v>12</v>
      </c>
      <c r="D50" s="39">
        <v>10</v>
      </c>
      <c r="E50" s="39">
        <v>10</v>
      </c>
      <c r="F50" s="40">
        <f>IF(D50&gt;0,100*E50/D50,0)</f>
        <v>100</v>
      </c>
      <c r="G50" s="41"/>
      <c r="H50" s="122">
        <v>0.18</v>
      </c>
      <c r="I50" s="123">
        <v>0.15</v>
      </c>
      <c r="J50" s="123">
        <v>0.15</v>
      </c>
      <c r="K50" s="42">
        <f>IF(I50&gt;0,100*J50/I50,0)</f>
        <v>100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1</v>
      </c>
      <c r="D52" s="39">
        <v>1</v>
      </c>
      <c r="E52" s="39">
        <v>1</v>
      </c>
      <c r="F52" s="40">
        <f>IF(D52&gt;0,100*E52/D52,0)</f>
        <v>100</v>
      </c>
      <c r="G52" s="41"/>
      <c r="H52" s="122">
        <v>0.03</v>
      </c>
      <c r="I52" s="123">
        <v>0.03</v>
      </c>
      <c r="J52" s="123">
        <v>0.03</v>
      </c>
      <c r="K52" s="42">
        <f>IF(I52&gt;0,100*J52/I52,0)</f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25</v>
      </c>
      <c r="D54" s="31">
        <v>15</v>
      </c>
      <c r="E54" s="31">
        <v>15</v>
      </c>
      <c r="F54" s="32"/>
      <c r="G54" s="32"/>
      <c r="H54" s="121">
        <v>0.625</v>
      </c>
      <c r="I54" s="121">
        <v>0.405</v>
      </c>
      <c r="J54" s="121">
        <v>0.398</v>
      </c>
      <c r="K54" s="33"/>
    </row>
    <row r="55" spans="1:11" s="34" customFormat="1" ht="11.25" customHeight="1">
      <c r="A55" s="36" t="s">
        <v>43</v>
      </c>
      <c r="B55" s="30"/>
      <c r="C55" s="31">
        <v>47</v>
      </c>
      <c r="D55" s="31">
        <v>50</v>
      </c>
      <c r="E55" s="31">
        <v>50</v>
      </c>
      <c r="F55" s="32"/>
      <c r="G55" s="32"/>
      <c r="H55" s="121">
        <v>1.41</v>
      </c>
      <c r="I55" s="121">
        <v>1.5</v>
      </c>
      <c r="J55" s="121">
        <v>1.6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12</v>
      </c>
      <c r="D58" s="31">
        <v>12</v>
      </c>
      <c r="E58" s="31">
        <v>6</v>
      </c>
      <c r="F58" s="32"/>
      <c r="G58" s="32"/>
      <c r="H58" s="121">
        <v>0.324</v>
      </c>
      <c r="I58" s="121">
        <v>0.147</v>
      </c>
      <c r="J58" s="121">
        <v>0.12</v>
      </c>
      <c r="K58" s="33"/>
    </row>
    <row r="59" spans="1:11" s="43" customFormat="1" ht="11.25" customHeight="1">
      <c r="A59" s="37" t="s">
        <v>47</v>
      </c>
      <c r="B59" s="38"/>
      <c r="C59" s="39">
        <v>84</v>
      </c>
      <c r="D59" s="39">
        <v>77</v>
      </c>
      <c r="E59" s="39">
        <v>71</v>
      </c>
      <c r="F59" s="40">
        <f>IF(D59&gt;0,100*E59/D59,0)</f>
        <v>92.20779220779221</v>
      </c>
      <c r="G59" s="41"/>
      <c r="H59" s="122">
        <v>2.359</v>
      </c>
      <c r="I59" s="123">
        <v>2.052</v>
      </c>
      <c r="J59" s="123">
        <v>2.1180000000000003</v>
      </c>
      <c r="K59" s="42">
        <f>IF(I59&gt;0,100*J59/I59,0)</f>
        <v>103.21637426900587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88</v>
      </c>
      <c r="D61" s="31">
        <v>55</v>
      </c>
      <c r="E61" s="31">
        <v>75</v>
      </c>
      <c r="F61" s="32"/>
      <c r="G61" s="32"/>
      <c r="H61" s="121">
        <v>4.14</v>
      </c>
      <c r="I61" s="121">
        <v>3.6</v>
      </c>
      <c r="J61" s="121">
        <v>3.2</v>
      </c>
      <c r="K61" s="33"/>
    </row>
    <row r="62" spans="1:11" s="34" customFormat="1" ht="11.25" customHeight="1">
      <c r="A62" s="36" t="s">
        <v>49</v>
      </c>
      <c r="B62" s="30"/>
      <c r="C62" s="31">
        <v>69</v>
      </c>
      <c r="D62" s="31">
        <v>70</v>
      </c>
      <c r="E62" s="31">
        <v>70</v>
      </c>
      <c r="F62" s="32"/>
      <c r="G62" s="32"/>
      <c r="H62" s="121">
        <v>1.381</v>
      </c>
      <c r="I62" s="121">
        <v>1.24</v>
      </c>
      <c r="J62" s="121">
        <v>1.24</v>
      </c>
      <c r="K62" s="33"/>
    </row>
    <row r="63" spans="1:11" s="34" customFormat="1" ht="11.25" customHeight="1">
      <c r="A63" s="36" t="s">
        <v>50</v>
      </c>
      <c r="B63" s="30"/>
      <c r="C63" s="31">
        <v>104</v>
      </c>
      <c r="D63" s="31">
        <v>104</v>
      </c>
      <c r="E63" s="31">
        <v>104</v>
      </c>
      <c r="F63" s="32"/>
      <c r="G63" s="32"/>
      <c r="H63" s="121">
        <v>4.4</v>
      </c>
      <c r="I63" s="121">
        <v>5.73</v>
      </c>
      <c r="J63" s="121">
        <v>5.73</v>
      </c>
      <c r="K63" s="33"/>
    </row>
    <row r="64" spans="1:11" s="43" customFormat="1" ht="11.25" customHeight="1">
      <c r="A64" s="37" t="s">
        <v>51</v>
      </c>
      <c r="B64" s="38"/>
      <c r="C64" s="39">
        <v>261</v>
      </c>
      <c r="D64" s="39">
        <v>229</v>
      </c>
      <c r="E64" s="39">
        <v>249</v>
      </c>
      <c r="F64" s="40">
        <f>IF(D64&gt;0,100*E64/D64,0)</f>
        <v>108.73362445414847</v>
      </c>
      <c r="G64" s="41"/>
      <c r="H64" s="122">
        <v>9.921</v>
      </c>
      <c r="I64" s="123">
        <v>10.57</v>
      </c>
      <c r="J64" s="123">
        <v>10.170000000000002</v>
      </c>
      <c r="K64" s="42">
        <f>IF(I64&gt;0,100*J64/I64,0)</f>
        <v>96.21570482497637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49</v>
      </c>
      <c r="D66" s="39">
        <v>49</v>
      </c>
      <c r="E66" s="39">
        <v>54</v>
      </c>
      <c r="F66" s="40">
        <f>IF(D66&gt;0,100*E66/D66,0)</f>
        <v>110.20408163265306</v>
      </c>
      <c r="G66" s="41"/>
      <c r="H66" s="122">
        <v>1.848</v>
      </c>
      <c r="I66" s="123">
        <v>1.848</v>
      </c>
      <c r="J66" s="123">
        <v>2.05</v>
      </c>
      <c r="K66" s="42">
        <f>IF(I66&gt;0,100*J66/I66,0)</f>
        <v>110.9307359307359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70</v>
      </c>
      <c r="D68" s="31">
        <v>70</v>
      </c>
      <c r="E68" s="31">
        <v>70</v>
      </c>
      <c r="F68" s="32"/>
      <c r="G68" s="32"/>
      <c r="H68" s="121">
        <v>5.25</v>
      </c>
      <c r="I68" s="121">
        <v>5</v>
      </c>
      <c r="J68" s="121">
        <v>5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>
        <v>70</v>
      </c>
      <c r="D70" s="39">
        <v>70</v>
      </c>
      <c r="E70" s="39">
        <v>70</v>
      </c>
      <c r="F70" s="40">
        <f>IF(D70&gt;0,100*E70/D70,0)</f>
        <v>100</v>
      </c>
      <c r="G70" s="41"/>
      <c r="H70" s="122">
        <v>5.25</v>
      </c>
      <c r="I70" s="123">
        <v>5</v>
      </c>
      <c r="J70" s="123">
        <v>5</v>
      </c>
      <c r="K70" s="42">
        <f>IF(I70&gt;0,100*J70/I70,0)</f>
        <v>100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1908</v>
      </c>
      <c r="D72" s="31">
        <v>1908</v>
      </c>
      <c r="E72" s="31">
        <v>2447</v>
      </c>
      <c r="F72" s="32"/>
      <c r="G72" s="32"/>
      <c r="H72" s="121">
        <v>150.066</v>
      </c>
      <c r="I72" s="121">
        <v>188.3</v>
      </c>
      <c r="J72" s="121">
        <v>188.3</v>
      </c>
      <c r="K72" s="33"/>
    </row>
    <row r="73" spans="1:11" s="34" customFormat="1" ht="11.25" customHeight="1">
      <c r="A73" s="36" t="s">
        <v>57</v>
      </c>
      <c r="B73" s="30"/>
      <c r="C73" s="31">
        <v>149</v>
      </c>
      <c r="D73" s="31">
        <v>149</v>
      </c>
      <c r="E73" s="31">
        <v>149</v>
      </c>
      <c r="F73" s="32"/>
      <c r="G73" s="32"/>
      <c r="H73" s="121">
        <v>4.614</v>
      </c>
      <c r="I73" s="121">
        <v>4.9</v>
      </c>
      <c r="J73" s="121">
        <v>4.9</v>
      </c>
      <c r="K73" s="33"/>
    </row>
    <row r="74" spans="1:11" s="34" customFormat="1" ht="11.25" customHeight="1">
      <c r="A74" s="36" t="s">
        <v>58</v>
      </c>
      <c r="B74" s="30"/>
      <c r="C74" s="31">
        <v>69</v>
      </c>
      <c r="D74" s="31">
        <v>70</v>
      </c>
      <c r="E74" s="31">
        <v>70</v>
      </c>
      <c r="F74" s="32"/>
      <c r="G74" s="32"/>
      <c r="H74" s="121">
        <v>1.88</v>
      </c>
      <c r="I74" s="121">
        <v>1.925</v>
      </c>
      <c r="J74" s="121">
        <v>1.925</v>
      </c>
      <c r="K74" s="33"/>
    </row>
    <row r="75" spans="1:11" s="34" customFormat="1" ht="11.25" customHeight="1">
      <c r="A75" s="36" t="s">
        <v>59</v>
      </c>
      <c r="B75" s="30"/>
      <c r="C75" s="31">
        <v>98</v>
      </c>
      <c r="D75" s="31">
        <v>98</v>
      </c>
      <c r="E75" s="31">
        <v>98</v>
      </c>
      <c r="F75" s="32"/>
      <c r="G75" s="32"/>
      <c r="H75" s="121">
        <v>4.079</v>
      </c>
      <c r="I75" s="121">
        <v>4.079019000000001</v>
      </c>
      <c r="J75" s="121">
        <v>4.079019000000001</v>
      </c>
      <c r="K75" s="33"/>
    </row>
    <row r="76" spans="1:11" s="34" customFormat="1" ht="11.25" customHeight="1">
      <c r="A76" s="36" t="s">
        <v>60</v>
      </c>
      <c r="B76" s="30"/>
      <c r="C76" s="31">
        <v>6</v>
      </c>
      <c r="D76" s="31">
        <v>10</v>
      </c>
      <c r="E76" s="31">
        <v>15</v>
      </c>
      <c r="F76" s="32"/>
      <c r="G76" s="32"/>
      <c r="H76" s="121">
        <v>0.15</v>
      </c>
      <c r="I76" s="121">
        <v>0.27</v>
      </c>
      <c r="J76" s="121">
        <v>0.39</v>
      </c>
      <c r="K76" s="33"/>
    </row>
    <row r="77" spans="1:11" s="34" customFormat="1" ht="11.25" customHeight="1">
      <c r="A77" s="36" t="s">
        <v>61</v>
      </c>
      <c r="B77" s="30"/>
      <c r="C77" s="31">
        <v>67</v>
      </c>
      <c r="D77" s="31">
        <v>67</v>
      </c>
      <c r="E77" s="31">
        <v>60</v>
      </c>
      <c r="F77" s="32"/>
      <c r="G77" s="32"/>
      <c r="H77" s="121">
        <v>1.648</v>
      </c>
      <c r="I77" s="121">
        <v>2</v>
      </c>
      <c r="J77" s="121">
        <v>1.8</v>
      </c>
      <c r="K77" s="33"/>
    </row>
    <row r="78" spans="1:11" s="34" customFormat="1" ht="11.25" customHeight="1">
      <c r="A78" s="36" t="s">
        <v>62</v>
      </c>
      <c r="B78" s="30"/>
      <c r="C78" s="31">
        <v>150</v>
      </c>
      <c r="D78" s="31">
        <v>150</v>
      </c>
      <c r="E78" s="31">
        <v>150</v>
      </c>
      <c r="F78" s="32"/>
      <c r="G78" s="32"/>
      <c r="H78" s="121">
        <v>8.03</v>
      </c>
      <c r="I78" s="121">
        <v>8.03</v>
      </c>
      <c r="J78" s="121">
        <v>8.03</v>
      </c>
      <c r="K78" s="33"/>
    </row>
    <row r="79" spans="1:11" s="34" customFormat="1" ht="11.25" customHeight="1">
      <c r="A79" s="36" t="s">
        <v>63</v>
      </c>
      <c r="B79" s="30"/>
      <c r="C79" s="31">
        <v>26</v>
      </c>
      <c r="D79" s="31">
        <v>20</v>
      </c>
      <c r="E79" s="31">
        <v>20</v>
      </c>
      <c r="F79" s="32"/>
      <c r="G79" s="32"/>
      <c r="H79" s="121">
        <v>0.871</v>
      </c>
      <c r="I79" s="121">
        <v>0.975</v>
      </c>
      <c r="J79" s="121">
        <v>0.965</v>
      </c>
      <c r="K79" s="33"/>
    </row>
    <row r="80" spans="1:11" s="43" customFormat="1" ht="11.25" customHeight="1">
      <c r="A80" s="44" t="s">
        <v>64</v>
      </c>
      <c r="B80" s="38"/>
      <c r="C80" s="39">
        <v>2473</v>
      </c>
      <c r="D80" s="39">
        <v>2472</v>
      </c>
      <c r="E80" s="39">
        <v>3009</v>
      </c>
      <c r="F80" s="40">
        <f>IF(D80&gt;0,100*E80/D80,0)</f>
        <v>121.72330097087378</v>
      </c>
      <c r="G80" s="41"/>
      <c r="H80" s="122">
        <v>171.33800000000002</v>
      </c>
      <c r="I80" s="123">
        <v>210.47901900000002</v>
      </c>
      <c r="J80" s="123">
        <v>210.38901900000002</v>
      </c>
      <c r="K80" s="42">
        <f>IF(I80&gt;0,100*J80/I80,0)</f>
        <v>99.95724039363752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49</v>
      </c>
      <c r="D82" s="31">
        <v>40</v>
      </c>
      <c r="E82" s="31">
        <v>49</v>
      </c>
      <c r="F82" s="32"/>
      <c r="G82" s="32"/>
      <c r="H82" s="121">
        <v>1.808</v>
      </c>
      <c r="I82" s="121">
        <v>1.493</v>
      </c>
      <c r="J82" s="121">
        <v>1.808</v>
      </c>
      <c r="K82" s="33"/>
    </row>
    <row r="83" spans="1:11" s="34" customFormat="1" ht="11.25" customHeight="1">
      <c r="A83" s="36" t="s">
        <v>66</v>
      </c>
      <c r="B83" s="30"/>
      <c r="C83" s="31">
        <v>25</v>
      </c>
      <c r="D83" s="31">
        <v>25</v>
      </c>
      <c r="E83" s="31">
        <v>25</v>
      </c>
      <c r="F83" s="32"/>
      <c r="G83" s="32"/>
      <c r="H83" s="121">
        <v>1.446</v>
      </c>
      <c r="I83" s="121">
        <v>1.446</v>
      </c>
      <c r="J83" s="121">
        <v>1.45</v>
      </c>
      <c r="K83" s="33"/>
    </row>
    <row r="84" spans="1:11" s="43" customFormat="1" ht="11.25" customHeight="1">
      <c r="A84" s="37" t="s">
        <v>67</v>
      </c>
      <c r="B84" s="38"/>
      <c r="C84" s="39">
        <v>74</v>
      </c>
      <c r="D84" s="39">
        <v>65</v>
      </c>
      <c r="E84" s="39">
        <v>74</v>
      </c>
      <c r="F84" s="40">
        <f>IF(D84&gt;0,100*E84/D84,0)</f>
        <v>113.84615384615384</v>
      </c>
      <c r="G84" s="41"/>
      <c r="H84" s="122">
        <v>3.254</v>
      </c>
      <c r="I84" s="123">
        <v>2.939</v>
      </c>
      <c r="J84" s="123">
        <v>3.258</v>
      </c>
      <c r="K84" s="42">
        <f>IF(I84&gt;0,100*J84/I84,0)</f>
        <v>110.85403198366791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>
        <v>3423</v>
      </c>
      <c r="D88" s="54">
        <v>3352</v>
      </c>
      <c r="E88" s="54">
        <v>3903</v>
      </c>
      <c r="F88" s="55">
        <f>IF(D88&gt;0,100*E88/D88,0)</f>
        <v>116.43794749403341</v>
      </c>
      <c r="G88" s="41"/>
      <c r="H88" s="126">
        <v>208.821</v>
      </c>
      <c r="I88" s="127">
        <v>246.476019</v>
      </c>
      <c r="J88" s="127">
        <v>246.08401900000004</v>
      </c>
      <c r="K88" s="55">
        <f>IF(I88&gt;0,100*J88/I88,0)</f>
        <v>99.8409581582864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6"/>
  <sheetViews>
    <sheetView zoomScalePageLayoutView="0" workbookViewId="0" topLeftCell="A61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262</v>
      </c>
      <c r="D7" s="22" t="s">
        <v>7</v>
      </c>
      <c r="E7" s="22"/>
      <c r="F7" s="23" t="str">
        <f>CONCATENATE(D6,"=100")</f>
        <v>2015=100</v>
      </c>
      <c r="G7" s="24"/>
      <c r="H7" s="21" t="s">
        <v>262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30</v>
      </c>
      <c r="D9" s="31">
        <v>30</v>
      </c>
      <c r="E9" s="31">
        <v>31</v>
      </c>
      <c r="F9" s="32"/>
      <c r="G9" s="32"/>
      <c r="H9" s="121">
        <v>0.788</v>
      </c>
      <c r="I9" s="121">
        <v>0.8</v>
      </c>
      <c r="J9" s="121"/>
      <c r="K9" s="33"/>
    </row>
    <row r="10" spans="1:11" s="34" customFormat="1" ht="11.25" customHeight="1">
      <c r="A10" s="36" t="s">
        <v>9</v>
      </c>
      <c r="B10" s="30"/>
      <c r="C10" s="31">
        <v>23</v>
      </c>
      <c r="D10" s="31">
        <v>23</v>
      </c>
      <c r="E10" s="31">
        <v>23</v>
      </c>
      <c r="F10" s="32"/>
      <c r="G10" s="32"/>
      <c r="H10" s="121">
        <v>0.604</v>
      </c>
      <c r="I10" s="121">
        <v>0.612</v>
      </c>
      <c r="J10" s="121"/>
      <c r="K10" s="33"/>
    </row>
    <row r="11" spans="1:11" s="34" customFormat="1" ht="11.25" customHeight="1">
      <c r="A11" s="29" t="s">
        <v>10</v>
      </c>
      <c r="B11" s="30"/>
      <c r="C11" s="31">
        <v>21</v>
      </c>
      <c r="D11" s="31">
        <v>21</v>
      </c>
      <c r="E11" s="31">
        <v>21</v>
      </c>
      <c r="F11" s="32"/>
      <c r="G11" s="32"/>
      <c r="H11" s="121">
        <v>0.551</v>
      </c>
      <c r="I11" s="121">
        <v>0.547</v>
      </c>
      <c r="J11" s="121"/>
      <c r="K11" s="33"/>
    </row>
    <row r="12" spans="1:11" s="34" customFormat="1" ht="11.25" customHeight="1">
      <c r="A12" s="36" t="s">
        <v>11</v>
      </c>
      <c r="B12" s="30"/>
      <c r="C12" s="31">
        <v>46</v>
      </c>
      <c r="D12" s="31">
        <v>46</v>
      </c>
      <c r="E12" s="31">
        <v>46</v>
      </c>
      <c r="F12" s="32"/>
      <c r="G12" s="32"/>
      <c r="H12" s="121">
        <v>1.103</v>
      </c>
      <c r="I12" s="121">
        <v>1.114</v>
      </c>
      <c r="J12" s="121"/>
      <c r="K12" s="33"/>
    </row>
    <row r="13" spans="1:11" s="43" customFormat="1" ht="11.25" customHeight="1">
      <c r="A13" s="37" t="s">
        <v>12</v>
      </c>
      <c r="B13" s="38"/>
      <c r="C13" s="39">
        <v>120</v>
      </c>
      <c r="D13" s="39">
        <v>120</v>
      </c>
      <c r="E13" s="39">
        <v>121</v>
      </c>
      <c r="F13" s="40">
        <f>IF(D13&gt;0,100*E13/D13,0)</f>
        <v>100.83333333333333</v>
      </c>
      <c r="G13" s="41"/>
      <c r="H13" s="122">
        <v>3.0460000000000003</v>
      </c>
      <c r="I13" s="123">
        <v>3.0730000000000004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2</v>
      </c>
      <c r="D15" s="39">
        <v>2</v>
      </c>
      <c r="E15" s="39">
        <v>2</v>
      </c>
      <c r="F15" s="40">
        <f>IF(D15&gt;0,100*E15/D15,0)</f>
        <v>100</v>
      </c>
      <c r="G15" s="41"/>
      <c r="H15" s="122">
        <v>0.02</v>
      </c>
      <c r="I15" s="123">
        <v>0.02</v>
      </c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3</v>
      </c>
      <c r="D17" s="39">
        <v>3</v>
      </c>
      <c r="E17" s="39">
        <v>3</v>
      </c>
      <c r="F17" s="40">
        <f>IF(D17&gt;0,100*E17/D17,0)</f>
        <v>100</v>
      </c>
      <c r="G17" s="41"/>
      <c r="H17" s="122">
        <v>0.024</v>
      </c>
      <c r="I17" s="123">
        <v>0.12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17</v>
      </c>
      <c r="D19" s="31">
        <v>17</v>
      </c>
      <c r="E19" s="31">
        <v>23</v>
      </c>
      <c r="F19" s="32"/>
      <c r="G19" s="32"/>
      <c r="H19" s="121">
        <v>0.995</v>
      </c>
      <c r="I19" s="121">
        <v>0.986</v>
      </c>
      <c r="J19" s="121"/>
      <c r="K19" s="33"/>
    </row>
    <row r="20" spans="1:11" s="34" customFormat="1" ht="11.25" customHeight="1">
      <c r="A20" s="36" t="s">
        <v>16</v>
      </c>
      <c r="B20" s="30"/>
      <c r="C20" s="31">
        <v>14</v>
      </c>
      <c r="D20" s="31">
        <v>14</v>
      </c>
      <c r="E20" s="31">
        <v>14</v>
      </c>
      <c r="F20" s="32"/>
      <c r="G20" s="32"/>
      <c r="H20" s="121">
        <v>0.28</v>
      </c>
      <c r="I20" s="121">
        <v>0.285</v>
      </c>
      <c r="J20" s="121"/>
      <c r="K20" s="33"/>
    </row>
    <row r="21" spans="1:11" s="34" customFormat="1" ht="11.25" customHeight="1">
      <c r="A21" s="36" t="s">
        <v>17</v>
      </c>
      <c r="B21" s="30"/>
      <c r="C21" s="31">
        <v>12</v>
      </c>
      <c r="D21" s="31">
        <v>12</v>
      </c>
      <c r="E21" s="31">
        <v>12</v>
      </c>
      <c r="F21" s="32"/>
      <c r="G21" s="32"/>
      <c r="H21" s="121">
        <v>0.215</v>
      </c>
      <c r="I21" s="121">
        <v>0.215</v>
      </c>
      <c r="J21" s="121"/>
      <c r="K21" s="33"/>
    </row>
    <row r="22" spans="1:11" s="43" customFormat="1" ht="11.25" customHeight="1">
      <c r="A22" s="37" t="s">
        <v>18</v>
      </c>
      <c r="B22" s="38"/>
      <c r="C22" s="39">
        <v>43</v>
      </c>
      <c r="D22" s="39">
        <v>43</v>
      </c>
      <c r="E22" s="39">
        <v>49</v>
      </c>
      <c r="F22" s="40">
        <f>IF(D22&gt;0,100*E22/D22,0)</f>
        <v>113.95348837209302</v>
      </c>
      <c r="G22" s="41"/>
      <c r="H22" s="122">
        <v>1.49</v>
      </c>
      <c r="I22" s="123">
        <v>1.486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15</v>
      </c>
      <c r="D24" s="39">
        <v>15</v>
      </c>
      <c r="E24" s="39">
        <v>8</v>
      </c>
      <c r="F24" s="40">
        <f>IF(D24&gt;0,100*E24/D24,0)</f>
        <v>53.333333333333336</v>
      </c>
      <c r="G24" s="41"/>
      <c r="H24" s="122">
        <v>1.091</v>
      </c>
      <c r="I24" s="123">
        <v>0.85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118</v>
      </c>
      <c r="D26" s="39">
        <v>115</v>
      </c>
      <c r="E26" s="39">
        <v>115</v>
      </c>
      <c r="F26" s="40">
        <f>IF(D26&gt;0,100*E26/D26,0)</f>
        <v>100</v>
      </c>
      <c r="G26" s="41"/>
      <c r="H26" s="122">
        <v>10.95</v>
      </c>
      <c r="I26" s="123">
        <v>10.6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>
        <v>1</v>
      </c>
      <c r="E30" s="31">
        <v>1</v>
      </c>
      <c r="F30" s="32"/>
      <c r="G30" s="32"/>
      <c r="H30" s="121"/>
      <c r="I30" s="121">
        <v>0.031</v>
      </c>
      <c r="J30" s="121"/>
      <c r="K30" s="33"/>
    </row>
    <row r="31" spans="1:11" s="43" customFormat="1" ht="11.25" customHeight="1">
      <c r="A31" s="44" t="s">
        <v>24</v>
      </c>
      <c r="B31" s="38"/>
      <c r="C31" s="39"/>
      <c r="D31" s="39">
        <v>1</v>
      </c>
      <c r="E31" s="39">
        <v>1</v>
      </c>
      <c r="F31" s="40">
        <f>IF(D31&gt;0,100*E31/D31,0)</f>
        <v>100</v>
      </c>
      <c r="G31" s="41"/>
      <c r="H31" s="122"/>
      <c r="I31" s="123">
        <v>0.031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76</v>
      </c>
      <c r="D33" s="31">
        <v>75</v>
      </c>
      <c r="E33" s="31">
        <v>69</v>
      </c>
      <c r="F33" s="32"/>
      <c r="G33" s="32"/>
      <c r="H33" s="121">
        <v>1.403</v>
      </c>
      <c r="I33" s="121">
        <v>1.25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21</v>
      </c>
      <c r="D34" s="31">
        <v>21</v>
      </c>
      <c r="E34" s="31">
        <v>21</v>
      </c>
      <c r="F34" s="32"/>
      <c r="G34" s="32"/>
      <c r="H34" s="121">
        <v>0.489</v>
      </c>
      <c r="I34" s="121">
        <v>0.489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7</v>
      </c>
      <c r="D35" s="31">
        <v>6</v>
      </c>
      <c r="E35" s="31">
        <v>6</v>
      </c>
      <c r="F35" s="32"/>
      <c r="G35" s="32"/>
      <c r="H35" s="121">
        <v>0.117</v>
      </c>
      <c r="I35" s="121">
        <v>0.115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10</v>
      </c>
      <c r="D36" s="31">
        <v>10</v>
      </c>
      <c r="E36" s="31">
        <v>10</v>
      </c>
      <c r="F36" s="32"/>
      <c r="G36" s="32"/>
      <c r="H36" s="121">
        <v>0.18</v>
      </c>
      <c r="I36" s="121">
        <v>0.18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114</v>
      </c>
      <c r="D37" s="39">
        <v>112</v>
      </c>
      <c r="E37" s="39">
        <v>106</v>
      </c>
      <c r="F37" s="40">
        <f>IF(D37&gt;0,100*E37/D37,0)</f>
        <v>94.64285714285714</v>
      </c>
      <c r="G37" s="41"/>
      <c r="H37" s="122">
        <v>2.189</v>
      </c>
      <c r="I37" s="123">
        <v>2.034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141</v>
      </c>
      <c r="D39" s="39">
        <v>140</v>
      </c>
      <c r="E39" s="39">
        <v>100</v>
      </c>
      <c r="F39" s="40">
        <f>IF(D39&gt;0,100*E39/D39,0)</f>
        <v>71.42857142857143</v>
      </c>
      <c r="G39" s="41"/>
      <c r="H39" s="122">
        <v>2.449</v>
      </c>
      <c r="I39" s="123">
        <v>2.4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140</v>
      </c>
      <c r="D41" s="31">
        <v>242</v>
      </c>
      <c r="E41" s="31">
        <v>242</v>
      </c>
      <c r="F41" s="32"/>
      <c r="G41" s="32"/>
      <c r="H41" s="121">
        <v>9.786</v>
      </c>
      <c r="I41" s="121">
        <v>16.94</v>
      </c>
      <c r="J41" s="121"/>
      <c r="K41" s="33"/>
    </row>
    <row r="42" spans="1:11" s="34" customFormat="1" ht="11.25" customHeight="1">
      <c r="A42" s="36" t="s">
        <v>32</v>
      </c>
      <c r="B42" s="30"/>
      <c r="C42" s="31">
        <v>33</v>
      </c>
      <c r="D42" s="31">
        <v>34</v>
      </c>
      <c r="E42" s="31">
        <v>34</v>
      </c>
      <c r="F42" s="32"/>
      <c r="G42" s="32"/>
      <c r="H42" s="121">
        <v>2.475</v>
      </c>
      <c r="I42" s="121">
        <v>2.55</v>
      </c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>
        <v>7</v>
      </c>
      <c r="D45" s="31">
        <v>7</v>
      </c>
      <c r="E45" s="31">
        <v>7</v>
      </c>
      <c r="F45" s="32"/>
      <c r="G45" s="32"/>
      <c r="H45" s="121">
        <v>0.147</v>
      </c>
      <c r="I45" s="121">
        <v>0.147</v>
      </c>
      <c r="J45" s="121"/>
      <c r="K45" s="33"/>
    </row>
    <row r="46" spans="1:11" s="34" customFormat="1" ht="11.25" customHeight="1">
      <c r="A46" s="36" t="s">
        <v>36</v>
      </c>
      <c r="B46" s="30"/>
      <c r="C46" s="31">
        <v>1080</v>
      </c>
      <c r="D46" s="31">
        <v>1062</v>
      </c>
      <c r="E46" s="31">
        <v>1062</v>
      </c>
      <c r="F46" s="32"/>
      <c r="G46" s="32"/>
      <c r="H46" s="121">
        <v>75.6</v>
      </c>
      <c r="I46" s="121">
        <v>69.03</v>
      </c>
      <c r="J46" s="121"/>
      <c r="K46" s="33"/>
    </row>
    <row r="47" spans="1:11" s="34" customFormat="1" ht="11.25" customHeight="1">
      <c r="A47" s="36" t="s">
        <v>37</v>
      </c>
      <c r="B47" s="30"/>
      <c r="C47" s="31">
        <v>42</v>
      </c>
      <c r="D47" s="31">
        <v>44</v>
      </c>
      <c r="E47" s="31">
        <v>44</v>
      </c>
      <c r="F47" s="32"/>
      <c r="G47" s="32"/>
      <c r="H47" s="121">
        <v>2.31</v>
      </c>
      <c r="I47" s="121">
        <v>2.332</v>
      </c>
      <c r="J47" s="121"/>
      <c r="K47" s="33"/>
    </row>
    <row r="48" spans="1:11" s="34" customFormat="1" ht="11.25" customHeight="1">
      <c r="A48" s="36" t="s">
        <v>38</v>
      </c>
      <c r="B48" s="30"/>
      <c r="C48" s="31">
        <v>969</v>
      </c>
      <c r="D48" s="31">
        <v>1274</v>
      </c>
      <c r="E48" s="31">
        <v>1274</v>
      </c>
      <c r="F48" s="32"/>
      <c r="G48" s="32"/>
      <c r="H48" s="121">
        <v>72.675</v>
      </c>
      <c r="I48" s="121">
        <v>95.55</v>
      </c>
      <c r="J48" s="121"/>
      <c r="K48" s="33"/>
    </row>
    <row r="49" spans="1:11" s="34" customFormat="1" ht="11.25" customHeight="1">
      <c r="A49" s="36" t="s">
        <v>39</v>
      </c>
      <c r="B49" s="30"/>
      <c r="C49" s="31">
        <v>20</v>
      </c>
      <c r="D49" s="31">
        <v>20</v>
      </c>
      <c r="E49" s="31">
        <v>17</v>
      </c>
      <c r="F49" s="32"/>
      <c r="G49" s="32"/>
      <c r="H49" s="121">
        <v>1.3</v>
      </c>
      <c r="I49" s="121">
        <v>1.105</v>
      </c>
      <c r="J49" s="121"/>
      <c r="K49" s="33"/>
    </row>
    <row r="50" spans="1:11" s="43" customFormat="1" ht="11.25" customHeight="1">
      <c r="A50" s="44" t="s">
        <v>40</v>
      </c>
      <c r="B50" s="38"/>
      <c r="C50" s="39">
        <v>2291</v>
      </c>
      <c r="D50" s="39">
        <v>2683</v>
      </c>
      <c r="E50" s="39">
        <v>2680</v>
      </c>
      <c r="F50" s="40">
        <f>IF(D50&gt;0,100*E50/D50,0)</f>
        <v>99.88818486768542</v>
      </c>
      <c r="G50" s="41"/>
      <c r="H50" s="122">
        <v>164.293</v>
      </c>
      <c r="I50" s="123">
        <v>187.65399999999997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9</v>
      </c>
      <c r="D52" s="39">
        <v>9</v>
      </c>
      <c r="E52" s="39">
        <v>9</v>
      </c>
      <c r="F52" s="40">
        <f>IF(D52&gt;0,100*E52/D52,0)</f>
        <v>100</v>
      </c>
      <c r="G52" s="41"/>
      <c r="H52" s="122">
        <v>0.27</v>
      </c>
      <c r="I52" s="123">
        <v>0.27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270</v>
      </c>
      <c r="D54" s="31">
        <v>150</v>
      </c>
      <c r="E54" s="31">
        <v>175</v>
      </c>
      <c r="F54" s="32"/>
      <c r="G54" s="32"/>
      <c r="H54" s="121">
        <v>14.85</v>
      </c>
      <c r="I54" s="121">
        <v>7.5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4</v>
      </c>
      <c r="D55" s="31">
        <v>4</v>
      </c>
      <c r="E55" s="31">
        <v>4</v>
      </c>
      <c r="F55" s="32"/>
      <c r="G55" s="32"/>
      <c r="H55" s="121">
        <v>0.16</v>
      </c>
      <c r="I55" s="121">
        <v>0.16</v>
      </c>
      <c r="J55" s="121"/>
      <c r="K55" s="33"/>
    </row>
    <row r="56" spans="1:11" s="34" customFormat="1" ht="11.25" customHeight="1">
      <c r="A56" s="36" t="s">
        <v>44</v>
      </c>
      <c r="B56" s="30"/>
      <c r="C56" s="31">
        <v>3</v>
      </c>
      <c r="D56" s="31">
        <v>8</v>
      </c>
      <c r="E56" s="31">
        <v>23</v>
      </c>
      <c r="F56" s="32"/>
      <c r="G56" s="32"/>
      <c r="H56" s="121">
        <v>0.18</v>
      </c>
      <c r="I56" s="121">
        <v>0.125</v>
      </c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>
        <v>82</v>
      </c>
      <c r="D58" s="31">
        <v>114</v>
      </c>
      <c r="E58" s="31">
        <v>114</v>
      </c>
      <c r="F58" s="32"/>
      <c r="G58" s="32"/>
      <c r="H58" s="121">
        <v>3.936</v>
      </c>
      <c r="I58" s="121">
        <v>4.617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359</v>
      </c>
      <c r="D59" s="39">
        <v>276</v>
      </c>
      <c r="E59" s="39">
        <v>316</v>
      </c>
      <c r="F59" s="40">
        <f>IF(D59&gt;0,100*E59/D59,0)</f>
        <v>114.4927536231884</v>
      </c>
      <c r="G59" s="41"/>
      <c r="H59" s="122">
        <v>19.125999999999998</v>
      </c>
      <c r="I59" s="123">
        <v>12.402000000000001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171</v>
      </c>
      <c r="D61" s="31">
        <v>120</v>
      </c>
      <c r="E61" s="31">
        <v>120</v>
      </c>
      <c r="F61" s="32"/>
      <c r="G61" s="32"/>
      <c r="H61" s="121">
        <v>8.208</v>
      </c>
      <c r="I61" s="121">
        <v>6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10</v>
      </c>
      <c r="D62" s="31">
        <v>10</v>
      </c>
      <c r="E62" s="31"/>
      <c r="F62" s="32"/>
      <c r="G62" s="32"/>
      <c r="H62" s="121">
        <v>0.25</v>
      </c>
      <c r="I62" s="121">
        <v>0.25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12</v>
      </c>
      <c r="D63" s="31">
        <v>12</v>
      </c>
      <c r="E63" s="31">
        <v>12</v>
      </c>
      <c r="F63" s="32"/>
      <c r="G63" s="32"/>
      <c r="H63" s="121">
        <v>0.48</v>
      </c>
      <c r="I63" s="121">
        <v>0.6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193</v>
      </c>
      <c r="D64" s="39">
        <v>142</v>
      </c>
      <c r="E64" s="39">
        <v>132</v>
      </c>
      <c r="F64" s="40">
        <f>IF(D64&gt;0,100*E64/D64,0)</f>
        <v>92.95774647887323</v>
      </c>
      <c r="G64" s="41"/>
      <c r="H64" s="122">
        <v>8.938</v>
      </c>
      <c r="I64" s="123">
        <v>6.85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18</v>
      </c>
      <c r="D66" s="39">
        <v>15</v>
      </c>
      <c r="E66" s="39">
        <v>10</v>
      </c>
      <c r="F66" s="40">
        <f>IF(D66&gt;0,100*E66/D66,0)</f>
        <v>66.66666666666667</v>
      </c>
      <c r="G66" s="41"/>
      <c r="H66" s="122">
        <v>0.693</v>
      </c>
      <c r="I66" s="123">
        <v>0.51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/>
      <c r="I72" s="121"/>
      <c r="J72" s="121"/>
      <c r="K72" s="33"/>
    </row>
    <row r="73" spans="1:11" s="34" customFormat="1" ht="11.25" customHeight="1">
      <c r="A73" s="36" t="s">
        <v>57</v>
      </c>
      <c r="B73" s="30"/>
      <c r="C73" s="31">
        <v>2209</v>
      </c>
      <c r="D73" s="31">
        <v>1800</v>
      </c>
      <c r="E73" s="31">
        <v>1800</v>
      </c>
      <c r="F73" s="32"/>
      <c r="G73" s="32"/>
      <c r="H73" s="121">
        <v>103.815</v>
      </c>
      <c r="I73" s="121">
        <v>117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173</v>
      </c>
      <c r="D74" s="31">
        <v>180</v>
      </c>
      <c r="E74" s="31">
        <v>180</v>
      </c>
      <c r="F74" s="32"/>
      <c r="G74" s="32"/>
      <c r="H74" s="121">
        <v>6.92</v>
      </c>
      <c r="I74" s="121">
        <v>6.3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6</v>
      </c>
      <c r="D75" s="31">
        <v>6</v>
      </c>
      <c r="E75" s="31">
        <v>6</v>
      </c>
      <c r="F75" s="32"/>
      <c r="G75" s="32"/>
      <c r="H75" s="121">
        <v>0.24</v>
      </c>
      <c r="I75" s="121">
        <v>0.24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2</v>
      </c>
      <c r="D76" s="31">
        <v>30</v>
      </c>
      <c r="E76" s="31">
        <v>30</v>
      </c>
      <c r="F76" s="32"/>
      <c r="G76" s="32"/>
      <c r="H76" s="121">
        <v>0.05</v>
      </c>
      <c r="I76" s="121">
        <v>0.36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7</v>
      </c>
      <c r="D77" s="31">
        <v>7</v>
      </c>
      <c r="E77" s="31">
        <v>5</v>
      </c>
      <c r="F77" s="32"/>
      <c r="G77" s="32"/>
      <c r="H77" s="121">
        <v>0.189</v>
      </c>
      <c r="I77" s="121">
        <v>0.175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56</v>
      </c>
      <c r="D78" s="31">
        <v>56</v>
      </c>
      <c r="E78" s="31">
        <v>56</v>
      </c>
      <c r="F78" s="32"/>
      <c r="G78" s="32"/>
      <c r="H78" s="121">
        <v>1.624</v>
      </c>
      <c r="I78" s="121">
        <v>1.624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806</v>
      </c>
      <c r="D79" s="31">
        <v>710</v>
      </c>
      <c r="E79" s="31">
        <v>700</v>
      </c>
      <c r="F79" s="32"/>
      <c r="G79" s="32"/>
      <c r="H79" s="121">
        <v>41.79</v>
      </c>
      <c r="I79" s="121">
        <v>41.8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3259</v>
      </c>
      <c r="D80" s="39">
        <v>2789</v>
      </c>
      <c r="E80" s="39">
        <v>2777</v>
      </c>
      <c r="F80" s="40">
        <f>IF(D80&gt;0,100*E80/D80,0)</f>
        <v>99.56973825743994</v>
      </c>
      <c r="G80" s="41"/>
      <c r="H80" s="122">
        <v>154.628</v>
      </c>
      <c r="I80" s="123">
        <v>167.49899999999997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105</v>
      </c>
      <c r="D82" s="31">
        <v>92</v>
      </c>
      <c r="E82" s="31">
        <v>105</v>
      </c>
      <c r="F82" s="32"/>
      <c r="G82" s="32"/>
      <c r="H82" s="121">
        <v>3.656</v>
      </c>
      <c r="I82" s="121">
        <v>3.631</v>
      </c>
      <c r="J82" s="121"/>
      <c r="K82" s="33"/>
    </row>
    <row r="83" spans="1:11" s="34" customFormat="1" ht="11.25" customHeight="1">
      <c r="A83" s="36" t="s">
        <v>66</v>
      </c>
      <c r="B83" s="30"/>
      <c r="C83" s="31">
        <v>136</v>
      </c>
      <c r="D83" s="31">
        <v>136</v>
      </c>
      <c r="E83" s="31">
        <v>136</v>
      </c>
      <c r="F83" s="32"/>
      <c r="G83" s="32"/>
      <c r="H83" s="121">
        <v>4.089</v>
      </c>
      <c r="I83" s="121">
        <v>4.089</v>
      </c>
      <c r="J83" s="121"/>
      <c r="K83" s="33"/>
    </row>
    <row r="84" spans="1:11" s="43" customFormat="1" ht="11.25" customHeight="1">
      <c r="A84" s="37" t="s">
        <v>67</v>
      </c>
      <c r="B84" s="38"/>
      <c r="C84" s="39">
        <v>241</v>
      </c>
      <c r="D84" s="39">
        <v>228</v>
      </c>
      <c r="E84" s="39">
        <v>241</v>
      </c>
      <c r="F84" s="40">
        <f>IF(D84&gt;0,100*E84/D84,0)</f>
        <v>105.70175438596492</v>
      </c>
      <c r="G84" s="41"/>
      <c r="H84" s="122">
        <v>7.745000000000001</v>
      </c>
      <c r="I84" s="123">
        <v>7.720000000000001</v>
      </c>
      <c r="J84" s="123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>
        <v>6926</v>
      </c>
      <c r="D88" s="54">
        <v>6693</v>
      </c>
      <c r="E88" s="54">
        <v>6670</v>
      </c>
      <c r="F88" s="55">
        <f>IF(D88&gt;0,100*E88/D88,0)</f>
        <v>99.65635738831615</v>
      </c>
      <c r="G88" s="41"/>
      <c r="H88" s="126">
        <v>376.952</v>
      </c>
      <c r="I88" s="127">
        <v>403.519</v>
      </c>
      <c r="J88" s="127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M626"/>
  <sheetViews>
    <sheetView tabSelected="1" zoomScalePageLayoutView="0" workbookViewId="0" topLeftCell="A4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3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M1" s="1" t="s">
        <v>262</v>
      </c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262</v>
      </c>
      <c r="I7" s="22" t="s">
        <v>262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/>
      <c r="I24" s="123"/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/>
      <c r="I30" s="121"/>
      <c r="J30" s="121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/>
      <c r="I31" s="123"/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/>
      <c r="I33" s="121"/>
      <c r="J33" s="121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/>
      <c r="I34" s="121"/>
      <c r="J34" s="121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/>
      <c r="I35" s="121"/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>
        <v>108</v>
      </c>
      <c r="I36" s="121">
        <v>138.6</v>
      </c>
      <c r="J36" s="121">
        <v>108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>
        <v>108</v>
      </c>
      <c r="I37" s="123">
        <v>138.6</v>
      </c>
      <c r="J37" s="123">
        <v>108</v>
      </c>
      <c r="K37" s="42">
        <f>IF(I37&gt;0,100*J37/I37,0)</f>
        <v>77.92207792207793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>
        <v>1.4</v>
      </c>
      <c r="I39" s="123">
        <v>1.32</v>
      </c>
      <c r="J39" s="123">
        <v>1.3</v>
      </c>
      <c r="K39" s="42">
        <f>IF(I39&gt;0,100*J39/I39,0)</f>
        <v>98.48484848484848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/>
      <c r="I50" s="123"/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/>
      <c r="I58" s="121"/>
      <c r="J58" s="121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/>
      <c r="I59" s="123"/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>
        <v>63.892</v>
      </c>
      <c r="I61" s="121">
        <v>51.181</v>
      </c>
      <c r="J61" s="121">
        <v>34.69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>
        <v>479.875</v>
      </c>
      <c r="I62" s="121">
        <v>637.465</v>
      </c>
      <c r="J62" s="121">
        <v>475.298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>
        <v>468.63</v>
      </c>
      <c r="I63" s="121">
        <v>547.901</v>
      </c>
      <c r="J63" s="121">
        <v>382.879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>
        <v>1012.397</v>
      </c>
      <c r="I64" s="123">
        <v>1236.547</v>
      </c>
      <c r="J64" s="123">
        <v>892.867</v>
      </c>
      <c r="K64" s="42">
        <f>IF(I64&gt;0,100*J64/I64,0)</f>
        <v>72.20647496617597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>
        <v>48.112</v>
      </c>
      <c r="I66" s="123">
        <v>82.832</v>
      </c>
      <c r="J66" s="123">
        <v>79.025</v>
      </c>
      <c r="K66" s="42">
        <f>IF(I66&gt;0,100*J66/I66,0)</f>
        <v>95.40395016418778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>
        <v>45.075</v>
      </c>
      <c r="I72" s="121">
        <v>45.721</v>
      </c>
      <c r="J72" s="121">
        <v>48.054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>
        <v>3.6</v>
      </c>
      <c r="I73" s="121">
        <v>3.6</v>
      </c>
      <c r="J73" s="121">
        <v>3.6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>
        <v>5.295</v>
      </c>
      <c r="I74" s="121">
        <v>7.177</v>
      </c>
      <c r="J74" s="121">
        <v>6.046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/>
      <c r="I75" s="121">
        <v>0.146</v>
      </c>
      <c r="J75" s="121">
        <v>0.178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>
        <v>125.067</v>
      </c>
      <c r="I76" s="121">
        <v>127.41</v>
      </c>
      <c r="J76" s="121">
        <v>112.011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/>
      <c r="I77" s="121"/>
      <c r="J77" s="121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>
        <v>20.977</v>
      </c>
      <c r="I78" s="121">
        <v>18.714</v>
      </c>
      <c r="J78" s="121">
        <v>9.675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1">
        <v>34.445</v>
      </c>
      <c r="I79" s="121">
        <v>32.219</v>
      </c>
      <c r="J79" s="121">
        <v>50.068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2">
        <v>234.459</v>
      </c>
      <c r="I80" s="123">
        <v>234.987</v>
      </c>
      <c r="J80" s="123">
        <v>229.632</v>
      </c>
      <c r="K80" s="42">
        <f>IF(I80&gt;0,100*J80/I80,0)</f>
        <v>97.72115053173155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>
        <v>0.151</v>
      </c>
      <c r="I82" s="121">
        <v>0.179</v>
      </c>
      <c r="J82" s="121">
        <v>0.179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>
        <v>0.095</v>
      </c>
      <c r="I83" s="121">
        <v>0.071</v>
      </c>
      <c r="J83" s="121">
        <v>0.071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>
        <v>0.246</v>
      </c>
      <c r="I84" s="123">
        <v>0.25</v>
      </c>
      <c r="J84" s="123">
        <v>0.25</v>
      </c>
      <c r="K84" s="42">
        <f>IF(I84&gt;0,100*J84/I84,0)</f>
        <v>100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/>
      <c r="D88" s="54"/>
      <c r="E88" s="54"/>
      <c r="F88" s="55"/>
      <c r="G88" s="41"/>
      <c r="H88" s="126">
        <v>1404.6140000000003</v>
      </c>
      <c r="I88" s="127">
        <v>1694.536</v>
      </c>
      <c r="J88" s="127">
        <v>1311.074</v>
      </c>
      <c r="K88" s="55">
        <f>IF(I88&gt;0,100*J88/I88,0)</f>
        <v>77.37067846301288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6"/>
  <sheetViews>
    <sheetView zoomScalePageLayoutView="0" workbookViewId="0" topLeftCell="A52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262</v>
      </c>
      <c r="I7" s="22" t="s">
        <v>262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>
        <v>0.169</v>
      </c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>
        <v>0.004</v>
      </c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>
        <v>0.012</v>
      </c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>
        <v>0.054</v>
      </c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>
        <v>0.23900000000000002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>
        <v>0.001</v>
      </c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/>
      <c r="I24" s="123"/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/>
      <c r="I30" s="121"/>
      <c r="J30" s="121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/>
      <c r="I31" s="123"/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>
        <v>0.023</v>
      </c>
      <c r="I33" s="121">
        <v>0.017</v>
      </c>
      <c r="J33" s="121">
        <v>0.025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/>
      <c r="I34" s="121"/>
      <c r="J34" s="121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/>
      <c r="I35" s="121"/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>
        <v>7.311</v>
      </c>
      <c r="I36" s="121">
        <v>9.24</v>
      </c>
      <c r="J36" s="121">
        <v>7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>
        <v>7.334</v>
      </c>
      <c r="I37" s="123">
        <v>9.257</v>
      </c>
      <c r="J37" s="123">
        <v>7.025</v>
      </c>
      <c r="K37" s="42">
        <f>IF(I37&gt;0,100*J37/I37,0)</f>
        <v>75.88851679809873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>
        <v>0.272</v>
      </c>
      <c r="I39" s="123">
        <v>0.516</v>
      </c>
      <c r="J39" s="123">
        <v>0.5</v>
      </c>
      <c r="K39" s="42">
        <f>IF(I39&gt;0,100*J39/I39,0)</f>
        <v>96.89922480620154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/>
      <c r="I50" s="123"/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/>
      <c r="I58" s="121"/>
      <c r="J58" s="121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/>
      <c r="I59" s="123"/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>
        <v>65.242</v>
      </c>
      <c r="I61" s="121">
        <v>71.585</v>
      </c>
      <c r="J61" s="121">
        <v>61.312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>
        <v>61.458</v>
      </c>
      <c r="I62" s="121">
        <v>48.398</v>
      </c>
      <c r="J62" s="121">
        <v>45.923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>
        <v>214.246</v>
      </c>
      <c r="I63" s="121">
        <v>238.23</v>
      </c>
      <c r="J63" s="121">
        <v>222.101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>
        <v>340.946</v>
      </c>
      <c r="I64" s="123">
        <v>358.21299999999997</v>
      </c>
      <c r="J64" s="123">
        <v>329.336</v>
      </c>
      <c r="K64" s="42">
        <f>IF(I64&gt;0,100*J64/I64,0)</f>
        <v>91.93859519336262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>
        <v>35.966</v>
      </c>
      <c r="I66" s="123">
        <v>41.2</v>
      </c>
      <c r="J66" s="123">
        <v>43.61</v>
      </c>
      <c r="K66" s="42">
        <f>IF(I66&gt;0,100*J66/I66,0)</f>
        <v>105.8495145631068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>
        <v>0.19</v>
      </c>
      <c r="I68" s="121">
        <v>0.206</v>
      </c>
      <c r="J68" s="121">
        <v>0.2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>
        <v>0.19</v>
      </c>
      <c r="I70" s="123">
        <v>0.206</v>
      </c>
      <c r="J70" s="123">
        <v>0.2</v>
      </c>
      <c r="K70" s="42">
        <f>IF(I70&gt;0,100*J70/I70,0)</f>
        <v>97.0873786407767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>
        <v>24.688</v>
      </c>
      <c r="I72" s="121">
        <v>25.088</v>
      </c>
      <c r="J72" s="121">
        <v>25.736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>
        <v>3.6</v>
      </c>
      <c r="I73" s="121">
        <v>3.6</v>
      </c>
      <c r="J73" s="121">
        <v>5.25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>
        <v>2.265</v>
      </c>
      <c r="I74" s="121">
        <v>4.208</v>
      </c>
      <c r="J74" s="121">
        <v>4.695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>
        <v>0.184262</v>
      </c>
      <c r="I75" s="121">
        <v>0.033</v>
      </c>
      <c r="J75" s="121">
        <v>0.212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>
        <v>97.793</v>
      </c>
      <c r="I76" s="121">
        <v>90.433</v>
      </c>
      <c r="J76" s="121">
        <v>71.232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/>
      <c r="I77" s="121"/>
      <c r="J77" s="121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>
        <v>5.95</v>
      </c>
      <c r="I78" s="121">
        <v>7.639</v>
      </c>
      <c r="J78" s="121">
        <v>7.639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1">
        <v>14.307</v>
      </c>
      <c r="I79" s="121">
        <v>18.599</v>
      </c>
      <c r="J79" s="121">
        <v>18.711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2">
        <v>148.78726199999997</v>
      </c>
      <c r="I80" s="123">
        <v>149.6</v>
      </c>
      <c r="J80" s="123">
        <v>133.475</v>
      </c>
      <c r="K80" s="42">
        <f>IF(I80&gt;0,100*J80/I80,0)</f>
        <v>89.22125668449198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>
        <v>0.195</v>
      </c>
      <c r="I82" s="121">
        <v>0.24</v>
      </c>
      <c r="J82" s="121">
        <v>0.24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>
        <v>0.32</v>
      </c>
      <c r="I83" s="121">
        <v>0.113</v>
      </c>
      <c r="J83" s="121">
        <v>0.113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>
        <v>0.515</v>
      </c>
      <c r="I84" s="123">
        <v>0.353</v>
      </c>
      <c r="J84" s="123">
        <v>0.353</v>
      </c>
      <c r="K84" s="42">
        <f>IF(I84&gt;0,100*J84/I84,0)</f>
        <v>100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/>
      <c r="D88" s="54"/>
      <c r="E88" s="54"/>
      <c r="F88" s="55"/>
      <c r="G88" s="41"/>
      <c r="H88" s="126">
        <v>534.011262</v>
      </c>
      <c r="I88" s="127">
        <v>559.584</v>
      </c>
      <c r="J88" s="127">
        <v>514.4989999999999</v>
      </c>
      <c r="K88" s="55">
        <f>IF(I88&gt;0,100*J88/I88,0)</f>
        <v>91.9431220335106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6"/>
  <sheetViews>
    <sheetView zoomScalePageLayoutView="0" workbookViewId="0" topLeftCell="A58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262</v>
      </c>
      <c r="I7" s="22" t="s">
        <v>262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/>
      <c r="I24" s="123"/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/>
      <c r="I28" s="121"/>
      <c r="J28" s="121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/>
      <c r="I29" s="121"/>
      <c r="J29" s="121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/>
      <c r="I30" s="121"/>
      <c r="J30" s="121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/>
      <c r="I31" s="123"/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/>
      <c r="I33" s="121"/>
      <c r="J33" s="121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/>
      <c r="I34" s="121"/>
      <c r="J34" s="121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/>
      <c r="I35" s="121"/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/>
      <c r="I37" s="123"/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>
        <v>0.075</v>
      </c>
      <c r="I39" s="123">
        <v>0.097</v>
      </c>
      <c r="J39" s="123">
        <v>0.05</v>
      </c>
      <c r="K39" s="42">
        <f>IF(I39&gt;0,100*J39/I39,0)</f>
        <v>51.54639175257732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/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/>
      <c r="I45" s="121"/>
      <c r="J45" s="121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/>
      <c r="I48" s="121"/>
      <c r="J48" s="121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/>
      <c r="I49" s="121"/>
      <c r="J49" s="121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/>
      <c r="I50" s="123"/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/>
      <c r="I52" s="123"/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/>
      <c r="I54" s="121"/>
      <c r="J54" s="121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/>
      <c r="I55" s="121"/>
      <c r="J55" s="121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/>
      <c r="I56" s="121"/>
      <c r="J56" s="121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/>
      <c r="I57" s="121"/>
      <c r="J57" s="121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/>
      <c r="I58" s="121"/>
      <c r="J58" s="121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/>
      <c r="I59" s="123"/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>
        <v>0.9</v>
      </c>
      <c r="I61" s="121">
        <v>0.998</v>
      </c>
      <c r="J61" s="121">
        <v>1.1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>
        <v>0.03</v>
      </c>
      <c r="I62" s="121">
        <v>0.03</v>
      </c>
      <c r="J62" s="121">
        <v>0.03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>
        <v>0.192</v>
      </c>
      <c r="I63" s="121">
        <v>0.19</v>
      </c>
      <c r="J63" s="121">
        <v>0.285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>
        <v>1.122</v>
      </c>
      <c r="I64" s="123">
        <v>1.218</v>
      </c>
      <c r="J64" s="123">
        <v>1.415</v>
      </c>
      <c r="K64" s="42">
        <f>IF(I64&gt;0,100*J64/I64,0)</f>
        <v>116.17405582922825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/>
      <c r="I66" s="123"/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>
        <v>0.02</v>
      </c>
      <c r="I72" s="121">
        <v>0.018</v>
      </c>
      <c r="J72" s="121">
        <v>0.02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>
        <v>1.4</v>
      </c>
      <c r="I73" s="121">
        <v>1.475</v>
      </c>
      <c r="J73" s="121">
        <v>1.65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/>
      <c r="I74" s="121"/>
      <c r="J74" s="121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>
        <v>17.088</v>
      </c>
      <c r="I75" s="121">
        <v>27.092</v>
      </c>
      <c r="J75" s="121">
        <v>23.987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>
        <v>0.09</v>
      </c>
      <c r="I76" s="121">
        <v>0.09</v>
      </c>
      <c r="J76" s="121">
        <v>0.325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/>
      <c r="I77" s="121"/>
      <c r="J77" s="121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>
        <v>40</v>
      </c>
      <c r="I78" s="121">
        <v>40.07</v>
      </c>
      <c r="J78" s="121">
        <v>44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1">
        <v>0.029</v>
      </c>
      <c r="I79" s="121">
        <v>0.018</v>
      </c>
      <c r="J79" s="121">
        <v>0.02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2">
        <v>58.627</v>
      </c>
      <c r="I80" s="123">
        <v>68.763</v>
      </c>
      <c r="J80" s="123">
        <v>70.002</v>
      </c>
      <c r="K80" s="42">
        <f>IF(I80&gt;0,100*J80/I80,0)</f>
        <v>101.80184110640896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>
        <v>2.3</v>
      </c>
      <c r="I82" s="121">
        <v>1.832</v>
      </c>
      <c r="J82" s="121">
        <v>1.832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>
        <v>5.5</v>
      </c>
      <c r="I83" s="121">
        <v>7.976</v>
      </c>
      <c r="J83" s="121">
        <v>7.2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>
        <v>7.8</v>
      </c>
      <c r="I84" s="123">
        <v>9.808</v>
      </c>
      <c r="J84" s="123">
        <v>9.032</v>
      </c>
      <c r="K84" s="42">
        <f>IF(I84&gt;0,100*J84/I84,0)</f>
        <v>92.08809135399675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/>
      <c r="D88" s="54"/>
      <c r="E88" s="54"/>
      <c r="F88" s="55"/>
      <c r="G88" s="41"/>
      <c r="H88" s="126">
        <v>67.62400000000001</v>
      </c>
      <c r="I88" s="127">
        <v>79.886</v>
      </c>
      <c r="J88" s="127">
        <v>80.499</v>
      </c>
      <c r="K88" s="55">
        <f>IF(I88&gt;0,100*J88/I88,0)</f>
        <v>100.76734346443682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6"/>
  <sheetViews>
    <sheetView zoomScalePageLayoutView="0" workbookViewId="0" topLeftCell="A1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262</v>
      </c>
      <c r="I7" s="22" t="s">
        <v>262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>
        <v>0.00885</v>
      </c>
      <c r="I10" s="121">
        <v>0.033</v>
      </c>
      <c r="J10" s="121">
        <v>0.039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>
        <v>0.002685</v>
      </c>
      <c r="I11" s="121">
        <v>0.004</v>
      </c>
      <c r="J11" s="121">
        <v>0.007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>
        <v>0.015705</v>
      </c>
      <c r="I12" s="121">
        <v>0.013</v>
      </c>
      <c r="J12" s="121">
        <v>0.013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>
        <v>0.02724</v>
      </c>
      <c r="I13" s="123">
        <v>0.05</v>
      </c>
      <c r="J13" s="123">
        <v>0.059</v>
      </c>
      <c r="K13" s="42">
        <f>IF(I13&gt;0,100*J13/I13,0)</f>
        <v>117.99999999999999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>
        <v>0.4</v>
      </c>
      <c r="I19" s="121">
        <v>0.421</v>
      </c>
      <c r="J19" s="121">
        <v>0.405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>
        <v>0.4</v>
      </c>
      <c r="I22" s="123">
        <v>0.421</v>
      </c>
      <c r="J22" s="123">
        <v>0.405</v>
      </c>
      <c r="K22" s="42">
        <f>IF(I22&gt;0,100*J22/I22,0)</f>
        <v>96.19952494061758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>
        <v>21.585</v>
      </c>
      <c r="I24" s="123">
        <v>18.61</v>
      </c>
      <c r="J24" s="123">
        <v>29.261</v>
      </c>
      <c r="K24" s="42">
        <f>IF(I24&gt;0,100*J24/I24,0)</f>
        <v>157.23267060720042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>
        <v>11.386</v>
      </c>
      <c r="I26" s="123">
        <v>8.98</v>
      </c>
      <c r="J26" s="123">
        <v>14</v>
      </c>
      <c r="K26" s="42">
        <f>IF(I26&gt;0,100*J26/I26,0)</f>
        <v>155.90200445434297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>
        <v>13.406</v>
      </c>
      <c r="I28" s="121">
        <v>8.651</v>
      </c>
      <c r="J28" s="121">
        <v>9.184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>
        <v>19.014</v>
      </c>
      <c r="I29" s="121">
        <v>28.33</v>
      </c>
      <c r="J29" s="121">
        <v>10.22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>
        <v>30.228</v>
      </c>
      <c r="I30" s="121">
        <v>32.994</v>
      </c>
      <c r="J30" s="121">
        <v>32.65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>
        <v>62.648</v>
      </c>
      <c r="I31" s="123">
        <v>69.975</v>
      </c>
      <c r="J31" s="123">
        <v>52.054</v>
      </c>
      <c r="K31" s="42">
        <f>IF(I31&gt;0,100*J31/I31,0)</f>
        <v>74.3894247945695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>
        <v>4.263</v>
      </c>
      <c r="I33" s="121">
        <v>3.171</v>
      </c>
      <c r="J33" s="121">
        <v>3.2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>
        <v>4.103</v>
      </c>
      <c r="I34" s="121">
        <v>4.009</v>
      </c>
      <c r="J34" s="121">
        <v>4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>
        <v>50.099</v>
      </c>
      <c r="I35" s="121">
        <v>43.051</v>
      </c>
      <c r="J35" s="121">
        <v>32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>
        <v>69.422</v>
      </c>
      <c r="I36" s="121">
        <v>130.286</v>
      </c>
      <c r="J36" s="121">
        <v>93.369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>
        <v>127.887</v>
      </c>
      <c r="I37" s="123">
        <v>180.517</v>
      </c>
      <c r="J37" s="123">
        <v>132.56900000000002</v>
      </c>
      <c r="K37" s="42">
        <f>IF(I37&gt;0,100*J37/I37,0)</f>
        <v>73.43851271625388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>
        <v>3.729</v>
      </c>
      <c r="I39" s="123">
        <v>2.804</v>
      </c>
      <c r="J39" s="123">
        <v>3.67</v>
      </c>
      <c r="K39" s="42">
        <f>IF(I39&gt;0,100*J39/I39,0)</f>
        <v>130.88445078459344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>
        <v>8.418</v>
      </c>
      <c r="I41" s="121">
        <v>3.337</v>
      </c>
      <c r="J41" s="121">
        <v>8.633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>
        <v>2.6</v>
      </c>
      <c r="I45" s="121">
        <v>2.299</v>
      </c>
      <c r="J45" s="121">
        <v>2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>
        <v>2.553</v>
      </c>
      <c r="I48" s="121">
        <v>2.35</v>
      </c>
      <c r="J48" s="121">
        <v>2.654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>
        <v>0.511</v>
      </c>
      <c r="I49" s="121">
        <v>0.45</v>
      </c>
      <c r="J49" s="121">
        <v>0.34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>
        <v>14.081999999999997</v>
      </c>
      <c r="I50" s="123">
        <v>8.436</v>
      </c>
      <c r="J50" s="123">
        <v>13.626999999999999</v>
      </c>
      <c r="K50" s="42">
        <f>IF(I50&gt;0,100*J50/I50,0)</f>
        <v>161.533902323376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>
        <v>27.673</v>
      </c>
      <c r="I52" s="123">
        <v>5.517</v>
      </c>
      <c r="J52" s="123">
        <v>6.527</v>
      </c>
      <c r="K52" s="42">
        <f>IF(I52&gt;0,100*J52/I52,0)</f>
        <v>118.30705093347834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>
        <v>69.79</v>
      </c>
      <c r="I54" s="121">
        <v>31.105</v>
      </c>
      <c r="J54" s="121">
        <v>58.119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>
        <v>321.957</v>
      </c>
      <c r="I55" s="121">
        <v>110.419</v>
      </c>
      <c r="J55" s="121">
        <v>180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>
        <v>39.31875</v>
      </c>
      <c r="I56" s="121">
        <v>17.898</v>
      </c>
      <c r="J56" s="121">
        <v>16.622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>
        <v>14.14</v>
      </c>
      <c r="I57" s="121">
        <v>14.113</v>
      </c>
      <c r="J57" s="121">
        <v>3.803</v>
      </c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>
        <v>286.641</v>
      </c>
      <c r="I58" s="121">
        <v>83.233</v>
      </c>
      <c r="J58" s="121">
        <v>113.95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>
        <v>731.84675</v>
      </c>
      <c r="I59" s="123">
        <v>256.76800000000003</v>
      </c>
      <c r="J59" s="123">
        <v>372.49399999999997</v>
      </c>
      <c r="K59" s="42">
        <f>IF(I59&gt;0,100*J59/I59,0)</f>
        <v>145.07025797607176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>
        <v>39.3</v>
      </c>
      <c r="I61" s="121">
        <v>26.781</v>
      </c>
      <c r="J61" s="121">
        <v>32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>
        <v>21.5</v>
      </c>
      <c r="I62" s="121">
        <v>19.679</v>
      </c>
      <c r="J62" s="121">
        <v>30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>
        <v>32.019</v>
      </c>
      <c r="I63" s="121">
        <v>25.159</v>
      </c>
      <c r="J63" s="121">
        <v>49.348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>
        <v>92.81899999999999</v>
      </c>
      <c r="I64" s="123">
        <v>71.619</v>
      </c>
      <c r="J64" s="123">
        <v>111.348</v>
      </c>
      <c r="K64" s="42">
        <f>IF(I64&gt;0,100*J64/I64,0)</f>
        <v>155.47270975579104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>
        <v>52.523</v>
      </c>
      <c r="I66" s="123">
        <v>38.596</v>
      </c>
      <c r="J66" s="123">
        <v>70.183</v>
      </c>
      <c r="K66" s="42">
        <f>IF(I66&gt;0,100*J66/I66,0)</f>
        <v>181.84008705565347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>
        <v>274.75</v>
      </c>
      <c r="I68" s="121">
        <v>170.407</v>
      </c>
      <c r="J68" s="121">
        <v>320.5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>
        <v>71.2</v>
      </c>
      <c r="I69" s="121">
        <v>40.464</v>
      </c>
      <c r="J69" s="121">
        <v>61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>
        <v>345.95</v>
      </c>
      <c r="I70" s="123">
        <v>210.871</v>
      </c>
      <c r="J70" s="123">
        <v>381.5</v>
      </c>
      <c r="K70" s="42">
        <f>IF(I70&gt;0,100*J70/I70,0)</f>
        <v>180.9162947963447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>
        <v>52.609</v>
      </c>
      <c r="I72" s="121">
        <v>53.103</v>
      </c>
      <c r="J72" s="121">
        <v>64.409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>
        <v>47.553</v>
      </c>
      <c r="I73" s="121">
        <v>44.469</v>
      </c>
      <c r="J73" s="121">
        <v>53.315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>
        <v>1851.667</v>
      </c>
      <c r="I74" s="121">
        <v>800.489</v>
      </c>
      <c r="J74" s="121">
        <v>1279.807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>
        <v>687.281</v>
      </c>
      <c r="I75" s="121">
        <v>431.583</v>
      </c>
      <c r="J75" s="121">
        <v>450.494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>
        <v>25.984</v>
      </c>
      <c r="I76" s="121">
        <v>35.233</v>
      </c>
      <c r="J76" s="121">
        <v>29.716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>
        <v>3595.872</v>
      </c>
      <c r="I77" s="121">
        <v>1022.512</v>
      </c>
      <c r="J77" s="121">
        <v>2200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>
        <v>394.357</v>
      </c>
      <c r="I78" s="121">
        <v>306.584</v>
      </c>
      <c r="J78" s="121">
        <v>326.54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1">
        <v>578.222</v>
      </c>
      <c r="I79" s="121">
        <v>493.47</v>
      </c>
      <c r="J79" s="121">
        <v>575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2">
        <v>7233.544999999999</v>
      </c>
      <c r="I80" s="123">
        <v>3187.443</v>
      </c>
      <c r="J80" s="123">
        <v>4979.281</v>
      </c>
      <c r="K80" s="42">
        <f>IF(I80&gt;0,100*J80/I80,0)</f>
        <v>156.21553075615782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>
        <v>0.072</v>
      </c>
      <c r="I82" s="121">
        <v>0.333</v>
      </c>
      <c r="J82" s="121">
        <v>0.334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>
        <v>0.04</v>
      </c>
      <c r="I83" s="121">
        <v>0.038</v>
      </c>
      <c r="J83" s="121">
        <v>0.042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>
        <v>0.11199999999999999</v>
      </c>
      <c r="I84" s="123">
        <v>0.371</v>
      </c>
      <c r="J84" s="123">
        <v>0.376</v>
      </c>
      <c r="K84" s="42">
        <f>IF(I84&gt;0,100*J84/I84,0)</f>
        <v>101.3477088948787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/>
      <c r="D88" s="54"/>
      <c r="E88" s="54"/>
      <c r="F88" s="55"/>
      <c r="G88" s="41"/>
      <c r="H88" s="126">
        <v>8726.212989999998</v>
      </c>
      <c r="I88" s="127">
        <v>4060.978</v>
      </c>
      <c r="J88" s="127">
        <v>6167.354</v>
      </c>
      <c r="K88" s="55">
        <f>IF(I88&gt;0,100*J88/I88,0)</f>
        <v>151.86868778900057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6"/>
  <sheetViews>
    <sheetView zoomScalePageLayoutView="0" workbookViewId="0" topLeftCell="A1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262</v>
      </c>
      <c r="I7" s="22" t="s">
        <v>262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>
        <v>0.00177</v>
      </c>
      <c r="I10" s="121">
        <v>0.00120667</v>
      </c>
      <c r="J10" s="121">
        <v>0.005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>
        <v>0.000537</v>
      </c>
      <c r="I11" s="121">
        <v>0.00537</v>
      </c>
      <c r="J11" s="121">
        <v>0.001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>
        <v>0.003141</v>
      </c>
      <c r="I12" s="121">
        <v>0.002632</v>
      </c>
      <c r="J12" s="121">
        <v>0.003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>
        <v>0.005448</v>
      </c>
      <c r="I13" s="123">
        <v>0.009208669999999999</v>
      </c>
      <c r="J13" s="123">
        <v>0.009000000000000001</v>
      </c>
      <c r="K13" s="42">
        <f>IF(I13&gt;0,100*J13/I13,0)</f>
        <v>97.73398330052008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>
        <v>0.109</v>
      </c>
      <c r="I19" s="121">
        <v>0.11</v>
      </c>
      <c r="J19" s="121">
        <v>0.081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>
        <v>0.109</v>
      </c>
      <c r="I22" s="123">
        <v>0.11</v>
      </c>
      <c r="J22" s="123">
        <v>0.081</v>
      </c>
      <c r="K22" s="42">
        <f>IF(I22&gt;0,100*J22/I22,0)</f>
        <v>73.63636363636363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>
        <v>4.093</v>
      </c>
      <c r="I24" s="123">
        <v>3.763</v>
      </c>
      <c r="J24" s="123">
        <v>5.132</v>
      </c>
      <c r="K24" s="42">
        <f>IF(I24&gt;0,100*J24/I24,0)</f>
        <v>136.38054743555674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>
        <v>2.07241</v>
      </c>
      <c r="I26" s="123">
        <v>1.543</v>
      </c>
      <c r="J26" s="123">
        <v>2.63</v>
      </c>
      <c r="K26" s="42">
        <f>IF(I26&gt;0,100*J26/I26,0)</f>
        <v>170.44718081659107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21">
        <v>2.69366</v>
      </c>
      <c r="I28" s="121">
        <v>2.08</v>
      </c>
      <c r="J28" s="121">
        <v>2.021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21">
        <v>5.157649999999999</v>
      </c>
      <c r="I29" s="121">
        <v>8.068</v>
      </c>
      <c r="J29" s="121">
        <v>2.248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21">
        <v>6.09486</v>
      </c>
      <c r="I30" s="121">
        <v>6.665</v>
      </c>
      <c r="J30" s="121">
        <v>6.384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22">
        <v>13.946169999999999</v>
      </c>
      <c r="I31" s="123">
        <v>16.813</v>
      </c>
      <c r="J31" s="123">
        <v>10.653</v>
      </c>
      <c r="K31" s="42">
        <f>IF(I31&gt;0,100*J31/I31,0)</f>
        <v>63.36168441087254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21">
        <v>0.8445900000000001</v>
      </c>
      <c r="I33" s="121">
        <v>0.497</v>
      </c>
      <c r="J33" s="121">
        <v>0.576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21">
        <v>0.68245</v>
      </c>
      <c r="I34" s="121">
        <v>0.685</v>
      </c>
      <c r="J34" s="121">
        <v>0.437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21">
        <v>10.51841</v>
      </c>
      <c r="I35" s="121">
        <v>8.3</v>
      </c>
      <c r="J35" s="121">
        <v>6.4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>
        <v>14</v>
      </c>
      <c r="I36" s="121">
        <v>27.409</v>
      </c>
      <c r="J36" s="121">
        <v>19.274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22">
        <v>26.04545</v>
      </c>
      <c r="I37" s="123">
        <v>36.891</v>
      </c>
      <c r="J37" s="123">
        <v>26.687</v>
      </c>
      <c r="K37" s="42">
        <f>IF(I37&gt;0,100*J37/I37,0)</f>
        <v>72.34013716082515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22">
        <v>0.55501</v>
      </c>
      <c r="I39" s="123">
        <v>0.421</v>
      </c>
      <c r="J39" s="123">
        <v>0.55</v>
      </c>
      <c r="K39" s="42">
        <f>IF(I39&gt;0,100*J39/I39,0)</f>
        <v>130.64133016627082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1">
        <v>1.437</v>
      </c>
      <c r="I41" s="121">
        <v>0.429</v>
      </c>
      <c r="J41" s="121">
        <v>1.346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21"/>
      <c r="I42" s="121"/>
      <c r="J42" s="121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21"/>
      <c r="I43" s="121"/>
      <c r="J43" s="121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21"/>
      <c r="I44" s="121"/>
      <c r="J44" s="121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21">
        <v>0.295</v>
      </c>
      <c r="I45" s="121">
        <v>0.243</v>
      </c>
      <c r="J45" s="121">
        <v>0.2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21"/>
      <c r="I46" s="121"/>
      <c r="J46" s="121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21"/>
      <c r="I47" s="121"/>
      <c r="J47" s="121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21">
        <v>0.511</v>
      </c>
      <c r="I48" s="121">
        <v>0.423</v>
      </c>
      <c r="J48" s="121">
        <v>0.48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21">
        <v>0.046</v>
      </c>
      <c r="I49" s="121">
        <v>0.046</v>
      </c>
      <c r="J49" s="121">
        <v>0.038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22">
        <v>2.2889999999999997</v>
      </c>
      <c r="I50" s="123">
        <v>1.141</v>
      </c>
      <c r="J50" s="123">
        <v>2.0639999999999996</v>
      </c>
      <c r="K50" s="42">
        <f>IF(I50&gt;0,100*J50/I50,0)</f>
        <v>180.89395267309374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22">
        <v>6.088</v>
      </c>
      <c r="I52" s="123">
        <v>1.152</v>
      </c>
      <c r="J52" s="123">
        <v>1.39</v>
      </c>
      <c r="K52" s="42">
        <f>IF(I52&gt;0,100*J52/I52,0)</f>
        <v>120.65972222222223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21">
        <v>14.258</v>
      </c>
      <c r="I54" s="121">
        <v>6.985</v>
      </c>
      <c r="J54" s="121">
        <v>10.919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21">
        <v>67.51906</v>
      </c>
      <c r="I55" s="121">
        <v>23.426</v>
      </c>
      <c r="J55" s="121">
        <v>38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21">
        <v>7.86375</v>
      </c>
      <c r="I56" s="121">
        <v>2.585</v>
      </c>
      <c r="J56" s="121">
        <v>3.324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21">
        <v>2.73536</v>
      </c>
      <c r="I57" s="121">
        <v>0.802</v>
      </c>
      <c r="J57" s="121">
        <v>0.78022348</v>
      </c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21">
        <v>61.09848</v>
      </c>
      <c r="I58" s="121">
        <v>16.91</v>
      </c>
      <c r="J58" s="121">
        <v>25.069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22">
        <v>153.47465</v>
      </c>
      <c r="I59" s="123">
        <v>50.708</v>
      </c>
      <c r="J59" s="123">
        <v>78.09222347999999</v>
      </c>
      <c r="K59" s="42">
        <f>IF(I59&gt;0,100*J59/I59,0)</f>
        <v>154.00375380610552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21">
        <v>8.40463</v>
      </c>
      <c r="I61" s="121">
        <v>5.8</v>
      </c>
      <c r="J61" s="121">
        <v>6.8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21">
        <v>4.3</v>
      </c>
      <c r="I62" s="121">
        <v>4.39</v>
      </c>
      <c r="J62" s="121">
        <v>6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21">
        <v>6.72956</v>
      </c>
      <c r="I63" s="121">
        <v>4.209</v>
      </c>
      <c r="J63" s="121">
        <v>9.4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22">
        <v>19.434189999999997</v>
      </c>
      <c r="I64" s="123">
        <v>14.399</v>
      </c>
      <c r="J64" s="123">
        <v>22.200000000000003</v>
      </c>
      <c r="K64" s="42">
        <f>IF(I64&gt;0,100*J64/I64,0)</f>
        <v>154.17737342871038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22">
        <v>11.58756</v>
      </c>
      <c r="I66" s="123">
        <v>6.692</v>
      </c>
      <c r="J66" s="123">
        <v>11.229</v>
      </c>
      <c r="K66" s="42">
        <f>IF(I66&gt;0,100*J66/I66,0)</f>
        <v>167.7973699940227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>
        <v>50.961</v>
      </c>
      <c r="I68" s="121">
        <v>31</v>
      </c>
      <c r="J68" s="121">
        <v>58.5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>
        <v>9.53124</v>
      </c>
      <c r="I69" s="121">
        <v>5</v>
      </c>
      <c r="J69" s="121">
        <v>8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>
        <v>60.492239999999995</v>
      </c>
      <c r="I70" s="123">
        <v>36</v>
      </c>
      <c r="J70" s="123">
        <v>66.5</v>
      </c>
      <c r="K70" s="42">
        <f>IF(I70&gt;0,100*J70/I70,0)</f>
        <v>184.72222222222223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>
        <v>9.9885</v>
      </c>
      <c r="I72" s="121">
        <v>10.341</v>
      </c>
      <c r="J72" s="121">
        <v>12.637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21">
        <v>9.457</v>
      </c>
      <c r="I73" s="121">
        <v>8.5</v>
      </c>
      <c r="J73" s="121">
        <v>9.901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21">
        <v>361.477</v>
      </c>
      <c r="I74" s="121">
        <v>161.922</v>
      </c>
      <c r="J74" s="121">
        <v>251.994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21">
        <v>149.151</v>
      </c>
      <c r="I75" s="121">
        <v>99.89</v>
      </c>
      <c r="J75" s="121">
        <v>99.92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21">
        <v>4.97373</v>
      </c>
      <c r="I76" s="121">
        <v>6.326</v>
      </c>
      <c r="J76" s="121">
        <v>4.882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21">
        <v>749.387</v>
      </c>
      <c r="I77" s="121">
        <v>227.593</v>
      </c>
      <c r="J77" s="121">
        <v>485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21">
        <v>80.015</v>
      </c>
      <c r="I78" s="121">
        <v>61.172</v>
      </c>
      <c r="J78" s="121">
        <v>62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21">
        <v>106.35683</v>
      </c>
      <c r="I79" s="121">
        <v>91.04</v>
      </c>
      <c r="J79" s="121">
        <v>92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22">
        <v>1470.80606</v>
      </c>
      <c r="I80" s="123">
        <v>666.784</v>
      </c>
      <c r="J80" s="123">
        <v>1018.3340000000001</v>
      </c>
      <c r="K80" s="42">
        <f>IF(I80&gt;0,100*J80/I80,0)</f>
        <v>152.7232207131545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>
        <v>0.013</v>
      </c>
      <c r="I82" s="121">
        <v>0.015</v>
      </c>
      <c r="J82" s="121">
        <v>0.061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>
        <v>0.007</v>
      </c>
      <c r="I83" s="121">
        <v>0.007</v>
      </c>
      <c r="J83" s="121">
        <v>0.007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>
        <v>0.02</v>
      </c>
      <c r="I84" s="123">
        <v>0.022</v>
      </c>
      <c r="J84" s="123">
        <v>0.068</v>
      </c>
      <c r="K84" s="42">
        <f>IF(I84&gt;0,100*J84/I84,0)</f>
        <v>309.0909090909091</v>
      </c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/>
      <c r="D88" s="54"/>
      <c r="E88" s="54"/>
      <c r="F88" s="55"/>
      <c r="G88" s="41"/>
      <c r="H88" s="126">
        <v>1771.0181879999998</v>
      </c>
      <c r="I88" s="127">
        <v>836.4482086700001</v>
      </c>
      <c r="J88" s="127">
        <v>1245.61922348</v>
      </c>
      <c r="K88" s="55">
        <f>IF(I88&gt;0,100*J88/I88,0)</f>
        <v>148.9176748265867</v>
      </c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4.25">
      <c r="A1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6"/>
  <sheetViews>
    <sheetView zoomScalePageLayoutView="0" workbookViewId="0" topLeftCell="A1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69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262</v>
      </c>
      <c r="D7" s="22" t="s">
        <v>7</v>
      </c>
      <c r="E7" s="22">
        <v>1</v>
      </c>
      <c r="F7" s="23" t="str">
        <f>CONCATENATE(D6,"=100")</f>
        <v>2015=100</v>
      </c>
      <c r="G7" s="24"/>
      <c r="H7" s="21" t="s">
        <v>262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1731</v>
      </c>
      <c r="D9" s="31">
        <v>1711</v>
      </c>
      <c r="E9" s="31">
        <v>1711</v>
      </c>
      <c r="F9" s="32"/>
      <c r="G9" s="32"/>
      <c r="H9" s="121">
        <v>5.368</v>
      </c>
      <c r="I9" s="121">
        <v>5.367</v>
      </c>
      <c r="J9" s="121"/>
      <c r="K9" s="33"/>
    </row>
    <row r="10" spans="1:11" s="34" customFormat="1" ht="11.25" customHeight="1">
      <c r="A10" s="36" t="s">
        <v>9</v>
      </c>
      <c r="B10" s="30"/>
      <c r="C10" s="31">
        <v>3681</v>
      </c>
      <c r="D10" s="31">
        <v>3826</v>
      </c>
      <c r="E10" s="31">
        <v>3826</v>
      </c>
      <c r="F10" s="32"/>
      <c r="G10" s="32"/>
      <c r="H10" s="121">
        <v>9.755</v>
      </c>
      <c r="I10" s="121">
        <v>9.755</v>
      </c>
      <c r="J10" s="121"/>
      <c r="K10" s="33"/>
    </row>
    <row r="11" spans="1:11" s="34" customFormat="1" ht="11.25" customHeight="1">
      <c r="A11" s="29" t="s">
        <v>10</v>
      </c>
      <c r="B11" s="30"/>
      <c r="C11" s="31">
        <v>8235</v>
      </c>
      <c r="D11" s="31">
        <v>9248</v>
      </c>
      <c r="E11" s="31">
        <v>9248</v>
      </c>
      <c r="F11" s="32"/>
      <c r="G11" s="32"/>
      <c r="H11" s="121">
        <v>26.813</v>
      </c>
      <c r="I11" s="121">
        <v>26.815</v>
      </c>
      <c r="J11" s="121"/>
      <c r="K11" s="33"/>
    </row>
    <row r="12" spans="1:11" s="34" customFormat="1" ht="11.25" customHeight="1">
      <c r="A12" s="36" t="s">
        <v>11</v>
      </c>
      <c r="B12" s="30"/>
      <c r="C12" s="31">
        <v>308</v>
      </c>
      <c r="D12" s="31">
        <v>307.8050585307383</v>
      </c>
      <c r="E12" s="31">
        <v>420</v>
      </c>
      <c r="F12" s="32"/>
      <c r="G12" s="32"/>
      <c r="H12" s="121">
        <v>0.921</v>
      </c>
      <c r="I12" s="121">
        <v>0.9202755639952014</v>
      </c>
      <c r="J12" s="121"/>
      <c r="K12" s="33"/>
    </row>
    <row r="13" spans="1:11" s="43" customFormat="1" ht="11.25" customHeight="1">
      <c r="A13" s="37" t="s">
        <v>12</v>
      </c>
      <c r="B13" s="38"/>
      <c r="C13" s="39">
        <v>13955</v>
      </c>
      <c r="D13" s="39">
        <v>15092.80505853074</v>
      </c>
      <c r="E13" s="39">
        <v>15205</v>
      </c>
      <c r="F13" s="40">
        <f>IF(D13&gt;0,100*E13/D13,0)</f>
        <v>100.74336706155127</v>
      </c>
      <c r="G13" s="41"/>
      <c r="H13" s="122">
        <v>42.857</v>
      </c>
      <c r="I13" s="123">
        <v>42.8572755639952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50</v>
      </c>
      <c r="D15" s="39">
        <v>45</v>
      </c>
      <c r="E15" s="39">
        <v>42</v>
      </c>
      <c r="F15" s="40">
        <f>IF(D15&gt;0,100*E15/D15,0)</f>
        <v>93.33333333333333</v>
      </c>
      <c r="G15" s="41"/>
      <c r="H15" s="122">
        <v>0.06</v>
      </c>
      <c r="I15" s="123">
        <v>0.06</v>
      </c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178</v>
      </c>
      <c r="D17" s="39">
        <v>679.4</v>
      </c>
      <c r="E17" s="39">
        <v>679</v>
      </c>
      <c r="F17" s="40">
        <f>IF(D17&gt;0,100*E17/D17,0)</f>
        <v>99.94112452163674</v>
      </c>
      <c r="G17" s="41"/>
      <c r="H17" s="122">
        <v>0.436</v>
      </c>
      <c r="I17" s="123">
        <v>1.698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24705</v>
      </c>
      <c r="D19" s="31">
        <v>23368.02</v>
      </c>
      <c r="E19" s="31">
        <v>23368</v>
      </c>
      <c r="F19" s="32"/>
      <c r="G19" s="32"/>
      <c r="H19" s="121">
        <v>123.525</v>
      </c>
      <c r="I19" s="121">
        <v>121.514</v>
      </c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>
        <v>24705</v>
      </c>
      <c r="D22" s="39">
        <v>23368.02</v>
      </c>
      <c r="E22" s="39">
        <v>23368</v>
      </c>
      <c r="F22" s="40">
        <f>IF(D22&gt;0,100*E22/D22,0)</f>
        <v>99.99991441294556</v>
      </c>
      <c r="G22" s="41"/>
      <c r="H22" s="122">
        <v>123.525</v>
      </c>
      <c r="I22" s="123">
        <v>121.514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71600</v>
      </c>
      <c r="D24" s="39">
        <v>72924</v>
      </c>
      <c r="E24" s="39">
        <v>72500</v>
      </c>
      <c r="F24" s="40">
        <f>IF(D24&gt;0,100*E24/D24,0)</f>
        <v>99.41857276068235</v>
      </c>
      <c r="G24" s="41"/>
      <c r="H24" s="122">
        <v>339.648</v>
      </c>
      <c r="I24" s="123">
        <v>316.023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32719</v>
      </c>
      <c r="D26" s="39">
        <v>30000</v>
      </c>
      <c r="E26" s="39">
        <v>32000</v>
      </c>
      <c r="F26" s="40">
        <f>IF(D26&gt;0,100*E26/D26,0)</f>
        <v>106.66666666666667</v>
      </c>
      <c r="G26" s="41"/>
      <c r="H26" s="122">
        <v>147.585</v>
      </c>
      <c r="I26" s="123">
        <v>106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49753</v>
      </c>
      <c r="D28" s="31">
        <v>59962</v>
      </c>
      <c r="E28" s="31">
        <v>62000</v>
      </c>
      <c r="F28" s="32"/>
      <c r="G28" s="32"/>
      <c r="H28" s="121">
        <v>198.248</v>
      </c>
      <c r="I28" s="121">
        <v>193.997</v>
      </c>
      <c r="J28" s="121"/>
      <c r="K28" s="33"/>
    </row>
    <row r="29" spans="1:11" s="34" customFormat="1" ht="11.25" customHeight="1">
      <c r="A29" s="36" t="s">
        <v>22</v>
      </c>
      <c r="B29" s="30"/>
      <c r="C29" s="31">
        <v>41222</v>
      </c>
      <c r="D29" s="31">
        <v>40538</v>
      </c>
      <c r="E29" s="31">
        <v>40559</v>
      </c>
      <c r="F29" s="32"/>
      <c r="G29" s="32"/>
      <c r="H29" s="121">
        <v>69.765</v>
      </c>
      <c r="I29" s="121">
        <v>74.7</v>
      </c>
      <c r="J29" s="121"/>
      <c r="K29" s="33"/>
    </row>
    <row r="30" spans="1:11" s="34" customFormat="1" ht="11.25" customHeight="1">
      <c r="A30" s="36" t="s">
        <v>23</v>
      </c>
      <c r="B30" s="30"/>
      <c r="C30" s="31">
        <v>57890</v>
      </c>
      <c r="D30" s="31">
        <v>62106</v>
      </c>
      <c r="E30" s="31">
        <v>62106</v>
      </c>
      <c r="F30" s="32"/>
      <c r="G30" s="32"/>
      <c r="H30" s="121">
        <v>162.256</v>
      </c>
      <c r="I30" s="121">
        <v>188.016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148865</v>
      </c>
      <c r="D31" s="39">
        <v>162606</v>
      </c>
      <c r="E31" s="39">
        <v>164665</v>
      </c>
      <c r="F31" s="40">
        <f>IF(D31&gt;0,100*E31/D31,0)</f>
        <v>101.26625093784978</v>
      </c>
      <c r="G31" s="41"/>
      <c r="H31" s="122">
        <v>430.269</v>
      </c>
      <c r="I31" s="123">
        <v>456.71299999999997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23838</v>
      </c>
      <c r="D33" s="31">
        <v>23776</v>
      </c>
      <c r="E33" s="31">
        <v>23800</v>
      </c>
      <c r="F33" s="32"/>
      <c r="G33" s="32"/>
      <c r="H33" s="121">
        <v>86.057</v>
      </c>
      <c r="I33" s="121">
        <v>64.555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14610</v>
      </c>
      <c r="D34" s="31">
        <v>11203</v>
      </c>
      <c r="E34" s="31">
        <v>12407</v>
      </c>
      <c r="F34" s="32"/>
      <c r="G34" s="32"/>
      <c r="H34" s="121">
        <v>58.609</v>
      </c>
      <c r="I34" s="121">
        <v>40.3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48826</v>
      </c>
      <c r="D35" s="31">
        <v>50000</v>
      </c>
      <c r="E35" s="31">
        <v>49000</v>
      </c>
      <c r="F35" s="32"/>
      <c r="G35" s="32"/>
      <c r="H35" s="121">
        <v>183.864</v>
      </c>
      <c r="I35" s="121">
        <v>169.4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6284</v>
      </c>
      <c r="D36" s="31">
        <v>6056</v>
      </c>
      <c r="E36" s="31">
        <v>6056</v>
      </c>
      <c r="F36" s="32"/>
      <c r="G36" s="32"/>
      <c r="H36" s="121">
        <v>16.945</v>
      </c>
      <c r="I36" s="121">
        <v>16.534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93558</v>
      </c>
      <c r="D37" s="39">
        <v>91035</v>
      </c>
      <c r="E37" s="39">
        <v>91263</v>
      </c>
      <c r="F37" s="40">
        <f>IF(D37&gt;0,100*E37/D37,0)</f>
        <v>100.25045312242544</v>
      </c>
      <c r="G37" s="41"/>
      <c r="H37" s="122">
        <v>345.47499999999997</v>
      </c>
      <c r="I37" s="123">
        <v>290.789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4972</v>
      </c>
      <c r="D39" s="39">
        <v>4970</v>
      </c>
      <c r="E39" s="39">
        <v>4970</v>
      </c>
      <c r="F39" s="40">
        <f>IF(D39&gt;0,100*E39/D39,0)</f>
        <v>100</v>
      </c>
      <c r="G39" s="41"/>
      <c r="H39" s="122">
        <v>8.99</v>
      </c>
      <c r="I39" s="123">
        <v>8.09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38863</v>
      </c>
      <c r="D41" s="31">
        <v>39214</v>
      </c>
      <c r="E41" s="31">
        <v>40300</v>
      </c>
      <c r="F41" s="32"/>
      <c r="G41" s="32"/>
      <c r="H41" s="121">
        <v>72.3</v>
      </c>
      <c r="I41" s="121">
        <v>104.345</v>
      </c>
      <c r="J41" s="121"/>
      <c r="K41" s="33"/>
    </row>
    <row r="42" spans="1:11" s="34" customFormat="1" ht="11.25" customHeight="1">
      <c r="A42" s="36" t="s">
        <v>32</v>
      </c>
      <c r="B42" s="30"/>
      <c r="C42" s="31">
        <v>233256</v>
      </c>
      <c r="D42" s="31">
        <v>214175</v>
      </c>
      <c r="E42" s="31">
        <v>216500</v>
      </c>
      <c r="F42" s="32"/>
      <c r="G42" s="32"/>
      <c r="H42" s="121">
        <v>976.179</v>
      </c>
      <c r="I42" s="121">
        <v>823.134</v>
      </c>
      <c r="J42" s="121"/>
      <c r="K42" s="33"/>
    </row>
    <row r="43" spans="1:11" s="34" customFormat="1" ht="11.25" customHeight="1">
      <c r="A43" s="36" t="s">
        <v>33</v>
      </c>
      <c r="B43" s="30"/>
      <c r="C43" s="31">
        <v>62721</v>
      </c>
      <c r="D43" s="31">
        <v>57380</v>
      </c>
      <c r="E43" s="31">
        <v>57000</v>
      </c>
      <c r="F43" s="32"/>
      <c r="G43" s="32"/>
      <c r="H43" s="121">
        <v>222.465</v>
      </c>
      <c r="I43" s="121">
        <v>243.125</v>
      </c>
      <c r="J43" s="121"/>
      <c r="K43" s="33"/>
    </row>
    <row r="44" spans="1:11" s="34" customFormat="1" ht="11.25" customHeight="1">
      <c r="A44" s="36" t="s">
        <v>34</v>
      </c>
      <c r="B44" s="30"/>
      <c r="C44" s="31">
        <v>125783</v>
      </c>
      <c r="D44" s="31">
        <v>127021</v>
      </c>
      <c r="E44" s="31">
        <v>127100</v>
      </c>
      <c r="F44" s="32"/>
      <c r="G44" s="32"/>
      <c r="H44" s="121">
        <v>420.151</v>
      </c>
      <c r="I44" s="121">
        <v>451.053</v>
      </c>
      <c r="J44" s="121"/>
      <c r="K44" s="33"/>
    </row>
    <row r="45" spans="1:11" s="34" customFormat="1" ht="11.25" customHeight="1">
      <c r="A45" s="36" t="s">
        <v>35</v>
      </c>
      <c r="B45" s="30"/>
      <c r="C45" s="31">
        <v>76668</v>
      </c>
      <c r="D45" s="31">
        <v>72944</v>
      </c>
      <c r="E45" s="31">
        <v>70000</v>
      </c>
      <c r="F45" s="32"/>
      <c r="G45" s="32"/>
      <c r="H45" s="121">
        <v>184.316</v>
      </c>
      <c r="I45" s="121">
        <v>198.6</v>
      </c>
      <c r="J45" s="121"/>
      <c r="K45" s="33"/>
    </row>
    <row r="46" spans="1:11" s="34" customFormat="1" ht="11.25" customHeight="1">
      <c r="A46" s="36" t="s">
        <v>36</v>
      </c>
      <c r="B46" s="30"/>
      <c r="C46" s="31">
        <v>71345</v>
      </c>
      <c r="D46" s="31">
        <v>73237</v>
      </c>
      <c r="E46" s="31">
        <v>72940</v>
      </c>
      <c r="F46" s="32"/>
      <c r="G46" s="32"/>
      <c r="H46" s="121">
        <v>159.648</v>
      </c>
      <c r="I46" s="121">
        <v>185.884</v>
      </c>
      <c r="J46" s="121"/>
      <c r="K46" s="33"/>
    </row>
    <row r="47" spans="1:11" s="34" customFormat="1" ht="11.25" customHeight="1">
      <c r="A47" s="36" t="s">
        <v>37</v>
      </c>
      <c r="B47" s="30"/>
      <c r="C47" s="31">
        <v>106225</v>
      </c>
      <c r="D47" s="31">
        <v>103394</v>
      </c>
      <c r="E47" s="31">
        <v>103500</v>
      </c>
      <c r="F47" s="32"/>
      <c r="G47" s="32"/>
      <c r="H47" s="121">
        <v>299.576</v>
      </c>
      <c r="I47" s="121">
        <v>290.404</v>
      </c>
      <c r="J47" s="121"/>
      <c r="K47" s="33"/>
    </row>
    <row r="48" spans="1:11" s="34" customFormat="1" ht="11.25" customHeight="1">
      <c r="A48" s="36" t="s">
        <v>38</v>
      </c>
      <c r="B48" s="30"/>
      <c r="C48" s="31">
        <v>93969</v>
      </c>
      <c r="D48" s="31">
        <v>100963</v>
      </c>
      <c r="E48" s="31">
        <v>101000</v>
      </c>
      <c r="F48" s="32"/>
      <c r="G48" s="32"/>
      <c r="H48" s="121">
        <v>268.454</v>
      </c>
      <c r="I48" s="121">
        <v>326.325</v>
      </c>
      <c r="J48" s="121"/>
      <c r="K48" s="33"/>
    </row>
    <row r="49" spans="1:11" s="34" customFormat="1" ht="11.25" customHeight="1">
      <c r="A49" s="36" t="s">
        <v>39</v>
      </c>
      <c r="B49" s="30"/>
      <c r="C49" s="31">
        <v>74642</v>
      </c>
      <c r="D49" s="31">
        <v>76116</v>
      </c>
      <c r="E49" s="31">
        <v>79067</v>
      </c>
      <c r="F49" s="32"/>
      <c r="G49" s="32"/>
      <c r="H49" s="121">
        <v>176.497</v>
      </c>
      <c r="I49" s="121">
        <v>211.147</v>
      </c>
      <c r="J49" s="121"/>
      <c r="K49" s="33"/>
    </row>
    <row r="50" spans="1:11" s="43" customFormat="1" ht="11.25" customHeight="1">
      <c r="A50" s="44" t="s">
        <v>40</v>
      </c>
      <c r="B50" s="38"/>
      <c r="C50" s="39">
        <v>883472</v>
      </c>
      <c r="D50" s="39">
        <v>864444</v>
      </c>
      <c r="E50" s="39">
        <v>867407</v>
      </c>
      <c r="F50" s="40">
        <f>IF(D50&gt;0,100*E50/D50,0)</f>
        <v>100.34276367237207</v>
      </c>
      <c r="G50" s="41"/>
      <c r="H50" s="122">
        <v>2779.5860000000002</v>
      </c>
      <c r="I50" s="123">
        <v>2834.017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28520</v>
      </c>
      <c r="D52" s="39">
        <v>28520</v>
      </c>
      <c r="E52" s="39">
        <v>28520</v>
      </c>
      <c r="F52" s="40">
        <f>IF(D52&gt;0,100*E52/D52,0)</f>
        <v>100</v>
      </c>
      <c r="G52" s="41"/>
      <c r="H52" s="122">
        <v>56.29</v>
      </c>
      <c r="I52" s="123">
        <v>56.29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68307</v>
      </c>
      <c r="D54" s="31">
        <v>72623</v>
      </c>
      <c r="E54" s="31">
        <v>73700</v>
      </c>
      <c r="F54" s="32"/>
      <c r="G54" s="32"/>
      <c r="H54" s="121">
        <v>163.329</v>
      </c>
      <c r="I54" s="121">
        <v>199.921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54708</v>
      </c>
      <c r="D55" s="31">
        <v>56618</v>
      </c>
      <c r="E55" s="31">
        <v>55400</v>
      </c>
      <c r="F55" s="32"/>
      <c r="G55" s="32"/>
      <c r="H55" s="121">
        <v>69.643</v>
      </c>
      <c r="I55" s="121">
        <v>92.611</v>
      </c>
      <c r="J55" s="121"/>
      <c r="K55" s="33"/>
    </row>
    <row r="56" spans="1:11" s="34" customFormat="1" ht="11.25" customHeight="1">
      <c r="A56" s="36" t="s">
        <v>44</v>
      </c>
      <c r="B56" s="30"/>
      <c r="C56" s="31">
        <v>34428</v>
      </c>
      <c r="D56" s="31">
        <v>30050</v>
      </c>
      <c r="E56" s="31">
        <v>37200</v>
      </c>
      <c r="F56" s="32"/>
      <c r="G56" s="32"/>
      <c r="H56" s="121">
        <v>103.211</v>
      </c>
      <c r="I56" s="121">
        <v>58.09</v>
      </c>
      <c r="J56" s="121"/>
      <c r="K56" s="33"/>
    </row>
    <row r="57" spans="1:11" s="34" customFormat="1" ht="11.25" customHeight="1">
      <c r="A57" s="36" t="s">
        <v>45</v>
      </c>
      <c r="B57" s="30"/>
      <c r="C57" s="31">
        <v>70372</v>
      </c>
      <c r="D57" s="31">
        <v>66284</v>
      </c>
      <c r="E57" s="31">
        <v>66671</v>
      </c>
      <c r="F57" s="32"/>
      <c r="G57" s="32"/>
      <c r="H57" s="121">
        <v>144.521</v>
      </c>
      <c r="I57" s="121">
        <v>122.6075</v>
      </c>
      <c r="J57" s="121"/>
      <c r="K57" s="33"/>
    </row>
    <row r="58" spans="1:11" s="34" customFormat="1" ht="11.25" customHeight="1">
      <c r="A58" s="36" t="s">
        <v>46</v>
      </c>
      <c r="B58" s="30"/>
      <c r="C58" s="31">
        <v>64535</v>
      </c>
      <c r="D58" s="31">
        <v>63073</v>
      </c>
      <c r="E58" s="31">
        <v>61128</v>
      </c>
      <c r="F58" s="32"/>
      <c r="G58" s="32"/>
      <c r="H58" s="121">
        <v>101.088</v>
      </c>
      <c r="I58" s="121">
        <v>78.901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292350</v>
      </c>
      <c r="D59" s="39">
        <v>288648</v>
      </c>
      <c r="E59" s="39">
        <v>294099</v>
      </c>
      <c r="F59" s="40">
        <f>IF(D59&gt;0,100*E59/D59,0)</f>
        <v>101.88845929990853</v>
      </c>
      <c r="G59" s="41"/>
      <c r="H59" s="122">
        <v>581.7919999999999</v>
      </c>
      <c r="I59" s="123">
        <v>552.1305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1183</v>
      </c>
      <c r="D61" s="31">
        <v>1600</v>
      </c>
      <c r="E61" s="31">
        <v>1500</v>
      </c>
      <c r="F61" s="32"/>
      <c r="G61" s="32"/>
      <c r="H61" s="121">
        <v>2.028</v>
      </c>
      <c r="I61" s="121">
        <v>3.2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587</v>
      </c>
      <c r="D62" s="31">
        <v>625</v>
      </c>
      <c r="E62" s="31">
        <v>712.5</v>
      </c>
      <c r="F62" s="32"/>
      <c r="G62" s="32"/>
      <c r="H62" s="121">
        <v>0.323</v>
      </c>
      <c r="I62" s="121">
        <v>0.785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1553</v>
      </c>
      <c r="D63" s="31">
        <v>1995</v>
      </c>
      <c r="E63" s="31">
        <v>2212</v>
      </c>
      <c r="F63" s="32"/>
      <c r="G63" s="32"/>
      <c r="H63" s="121">
        <v>0.924</v>
      </c>
      <c r="I63" s="121">
        <v>3.63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3323</v>
      </c>
      <c r="D64" s="39">
        <v>4220</v>
      </c>
      <c r="E64" s="39">
        <v>4424.5</v>
      </c>
      <c r="F64" s="40">
        <f>IF(D64&gt;0,100*E64/D64,0)</f>
        <v>104.84597156398104</v>
      </c>
      <c r="G64" s="41"/>
      <c r="H64" s="122">
        <v>3.275</v>
      </c>
      <c r="I64" s="123">
        <v>7.615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5211</v>
      </c>
      <c r="D66" s="39">
        <v>5211</v>
      </c>
      <c r="E66" s="39">
        <v>4366</v>
      </c>
      <c r="F66" s="40">
        <f>IF(D66&gt;0,100*E66/D66,0)</f>
        <v>83.78430243715218</v>
      </c>
      <c r="G66" s="41"/>
      <c r="H66" s="122">
        <v>7.08</v>
      </c>
      <c r="I66" s="123">
        <v>9.758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78797</v>
      </c>
      <c r="D68" s="31">
        <v>72500</v>
      </c>
      <c r="E68" s="31">
        <v>72500</v>
      </c>
      <c r="F68" s="32"/>
      <c r="G68" s="32"/>
      <c r="H68" s="121">
        <v>164.686</v>
      </c>
      <c r="I68" s="121">
        <v>152.5</v>
      </c>
      <c r="J68" s="121"/>
      <c r="K68" s="33"/>
    </row>
    <row r="69" spans="1:11" s="34" customFormat="1" ht="11.25" customHeight="1">
      <c r="A69" s="36" t="s">
        <v>54</v>
      </c>
      <c r="B69" s="30"/>
      <c r="C69" s="31">
        <v>5760</v>
      </c>
      <c r="D69" s="31">
        <v>4900</v>
      </c>
      <c r="E69" s="31">
        <v>5000</v>
      </c>
      <c r="F69" s="32"/>
      <c r="G69" s="32"/>
      <c r="H69" s="121">
        <v>8.444</v>
      </c>
      <c r="I69" s="121">
        <v>8</v>
      </c>
      <c r="J69" s="121"/>
      <c r="K69" s="33"/>
    </row>
    <row r="70" spans="1:11" s="43" customFormat="1" ht="11.25" customHeight="1">
      <c r="A70" s="37" t="s">
        <v>55</v>
      </c>
      <c r="B70" s="38"/>
      <c r="C70" s="39">
        <v>84557</v>
      </c>
      <c r="D70" s="39">
        <v>77400</v>
      </c>
      <c r="E70" s="39">
        <v>77500</v>
      </c>
      <c r="F70" s="40">
        <f>IF(D70&gt;0,100*E70/D70,0)</f>
        <v>100.12919896640827</v>
      </c>
      <c r="G70" s="41"/>
      <c r="H70" s="122">
        <v>173.13</v>
      </c>
      <c r="I70" s="123">
        <v>160.5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1787</v>
      </c>
      <c r="D72" s="31">
        <v>2170</v>
      </c>
      <c r="E72" s="31">
        <v>2170</v>
      </c>
      <c r="F72" s="32"/>
      <c r="G72" s="32"/>
      <c r="H72" s="121">
        <v>0.767</v>
      </c>
      <c r="I72" s="121">
        <v>2.737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22026</v>
      </c>
      <c r="D73" s="31">
        <v>17025</v>
      </c>
      <c r="E73" s="31">
        <v>17100</v>
      </c>
      <c r="F73" s="32"/>
      <c r="G73" s="32"/>
      <c r="H73" s="121">
        <v>77.092</v>
      </c>
      <c r="I73" s="121">
        <v>77.1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38857</v>
      </c>
      <c r="D74" s="31">
        <v>31281</v>
      </c>
      <c r="E74" s="31">
        <v>31280</v>
      </c>
      <c r="F74" s="32"/>
      <c r="G74" s="32"/>
      <c r="H74" s="121">
        <v>135.516</v>
      </c>
      <c r="I74" s="121">
        <v>72.657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11895</v>
      </c>
      <c r="D75" s="31">
        <v>10700</v>
      </c>
      <c r="E75" s="31">
        <v>10700</v>
      </c>
      <c r="F75" s="32"/>
      <c r="G75" s="32"/>
      <c r="H75" s="121">
        <v>12.117</v>
      </c>
      <c r="I75" s="121">
        <v>15.6541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6184</v>
      </c>
      <c r="D76" s="31">
        <v>5584</v>
      </c>
      <c r="E76" s="31">
        <v>5700</v>
      </c>
      <c r="F76" s="32"/>
      <c r="G76" s="32"/>
      <c r="H76" s="121">
        <v>20.407</v>
      </c>
      <c r="I76" s="121">
        <v>20.549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5751</v>
      </c>
      <c r="D77" s="31">
        <v>2885</v>
      </c>
      <c r="E77" s="31">
        <v>2600</v>
      </c>
      <c r="F77" s="32"/>
      <c r="G77" s="32"/>
      <c r="H77" s="121">
        <v>7.948</v>
      </c>
      <c r="I77" s="121">
        <v>7.79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6710</v>
      </c>
      <c r="D78" s="31">
        <v>7050</v>
      </c>
      <c r="E78" s="31">
        <v>7000</v>
      </c>
      <c r="F78" s="32"/>
      <c r="G78" s="32"/>
      <c r="H78" s="121">
        <v>7.374</v>
      </c>
      <c r="I78" s="121">
        <v>16.92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93002</v>
      </c>
      <c r="D79" s="31">
        <v>71100</v>
      </c>
      <c r="E79" s="31">
        <v>51000</v>
      </c>
      <c r="F79" s="32"/>
      <c r="G79" s="32"/>
      <c r="H79" s="121">
        <v>345.735</v>
      </c>
      <c r="I79" s="121">
        <v>248.85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186212</v>
      </c>
      <c r="D80" s="39">
        <v>147795</v>
      </c>
      <c r="E80" s="39">
        <v>127550</v>
      </c>
      <c r="F80" s="40">
        <f>IF(D80&gt;0,100*E80/D80,0)</f>
        <v>86.30197232653337</v>
      </c>
      <c r="G80" s="41"/>
      <c r="H80" s="122">
        <v>606.956</v>
      </c>
      <c r="I80" s="123">
        <v>462.2570999999999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103</v>
      </c>
      <c r="D82" s="31"/>
      <c r="E82" s="31"/>
      <c r="F82" s="32"/>
      <c r="G82" s="32"/>
      <c r="H82" s="121">
        <v>0.155</v>
      </c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>
        <v>192</v>
      </c>
      <c r="D83" s="31">
        <v>192</v>
      </c>
      <c r="E83" s="31">
        <v>190</v>
      </c>
      <c r="F83" s="32"/>
      <c r="G83" s="32"/>
      <c r="H83" s="121">
        <v>0.192</v>
      </c>
      <c r="I83" s="121">
        <v>0.192</v>
      </c>
      <c r="J83" s="121"/>
      <c r="K83" s="33"/>
    </row>
    <row r="84" spans="1:11" s="43" customFormat="1" ht="11.25" customHeight="1">
      <c r="A84" s="37" t="s">
        <v>67</v>
      </c>
      <c r="B84" s="38"/>
      <c r="C84" s="39">
        <v>295</v>
      </c>
      <c r="D84" s="39">
        <v>192</v>
      </c>
      <c r="E84" s="39">
        <v>190</v>
      </c>
      <c r="F84" s="40">
        <f>IF(D84&gt;0,100*E84/D84,0)</f>
        <v>98.95833333333333</v>
      </c>
      <c r="G84" s="41"/>
      <c r="H84" s="122">
        <v>0.347</v>
      </c>
      <c r="I84" s="123">
        <v>0.192</v>
      </c>
      <c r="J84" s="123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>
        <v>1874542</v>
      </c>
      <c r="D88" s="54">
        <v>1817150.2250585307</v>
      </c>
      <c r="E88" s="54">
        <v>1808748.5</v>
      </c>
      <c r="F88" s="55">
        <f>IF(D88&gt;0,100*E88/D88,0)</f>
        <v>99.53764279129646</v>
      </c>
      <c r="G88" s="41"/>
      <c r="H88" s="126">
        <v>5647.301</v>
      </c>
      <c r="I88" s="127">
        <v>5426.503875563994</v>
      </c>
      <c r="J88" s="127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6"/>
  <sheetViews>
    <sheetView zoomScalePageLayoutView="0" workbookViewId="0" topLeftCell="A1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262</v>
      </c>
      <c r="D7" s="22" t="s">
        <v>7</v>
      </c>
      <c r="E7" s="22">
        <v>1</v>
      </c>
      <c r="F7" s="23" t="str">
        <f>CONCATENATE(D6,"=100")</f>
        <v>2015=100</v>
      </c>
      <c r="G7" s="24"/>
      <c r="H7" s="21" t="s">
        <v>262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633</v>
      </c>
      <c r="D24" s="39">
        <v>530</v>
      </c>
      <c r="E24" s="39">
        <v>600</v>
      </c>
      <c r="F24" s="40">
        <f>IF(D24&gt;0,100*E24/D24,0)</f>
        <v>113.20754716981132</v>
      </c>
      <c r="G24" s="41"/>
      <c r="H24" s="122">
        <v>1.452</v>
      </c>
      <c r="I24" s="123">
        <v>1.965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55</v>
      </c>
      <c r="D26" s="39">
        <v>40</v>
      </c>
      <c r="E26" s="39">
        <v>100</v>
      </c>
      <c r="F26" s="40">
        <f>IF(D26&gt;0,100*E26/D26,0)</f>
        <v>250</v>
      </c>
      <c r="G26" s="41"/>
      <c r="H26" s="122">
        <v>0.16</v>
      </c>
      <c r="I26" s="123">
        <v>0.1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1748</v>
      </c>
      <c r="D28" s="31">
        <v>3629</v>
      </c>
      <c r="E28" s="31">
        <v>7300</v>
      </c>
      <c r="F28" s="32"/>
      <c r="G28" s="32"/>
      <c r="H28" s="121">
        <v>6.112</v>
      </c>
      <c r="I28" s="121">
        <v>9.527</v>
      </c>
      <c r="J28" s="121"/>
      <c r="K28" s="33"/>
    </row>
    <row r="29" spans="1:11" s="34" customFormat="1" ht="11.25" customHeight="1">
      <c r="A29" s="36" t="s">
        <v>22</v>
      </c>
      <c r="B29" s="30"/>
      <c r="C29" s="31">
        <v>945</v>
      </c>
      <c r="D29" s="31">
        <v>1242</v>
      </c>
      <c r="E29" s="31">
        <v>1244</v>
      </c>
      <c r="F29" s="32"/>
      <c r="G29" s="32"/>
      <c r="H29" s="121">
        <v>0.841</v>
      </c>
      <c r="I29" s="121">
        <v>1.372</v>
      </c>
      <c r="J29" s="121"/>
      <c r="K29" s="33"/>
    </row>
    <row r="30" spans="1:11" s="34" customFormat="1" ht="11.25" customHeight="1">
      <c r="A30" s="36" t="s">
        <v>23</v>
      </c>
      <c r="B30" s="30"/>
      <c r="C30" s="31">
        <v>85132</v>
      </c>
      <c r="D30" s="31">
        <v>97698</v>
      </c>
      <c r="E30" s="31">
        <v>97698</v>
      </c>
      <c r="F30" s="32"/>
      <c r="G30" s="32"/>
      <c r="H30" s="121">
        <v>151.381</v>
      </c>
      <c r="I30" s="121">
        <v>181.799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87825</v>
      </c>
      <c r="D31" s="39">
        <v>102569</v>
      </c>
      <c r="E31" s="39">
        <v>106242</v>
      </c>
      <c r="F31" s="40">
        <f>IF(D31&gt;0,100*E31/D31,0)</f>
        <v>103.58100400705867</v>
      </c>
      <c r="G31" s="41"/>
      <c r="H31" s="122">
        <v>158.334</v>
      </c>
      <c r="I31" s="123">
        <v>192.698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24</v>
      </c>
      <c r="D33" s="31">
        <v>10</v>
      </c>
      <c r="E33" s="31">
        <v>20</v>
      </c>
      <c r="F33" s="32"/>
      <c r="G33" s="32"/>
      <c r="H33" s="121">
        <v>0.086</v>
      </c>
      <c r="I33" s="121">
        <v>0.04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8</v>
      </c>
      <c r="D34" s="31">
        <v>20</v>
      </c>
      <c r="E34" s="31">
        <v>12</v>
      </c>
      <c r="F34" s="32"/>
      <c r="G34" s="32"/>
      <c r="H34" s="121">
        <v>0.02</v>
      </c>
      <c r="I34" s="121">
        <v>0.06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147</v>
      </c>
      <c r="D35" s="31">
        <v>160</v>
      </c>
      <c r="E35" s="31">
        <v>180</v>
      </c>
      <c r="F35" s="32"/>
      <c r="G35" s="32"/>
      <c r="H35" s="121">
        <v>0.553</v>
      </c>
      <c r="I35" s="121">
        <v>0.54</v>
      </c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>
        <v>179</v>
      </c>
      <c r="D37" s="39">
        <v>190</v>
      </c>
      <c r="E37" s="39">
        <v>212</v>
      </c>
      <c r="F37" s="40">
        <f>IF(D37&gt;0,100*E37/D37,0)</f>
        <v>111.57894736842105</v>
      </c>
      <c r="G37" s="41"/>
      <c r="H37" s="122">
        <v>0.659</v>
      </c>
      <c r="I37" s="123">
        <v>0.64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25</v>
      </c>
      <c r="D39" s="39">
        <v>25</v>
      </c>
      <c r="E39" s="39">
        <v>25</v>
      </c>
      <c r="F39" s="40">
        <f>IF(D39&gt;0,100*E39/D39,0)</f>
        <v>100</v>
      </c>
      <c r="G39" s="41"/>
      <c r="H39" s="122">
        <v>0.045</v>
      </c>
      <c r="I39" s="123">
        <v>0.04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6</v>
      </c>
      <c r="D41" s="31"/>
      <c r="E41" s="31"/>
      <c r="F41" s="32"/>
      <c r="G41" s="32"/>
      <c r="H41" s="121">
        <v>0.009</v>
      </c>
      <c r="I41" s="121"/>
      <c r="J41" s="121"/>
      <c r="K41" s="33"/>
    </row>
    <row r="42" spans="1:11" s="34" customFormat="1" ht="11.25" customHeight="1">
      <c r="A42" s="36" t="s">
        <v>32</v>
      </c>
      <c r="B42" s="30"/>
      <c r="C42" s="31">
        <v>351</v>
      </c>
      <c r="D42" s="31">
        <v>396</v>
      </c>
      <c r="E42" s="31">
        <v>375</v>
      </c>
      <c r="F42" s="32"/>
      <c r="G42" s="32"/>
      <c r="H42" s="121">
        <v>1.062</v>
      </c>
      <c r="I42" s="121">
        <v>1.269</v>
      </c>
      <c r="J42" s="121"/>
      <c r="K42" s="33"/>
    </row>
    <row r="43" spans="1:11" s="34" customFormat="1" ht="11.25" customHeight="1">
      <c r="A43" s="36" t="s">
        <v>33</v>
      </c>
      <c r="B43" s="30"/>
      <c r="C43" s="31">
        <v>50</v>
      </c>
      <c r="D43" s="31">
        <v>51</v>
      </c>
      <c r="E43" s="31">
        <v>50</v>
      </c>
      <c r="F43" s="32"/>
      <c r="G43" s="32"/>
      <c r="H43" s="121">
        <v>0.264</v>
      </c>
      <c r="I43" s="121">
        <v>0.244</v>
      </c>
      <c r="J43" s="121"/>
      <c r="K43" s="33"/>
    </row>
    <row r="44" spans="1:11" s="34" customFormat="1" ht="11.25" customHeight="1">
      <c r="A44" s="36" t="s">
        <v>34</v>
      </c>
      <c r="B44" s="30"/>
      <c r="C44" s="31">
        <v>93</v>
      </c>
      <c r="D44" s="31">
        <v>183</v>
      </c>
      <c r="E44" s="31">
        <v>180</v>
      </c>
      <c r="F44" s="32"/>
      <c r="G44" s="32"/>
      <c r="H44" s="121">
        <v>0.321</v>
      </c>
      <c r="I44" s="121">
        <v>0.788</v>
      </c>
      <c r="J44" s="121"/>
      <c r="K44" s="33"/>
    </row>
    <row r="45" spans="1:11" s="34" customFormat="1" ht="11.25" customHeight="1">
      <c r="A45" s="36" t="s">
        <v>35</v>
      </c>
      <c r="B45" s="30"/>
      <c r="C45" s="31">
        <v>54</v>
      </c>
      <c r="D45" s="31">
        <v>62</v>
      </c>
      <c r="E45" s="31">
        <v>50</v>
      </c>
      <c r="F45" s="32"/>
      <c r="G45" s="32"/>
      <c r="H45" s="121">
        <v>0.126</v>
      </c>
      <c r="I45" s="121">
        <v>0.151</v>
      </c>
      <c r="J45" s="121"/>
      <c r="K45" s="33"/>
    </row>
    <row r="46" spans="1:11" s="34" customFormat="1" ht="11.25" customHeight="1">
      <c r="A46" s="36" t="s">
        <v>36</v>
      </c>
      <c r="B46" s="30"/>
      <c r="C46" s="31">
        <v>166</v>
      </c>
      <c r="D46" s="31">
        <v>62</v>
      </c>
      <c r="E46" s="31">
        <v>60</v>
      </c>
      <c r="F46" s="32"/>
      <c r="G46" s="32"/>
      <c r="H46" s="121">
        <v>0.398</v>
      </c>
      <c r="I46" s="121">
        <v>0.167</v>
      </c>
      <c r="J46" s="121"/>
      <c r="K46" s="33"/>
    </row>
    <row r="47" spans="1:11" s="34" customFormat="1" ht="11.25" customHeight="1">
      <c r="A47" s="36" t="s">
        <v>37</v>
      </c>
      <c r="B47" s="30"/>
      <c r="C47" s="31">
        <v>58</v>
      </c>
      <c r="D47" s="31">
        <v>161</v>
      </c>
      <c r="E47" s="31">
        <v>100</v>
      </c>
      <c r="F47" s="32"/>
      <c r="G47" s="32"/>
      <c r="H47" s="121">
        <v>0.15</v>
      </c>
      <c r="I47" s="121">
        <v>0.343</v>
      </c>
      <c r="J47" s="121"/>
      <c r="K47" s="33"/>
    </row>
    <row r="48" spans="1:11" s="34" customFormat="1" ht="11.25" customHeight="1">
      <c r="A48" s="36" t="s">
        <v>38</v>
      </c>
      <c r="B48" s="30"/>
      <c r="C48" s="31">
        <v>730</v>
      </c>
      <c r="D48" s="31">
        <v>187</v>
      </c>
      <c r="E48" s="31">
        <v>80</v>
      </c>
      <c r="F48" s="32"/>
      <c r="G48" s="32"/>
      <c r="H48" s="121">
        <v>2.244</v>
      </c>
      <c r="I48" s="121">
        <v>0.781</v>
      </c>
      <c r="J48" s="121"/>
      <c r="K48" s="33"/>
    </row>
    <row r="49" spans="1:11" s="34" customFormat="1" ht="11.25" customHeight="1">
      <c r="A49" s="36" t="s">
        <v>39</v>
      </c>
      <c r="B49" s="30"/>
      <c r="C49" s="31">
        <v>97</v>
      </c>
      <c r="D49" s="31">
        <v>56</v>
      </c>
      <c r="E49" s="31">
        <v>56</v>
      </c>
      <c r="F49" s="32"/>
      <c r="G49" s="32"/>
      <c r="H49" s="121">
        <v>0.176</v>
      </c>
      <c r="I49" s="121">
        <v>0.081</v>
      </c>
      <c r="J49" s="121"/>
      <c r="K49" s="33"/>
    </row>
    <row r="50" spans="1:11" s="43" customFormat="1" ht="11.25" customHeight="1">
      <c r="A50" s="44" t="s">
        <v>40</v>
      </c>
      <c r="B50" s="38"/>
      <c r="C50" s="39">
        <v>1605</v>
      </c>
      <c r="D50" s="39">
        <v>1158</v>
      </c>
      <c r="E50" s="39">
        <v>951</v>
      </c>
      <c r="F50" s="40">
        <f>IF(D50&gt;0,100*E50/D50,0)</f>
        <v>82.12435233160622</v>
      </c>
      <c r="G50" s="41"/>
      <c r="H50" s="122">
        <v>4.75</v>
      </c>
      <c r="I50" s="123">
        <v>3.824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32</v>
      </c>
      <c r="D52" s="39">
        <v>32</v>
      </c>
      <c r="E52" s="39">
        <v>32</v>
      </c>
      <c r="F52" s="40">
        <f>IF(D52&gt;0,100*E52/D52,0)</f>
        <v>100</v>
      </c>
      <c r="G52" s="41"/>
      <c r="H52" s="122">
        <v>0.063</v>
      </c>
      <c r="I52" s="123">
        <v>0.063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373</v>
      </c>
      <c r="D54" s="31">
        <v>411</v>
      </c>
      <c r="E54" s="31">
        <v>750</v>
      </c>
      <c r="F54" s="32"/>
      <c r="G54" s="32"/>
      <c r="H54" s="121">
        <v>0.264</v>
      </c>
      <c r="I54" s="121">
        <v>1.947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295</v>
      </c>
      <c r="D55" s="31">
        <v>335</v>
      </c>
      <c r="E55" s="31">
        <v>300</v>
      </c>
      <c r="F55" s="32"/>
      <c r="G55" s="32"/>
      <c r="H55" s="121">
        <v>0.391</v>
      </c>
      <c r="I55" s="121">
        <v>0.548</v>
      </c>
      <c r="J55" s="121"/>
      <c r="K55" s="33"/>
    </row>
    <row r="56" spans="1:11" s="34" customFormat="1" ht="11.25" customHeight="1">
      <c r="A56" s="36" t="s">
        <v>44</v>
      </c>
      <c r="B56" s="30"/>
      <c r="C56" s="31">
        <v>226</v>
      </c>
      <c r="D56" s="31">
        <v>610</v>
      </c>
      <c r="E56" s="31">
        <v>254</v>
      </c>
      <c r="F56" s="32"/>
      <c r="G56" s="32"/>
      <c r="H56" s="121">
        <v>0.565</v>
      </c>
      <c r="I56" s="121">
        <v>1.098</v>
      </c>
      <c r="J56" s="121"/>
      <c r="K56" s="33"/>
    </row>
    <row r="57" spans="1:11" s="34" customFormat="1" ht="11.25" customHeight="1">
      <c r="A57" s="36" t="s">
        <v>45</v>
      </c>
      <c r="B57" s="30"/>
      <c r="C57" s="31">
        <v>59</v>
      </c>
      <c r="D57" s="31">
        <v>432</v>
      </c>
      <c r="E57" s="31">
        <v>432</v>
      </c>
      <c r="F57" s="32"/>
      <c r="G57" s="32"/>
      <c r="H57" s="121">
        <v>0.885</v>
      </c>
      <c r="I57" s="121">
        <v>0.3909</v>
      </c>
      <c r="J57" s="121"/>
      <c r="K57" s="33"/>
    </row>
    <row r="58" spans="1:11" s="34" customFormat="1" ht="11.25" customHeight="1">
      <c r="A58" s="36" t="s">
        <v>46</v>
      </c>
      <c r="B58" s="30"/>
      <c r="C58" s="31">
        <v>1625</v>
      </c>
      <c r="D58" s="31">
        <v>1955</v>
      </c>
      <c r="E58" s="31">
        <v>1955</v>
      </c>
      <c r="F58" s="32"/>
      <c r="G58" s="32"/>
      <c r="H58" s="121">
        <v>2.244</v>
      </c>
      <c r="I58" s="121">
        <v>2.32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2578</v>
      </c>
      <c r="D59" s="39">
        <v>3743</v>
      </c>
      <c r="E59" s="39">
        <v>3691</v>
      </c>
      <c r="F59" s="40">
        <f>IF(D59&gt;0,100*E59/D59,0)</f>
        <v>98.61074004808977</v>
      </c>
      <c r="G59" s="41"/>
      <c r="H59" s="122">
        <v>4.349</v>
      </c>
      <c r="I59" s="123">
        <v>6.3039000000000005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21</v>
      </c>
      <c r="D61" s="31">
        <v>50</v>
      </c>
      <c r="E61" s="31">
        <v>50</v>
      </c>
      <c r="F61" s="32"/>
      <c r="G61" s="32"/>
      <c r="H61" s="121">
        <v>0.059</v>
      </c>
      <c r="I61" s="121">
        <v>0.126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8</v>
      </c>
      <c r="D62" s="31">
        <v>20</v>
      </c>
      <c r="E62" s="31">
        <v>20</v>
      </c>
      <c r="F62" s="32"/>
      <c r="G62" s="32"/>
      <c r="H62" s="121">
        <v>0.004</v>
      </c>
      <c r="I62" s="121">
        <v>0.037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48</v>
      </c>
      <c r="D63" s="31">
        <v>122</v>
      </c>
      <c r="E63" s="31">
        <v>135</v>
      </c>
      <c r="F63" s="32"/>
      <c r="G63" s="32"/>
      <c r="H63" s="121">
        <v>0.022</v>
      </c>
      <c r="I63" s="121">
        <v>0.07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77</v>
      </c>
      <c r="D64" s="39">
        <v>192</v>
      </c>
      <c r="E64" s="39">
        <v>205</v>
      </c>
      <c r="F64" s="40">
        <f>IF(D64&gt;0,100*E64/D64,0)</f>
        <v>106.77083333333333</v>
      </c>
      <c r="G64" s="41"/>
      <c r="H64" s="122">
        <v>0.08499999999999999</v>
      </c>
      <c r="I64" s="123">
        <v>0.233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2015</v>
      </c>
      <c r="D66" s="39">
        <v>2015</v>
      </c>
      <c r="E66" s="39">
        <v>1514</v>
      </c>
      <c r="F66" s="40">
        <f>IF(D66&gt;0,100*E66/D66,0)</f>
        <v>75.136476426799</v>
      </c>
      <c r="G66" s="41"/>
      <c r="H66" s="122">
        <v>2.738</v>
      </c>
      <c r="I66" s="123">
        <v>4.046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5270</v>
      </c>
      <c r="D68" s="31">
        <v>6400</v>
      </c>
      <c r="E68" s="31">
        <v>6500</v>
      </c>
      <c r="F68" s="32"/>
      <c r="G68" s="32"/>
      <c r="H68" s="121">
        <v>9.175</v>
      </c>
      <c r="I68" s="121">
        <v>12.5</v>
      </c>
      <c r="J68" s="121"/>
      <c r="K68" s="33"/>
    </row>
    <row r="69" spans="1:11" s="34" customFormat="1" ht="11.25" customHeight="1">
      <c r="A69" s="36" t="s">
        <v>54</v>
      </c>
      <c r="B69" s="30"/>
      <c r="C69" s="31">
        <v>4</v>
      </c>
      <c r="D69" s="31"/>
      <c r="E69" s="31"/>
      <c r="F69" s="32"/>
      <c r="G69" s="32"/>
      <c r="H69" s="121">
        <v>0.007</v>
      </c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>
        <v>5274</v>
      </c>
      <c r="D70" s="39">
        <v>6400</v>
      </c>
      <c r="E70" s="39">
        <v>6500</v>
      </c>
      <c r="F70" s="40">
        <f>IF(D70&gt;0,100*E70/D70,0)</f>
        <v>101.5625</v>
      </c>
      <c r="G70" s="41"/>
      <c r="H70" s="122">
        <v>9.182</v>
      </c>
      <c r="I70" s="123">
        <v>12.5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228</v>
      </c>
      <c r="D72" s="31">
        <v>242</v>
      </c>
      <c r="E72" s="31">
        <v>242</v>
      </c>
      <c r="F72" s="32"/>
      <c r="G72" s="32"/>
      <c r="H72" s="121">
        <v>0.035</v>
      </c>
      <c r="I72" s="121">
        <v>0.149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42392</v>
      </c>
      <c r="D73" s="31">
        <v>49683</v>
      </c>
      <c r="E73" s="31">
        <v>49500</v>
      </c>
      <c r="F73" s="32"/>
      <c r="G73" s="32"/>
      <c r="H73" s="121">
        <v>137.771</v>
      </c>
      <c r="I73" s="121">
        <v>145.2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47337</v>
      </c>
      <c r="D74" s="31">
        <v>53029</v>
      </c>
      <c r="E74" s="31">
        <v>53030</v>
      </c>
      <c r="F74" s="32"/>
      <c r="G74" s="32"/>
      <c r="H74" s="121">
        <v>165.63</v>
      </c>
      <c r="I74" s="121">
        <v>135.37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1884</v>
      </c>
      <c r="D75" s="31">
        <v>2300</v>
      </c>
      <c r="E75" s="31">
        <v>2300</v>
      </c>
      <c r="F75" s="32"/>
      <c r="G75" s="32"/>
      <c r="H75" s="121">
        <v>2.598</v>
      </c>
      <c r="I75" s="121">
        <v>3.5465999999999998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9362</v>
      </c>
      <c r="D76" s="31">
        <v>10763</v>
      </c>
      <c r="E76" s="31">
        <v>10500</v>
      </c>
      <c r="F76" s="32"/>
      <c r="G76" s="32"/>
      <c r="H76" s="121">
        <v>28.086</v>
      </c>
      <c r="I76" s="121">
        <v>41.255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3960</v>
      </c>
      <c r="D77" s="31">
        <v>6370</v>
      </c>
      <c r="E77" s="31">
        <v>6300</v>
      </c>
      <c r="F77" s="32"/>
      <c r="G77" s="32"/>
      <c r="H77" s="121">
        <v>11.411</v>
      </c>
      <c r="I77" s="121">
        <v>18.154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15657</v>
      </c>
      <c r="D78" s="31">
        <v>14500</v>
      </c>
      <c r="E78" s="31">
        <v>14600</v>
      </c>
      <c r="F78" s="32"/>
      <c r="G78" s="32"/>
      <c r="H78" s="121">
        <v>33.595</v>
      </c>
      <c r="I78" s="121">
        <v>33.35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76020</v>
      </c>
      <c r="D79" s="31">
        <v>95500</v>
      </c>
      <c r="E79" s="31">
        <v>119000</v>
      </c>
      <c r="F79" s="32"/>
      <c r="G79" s="32"/>
      <c r="H79" s="121">
        <v>264.51</v>
      </c>
      <c r="I79" s="121">
        <v>305.6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196840</v>
      </c>
      <c r="D80" s="39">
        <v>232387</v>
      </c>
      <c r="E80" s="39">
        <v>255472</v>
      </c>
      <c r="F80" s="40">
        <f>IF(D80&gt;0,100*E80/D80,0)</f>
        <v>109.93386032781524</v>
      </c>
      <c r="G80" s="41"/>
      <c r="H80" s="122">
        <v>643.636</v>
      </c>
      <c r="I80" s="123">
        <v>682.6246000000001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21"/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>
        <v>297138</v>
      </c>
      <c r="D88" s="54">
        <v>349281</v>
      </c>
      <c r="E88" s="54">
        <v>375544</v>
      </c>
      <c r="F88" s="55">
        <f>IF(D88&gt;0,100*E88/D88,0)</f>
        <v>107.51916079030923</v>
      </c>
      <c r="G88" s="41"/>
      <c r="H88" s="126">
        <v>825.453</v>
      </c>
      <c r="I88" s="127">
        <v>905.0375000000001</v>
      </c>
      <c r="J88" s="127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6"/>
  <sheetViews>
    <sheetView zoomScalePageLayoutView="0" workbookViewId="0" topLeftCell="A1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262</v>
      </c>
      <c r="D7" s="22" t="s">
        <v>7</v>
      </c>
      <c r="E7" s="22">
        <v>1</v>
      </c>
      <c r="F7" s="23" t="str">
        <f>CONCATENATE(D6,"=100")</f>
        <v>2015=100</v>
      </c>
      <c r="G7" s="24"/>
      <c r="H7" s="21" t="s">
        <v>262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1731</v>
      </c>
      <c r="D9" s="31">
        <v>1711</v>
      </c>
      <c r="E9" s="31">
        <v>1711</v>
      </c>
      <c r="F9" s="32"/>
      <c r="G9" s="32"/>
      <c r="H9" s="121">
        <v>5.368</v>
      </c>
      <c r="I9" s="121">
        <v>5.367</v>
      </c>
      <c r="J9" s="121"/>
      <c r="K9" s="33"/>
    </row>
    <row r="10" spans="1:11" s="34" customFormat="1" ht="11.25" customHeight="1">
      <c r="A10" s="36" t="s">
        <v>9</v>
      </c>
      <c r="B10" s="30"/>
      <c r="C10" s="31">
        <v>3681</v>
      </c>
      <c r="D10" s="31">
        <v>3826</v>
      </c>
      <c r="E10" s="31">
        <v>3826</v>
      </c>
      <c r="F10" s="32"/>
      <c r="G10" s="32"/>
      <c r="H10" s="121">
        <v>9.755</v>
      </c>
      <c r="I10" s="121">
        <v>9.755</v>
      </c>
      <c r="J10" s="121"/>
      <c r="K10" s="33"/>
    </row>
    <row r="11" spans="1:11" s="34" customFormat="1" ht="11.25" customHeight="1">
      <c r="A11" s="29" t="s">
        <v>10</v>
      </c>
      <c r="B11" s="30"/>
      <c r="C11" s="31">
        <v>8235</v>
      </c>
      <c r="D11" s="31">
        <v>9248</v>
      </c>
      <c r="E11" s="31">
        <v>9248</v>
      </c>
      <c r="F11" s="32"/>
      <c r="G11" s="32"/>
      <c r="H11" s="121">
        <v>26.813</v>
      </c>
      <c r="I11" s="121">
        <v>26.815</v>
      </c>
      <c r="J11" s="121"/>
      <c r="K11" s="33"/>
    </row>
    <row r="12" spans="1:11" s="34" customFormat="1" ht="11.25" customHeight="1">
      <c r="A12" s="36" t="s">
        <v>11</v>
      </c>
      <c r="B12" s="30"/>
      <c r="C12" s="31">
        <v>308</v>
      </c>
      <c r="D12" s="31">
        <v>307.8050585307383</v>
      </c>
      <c r="E12" s="31">
        <v>420</v>
      </c>
      <c r="F12" s="32"/>
      <c r="G12" s="32"/>
      <c r="H12" s="121">
        <v>0.921</v>
      </c>
      <c r="I12" s="121">
        <v>0.9202755639952014</v>
      </c>
      <c r="J12" s="121"/>
      <c r="K12" s="33"/>
    </row>
    <row r="13" spans="1:11" s="43" customFormat="1" ht="11.25" customHeight="1">
      <c r="A13" s="37" t="s">
        <v>12</v>
      </c>
      <c r="B13" s="38"/>
      <c r="C13" s="39">
        <v>13955</v>
      </c>
      <c r="D13" s="39">
        <v>15092.80505853074</v>
      </c>
      <c r="E13" s="39">
        <v>15205</v>
      </c>
      <c r="F13" s="40">
        <f>IF(D13&gt;0,100*E13/D13,0)</f>
        <v>100.74336706155127</v>
      </c>
      <c r="G13" s="41"/>
      <c r="H13" s="122">
        <v>42.857</v>
      </c>
      <c r="I13" s="123">
        <v>42.8572755639952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>
        <v>50</v>
      </c>
      <c r="D15" s="39">
        <v>45</v>
      </c>
      <c r="E15" s="39">
        <v>42</v>
      </c>
      <c r="F15" s="40">
        <f>IF(D15&gt;0,100*E15/D15,0)</f>
        <v>93.33333333333333</v>
      </c>
      <c r="G15" s="41"/>
      <c r="H15" s="122">
        <v>0.06</v>
      </c>
      <c r="I15" s="123">
        <v>0.06</v>
      </c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178</v>
      </c>
      <c r="D17" s="39">
        <v>679.4</v>
      </c>
      <c r="E17" s="39">
        <v>679</v>
      </c>
      <c r="F17" s="40">
        <f>IF(D17&gt;0,100*E17/D17,0)</f>
        <v>99.94112452163674</v>
      </c>
      <c r="G17" s="41"/>
      <c r="H17" s="122">
        <v>0.436</v>
      </c>
      <c r="I17" s="123">
        <v>1.698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24705</v>
      </c>
      <c r="D19" s="31">
        <v>23368.02</v>
      </c>
      <c r="E19" s="31">
        <v>23368</v>
      </c>
      <c r="F19" s="32"/>
      <c r="G19" s="32"/>
      <c r="H19" s="121">
        <v>123.525</v>
      </c>
      <c r="I19" s="121">
        <v>121.514</v>
      </c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>
        <v>24705</v>
      </c>
      <c r="D22" s="39">
        <v>23368.02</v>
      </c>
      <c r="E22" s="39">
        <v>23368</v>
      </c>
      <c r="F22" s="40">
        <f>IF(D22&gt;0,100*E22/D22,0)</f>
        <v>99.99991441294556</v>
      </c>
      <c r="G22" s="41"/>
      <c r="H22" s="122">
        <v>123.525</v>
      </c>
      <c r="I22" s="123">
        <v>121.514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72233</v>
      </c>
      <c r="D24" s="39">
        <v>73454</v>
      </c>
      <c r="E24" s="39">
        <v>73100</v>
      </c>
      <c r="F24" s="40">
        <f>IF(D24&gt;0,100*E24/D24,0)</f>
        <v>99.51806572821086</v>
      </c>
      <c r="G24" s="41"/>
      <c r="H24" s="122">
        <v>341.1</v>
      </c>
      <c r="I24" s="123">
        <v>317.988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32774</v>
      </c>
      <c r="D26" s="39">
        <v>30040</v>
      </c>
      <c r="E26" s="39">
        <v>32100</v>
      </c>
      <c r="F26" s="40">
        <f>IF(D26&gt;0,100*E26/D26,0)</f>
        <v>106.85752330226364</v>
      </c>
      <c r="G26" s="41"/>
      <c r="H26" s="122">
        <v>147.745</v>
      </c>
      <c r="I26" s="123">
        <v>106.1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51501</v>
      </c>
      <c r="D28" s="31">
        <v>63591</v>
      </c>
      <c r="E28" s="31">
        <v>69300</v>
      </c>
      <c r="F28" s="32"/>
      <c r="G28" s="32"/>
      <c r="H28" s="121">
        <v>204.36</v>
      </c>
      <c r="I28" s="121">
        <v>203.524</v>
      </c>
      <c r="J28" s="121"/>
      <c r="K28" s="33"/>
    </row>
    <row r="29" spans="1:11" s="34" customFormat="1" ht="11.25" customHeight="1">
      <c r="A29" s="36" t="s">
        <v>22</v>
      </c>
      <c r="B29" s="30"/>
      <c r="C29" s="31">
        <v>42167</v>
      </c>
      <c r="D29" s="31">
        <v>41780</v>
      </c>
      <c r="E29" s="31">
        <v>41803</v>
      </c>
      <c r="F29" s="32"/>
      <c r="G29" s="32"/>
      <c r="H29" s="121">
        <v>70.606</v>
      </c>
      <c r="I29" s="121">
        <v>76.072</v>
      </c>
      <c r="J29" s="121"/>
      <c r="K29" s="33"/>
    </row>
    <row r="30" spans="1:11" s="34" customFormat="1" ht="11.25" customHeight="1">
      <c r="A30" s="36" t="s">
        <v>23</v>
      </c>
      <c r="B30" s="30"/>
      <c r="C30" s="31">
        <v>143022</v>
      </c>
      <c r="D30" s="31">
        <v>159804</v>
      </c>
      <c r="E30" s="31">
        <v>159804</v>
      </c>
      <c r="F30" s="32"/>
      <c r="G30" s="32"/>
      <c r="H30" s="121">
        <v>313.637</v>
      </c>
      <c r="I30" s="121">
        <v>369.815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236690</v>
      </c>
      <c r="D31" s="39">
        <v>265175</v>
      </c>
      <c r="E31" s="39">
        <v>270907</v>
      </c>
      <c r="F31" s="40">
        <f>IF(D31&gt;0,100*E31/D31,0)</f>
        <v>102.1615914019044</v>
      </c>
      <c r="G31" s="41"/>
      <c r="H31" s="122">
        <v>588.6030000000001</v>
      </c>
      <c r="I31" s="123">
        <v>649.4110000000001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23862</v>
      </c>
      <c r="D33" s="31">
        <v>23786</v>
      </c>
      <c r="E33" s="31">
        <v>23820</v>
      </c>
      <c r="F33" s="32"/>
      <c r="G33" s="32"/>
      <c r="H33" s="121">
        <v>86.143</v>
      </c>
      <c r="I33" s="121">
        <v>64.595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14618</v>
      </c>
      <c r="D34" s="31">
        <v>11223</v>
      </c>
      <c r="E34" s="31">
        <v>12419</v>
      </c>
      <c r="F34" s="32"/>
      <c r="G34" s="32"/>
      <c r="H34" s="121">
        <v>58.629000000000005</v>
      </c>
      <c r="I34" s="121">
        <v>40.36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48973</v>
      </c>
      <c r="D35" s="31">
        <v>50160</v>
      </c>
      <c r="E35" s="31">
        <v>49180</v>
      </c>
      <c r="F35" s="32"/>
      <c r="G35" s="32"/>
      <c r="H35" s="121">
        <v>184.417</v>
      </c>
      <c r="I35" s="121">
        <v>169.94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6284</v>
      </c>
      <c r="D36" s="31">
        <v>6056</v>
      </c>
      <c r="E36" s="31">
        <v>6056</v>
      </c>
      <c r="F36" s="32"/>
      <c r="G36" s="32"/>
      <c r="H36" s="121">
        <v>16.945</v>
      </c>
      <c r="I36" s="121">
        <v>16.534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93737</v>
      </c>
      <c r="D37" s="39">
        <v>91225</v>
      </c>
      <c r="E37" s="39">
        <v>91475</v>
      </c>
      <c r="F37" s="40">
        <f>IF(D37&gt;0,100*E37/D37,0)</f>
        <v>100.27404768429707</v>
      </c>
      <c r="G37" s="41"/>
      <c r="H37" s="122">
        <v>346.13399999999996</v>
      </c>
      <c r="I37" s="123">
        <v>291.429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4997</v>
      </c>
      <c r="D39" s="39">
        <v>4995</v>
      </c>
      <c r="E39" s="39">
        <v>4995</v>
      </c>
      <c r="F39" s="40">
        <f>IF(D39&gt;0,100*E39/D39,0)</f>
        <v>100</v>
      </c>
      <c r="G39" s="41"/>
      <c r="H39" s="122">
        <v>9.035</v>
      </c>
      <c r="I39" s="123">
        <v>8.13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38869</v>
      </c>
      <c r="D41" s="31">
        <v>39214</v>
      </c>
      <c r="E41" s="31">
        <v>40300</v>
      </c>
      <c r="F41" s="32"/>
      <c r="G41" s="32"/>
      <c r="H41" s="121">
        <v>72.309</v>
      </c>
      <c r="I41" s="121">
        <v>104.345</v>
      </c>
      <c r="J41" s="121"/>
      <c r="K41" s="33"/>
    </row>
    <row r="42" spans="1:11" s="34" customFormat="1" ht="11.25" customHeight="1">
      <c r="A42" s="36" t="s">
        <v>32</v>
      </c>
      <c r="B42" s="30"/>
      <c r="C42" s="31">
        <v>233607</v>
      </c>
      <c r="D42" s="31">
        <v>214571</v>
      </c>
      <c r="E42" s="31">
        <v>216875</v>
      </c>
      <c r="F42" s="32"/>
      <c r="G42" s="32"/>
      <c r="H42" s="121">
        <v>977.241</v>
      </c>
      <c r="I42" s="121">
        <v>824.403</v>
      </c>
      <c r="J42" s="121"/>
      <c r="K42" s="33"/>
    </row>
    <row r="43" spans="1:11" s="34" customFormat="1" ht="11.25" customHeight="1">
      <c r="A43" s="36" t="s">
        <v>33</v>
      </c>
      <c r="B43" s="30"/>
      <c r="C43" s="31">
        <v>62771</v>
      </c>
      <c r="D43" s="31">
        <v>57431</v>
      </c>
      <c r="E43" s="31">
        <v>57050</v>
      </c>
      <c r="F43" s="32"/>
      <c r="G43" s="32"/>
      <c r="H43" s="121">
        <v>222.729</v>
      </c>
      <c r="I43" s="121">
        <v>243.369</v>
      </c>
      <c r="J43" s="121"/>
      <c r="K43" s="33"/>
    </row>
    <row r="44" spans="1:11" s="34" customFormat="1" ht="11.25" customHeight="1">
      <c r="A44" s="36" t="s">
        <v>34</v>
      </c>
      <c r="B44" s="30"/>
      <c r="C44" s="31">
        <v>125876</v>
      </c>
      <c r="D44" s="31">
        <v>127204</v>
      </c>
      <c r="E44" s="31">
        <v>127280</v>
      </c>
      <c r="F44" s="32"/>
      <c r="G44" s="32"/>
      <c r="H44" s="121">
        <v>420.472</v>
      </c>
      <c r="I44" s="121">
        <v>451.841</v>
      </c>
      <c r="J44" s="121"/>
      <c r="K44" s="33"/>
    </row>
    <row r="45" spans="1:11" s="34" customFormat="1" ht="11.25" customHeight="1">
      <c r="A45" s="36" t="s">
        <v>35</v>
      </c>
      <c r="B45" s="30"/>
      <c r="C45" s="31">
        <v>76722</v>
      </c>
      <c r="D45" s="31">
        <v>73006</v>
      </c>
      <c r="E45" s="31">
        <v>70050</v>
      </c>
      <c r="F45" s="32"/>
      <c r="G45" s="32"/>
      <c r="H45" s="121">
        <v>184.442</v>
      </c>
      <c r="I45" s="121">
        <v>198.751</v>
      </c>
      <c r="J45" s="121"/>
      <c r="K45" s="33"/>
    </row>
    <row r="46" spans="1:11" s="34" customFormat="1" ht="11.25" customHeight="1">
      <c r="A46" s="36" t="s">
        <v>36</v>
      </c>
      <c r="B46" s="30"/>
      <c r="C46" s="31">
        <v>71511</v>
      </c>
      <c r="D46" s="31">
        <v>73299</v>
      </c>
      <c r="E46" s="31">
        <v>73000</v>
      </c>
      <c r="F46" s="32"/>
      <c r="G46" s="32"/>
      <c r="H46" s="121">
        <v>160.046</v>
      </c>
      <c r="I46" s="121">
        <v>186.051</v>
      </c>
      <c r="J46" s="121"/>
      <c r="K46" s="33"/>
    </row>
    <row r="47" spans="1:11" s="34" customFormat="1" ht="11.25" customHeight="1">
      <c r="A47" s="36" t="s">
        <v>37</v>
      </c>
      <c r="B47" s="30"/>
      <c r="C47" s="31">
        <v>106283</v>
      </c>
      <c r="D47" s="31">
        <v>103555</v>
      </c>
      <c r="E47" s="31">
        <v>103600</v>
      </c>
      <c r="F47" s="32"/>
      <c r="G47" s="32"/>
      <c r="H47" s="121">
        <v>299.726</v>
      </c>
      <c r="I47" s="121">
        <v>290.747</v>
      </c>
      <c r="J47" s="121"/>
      <c r="K47" s="33"/>
    </row>
    <row r="48" spans="1:11" s="34" customFormat="1" ht="11.25" customHeight="1">
      <c r="A48" s="36" t="s">
        <v>38</v>
      </c>
      <c r="B48" s="30"/>
      <c r="C48" s="31">
        <v>94699</v>
      </c>
      <c r="D48" s="31">
        <v>101150</v>
      </c>
      <c r="E48" s="31">
        <v>101080</v>
      </c>
      <c r="F48" s="32"/>
      <c r="G48" s="32"/>
      <c r="H48" s="121">
        <v>270.698</v>
      </c>
      <c r="I48" s="121">
        <v>327.106</v>
      </c>
      <c r="J48" s="121"/>
      <c r="K48" s="33"/>
    </row>
    <row r="49" spans="1:11" s="34" customFormat="1" ht="11.25" customHeight="1">
      <c r="A49" s="36" t="s">
        <v>39</v>
      </c>
      <c r="B49" s="30"/>
      <c r="C49" s="31">
        <v>74739</v>
      </c>
      <c r="D49" s="31">
        <v>76172</v>
      </c>
      <c r="E49" s="31">
        <v>79123</v>
      </c>
      <c r="F49" s="32"/>
      <c r="G49" s="32"/>
      <c r="H49" s="121">
        <v>176.673</v>
      </c>
      <c r="I49" s="121">
        <v>211.228</v>
      </c>
      <c r="J49" s="121"/>
      <c r="K49" s="33"/>
    </row>
    <row r="50" spans="1:11" s="43" customFormat="1" ht="11.25" customHeight="1">
      <c r="A50" s="44" t="s">
        <v>40</v>
      </c>
      <c r="B50" s="38"/>
      <c r="C50" s="39">
        <v>885077</v>
      </c>
      <c r="D50" s="39">
        <v>865602</v>
      </c>
      <c r="E50" s="39">
        <v>868358</v>
      </c>
      <c r="F50" s="40">
        <f>IF(D50&gt;0,100*E50/D50,0)</f>
        <v>100.31839113125893</v>
      </c>
      <c r="G50" s="41"/>
      <c r="H50" s="122">
        <v>2784.3360000000002</v>
      </c>
      <c r="I50" s="123">
        <v>2837.8410000000003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28552</v>
      </c>
      <c r="D52" s="39">
        <v>28552</v>
      </c>
      <c r="E52" s="39">
        <v>28552</v>
      </c>
      <c r="F52" s="40">
        <f>IF(D52&gt;0,100*E52/D52,0)</f>
        <v>100</v>
      </c>
      <c r="G52" s="41"/>
      <c r="H52" s="122">
        <v>56.353</v>
      </c>
      <c r="I52" s="123">
        <v>56.353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68680</v>
      </c>
      <c r="D54" s="31">
        <v>73034</v>
      </c>
      <c r="E54" s="31">
        <v>74450</v>
      </c>
      <c r="F54" s="32"/>
      <c r="G54" s="32"/>
      <c r="H54" s="121">
        <v>163.593</v>
      </c>
      <c r="I54" s="121">
        <v>201.868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55003</v>
      </c>
      <c r="D55" s="31">
        <v>56953</v>
      </c>
      <c r="E55" s="31">
        <v>55700</v>
      </c>
      <c r="F55" s="32"/>
      <c r="G55" s="32"/>
      <c r="H55" s="121">
        <v>70.034</v>
      </c>
      <c r="I55" s="121">
        <v>93.159</v>
      </c>
      <c r="J55" s="121"/>
      <c r="K55" s="33"/>
    </row>
    <row r="56" spans="1:11" s="34" customFormat="1" ht="11.25" customHeight="1">
      <c r="A56" s="36" t="s">
        <v>44</v>
      </c>
      <c r="B56" s="30"/>
      <c r="C56" s="31">
        <v>34654</v>
      </c>
      <c r="D56" s="31">
        <v>30660</v>
      </c>
      <c r="E56" s="31">
        <v>37454</v>
      </c>
      <c r="F56" s="32"/>
      <c r="G56" s="32"/>
      <c r="H56" s="121">
        <v>103.776</v>
      </c>
      <c r="I56" s="121">
        <v>59.188</v>
      </c>
      <c r="J56" s="121"/>
      <c r="K56" s="33"/>
    </row>
    <row r="57" spans="1:11" s="34" customFormat="1" ht="11.25" customHeight="1">
      <c r="A57" s="36" t="s">
        <v>45</v>
      </c>
      <c r="B57" s="30"/>
      <c r="C57" s="31">
        <v>70431</v>
      </c>
      <c r="D57" s="31">
        <v>66716</v>
      </c>
      <c r="E57" s="31">
        <v>67103</v>
      </c>
      <c r="F57" s="32"/>
      <c r="G57" s="32"/>
      <c r="H57" s="121">
        <v>145.406</v>
      </c>
      <c r="I57" s="121">
        <v>122.9984</v>
      </c>
      <c r="J57" s="121"/>
      <c r="K57" s="33"/>
    </row>
    <row r="58" spans="1:11" s="34" customFormat="1" ht="11.25" customHeight="1">
      <c r="A58" s="36" t="s">
        <v>46</v>
      </c>
      <c r="B58" s="30"/>
      <c r="C58" s="31">
        <v>66160</v>
      </c>
      <c r="D58" s="31">
        <v>65028</v>
      </c>
      <c r="E58" s="31">
        <v>63083</v>
      </c>
      <c r="F58" s="32"/>
      <c r="G58" s="32"/>
      <c r="H58" s="121">
        <v>103.332</v>
      </c>
      <c r="I58" s="121">
        <v>81.221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294928</v>
      </c>
      <c r="D59" s="39">
        <v>292391</v>
      </c>
      <c r="E59" s="39">
        <v>297790</v>
      </c>
      <c r="F59" s="40">
        <f>IF(D59&gt;0,100*E59/D59,0)</f>
        <v>101.84650006327144</v>
      </c>
      <c r="G59" s="41"/>
      <c r="H59" s="122">
        <v>586.1410000000001</v>
      </c>
      <c r="I59" s="123">
        <v>558.4344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1204</v>
      </c>
      <c r="D61" s="31">
        <v>1650</v>
      </c>
      <c r="E61" s="31">
        <v>1550</v>
      </c>
      <c r="F61" s="32"/>
      <c r="G61" s="32"/>
      <c r="H61" s="121">
        <v>2.087</v>
      </c>
      <c r="I61" s="121">
        <v>3.326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595</v>
      </c>
      <c r="D62" s="31">
        <v>645</v>
      </c>
      <c r="E62" s="31">
        <v>732.5</v>
      </c>
      <c r="F62" s="32"/>
      <c r="G62" s="32"/>
      <c r="H62" s="121">
        <v>0.327</v>
      </c>
      <c r="I62" s="121">
        <v>0.822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1601</v>
      </c>
      <c r="D63" s="31">
        <v>2117</v>
      </c>
      <c r="E63" s="31">
        <v>2347</v>
      </c>
      <c r="F63" s="32"/>
      <c r="G63" s="32"/>
      <c r="H63" s="121">
        <v>0.946</v>
      </c>
      <c r="I63" s="121">
        <v>3.7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3400</v>
      </c>
      <c r="D64" s="39">
        <v>4412</v>
      </c>
      <c r="E64" s="39">
        <v>4629.5</v>
      </c>
      <c r="F64" s="40">
        <f>IF(D64&gt;0,100*E64/D64,0)</f>
        <v>104.92973708068902</v>
      </c>
      <c r="G64" s="41"/>
      <c r="H64" s="122">
        <v>3.3600000000000003</v>
      </c>
      <c r="I64" s="123">
        <v>7.848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7226</v>
      </c>
      <c r="D66" s="39">
        <v>7226</v>
      </c>
      <c r="E66" s="39">
        <v>5880</v>
      </c>
      <c r="F66" s="40">
        <f>IF(D66&gt;0,100*E66/D66,0)</f>
        <v>81.37282037088292</v>
      </c>
      <c r="G66" s="41"/>
      <c r="H66" s="122">
        <v>9.818</v>
      </c>
      <c r="I66" s="123">
        <v>13.804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84067</v>
      </c>
      <c r="D68" s="31">
        <v>78900</v>
      </c>
      <c r="E68" s="31">
        <v>79000</v>
      </c>
      <c r="F68" s="32"/>
      <c r="G68" s="32"/>
      <c r="H68" s="121">
        <v>173.861</v>
      </c>
      <c r="I68" s="121">
        <v>165</v>
      </c>
      <c r="J68" s="121"/>
      <c r="K68" s="33"/>
    </row>
    <row r="69" spans="1:11" s="34" customFormat="1" ht="11.25" customHeight="1">
      <c r="A69" s="36" t="s">
        <v>54</v>
      </c>
      <c r="B69" s="30"/>
      <c r="C69" s="31">
        <v>5764</v>
      </c>
      <c r="D69" s="31">
        <v>4900</v>
      </c>
      <c r="E69" s="31">
        <v>5000</v>
      </c>
      <c r="F69" s="32"/>
      <c r="G69" s="32"/>
      <c r="H69" s="121">
        <v>8.451</v>
      </c>
      <c r="I69" s="121">
        <v>8</v>
      </c>
      <c r="J69" s="121"/>
      <c r="K69" s="33"/>
    </row>
    <row r="70" spans="1:11" s="43" customFormat="1" ht="11.25" customHeight="1">
      <c r="A70" s="37" t="s">
        <v>55</v>
      </c>
      <c r="B70" s="38"/>
      <c r="C70" s="39">
        <v>89831</v>
      </c>
      <c r="D70" s="39">
        <v>83800</v>
      </c>
      <c r="E70" s="39">
        <v>84000</v>
      </c>
      <c r="F70" s="40">
        <f>IF(D70&gt;0,100*E70/D70,0)</f>
        <v>100.23866348448688</v>
      </c>
      <c r="G70" s="41"/>
      <c r="H70" s="122">
        <v>182.31199999999998</v>
      </c>
      <c r="I70" s="123">
        <v>173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2015</v>
      </c>
      <c r="D72" s="31">
        <v>2412</v>
      </c>
      <c r="E72" s="31">
        <v>2412</v>
      </c>
      <c r="F72" s="32"/>
      <c r="G72" s="32"/>
      <c r="H72" s="121">
        <v>0.802</v>
      </c>
      <c r="I72" s="121">
        <v>2.886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64418</v>
      </c>
      <c r="D73" s="31">
        <v>66708</v>
      </c>
      <c r="E73" s="31">
        <v>66600</v>
      </c>
      <c r="F73" s="32"/>
      <c r="G73" s="32"/>
      <c r="H73" s="121">
        <v>214.863</v>
      </c>
      <c r="I73" s="121">
        <v>222.3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86194</v>
      </c>
      <c r="D74" s="31">
        <v>84310</v>
      </c>
      <c r="E74" s="31">
        <v>84310</v>
      </c>
      <c r="F74" s="32"/>
      <c r="G74" s="32"/>
      <c r="H74" s="121">
        <v>301.146</v>
      </c>
      <c r="I74" s="121">
        <v>208.027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13779</v>
      </c>
      <c r="D75" s="31">
        <v>13000</v>
      </c>
      <c r="E75" s="31">
        <v>13000</v>
      </c>
      <c r="F75" s="32"/>
      <c r="G75" s="32"/>
      <c r="H75" s="121">
        <v>14.715</v>
      </c>
      <c r="I75" s="121">
        <v>19.2007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15546</v>
      </c>
      <c r="D76" s="31">
        <v>16347</v>
      </c>
      <c r="E76" s="31">
        <v>16200</v>
      </c>
      <c r="F76" s="32"/>
      <c r="G76" s="32"/>
      <c r="H76" s="121">
        <v>48.493</v>
      </c>
      <c r="I76" s="121">
        <v>61.804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9711</v>
      </c>
      <c r="D77" s="31">
        <v>9255</v>
      </c>
      <c r="E77" s="31">
        <v>8900</v>
      </c>
      <c r="F77" s="32"/>
      <c r="G77" s="32"/>
      <c r="H77" s="121">
        <v>19.359</v>
      </c>
      <c r="I77" s="121">
        <v>25.944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22367</v>
      </c>
      <c r="D78" s="31">
        <v>21550</v>
      </c>
      <c r="E78" s="31">
        <v>21600</v>
      </c>
      <c r="F78" s="32"/>
      <c r="G78" s="32"/>
      <c r="H78" s="121">
        <v>40.969</v>
      </c>
      <c r="I78" s="121">
        <v>50.27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169022</v>
      </c>
      <c r="D79" s="31">
        <v>166600</v>
      </c>
      <c r="E79" s="31">
        <v>170000</v>
      </c>
      <c r="F79" s="32"/>
      <c r="G79" s="32"/>
      <c r="H79" s="121">
        <v>610.245</v>
      </c>
      <c r="I79" s="121">
        <v>554.45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383052</v>
      </c>
      <c r="D80" s="39">
        <v>380182</v>
      </c>
      <c r="E80" s="39">
        <v>383022</v>
      </c>
      <c r="F80" s="40">
        <f>IF(D80&gt;0,100*E80/D80,0)</f>
        <v>100.74701064227133</v>
      </c>
      <c r="G80" s="41"/>
      <c r="H80" s="122">
        <v>1250.592</v>
      </c>
      <c r="I80" s="123">
        <v>1144.8817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103</v>
      </c>
      <c r="D82" s="31"/>
      <c r="E82" s="31"/>
      <c r="F82" s="32"/>
      <c r="G82" s="32"/>
      <c r="H82" s="121">
        <v>0.155</v>
      </c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>
        <v>192</v>
      </c>
      <c r="D83" s="31">
        <v>192</v>
      </c>
      <c r="E83" s="31">
        <v>190</v>
      </c>
      <c r="F83" s="32"/>
      <c r="G83" s="32"/>
      <c r="H83" s="121">
        <v>0.192</v>
      </c>
      <c r="I83" s="121">
        <v>0.192</v>
      </c>
      <c r="J83" s="121"/>
      <c r="K83" s="33"/>
    </row>
    <row r="84" spans="1:11" s="43" customFormat="1" ht="11.25" customHeight="1">
      <c r="A84" s="37" t="s">
        <v>67</v>
      </c>
      <c r="B84" s="38"/>
      <c r="C84" s="39">
        <v>295</v>
      </c>
      <c r="D84" s="39">
        <v>192</v>
      </c>
      <c r="E84" s="39">
        <v>190</v>
      </c>
      <c r="F84" s="40">
        <f>IF(D84&gt;0,100*E84/D84,0)</f>
        <v>98.95833333333333</v>
      </c>
      <c r="G84" s="41"/>
      <c r="H84" s="122">
        <v>0.347</v>
      </c>
      <c r="I84" s="123">
        <v>0.192</v>
      </c>
      <c r="J84" s="123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>
        <v>2171680</v>
      </c>
      <c r="D88" s="54">
        <v>2166431.2250585305</v>
      </c>
      <c r="E88" s="54">
        <v>2184292.5</v>
      </c>
      <c r="F88" s="55">
        <f>IF(D88&gt;0,100*E88/D88,0)</f>
        <v>100.82445612557984</v>
      </c>
      <c r="G88" s="41"/>
      <c r="H88" s="126">
        <v>6472.754000000001</v>
      </c>
      <c r="I88" s="127">
        <v>6331.541375563997</v>
      </c>
      <c r="J88" s="127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6"/>
  <sheetViews>
    <sheetView zoomScalePageLayoutView="0" workbookViewId="0" topLeftCell="A1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262</v>
      </c>
      <c r="D7" s="22" t="s">
        <v>7</v>
      </c>
      <c r="E7" s="22">
        <v>1</v>
      </c>
      <c r="F7" s="23" t="str">
        <f>CONCATENATE(D6,"=100")</f>
        <v>2015=100</v>
      </c>
      <c r="G7" s="24"/>
      <c r="H7" s="21" t="s">
        <v>262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21"/>
      <c r="I9" s="121"/>
      <c r="J9" s="121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21"/>
      <c r="I10" s="121"/>
      <c r="J10" s="121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1"/>
      <c r="I11" s="121"/>
      <c r="J11" s="121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21"/>
      <c r="I12" s="121"/>
      <c r="J12" s="121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22"/>
      <c r="I13" s="123"/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85</v>
      </c>
      <c r="D17" s="39">
        <v>144.83</v>
      </c>
      <c r="E17" s="39">
        <v>145</v>
      </c>
      <c r="F17" s="40">
        <f>IF(D17&gt;0,100*E17/D17,0)</f>
        <v>100.11737899606435</v>
      </c>
      <c r="G17" s="41"/>
      <c r="H17" s="122">
        <v>0.11</v>
      </c>
      <c r="I17" s="123">
        <v>0.203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1"/>
      <c r="I19" s="121"/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22"/>
      <c r="I22" s="123"/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22"/>
      <c r="I24" s="123"/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22"/>
      <c r="I26" s="123"/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8200</v>
      </c>
      <c r="D28" s="31">
        <v>6348</v>
      </c>
      <c r="E28" s="31">
        <v>6500</v>
      </c>
      <c r="F28" s="32"/>
      <c r="G28" s="32"/>
      <c r="H28" s="121">
        <v>31.308</v>
      </c>
      <c r="I28" s="121">
        <v>21.432</v>
      </c>
      <c r="J28" s="121"/>
      <c r="K28" s="33"/>
    </row>
    <row r="29" spans="1:11" s="34" customFormat="1" ht="11.25" customHeight="1">
      <c r="A29" s="36" t="s">
        <v>22</v>
      </c>
      <c r="B29" s="30"/>
      <c r="C29" s="31">
        <v>12820</v>
      </c>
      <c r="D29" s="31">
        <v>2689</v>
      </c>
      <c r="E29" s="31">
        <v>2741</v>
      </c>
      <c r="F29" s="32"/>
      <c r="G29" s="32"/>
      <c r="H29" s="121">
        <v>20.928</v>
      </c>
      <c r="I29" s="121">
        <v>3.749</v>
      </c>
      <c r="J29" s="121"/>
      <c r="K29" s="33"/>
    </row>
    <row r="30" spans="1:11" s="34" customFormat="1" ht="11.25" customHeight="1">
      <c r="A30" s="36" t="s">
        <v>23</v>
      </c>
      <c r="B30" s="30"/>
      <c r="C30" s="31">
        <v>4512</v>
      </c>
      <c r="D30" s="31">
        <v>21650</v>
      </c>
      <c r="E30" s="31">
        <v>19718</v>
      </c>
      <c r="F30" s="32"/>
      <c r="G30" s="32"/>
      <c r="H30" s="121">
        <v>10.608</v>
      </c>
      <c r="I30" s="121">
        <v>46.289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25532</v>
      </c>
      <c r="D31" s="39">
        <v>30687</v>
      </c>
      <c r="E31" s="39">
        <v>28959</v>
      </c>
      <c r="F31" s="40">
        <f>IF(D31&gt;0,100*E31/D31,0)</f>
        <v>94.36895102160524</v>
      </c>
      <c r="G31" s="41"/>
      <c r="H31" s="122">
        <v>62.84400000000001</v>
      </c>
      <c r="I31" s="123">
        <v>71.47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397</v>
      </c>
      <c r="D33" s="31">
        <v>375</v>
      </c>
      <c r="E33" s="31">
        <v>350</v>
      </c>
      <c r="F33" s="32"/>
      <c r="G33" s="32"/>
      <c r="H33" s="121">
        <v>1.163</v>
      </c>
      <c r="I33" s="121">
        <v>0.897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727</v>
      </c>
      <c r="D34" s="31">
        <v>721</v>
      </c>
      <c r="E34" s="31">
        <v>796</v>
      </c>
      <c r="F34" s="32"/>
      <c r="G34" s="32"/>
      <c r="H34" s="121">
        <v>2.38</v>
      </c>
      <c r="I34" s="121">
        <v>2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15166</v>
      </c>
      <c r="D35" s="31">
        <v>15000</v>
      </c>
      <c r="E35" s="31">
        <v>7000</v>
      </c>
      <c r="F35" s="32"/>
      <c r="G35" s="32"/>
      <c r="H35" s="121">
        <v>47.796</v>
      </c>
      <c r="I35" s="121">
        <v>45.2</v>
      </c>
      <c r="J35" s="121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21"/>
      <c r="I36" s="121"/>
      <c r="J36" s="121"/>
      <c r="K36" s="33"/>
    </row>
    <row r="37" spans="1:11" s="43" customFormat="1" ht="11.25" customHeight="1">
      <c r="A37" s="37" t="s">
        <v>29</v>
      </c>
      <c r="B37" s="38"/>
      <c r="C37" s="39">
        <v>16290</v>
      </c>
      <c r="D37" s="39">
        <v>16096</v>
      </c>
      <c r="E37" s="39">
        <v>8146</v>
      </c>
      <c r="F37" s="40">
        <f>IF(D37&gt;0,100*E37/D37,0)</f>
        <v>50.608846918489064</v>
      </c>
      <c r="G37" s="41"/>
      <c r="H37" s="122">
        <v>51.339</v>
      </c>
      <c r="I37" s="123">
        <v>48.097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14043</v>
      </c>
      <c r="D39" s="39">
        <v>14040</v>
      </c>
      <c r="E39" s="39">
        <v>14040</v>
      </c>
      <c r="F39" s="40">
        <f>IF(D39&gt;0,100*E39/D39,0)</f>
        <v>100</v>
      </c>
      <c r="G39" s="41"/>
      <c r="H39" s="122">
        <v>21.359</v>
      </c>
      <c r="I39" s="123">
        <v>19.225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12835</v>
      </c>
      <c r="D41" s="31">
        <v>12030</v>
      </c>
      <c r="E41" s="31">
        <v>10950</v>
      </c>
      <c r="F41" s="32"/>
      <c r="G41" s="32"/>
      <c r="H41" s="121">
        <v>17.247</v>
      </c>
      <c r="I41" s="121">
        <v>24.796</v>
      </c>
      <c r="J41" s="121"/>
      <c r="K41" s="33"/>
    </row>
    <row r="42" spans="1:11" s="34" customFormat="1" ht="11.25" customHeight="1">
      <c r="A42" s="36" t="s">
        <v>32</v>
      </c>
      <c r="B42" s="30"/>
      <c r="C42" s="31">
        <v>3500</v>
      </c>
      <c r="D42" s="31">
        <v>4000</v>
      </c>
      <c r="E42" s="31">
        <v>4000</v>
      </c>
      <c r="F42" s="32"/>
      <c r="G42" s="32"/>
      <c r="H42" s="121">
        <v>12.407</v>
      </c>
      <c r="I42" s="121">
        <v>13</v>
      </c>
      <c r="J42" s="121"/>
      <c r="K42" s="33"/>
    </row>
    <row r="43" spans="1:11" s="34" customFormat="1" ht="11.25" customHeight="1">
      <c r="A43" s="36" t="s">
        <v>33</v>
      </c>
      <c r="B43" s="30"/>
      <c r="C43" s="31">
        <v>1200</v>
      </c>
      <c r="D43" s="31">
        <v>1100</v>
      </c>
      <c r="E43" s="31">
        <v>1100</v>
      </c>
      <c r="F43" s="32"/>
      <c r="G43" s="32"/>
      <c r="H43" s="121">
        <v>2.64</v>
      </c>
      <c r="I43" s="121">
        <v>3.08</v>
      </c>
      <c r="J43" s="121"/>
      <c r="K43" s="33"/>
    </row>
    <row r="44" spans="1:11" s="34" customFormat="1" ht="11.25" customHeight="1">
      <c r="A44" s="36" t="s">
        <v>34</v>
      </c>
      <c r="B44" s="30"/>
      <c r="C44" s="31">
        <v>10000</v>
      </c>
      <c r="D44" s="31">
        <v>10000</v>
      </c>
      <c r="E44" s="31">
        <v>10000</v>
      </c>
      <c r="F44" s="32"/>
      <c r="G44" s="32"/>
      <c r="H44" s="121">
        <v>21.981</v>
      </c>
      <c r="I44" s="121">
        <v>31.005</v>
      </c>
      <c r="J44" s="121"/>
      <c r="K44" s="33"/>
    </row>
    <row r="45" spans="1:11" s="34" customFormat="1" ht="11.25" customHeight="1">
      <c r="A45" s="36" t="s">
        <v>35</v>
      </c>
      <c r="B45" s="30"/>
      <c r="C45" s="31">
        <v>3000</v>
      </c>
      <c r="D45" s="31">
        <v>2800</v>
      </c>
      <c r="E45" s="31">
        <v>2000</v>
      </c>
      <c r="F45" s="32"/>
      <c r="G45" s="32"/>
      <c r="H45" s="121">
        <v>5.818</v>
      </c>
      <c r="I45" s="121">
        <v>7.168</v>
      </c>
      <c r="J45" s="121"/>
      <c r="K45" s="33"/>
    </row>
    <row r="46" spans="1:11" s="34" customFormat="1" ht="11.25" customHeight="1">
      <c r="A46" s="36" t="s">
        <v>36</v>
      </c>
      <c r="B46" s="30"/>
      <c r="C46" s="31">
        <v>24000</v>
      </c>
      <c r="D46" s="31">
        <v>19000</v>
      </c>
      <c r="E46" s="31">
        <v>15000</v>
      </c>
      <c r="F46" s="32"/>
      <c r="G46" s="32"/>
      <c r="H46" s="121">
        <v>45.559</v>
      </c>
      <c r="I46" s="121">
        <v>44.26</v>
      </c>
      <c r="J46" s="121"/>
      <c r="K46" s="33"/>
    </row>
    <row r="47" spans="1:11" s="34" customFormat="1" ht="11.25" customHeight="1">
      <c r="A47" s="36" t="s">
        <v>37</v>
      </c>
      <c r="B47" s="30"/>
      <c r="C47" s="31">
        <v>5000</v>
      </c>
      <c r="D47" s="31">
        <v>5000</v>
      </c>
      <c r="E47" s="31">
        <v>5000</v>
      </c>
      <c r="F47" s="32"/>
      <c r="G47" s="32"/>
      <c r="H47" s="121">
        <v>12.89</v>
      </c>
      <c r="I47" s="121">
        <v>13.52</v>
      </c>
      <c r="J47" s="121"/>
      <c r="K47" s="33"/>
    </row>
    <row r="48" spans="1:11" s="34" customFormat="1" ht="11.25" customHeight="1">
      <c r="A48" s="36" t="s">
        <v>38</v>
      </c>
      <c r="B48" s="30"/>
      <c r="C48" s="31">
        <v>2682</v>
      </c>
      <c r="D48" s="31">
        <v>2006</v>
      </c>
      <c r="E48" s="31">
        <v>2000</v>
      </c>
      <c r="F48" s="32"/>
      <c r="G48" s="32"/>
      <c r="H48" s="121">
        <v>6.444</v>
      </c>
      <c r="I48" s="121">
        <v>5.695</v>
      </c>
      <c r="J48" s="121"/>
      <c r="K48" s="33"/>
    </row>
    <row r="49" spans="1:11" s="34" customFormat="1" ht="11.25" customHeight="1">
      <c r="A49" s="36" t="s">
        <v>39</v>
      </c>
      <c r="B49" s="30"/>
      <c r="C49" s="31">
        <v>11560</v>
      </c>
      <c r="D49" s="31">
        <v>9237</v>
      </c>
      <c r="E49" s="31">
        <v>9600</v>
      </c>
      <c r="F49" s="32"/>
      <c r="G49" s="32"/>
      <c r="H49" s="121">
        <v>22.341</v>
      </c>
      <c r="I49" s="121">
        <v>24.165</v>
      </c>
      <c r="J49" s="121"/>
      <c r="K49" s="33"/>
    </row>
    <row r="50" spans="1:11" s="43" customFormat="1" ht="11.25" customHeight="1">
      <c r="A50" s="44" t="s">
        <v>40</v>
      </c>
      <c r="B50" s="38"/>
      <c r="C50" s="39">
        <v>73777</v>
      </c>
      <c r="D50" s="39">
        <v>65173</v>
      </c>
      <c r="E50" s="39">
        <v>59650</v>
      </c>
      <c r="F50" s="40">
        <f>IF(D50&gt;0,100*E50/D50,0)</f>
        <v>91.5256317800316</v>
      </c>
      <c r="G50" s="41"/>
      <c r="H50" s="122">
        <v>147.327</v>
      </c>
      <c r="I50" s="123">
        <v>166.689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542</v>
      </c>
      <c r="D52" s="39">
        <v>542</v>
      </c>
      <c r="E52" s="39">
        <v>542</v>
      </c>
      <c r="F52" s="40">
        <f>IF(D52&gt;0,100*E52/D52,0)</f>
        <v>100</v>
      </c>
      <c r="G52" s="41"/>
      <c r="H52" s="122">
        <v>0.869</v>
      </c>
      <c r="I52" s="123">
        <v>0.869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33000</v>
      </c>
      <c r="D54" s="31">
        <v>33022</v>
      </c>
      <c r="E54" s="31">
        <v>36000</v>
      </c>
      <c r="F54" s="32"/>
      <c r="G54" s="32"/>
      <c r="H54" s="121">
        <v>45.9</v>
      </c>
      <c r="I54" s="121">
        <v>55.632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59800</v>
      </c>
      <c r="D55" s="31">
        <v>45360</v>
      </c>
      <c r="E55" s="31">
        <v>45360</v>
      </c>
      <c r="F55" s="32"/>
      <c r="G55" s="32"/>
      <c r="H55" s="121">
        <v>125.92</v>
      </c>
      <c r="I55" s="121">
        <v>133.607</v>
      </c>
      <c r="J55" s="121"/>
      <c r="K55" s="33"/>
    </row>
    <row r="56" spans="1:11" s="34" customFormat="1" ht="11.25" customHeight="1">
      <c r="A56" s="36" t="s">
        <v>44</v>
      </c>
      <c r="B56" s="30"/>
      <c r="C56" s="31">
        <v>68250</v>
      </c>
      <c r="D56" s="31">
        <v>32850</v>
      </c>
      <c r="E56" s="31">
        <v>29800</v>
      </c>
      <c r="F56" s="32"/>
      <c r="G56" s="32"/>
      <c r="H56" s="121">
        <v>144.043</v>
      </c>
      <c r="I56" s="121">
        <v>72.27</v>
      </c>
      <c r="J56" s="121"/>
      <c r="K56" s="33"/>
    </row>
    <row r="57" spans="1:11" s="34" customFormat="1" ht="11.25" customHeight="1">
      <c r="A57" s="36" t="s">
        <v>45</v>
      </c>
      <c r="B57" s="30"/>
      <c r="C57" s="31">
        <v>9450</v>
      </c>
      <c r="D57" s="31">
        <v>8333</v>
      </c>
      <c r="E57" s="31">
        <v>8349</v>
      </c>
      <c r="F57" s="32"/>
      <c r="G57" s="32"/>
      <c r="H57" s="121">
        <v>16.065</v>
      </c>
      <c r="I57" s="121">
        <v>14.408</v>
      </c>
      <c r="J57" s="121"/>
      <c r="K57" s="33"/>
    </row>
    <row r="58" spans="1:11" s="34" customFormat="1" ht="11.25" customHeight="1">
      <c r="A58" s="36" t="s">
        <v>46</v>
      </c>
      <c r="B58" s="30"/>
      <c r="C58" s="31">
        <v>2781</v>
      </c>
      <c r="D58" s="31">
        <v>4143</v>
      </c>
      <c r="E58" s="31">
        <v>4140</v>
      </c>
      <c r="F58" s="32"/>
      <c r="G58" s="32"/>
      <c r="H58" s="121">
        <v>4.172</v>
      </c>
      <c r="I58" s="121">
        <v>5.22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173281</v>
      </c>
      <c r="D59" s="39">
        <v>123708</v>
      </c>
      <c r="E59" s="39">
        <v>123649</v>
      </c>
      <c r="F59" s="40">
        <f>IF(D59&gt;0,100*E59/D59,0)</f>
        <v>99.95230704562357</v>
      </c>
      <c r="G59" s="41"/>
      <c r="H59" s="122">
        <v>336.1</v>
      </c>
      <c r="I59" s="123">
        <v>281.13700000000006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1832</v>
      </c>
      <c r="D61" s="31">
        <v>1025</v>
      </c>
      <c r="E61" s="31">
        <v>900</v>
      </c>
      <c r="F61" s="32"/>
      <c r="G61" s="32"/>
      <c r="H61" s="121">
        <v>2.942</v>
      </c>
      <c r="I61" s="121">
        <v>1.48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425</v>
      </c>
      <c r="D62" s="31">
        <v>450</v>
      </c>
      <c r="E62" s="31">
        <v>300</v>
      </c>
      <c r="F62" s="32"/>
      <c r="G62" s="32"/>
      <c r="H62" s="121">
        <v>0.208</v>
      </c>
      <c r="I62" s="121">
        <v>0.42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2250</v>
      </c>
      <c r="D63" s="31">
        <v>2132</v>
      </c>
      <c r="E63" s="31">
        <v>2050</v>
      </c>
      <c r="F63" s="32"/>
      <c r="G63" s="32"/>
      <c r="H63" s="121">
        <v>0.923</v>
      </c>
      <c r="I63" s="121">
        <v>3.14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4507</v>
      </c>
      <c r="D64" s="39">
        <v>3607</v>
      </c>
      <c r="E64" s="39">
        <v>3250</v>
      </c>
      <c r="F64" s="40">
        <f>IF(D64&gt;0,100*E64/D64,0)</f>
        <v>90.10257831993346</v>
      </c>
      <c r="G64" s="41"/>
      <c r="H64" s="122">
        <v>4.073</v>
      </c>
      <c r="I64" s="123">
        <v>5.04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10085</v>
      </c>
      <c r="D66" s="39">
        <v>8100</v>
      </c>
      <c r="E66" s="39">
        <v>10085</v>
      </c>
      <c r="F66" s="40">
        <f>IF(D66&gt;0,100*E66/D66,0)</f>
        <v>124.50617283950618</v>
      </c>
      <c r="G66" s="41"/>
      <c r="H66" s="122">
        <v>3.575</v>
      </c>
      <c r="I66" s="123">
        <v>5.901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21"/>
      <c r="I68" s="121"/>
      <c r="J68" s="121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21"/>
      <c r="I69" s="121"/>
      <c r="J69" s="121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22"/>
      <c r="I70" s="123"/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10760</v>
      </c>
      <c r="D72" s="31">
        <v>11130</v>
      </c>
      <c r="E72" s="31">
        <v>11130</v>
      </c>
      <c r="F72" s="32"/>
      <c r="G72" s="32"/>
      <c r="H72" s="121">
        <v>3.954</v>
      </c>
      <c r="I72" s="121">
        <v>18.368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6013</v>
      </c>
      <c r="D73" s="31">
        <v>6663</v>
      </c>
      <c r="E73" s="31">
        <v>6600</v>
      </c>
      <c r="F73" s="32"/>
      <c r="G73" s="32"/>
      <c r="H73" s="121">
        <v>21.9</v>
      </c>
      <c r="I73" s="121">
        <v>17.82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6637</v>
      </c>
      <c r="D74" s="31">
        <v>8075</v>
      </c>
      <c r="E74" s="31">
        <v>8080</v>
      </c>
      <c r="F74" s="32"/>
      <c r="G74" s="32"/>
      <c r="H74" s="121">
        <v>14.1</v>
      </c>
      <c r="I74" s="121">
        <v>12.112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36497</v>
      </c>
      <c r="D75" s="31">
        <v>37287</v>
      </c>
      <c r="E75" s="31">
        <v>37287</v>
      </c>
      <c r="F75" s="32"/>
      <c r="G75" s="32"/>
      <c r="H75" s="121">
        <v>24.529</v>
      </c>
      <c r="I75" s="121">
        <v>34.341327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790</v>
      </c>
      <c r="D76" s="31">
        <v>1183</v>
      </c>
      <c r="E76" s="31">
        <v>1100</v>
      </c>
      <c r="F76" s="32"/>
      <c r="G76" s="32"/>
      <c r="H76" s="121">
        <v>1.625</v>
      </c>
      <c r="I76" s="121">
        <v>2.958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3308</v>
      </c>
      <c r="D77" s="31">
        <v>5030</v>
      </c>
      <c r="E77" s="31">
        <v>4800</v>
      </c>
      <c r="F77" s="32"/>
      <c r="G77" s="32"/>
      <c r="H77" s="121">
        <v>5.86</v>
      </c>
      <c r="I77" s="121">
        <v>15.09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1472</v>
      </c>
      <c r="D78" s="31">
        <v>2250</v>
      </c>
      <c r="E78" s="31">
        <v>2250</v>
      </c>
      <c r="F78" s="32"/>
      <c r="G78" s="32"/>
      <c r="H78" s="121">
        <v>2.877</v>
      </c>
      <c r="I78" s="121">
        <v>5.737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850</v>
      </c>
      <c r="D79" s="31">
        <v>500</v>
      </c>
      <c r="E79" s="31">
        <v>800</v>
      </c>
      <c r="F79" s="32"/>
      <c r="G79" s="32"/>
      <c r="H79" s="121">
        <v>1.785</v>
      </c>
      <c r="I79" s="121">
        <v>1.2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66327</v>
      </c>
      <c r="D80" s="39">
        <v>72118</v>
      </c>
      <c r="E80" s="39">
        <v>72047</v>
      </c>
      <c r="F80" s="40">
        <f>IF(D80&gt;0,100*E80/D80,0)</f>
        <v>99.9015502371114</v>
      </c>
      <c r="G80" s="41"/>
      <c r="H80" s="122">
        <v>76.63</v>
      </c>
      <c r="I80" s="123">
        <v>107.626327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64</v>
      </c>
      <c r="D82" s="31"/>
      <c r="E82" s="31"/>
      <c r="F82" s="32"/>
      <c r="G82" s="32"/>
      <c r="H82" s="121">
        <v>0.096</v>
      </c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21"/>
      <c r="I83" s="121"/>
      <c r="J83" s="121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22"/>
      <c r="I84" s="123"/>
      <c r="J84" s="123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>
        <v>384533</v>
      </c>
      <c r="D88" s="54">
        <v>334215.83</v>
      </c>
      <c r="E88" s="54">
        <v>320513</v>
      </c>
      <c r="F88" s="55">
        <f>IF(D88&gt;0,100*E88/D88,0)</f>
        <v>95.90000569392538</v>
      </c>
      <c r="G88" s="41"/>
      <c r="H88" s="126">
        <v>704.3220000000001</v>
      </c>
      <c r="I88" s="127">
        <v>706.257327</v>
      </c>
      <c r="J88" s="127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6"/>
  <sheetViews>
    <sheetView zoomScalePageLayoutView="0" workbookViewId="0" topLeftCell="A1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262</v>
      </c>
      <c r="D7" s="22" t="s">
        <v>7</v>
      </c>
      <c r="E7" s="22">
        <v>1</v>
      </c>
      <c r="F7" s="23" t="str">
        <f>CONCATENATE(D6,"=100")</f>
        <v>2015=100</v>
      </c>
      <c r="G7" s="24"/>
      <c r="H7" s="21" t="s">
        <v>262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49</v>
      </c>
      <c r="D9" s="31">
        <v>144</v>
      </c>
      <c r="E9" s="31">
        <v>57</v>
      </c>
      <c r="F9" s="32"/>
      <c r="G9" s="32"/>
      <c r="H9" s="121">
        <v>0.129</v>
      </c>
      <c r="I9" s="121">
        <v>0.379</v>
      </c>
      <c r="J9" s="121"/>
      <c r="K9" s="33"/>
    </row>
    <row r="10" spans="1:11" s="34" customFormat="1" ht="11.25" customHeight="1">
      <c r="A10" s="36" t="s">
        <v>9</v>
      </c>
      <c r="B10" s="30"/>
      <c r="C10" s="31">
        <v>189</v>
      </c>
      <c r="D10" s="31">
        <v>188.89449639979205</v>
      </c>
      <c r="E10" s="31">
        <v>244</v>
      </c>
      <c r="F10" s="32"/>
      <c r="G10" s="32"/>
      <c r="H10" s="121">
        <v>0.382</v>
      </c>
      <c r="I10" s="121">
        <v>0.381</v>
      </c>
      <c r="J10" s="121"/>
      <c r="K10" s="33"/>
    </row>
    <row r="11" spans="1:11" s="34" customFormat="1" ht="11.25" customHeight="1">
      <c r="A11" s="29" t="s">
        <v>10</v>
      </c>
      <c r="B11" s="30"/>
      <c r="C11" s="31">
        <v>315</v>
      </c>
      <c r="D11" s="31">
        <v>315.07252888174537</v>
      </c>
      <c r="E11" s="31">
        <v>317</v>
      </c>
      <c r="F11" s="32"/>
      <c r="G11" s="32"/>
      <c r="H11" s="121">
        <v>0.653</v>
      </c>
      <c r="I11" s="121">
        <v>0.635</v>
      </c>
      <c r="J11" s="121"/>
      <c r="K11" s="33"/>
    </row>
    <row r="12" spans="1:11" s="34" customFormat="1" ht="11.25" customHeight="1">
      <c r="A12" s="36" t="s">
        <v>11</v>
      </c>
      <c r="B12" s="30"/>
      <c r="C12" s="31">
        <v>2</v>
      </c>
      <c r="D12" s="31">
        <v>3</v>
      </c>
      <c r="E12" s="31">
        <v>1</v>
      </c>
      <c r="F12" s="32"/>
      <c r="G12" s="32"/>
      <c r="H12" s="121">
        <v>0.004</v>
      </c>
      <c r="I12" s="121">
        <v>0.008</v>
      </c>
      <c r="J12" s="121"/>
      <c r="K12" s="33"/>
    </row>
    <row r="13" spans="1:11" s="43" customFormat="1" ht="11.25" customHeight="1">
      <c r="A13" s="37" t="s">
        <v>12</v>
      </c>
      <c r="B13" s="38"/>
      <c r="C13" s="39">
        <v>555</v>
      </c>
      <c r="D13" s="39">
        <v>650.9670252815374</v>
      </c>
      <c r="E13" s="39">
        <v>619</v>
      </c>
      <c r="F13" s="40">
        <f>IF(D13&gt;0,100*E13/D13,0)</f>
        <v>95.08930190930762</v>
      </c>
      <c r="G13" s="41"/>
      <c r="H13" s="122">
        <v>1.1680000000000001</v>
      </c>
      <c r="I13" s="123">
        <v>1.403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22"/>
      <c r="I17" s="123"/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14870</v>
      </c>
      <c r="D19" s="31">
        <v>14097</v>
      </c>
      <c r="E19" s="31">
        <v>14097</v>
      </c>
      <c r="F19" s="32"/>
      <c r="G19" s="32"/>
      <c r="H19" s="121">
        <v>62.454</v>
      </c>
      <c r="I19" s="121">
        <v>59.207</v>
      </c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>
        <v>14870</v>
      </c>
      <c r="D22" s="39">
        <v>14097</v>
      </c>
      <c r="E22" s="39">
        <v>14097</v>
      </c>
      <c r="F22" s="40">
        <f>IF(D22&gt;0,100*E22/D22,0)</f>
        <v>100</v>
      </c>
      <c r="G22" s="41"/>
      <c r="H22" s="122">
        <v>62.454</v>
      </c>
      <c r="I22" s="123">
        <v>59.207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94510</v>
      </c>
      <c r="D24" s="39">
        <v>88500</v>
      </c>
      <c r="E24" s="39">
        <v>90000</v>
      </c>
      <c r="F24" s="40">
        <f>IF(D24&gt;0,100*E24/D24,0)</f>
        <v>101.69491525423729</v>
      </c>
      <c r="G24" s="41"/>
      <c r="H24" s="122">
        <v>349.672</v>
      </c>
      <c r="I24" s="123">
        <v>329.39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18058</v>
      </c>
      <c r="D26" s="39">
        <v>19000</v>
      </c>
      <c r="E26" s="39">
        <v>19000</v>
      </c>
      <c r="F26" s="40">
        <f>IF(D26&gt;0,100*E26/D26,0)</f>
        <v>100</v>
      </c>
      <c r="G26" s="41"/>
      <c r="H26" s="122">
        <v>67.787</v>
      </c>
      <c r="I26" s="123">
        <v>60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187731</v>
      </c>
      <c r="D28" s="31">
        <v>172020</v>
      </c>
      <c r="E28" s="31">
        <v>177000</v>
      </c>
      <c r="F28" s="32"/>
      <c r="G28" s="32"/>
      <c r="H28" s="121">
        <v>662.529</v>
      </c>
      <c r="I28" s="121">
        <v>570.585</v>
      </c>
      <c r="J28" s="121"/>
      <c r="K28" s="33"/>
    </row>
    <row r="29" spans="1:11" s="34" customFormat="1" ht="11.25" customHeight="1">
      <c r="A29" s="36" t="s">
        <v>22</v>
      </c>
      <c r="B29" s="30"/>
      <c r="C29" s="31">
        <v>94012</v>
      </c>
      <c r="D29" s="31">
        <v>101713</v>
      </c>
      <c r="E29" s="31">
        <v>101713</v>
      </c>
      <c r="F29" s="32"/>
      <c r="G29" s="32"/>
      <c r="H29" s="121">
        <v>164.492</v>
      </c>
      <c r="I29" s="121">
        <v>174.093</v>
      </c>
      <c r="J29" s="121"/>
      <c r="K29" s="33"/>
    </row>
    <row r="30" spans="1:11" s="34" customFormat="1" ht="11.25" customHeight="1">
      <c r="A30" s="36" t="s">
        <v>23</v>
      </c>
      <c r="B30" s="30"/>
      <c r="C30" s="31">
        <v>175964</v>
      </c>
      <c r="D30" s="31">
        <v>143712</v>
      </c>
      <c r="E30" s="31">
        <v>148812</v>
      </c>
      <c r="F30" s="32"/>
      <c r="G30" s="32"/>
      <c r="H30" s="121">
        <v>413.702</v>
      </c>
      <c r="I30" s="121">
        <v>335.951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457707</v>
      </c>
      <c r="D31" s="39">
        <v>417445</v>
      </c>
      <c r="E31" s="39">
        <v>427525</v>
      </c>
      <c r="F31" s="40">
        <f>IF(D31&gt;0,100*E31/D31,0)</f>
        <v>102.414689360275</v>
      </c>
      <c r="G31" s="41"/>
      <c r="H31" s="122">
        <v>1240.723</v>
      </c>
      <c r="I31" s="123">
        <v>1080.629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39316</v>
      </c>
      <c r="D33" s="31">
        <v>36628</v>
      </c>
      <c r="E33" s="31">
        <v>33350</v>
      </c>
      <c r="F33" s="32"/>
      <c r="G33" s="32"/>
      <c r="H33" s="121">
        <v>115.131</v>
      </c>
      <c r="I33" s="121">
        <v>80.985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17437</v>
      </c>
      <c r="D34" s="31">
        <v>17430</v>
      </c>
      <c r="E34" s="31">
        <v>19000</v>
      </c>
      <c r="F34" s="32"/>
      <c r="G34" s="32"/>
      <c r="H34" s="121">
        <v>71.992</v>
      </c>
      <c r="I34" s="121">
        <v>58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94736</v>
      </c>
      <c r="D35" s="31">
        <v>85000</v>
      </c>
      <c r="E35" s="31">
        <v>93000</v>
      </c>
      <c r="F35" s="32"/>
      <c r="G35" s="32"/>
      <c r="H35" s="121">
        <v>293.601</v>
      </c>
      <c r="I35" s="121">
        <v>254.8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15853</v>
      </c>
      <c r="D36" s="31">
        <v>14961</v>
      </c>
      <c r="E36" s="31">
        <v>14961</v>
      </c>
      <c r="F36" s="32"/>
      <c r="G36" s="32"/>
      <c r="H36" s="121">
        <v>42.844</v>
      </c>
      <c r="I36" s="121">
        <v>38.898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167342</v>
      </c>
      <c r="D37" s="39">
        <v>154019</v>
      </c>
      <c r="E37" s="39">
        <v>160311</v>
      </c>
      <c r="F37" s="40">
        <f>IF(D37&gt;0,100*E37/D37,0)</f>
        <v>104.08521026626585</v>
      </c>
      <c r="G37" s="41"/>
      <c r="H37" s="122">
        <v>523.568</v>
      </c>
      <c r="I37" s="123">
        <v>432.68300000000005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9362</v>
      </c>
      <c r="D39" s="39">
        <v>9360</v>
      </c>
      <c r="E39" s="39">
        <v>9360</v>
      </c>
      <c r="F39" s="40">
        <f>IF(D39&gt;0,100*E39/D39,0)</f>
        <v>100</v>
      </c>
      <c r="G39" s="41"/>
      <c r="H39" s="122">
        <v>14.24</v>
      </c>
      <c r="I39" s="123">
        <v>12.815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38542</v>
      </c>
      <c r="D41" s="31">
        <v>36726</v>
      </c>
      <c r="E41" s="31">
        <v>47650</v>
      </c>
      <c r="F41" s="32"/>
      <c r="G41" s="32"/>
      <c r="H41" s="121">
        <v>65.591</v>
      </c>
      <c r="I41" s="121">
        <v>95.469</v>
      </c>
      <c r="J41" s="121"/>
      <c r="K41" s="33"/>
    </row>
    <row r="42" spans="1:11" s="34" customFormat="1" ht="11.25" customHeight="1">
      <c r="A42" s="36" t="s">
        <v>32</v>
      </c>
      <c r="B42" s="30"/>
      <c r="C42" s="31">
        <v>153174</v>
      </c>
      <c r="D42" s="31">
        <v>149598</v>
      </c>
      <c r="E42" s="31">
        <v>148000</v>
      </c>
      <c r="F42" s="32"/>
      <c r="G42" s="32"/>
      <c r="H42" s="121">
        <v>549.945</v>
      </c>
      <c r="I42" s="121">
        <v>486.051</v>
      </c>
      <c r="J42" s="121"/>
      <c r="K42" s="33"/>
    </row>
    <row r="43" spans="1:11" s="34" customFormat="1" ht="11.25" customHeight="1">
      <c r="A43" s="36" t="s">
        <v>33</v>
      </c>
      <c r="B43" s="30"/>
      <c r="C43" s="31">
        <v>20251</v>
      </c>
      <c r="D43" s="31">
        <v>17572</v>
      </c>
      <c r="E43" s="31">
        <v>18000</v>
      </c>
      <c r="F43" s="32"/>
      <c r="G43" s="32"/>
      <c r="H43" s="121">
        <v>58.457</v>
      </c>
      <c r="I43" s="121">
        <v>57.692</v>
      </c>
      <c r="J43" s="121"/>
      <c r="K43" s="33"/>
    </row>
    <row r="44" spans="1:11" s="34" customFormat="1" ht="11.25" customHeight="1">
      <c r="A44" s="36" t="s">
        <v>34</v>
      </c>
      <c r="B44" s="30"/>
      <c r="C44" s="31">
        <v>125205</v>
      </c>
      <c r="D44" s="31">
        <v>113407</v>
      </c>
      <c r="E44" s="31">
        <v>113000</v>
      </c>
      <c r="F44" s="32"/>
      <c r="G44" s="32"/>
      <c r="H44" s="121">
        <v>349.591</v>
      </c>
      <c r="I44" s="121">
        <v>347.832</v>
      </c>
      <c r="J44" s="121"/>
      <c r="K44" s="33"/>
    </row>
    <row r="45" spans="1:11" s="34" customFormat="1" ht="11.25" customHeight="1">
      <c r="A45" s="36" t="s">
        <v>35</v>
      </c>
      <c r="B45" s="30"/>
      <c r="C45" s="31">
        <v>38788</v>
      </c>
      <c r="D45" s="31">
        <v>33816</v>
      </c>
      <c r="E45" s="31">
        <v>36000</v>
      </c>
      <c r="F45" s="32"/>
      <c r="G45" s="32"/>
      <c r="H45" s="121">
        <v>74.703</v>
      </c>
      <c r="I45" s="121">
        <v>89.775</v>
      </c>
      <c r="J45" s="121"/>
      <c r="K45" s="33"/>
    </row>
    <row r="46" spans="1:11" s="34" customFormat="1" ht="11.25" customHeight="1">
      <c r="A46" s="36" t="s">
        <v>36</v>
      </c>
      <c r="B46" s="30"/>
      <c r="C46" s="31">
        <v>64402</v>
      </c>
      <c r="D46" s="31">
        <v>60448</v>
      </c>
      <c r="E46" s="31">
        <v>55000</v>
      </c>
      <c r="F46" s="32"/>
      <c r="G46" s="32"/>
      <c r="H46" s="121">
        <v>124.061</v>
      </c>
      <c r="I46" s="121">
        <v>149.948</v>
      </c>
      <c r="J46" s="121"/>
      <c r="K46" s="33"/>
    </row>
    <row r="47" spans="1:11" s="34" customFormat="1" ht="11.25" customHeight="1">
      <c r="A47" s="36" t="s">
        <v>37</v>
      </c>
      <c r="B47" s="30"/>
      <c r="C47" s="31">
        <v>99934</v>
      </c>
      <c r="D47" s="31">
        <v>94638</v>
      </c>
      <c r="E47" s="31">
        <v>95000</v>
      </c>
      <c r="F47" s="32"/>
      <c r="G47" s="32"/>
      <c r="H47" s="121">
        <v>266.063</v>
      </c>
      <c r="I47" s="121">
        <v>262.458</v>
      </c>
      <c r="J47" s="121"/>
      <c r="K47" s="33"/>
    </row>
    <row r="48" spans="1:11" s="34" customFormat="1" ht="11.25" customHeight="1">
      <c r="A48" s="36" t="s">
        <v>38</v>
      </c>
      <c r="B48" s="30"/>
      <c r="C48" s="31">
        <v>213260</v>
      </c>
      <c r="D48" s="31">
        <v>187557</v>
      </c>
      <c r="E48" s="31">
        <v>187500</v>
      </c>
      <c r="F48" s="32"/>
      <c r="G48" s="32"/>
      <c r="H48" s="121">
        <v>512.254</v>
      </c>
      <c r="I48" s="121">
        <v>525.315</v>
      </c>
      <c r="J48" s="121"/>
      <c r="K48" s="33"/>
    </row>
    <row r="49" spans="1:11" s="34" customFormat="1" ht="11.25" customHeight="1">
      <c r="A49" s="36" t="s">
        <v>39</v>
      </c>
      <c r="B49" s="30"/>
      <c r="C49" s="31">
        <v>56084</v>
      </c>
      <c r="D49" s="31">
        <v>45203</v>
      </c>
      <c r="E49" s="31">
        <v>44300</v>
      </c>
      <c r="F49" s="32"/>
      <c r="G49" s="32"/>
      <c r="H49" s="121">
        <v>108.486</v>
      </c>
      <c r="I49" s="121">
        <v>118.5</v>
      </c>
      <c r="J49" s="121"/>
      <c r="K49" s="33"/>
    </row>
    <row r="50" spans="1:11" s="43" customFormat="1" ht="11.25" customHeight="1">
      <c r="A50" s="44" t="s">
        <v>40</v>
      </c>
      <c r="B50" s="38"/>
      <c r="C50" s="39">
        <v>809640</v>
      </c>
      <c r="D50" s="39">
        <v>738965</v>
      </c>
      <c r="E50" s="39">
        <v>744450</v>
      </c>
      <c r="F50" s="40">
        <f>IF(D50&gt;0,100*E50/D50,0)</f>
        <v>100.74225436928677</v>
      </c>
      <c r="G50" s="41"/>
      <c r="H50" s="122">
        <v>2109.151</v>
      </c>
      <c r="I50" s="123">
        <v>2133.04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38278</v>
      </c>
      <c r="D52" s="39">
        <v>38278</v>
      </c>
      <c r="E52" s="39">
        <v>38278</v>
      </c>
      <c r="F52" s="40">
        <f>IF(D52&gt;0,100*E52/D52,0)</f>
        <v>100</v>
      </c>
      <c r="G52" s="41"/>
      <c r="H52" s="122">
        <v>61.372</v>
      </c>
      <c r="I52" s="123">
        <v>61.372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128410</v>
      </c>
      <c r="D54" s="31">
        <v>121592</v>
      </c>
      <c r="E54" s="31">
        <v>120000</v>
      </c>
      <c r="F54" s="32"/>
      <c r="G54" s="32"/>
      <c r="H54" s="121">
        <v>232.209</v>
      </c>
      <c r="I54" s="121">
        <v>252.07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91269</v>
      </c>
      <c r="D55" s="31">
        <v>85466</v>
      </c>
      <c r="E55" s="31">
        <v>105840</v>
      </c>
      <c r="F55" s="32"/>
      <c r="G55" s="32"/>
      <c r="H55" s="121">
        <v>188.876</v>
      </c>
      <c r="I55" s="121">
        <v>200.401</v>
      </c>
      <c r="J55" s="121"/>
      <c r="K55" s="33"/>
    </row>
    <row r="56" spans="1:11" s="34" customFormat="1" ht="11.25" customHeight="1">
      <c r="A56" s="36" t="s">
        <v>44</v>
      </c>
      <c r="B56" s="30"/>
      <c r="C56" s="31">
        <v>215767</v>
      </c>
      <c r="D56" s="31">
        <v>227600</v>
      </c>
      <c r="E56" s="31">
        <v>242000</v>
      </c>
      <c r="F56" s="32"/>
      <c r="G56" s="32"/>
      <c r="H56" s="121">
        <v>813</v>
      </c>
      <c r="I56" s="121">
        <v>455.2</v>
      </c>
      <c r="J56" s="121"/>
      <c r="K56" s="33"/>
    </row>
    <row r="57" spans="1:11" s="34" customFormat="1" ht="11.25" customHeight="1">
      <c r="A57" s="36" t="s">
        <v>45</v>
      </c>
      <c r="B57" s="30"/>
      <c r="C57" s="31">
        <v>90174</v>
      </c>
      <c r="D57" s="31">
        <v>81626</v>
      </c>
      <c r="E57" s="31">
        <v>81779</v>
      </c>
      <c r="F57" s="32"/>
      <c r="G57" s="32"/>
      <c r="H57" s="121">
        <v>156.548</v>
      </c>
      <c r="I57" s="121">
        <v>141.125</v>
      </c>
      <c r="J57" s="121"/>
      <c r="K57" s="33"/>
    </row>
    <row r="58" spans="1:11" s="34" customFormat="1" ht="11.25" customHeight="1">
      <c r="A58" s="36" t="s">
        <v>46</v>
      </c>
      <c r="B58" s="30"/>
      <c r="C58" s="31">
        <v>148892</v>
      </c>
      <c r="D58" s="31">
        <v>145231</v>
      </c>
      <c r="E58" s="31">
        <v>141388</v>
      </c>
      <c r="F58" s="32"/>
      <c r="G58" s="32"/>
      <c r="H58" s="121">
        <v>279.665</v>
      </c>
      <c r="I58" s="121">
        <v>229.132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674512</v>
      </c>
      <c r="D59" s="39">
        <v>661515</v>
      </c>
      <c r="E59" s="39">
        <v>691007</v>
      </c>
      <c r="F59" s="40">
        <f>IF(D59&gt;0,100*E59/D59,0)</f>
        <v>104.45825113565074</v>
      </c>
      <c r="G59" s="41"/>
      <c r="H59" s="122">
        <v>1670.298</v>
      </c>
      <c r="I59" s="123">
        <v>1277.928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2173</v>
      </c>
      <c r="D61" s="31">
        <v>3075</v>
      </c>
      <c r="E61" s="31">
        <v>2700</v>
      </c>
      <c r="F61" s="32"/>
      <c r="G61" s="32"/>
      <c r="H61" s="121">
        <v>0.958</v>
      </c>
      <c r="I61" s="121">
        <v>4.46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4188</v>
      </c>
      <c r="D62" s="31">
        <v>4000</v>
      </c>
      <c r="E62" s="31">
        <v>3325</v>
      </c>
      <c r="F62" s="32"/>
      <c r="G62" s="32"/>
      <c r="H62" s="121">
        <v>1.785</v>
      </c>
      <c r="I62" s="121">
        <v>3.419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9000</v>
      </c>
      <c r="D63" s="31">
        <v>8526</v>
      </c>
      <c r="E63" s="31">
        <v>8196</v>
      </c>
      <c r="F63" s="32"/>
      <c r="G63" s="32"/>
      <c r="H63" s="121">
        <v>3.997</v>
      </c>
      <c r="I63" s="121">
        <v>12.56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15361</v>
      </c>
      <c r="D64" s="39">
        <v>15601</v>
      </c>
      <c r="E64" s="39">
        <v>14221</v>
      </c>
      <c r="F64" s="40">
        <f>IF(D64&gt;0,100*E64/D64,0)</f>
        <v>91.1544131786424</v>
      </c>
      <c r="G64" s="41"/>
      <c r="H64" s="122">
        <v>6.74</v>
      </c>
      <c r="I64" s="123">
        <v>20.439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10261</v>
      </c>
      <c r="D66" s="39">
        <v>11460</v>
      </c>
      <c r="E66" s="39">
        <v>10261</v>
      </c>
      <c r="F66" s="40">
        <f>IF(D66&gt;0,100*E66/D66,0)</f>
        <v>89.53752181500873</v>
      </c>
      <c r="G66" s="41"/>
      <c r="H66" s="122">
        <v>2.108</v>
      </c>
      <c r="I66" s="123">
        <v>12.622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43028</v>
      </c>
      <c r="D68" s="31">
        <v>47000</v>
      </c>
      <c r="E68" s="31">
        <v>47000</v>
      </c>
      <c r="F68" s="32"/>
      <c r="G68" s="32"/>
      <c r="H68" s="121">
        <v>65.403</v>
      </c>
      <c r="I68" s="121">
        <v>97</v>
      </c>
      <c r="J68" s="121"/>
      <c r="K68" s="33"/>
    </row>
    <row r="69" spans="1:11" s="34" customFormat="1" ht="11.25" customHeight="1">
      <c r="A69" s="36" t="s">
        <v>54</v>
      </c>
      <c r="B69" s="30"/>
      <c r="C69" s="31">
        <v>493</v>
      </c>
      <c r="D69" s="31">
        <v>740</v>
      </c>
      <c r="E69" s="31">
        <v>750</v>
      </c>
      <c r="F69" s="32"/>
      <c r="G69" s="32"/>
      <c r="H69" s="121">
        <v>0.672</v>
      </c>
      <c r="I69" s="121">
        <v>1.3</v>
      </c>
      <c r="J69" s="121"/>
      <c r="K69" s="33"/>
    </row>
    <row r="70" spans="1:11" s="43" customFormat="1" ht="11.25" customHeight="1">
      <c r="A70" s="37" t="s">
        <v>55</v>
      </c>
      <c r="B70" s="38"/>
      <c r="C70" s="39">
        <v>43521</v>
      </c>
      <c r="D70" s="39">
        <v>47740</v>
      </c>
      <c r="E70" s="39">
        <v>47750</v>
      </c>
      <c r="F70" s="40">
        <f>IF(D70&gt;0,100*E70/D70,0)</f>
        <v>100.02094679514035</v>
      </c>
      <c r="G70" s="41"/>
      <c r="H70" s="122">
        <v>66.075</v>
      </c>
      <c r="I70" s="123">
        <v>98.3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21"/>
      <c r="I72" s="121"/>
      <c r="J72" s="121"/>
      <c r="K72" s="33"/>
    </row>
    <row r="73" spans="1:11" s="34" customFormat="1" ht="11.25" customHeight="1">
      <c r="A73" s="36" t="s">
        <v>57</v>
      </c>
      <c r="B73" s="30"/>
      <c r="C73" s="31">
        <v>2150</v>
      </c>
      <c r="D73" s="31">
        <v>2365</v>
      </c>
      <c r="E73" s="31">
        <v>2400</v>
      </c>
      <c r="F73" s="32"/>
      <c r="G73" s="32"/>
      <c r="H73" s="121">
        <v>7.8</v>
      </c>
      <c r="I73" s="121">
        <v>6.4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1659</v>
      </c>
      <c r="D74" s="31">
        <v>2020</v>
      </c>
      <c r="E74" s="31">
        <v>2020</v>
      </c>
      <c r="F74" s="32"/>
      <c r="G74" s="32"/>
      <c r="H74" s="121">
        <v>3.403</v>
      </c>
      <c r="I74" s="121">
        <v>2.828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16358</v>
      </c>
      <c r="D75" s="31">
        <v>16713</v>
      </c>
      <c r="E75" s="31">
        <v>16713</v>
      </c>
      <c r="F75" s="32"/>
      <c r="G75" s="32"/>
      <c r="H75" s="121">
        <v>16.598</v>
      </c>
      <c r="I75" s="121">
        <v>27.994275000000002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190</v>
      </c>
      <c r="D76" s="31">
        <v>120</v>
      </c>
      <c r="E76" s="31">
        <v>150</v>
      </c>
      <c r="F76" s="32"/>
      <c r="G76" s="32"/>
      <c r="H76" s="121">
        <v>0.637</v>
      </c>
      <c r="I76" s="121">
        <v>0.42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5069</v>
      </c>
      <c r="D77" s="31">
        <v>3077</v>
      </c>
      <c r="E77" s="31">
        <v>3000</v>
      </c>
      <c r="F77" s="32"/>
      <c r="G77" s="32"/>
      <c r="H77" s="121">
        <v>9.16</v>
      </c>
      <c r="I77" s="121">
        <v>9.23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11906</v>
      </c>
      <c r="D78" s="31">
        <v>11200</v>
      </c>
      <c r="E78" s="31">
        <v>11200</v>
      </c>
      <c r="F78" s="32"/>
      <c r="G78" s="32"/>
      <c r="H78" s="121">
        <v>23.276</v>
      </c>
      <c r="I78" s="121">
        <v>29.12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16237</v>
      </c>
      <c r="D79" s="31">
        <v>14500</v>
      </c>
      <c r="E79" s="31">
        <v>15000</v>
      </c>
      <c r="F79" s="32"/>
      <c r="G79" s="32"/>
      <c r="H79" s="121">
        <v>42.557</v>
      </c>
      <c r="I79" s="121">
        <v>40.6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53569</v>
      </c>
      <c r="D80" s="39">
        <v>49995</v>
      </c>
      <c r="E80" s="39">
        <v>50483</v>
      </c>
      <c r="F80" s="40">
        <f>IF(D80&gt;0,100*E80/D80,0)</f>
        <v>100.97609760976097</v>
      </c>
      <c r="G80" s="41"/>
      <c r="H80" s="122">
        <v>103.431</v>
      </c>
      <c r="I80" s="123">
        <v>116.592275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66</v>
      </c>
      <c r="D82" s="31"/>
      <c r="E82" s="31"/>
      <c r="F82" s="32"/>
      <c r="G82" s="32"/>
      <c r="H82" s="121">
        <v>0.098</v>
      </c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>
        <v>81</v>
      </c>
      <c r="D83" s="31">
        <v>81</v>
      </c>
      <c r="E83" s="31">
        <v>80</v>
      </c>
      <c r="F83" s="32"/>
      <c r="G83" s="32"/>
      <c r="H83" s="121">
        <v>0.082</v>
      </c>
      <c r="I83" s="121">
        <v>0.082</v>
      </c>
      <c r="J83" s="121"/>
      <c r="K83" s="33"/>
    </row>
    <row r="84" spans="1:11" s="43" customFormat="1" ht="11.25" customHeight="1">
      <c r="A84" s="37" t="s">
        <v>67</v>
      </c>
      <c r="B84" s="38"/>
      <c r="C84" s="39">
        <v>147</v>
      </c>
      <c r="D84" s="39">
        <v>81</v>
      </c>
      <c r="E84" s="39">
        <v>80</v>
      </c>
      <c r="F84" s="40">
        <f>IF(D84&gt;0,100*E84/D84,0)</f>
        <v>98.76543209876543</v>
      </c>
      <c r="G84" s="41"/>
      <c r="H84" s="122">
        <v>0.18</v>
      </c>
      <c r="I84" s="123">
        <v>0.082</v>
      </c>
      <c r="J84" s="123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>
        <v>2407693</v>
      </c>
      <c r="D88" s="54">
        <v>2266706.9670252814</v>
      </c>
      <c r="E88" s="54">
        <v>2317442</v>
      </c>
      <c r="F88" s="55">
        <f>IF(D88&gt;0,100*E88/D88,0)</f>
        <v>102.23827048280974</v>
      </c>
      <c r="G88" s="41"/>
      <c r="H88" s="126">
        <v>6278.967</v>
      </c>
      <c r="I88" s="127">
        <v>5696.502275000001</v>
      </c>
      <c r="J88" s="127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6"/>
  <sheetViews>
    <sheetView zoomScalePageLayoutView="0" workbookViewId="0" topLeftCell="A55">
      <selection activeCell="L21" sqref="L21"/>
    </sheetView>
  </sheetViews>
  <sheetFormatPr defaultColWidth="9.8515625" defaultRowHeight="11.25" customHeight="1"/>
  <cols>
    <col min="1" max="1" width="19.421875" style="61" customWidth="1"/>
    <col min="2" max="2" width="0.85546875" style="61" customWidth="1"/>
    <col min="3" max="6" width="12.421875" style="61" customWidth="1"/>
    <col min="7" max="7" width="0.71875" style="61" customWidth="1"/>
    <col min="8" max="11" width="12.421875" style="61" customWidth="1"/>
    <col min="12" max="15" width="11.57421875" style="7" customWidth="1"/>
    <col min="16" max="16384" width="9.8515625" style="61" customWidth="1"/>
  </cols>
  <sheetData>
    <row r="1" spans="1:11" s="1" customFormat="1" ht="12.75" customHeight="1">
      <c r="A1" s="187" t="s">
        <v>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88" t="s">
        <v>70</v>
      </c>
      <c r="K2" s="188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9" t="s">
        <v>3</v>
      </c>
      <c r="D4" s="190"/>
      <c r="E4" s="190"/>
      <c r="F4" s="191"/>
      <c r="G4" s="10"/>
      <c r="H4" s="192" t="s">
        <v>4</v>
      </c>
      <c r="I4" s="193"/>
      <c r="J4" s="193"/>
      <c r="K4" s="194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262</v>
      </c>
      <c r="D7" s="22" t="s">
        <v>7</v>
      </c>
      <c r="E7" s="22">
        <v>1</v>
      </c>
      <c r="F7" s="23" t="str">
        <f>CONCATENATE(D6,"=100")</f>
        <v>2015=100</v>
      </c>
      <c r="G7" s="24"/>
      <c r="H7" s="21" t="s">
        <v>262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49</v>
      </c>
      <c r="D9" s="31">
        <v>144</v>
      </c>
      <c r="E9" s="31">
        <v>57</v>
      </c>
      <c r="F9" s="32"/>
      <c r="G9" s="32"/>
      <c r="H9" s="121">
        <v>0.129</v>
      </c>
      <c r="I9" s="121">
        <v>0.379</v>
      </c>
      <c r="J9" s="121"/>
      <c r="K9" s="33"/>
    </row>
    <row r="10" spans="1:11" s="34" customFormat="1" ht="11.25" customHeight="1">
      <c r="A10" s="36" t="s">
        <v>9</v>
      </c>
      <c r="B10" s="30"/>
      <c r="C10" s="31">
        <v>189</v>
      </c>
      <c r="D10" s="31">
        <v>188.89449639979205</v>
      </c>
      <c r="E10" s="31">
        <v>244</v>
      </c>
      <c r="F10" s="32"/>
      <c r="G10" s="32"/>
      <c r="H10" s="121">
        <v>0.382</v>
      </c>
      <c r="I10" s="121">
        <v>0.381</v>
      </c>
      <c r="J10" s="121"/>
      <c r="K10" s="33"/>
    </row>
    <row r="11" spans="1:11" s="34" customFormat="1" ht="11.25" customHeight="1">
      <c r="A11" s="29" t="s">
        <v>10</v>
      </c>
      <c r="B11" s="30"/>
      <c r="C11" s="31">
        <v>315</v>
      </c>
      <c r="D11" s="31">
        <v>315.07252888174537</v>
      </c>
      <c r="E11" s="31">
        <v>317</v>
      </c>
      <c r="F11" s="32"/>
      <c r="G11" s="32"/>
      <c r="H11" s="121">
        <v>0.653</v>
      </c>
      <c r="I11" s="121">
        <v>0.635</v>
      </c>
      <c r="J11" s="121"/>
      <c r="K11" s="33"/>
    </row>
    <row r="12" spans="1:11" s="34" customFormat="1" ht="11.25" customHeight="1">
      <c r="A12" s="36" t="s">
        <v>11</v>
      </c>
      <c r="B12" s="30"/>
      <c r="C12" s="31">
        <v>2</v>
      </c>
      <c r="D12" s="31">
        <v>3</v>
      </c>
      <c r="E12" s="31">
        <v>1</v>
      </c>
      <c r="F12" s="32"/>
      <c r="G12" s="32"/>
      <c r="H12" s="121">
        <v>0.004</v>
      </c>
      <c r="I12" s="121">
        <v>0.008</v>
      </c>
      <c r="J12" s="121"/>
      <c r="K12" s="33"/>
    </row>
    <row r="13" spans="1:11" s="43" customFormat="1" ht="11.25" customHeight="1">
      <c r="A13" s="37" t="s">
        <v>12</v>
      </c>
      <c r="B13" s="38"/>
      <c r="C13" s="39">
        <v>555</v>
      </c>
      <c r="D13" s="39">
        <v>650.9670252815374</v>
      </c>
      <c r="E13" s="39">
        <v>619</v>
      </c>
      <c r="F13" s="40">
        <f>IF(D13&gt;0,100*E13/D13,0)</f>
        <v>95.08930190930762</v>
      </c>
      <c r="G13" s="41"/>
      <c r="H13" s="122">
        <v>1.1680000000000001</v>
      </c>
      <c r="I13" s="123">
        <v>1.403</v>
      </c>
      <c r="J13" s="123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21"/>
      <c r="I14" s="121"/>
      <c r="J14" s="121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22"/>
      <c r="I15" s="123"/>
      <c r="J15" s="123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21"/>
      <c r="I16" s="121"/>
      <c r="J16" s="121"/>
      <c r="K16" s="33"/>
    </row>
    <row r="17" spans="1:11" s="43" customFormat="1" ht="11.25" customHeight="1">
      <c r="A17" s="37" t="s">
        <v>14</v>
      </c>
      <c r="B17" s="38"/>
      <c r="C17" s="39">
        <v>85</v>
      </c>
      <c r="D17" s="39">
        <v>144.83</v>
      </c>
      <c r="E17" s="39">
        <v>145</v>
      </c>
      <c r="F17" s="40">
        <f>IF(D17&gt;0,100*E17/D17,0)</f>
        <v>100.11737899606435</v>
      </c>
      <c r="G17" s="41"/>
      <c r="H17" s="122">
        <v>0.11</v>
      </c>
      <c r="I17" s="123">
        <v>0.203</v>
      </c>
      <c r="J17" s="123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21"/>
      <c r="I18" s="121"/>
      <c r="J18" s="121"/>
      <c r="K18" s="33"/>
    </row>
    <row r="19" spans="1:11" s="34" customFormat="1" ht="11.25" customHeight="1">
      <c r="A19" s="29" t="s">
        <v>15</v>
      </c>
      <c r="B19" s="30"/>
      <c r="C19" s="31">
        <v>14870</v>
      </c>
      <c r="D19" s="31">
        <v>14097</v>
      </c>
      <c r="E19" s="31">
        <v>14097</v>
      </c>
      <c r="F19" s="32"/>
      <c r="G19" s="32"/>
      <c r="H19" s="121">
        <v>62.454</v>
      </c>
      <c r="I19" s="121">
        <v>59.207</v>
      </c>
      <c r="J19" s="121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21"/>
      <c r="I20" s="121"/>
      <c r="J20" s="121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21"/>
      <c r="I21" s="121"/>
      <c r="J21" s="121"/>
      <c r="K21" s="33"/>
    </row>
    <row r="22" spans="1:11" s="43" customFormat="1" ht="11.25" customHeight="1">
      <c r="A22" s="37" t="s">
        <v>18</v>
      </c>
      <c r="B22" s="38"/>
      <c r="C22" s="39">
        <v>14870</v>
      </c>
      <c r="D22" s="39">
        <v>14097</v>
      </c>
      <c r="E22" s="39">
        <v>14097</v>
      </c>
      <c r="F22" s="40">
        <f>IF(D22&gt;0,100*E22/D22,0)</f>
        <v>100</v>
      </c>
      <c r="G22" s="41"/>
      <c r="H22" s="122">
        <v>62.454</v>
      </c>
      <c r="I22" s="123">
        <v>59.207</v>
      </c>
      <c r="J22" s="123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21"/>
      <c r="I23" s="121"/>
      <c r="J23" s="121"/>
      <c r="K23" s="33"/>
    </row>
    <row r="24" spans="1:11" s="43" customFormat="1" ht="11.25" customHeight="1">
      <c r="A24" s="37" t="s">
        <v>19</v>
      </c>
      <c r="B24" s="38"/>
      <c r="C24" s="39">
        <v>94510</v>
      </c>
      <c r="D24" s="39">
        <v>88500</v>
      </c>
      <c r="E24" s="39">
        <v>90000</v>
      </c>
      <c r="F24" s="40">
        <f>IF(D24&gt;0,100*E24/D24,0)</f>
        <v>101.69491525423729</v>
      </c>
      <c r="G24" s="41"/>
      <c r="H24" s="122">
        <v>349.672</v>
      </c>
      <c r="I24" s="123">
        <v>329.39</v>
      </c>
      <c r="J24" s="123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21"/>
      <c r="I25" s="121"/>
      <c r="J25" s="121"/>
      <c r="K25" s="33"/>
    </row>
    <row r="26" spans="1:11" s="43" customFormat="1" ht="11.25" customHeight="1">
      <c r="A26" s="37" t="s">
        <v>20</v>
      </c>
      <c r="B26" s="38"/>
      <c r="C26" s="39">
        <v>18058</v>
      </c>
      <c r="D26" s="39">
        <v>19000</v>
      </c>
      <c r="E26" s="39">
        <v>19000</v>
      </c>
      <c r="F26" s="40">
        <f>IF(D26&gt;0,100*E26/D26,0)</f>
        <v>100</v>
      </c>
      <c r="G26" s="41"/>
      <c r="H26" s="122">
        <v>67.787</v>
      </c>
      <c r="I26" s="123">
        <v>60</v>
      </c>
      <c r="J26" s="123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21"/>
      <c r="I27" s="121"/>
      <c r="J27" s="121"/>
      <c r="K27" s="33"/>
    </row>
    <row r="28" spans="1:11" s="34" customFormat="1" ht="11.25" customHeight="1">
      <c r="A28" s="36" t="s">
        <v>21</v>
      </c>
      <c r="B28" s="30"/>
      <c r="C28" s="31">
        <v>195931</v>
      </c>
      <c r="D28" s="31">
        <v>178368</v>
      </c>
      <c r="E28" s="31">
        <v>183500</v>
      </c>
      <c r="F28" s="32"/>
      <c r="G28" s="32"/>
      <c r="H28" s="121">
        <v>693.837</v>
      </c>
      <c r="I28" s="121">
        <v>592.017</v>
      </c>
      <c r="J28" s="121"/>
      <c r="K28" s="33"/>
    </row>
    <row r="29" spans="1:11" s="34" customFormat="1" ht="11.25" customHeight="1">
      <c r="A29" s="36" t="s">
        <v>22</v>
      </c>
      <c r="B29" s="30"/>
      <c r="C29" s="31">
        <v>106832</v>
      </c>
      <c r="D29" s="31">
        <v>104402</v>
      </c>
      <c r="E29" s="31">
        <v>104454</v>
      </c>
      <c r="F29" s="32"/>
      <c r="G29" s="32"/>
      <c r="H29" s="121">
        <v>185.42</v>
      </c>
      <c r="I29" s="121">
        <v>177.842</v>
      </c>
      <c r="J29" s="121"/>
      <c r="K29" s="33"/>
    </row>
    <row r="30" spans="1:11" s="34" customFormat="1" ht="11.25" customHeight="1">
      <c r="A30" s="36" t="s">
        <v>23</v>
      </c>
      <c r="B30" s="30"/>
      <c r="C30" s="31">
        <v>180476</v>
      </c>
      <c r="D30" s="31">
        <v>165362</v>
      </c>
      <c r="E30" s="31">
        <v>168530</v>
      </c>
      <c r="F30" s="32"/>
      <c r="G30" s="32"/>
      <c r="H30" s="121">
        <v>424.31</v>
      </c>
      <c r="I30" s="121">
        <v>382.24</v>
      </c>
      <c r="J30" s="121"/>
      <c r="K30" s="33"/>
    </row>
    <row r="31" spans="1:11" s="43" customFormat="1" ht="11.25" customHeight="1">
      <c r="A31" s="44" t="s">
        <v>24</v>
      </c>
      <c r="B31" s="38"/>
      <c r="C31" s="39">
        <v>483239</v>
      </c>
      <c r="D31" s="39">
        <v>448132</v>
      </c>
      <c r="E31" s="39">
        <v>456484</v>
      </c>
      <c r="F31" s="40">
        <f>IF(D31&gt;0,100*E31/D31,0)</f>
        <v>101.86373657761553</v>
      </c>
      <c r="G31" s="41"/>
      <c r="H31" s="122">
        <v>1303.567</v>
      </c>
      <c r="I31" s="123">
        <v>1152.0990000000002</v>
      </c>
      <c r="J31" s="123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21"/>
      <c r="I32" s="121"/>
      <c r="J32" s="121"/>
      <c r="K32" s="33"/>
    </row>
    <row r="33" spans="1:11" s="34" customFormat="1" ht="11.25" customHeight="1">
      <c r="A33" s="36" t="s">
        <v>25</v>
      </c>
      <c r="B33" s="30"/>
      <c r="C33" s="31">
        <v>39713</v>
      </c>
      <c r="D33" s="31">
        <v>37003</v>
      </c>
      <c r="E33" s="31">
        <v>33700</v>
      </c>
      <c r="F33" s="32"/>
      <c r="G33" s="32"/>
      <c r="H33" s="121">
        <v>116.294</v>
      </c>
      <c r="I33" s="121">
        <v>81.882</v>
      </c>
      <c r="J33" s="121"/>
      <c r="K33" s="33"/>
    </row>
    <row r="34" spans="1:11" s="34" customFormat="1" ht="11.25" customHeight="1">
      <c r="A34" s="36" t="s">
        <v>26</v>
      </c>
      <c r="B34" s="30"/>
      <c r="C34" s="31">
        <v>18164</v>
      </c>
      <c r="D34" s="31">
        <v>18151</v>
      </c>
      <c r="E34" s="31">
        <v>19796</v>
      </c>
      <c r="F34" s="32"/>
      <c r="G34" s="32"/>
      <c r="H34" s="121">
        <v>74.372</v>
      </c>
      <c r="I34" s="121">
        <v>60</v>
      </c>
      <c r="J34" s="121"/>
      <c r="K34" s="33"/>
    </row>
    <row r="35" spans="1:11" s="34" customFormat="1" ht="11.25" customHeight="1">
      <c r="A35" s="36" t="s">
        <v>27</v>
      </c>
      <c r="B35" s="30"/>
      <c r="C35" s="31">
        <v>109902</v>
      </c>
      <c r="D35" s="31">
        <v>100000</v>
      </c>
      <c r="E35" s="31">
        <v>100000</v>
      </c>
      <c r="F35" s="32"/>
      <c r="G35" s="32"/>
      <c r="H35" s="121">
        <v>341.397</v>
      </c>
      <c r="I35" s="121">
        <v>300</v>
      </c>
      <c r="J35" s="121"/>
      <c r="K35" s="33"/>
    </row>
    <row r="36" spans="1:11" s="34" customFormat="1" ht="11.25" customHeight="1">
      <c r="A36" s="36" t="s">
        <v>28</v>
      </c>
      <c r="B36" s="30"/>
      <c r="C36" s="31">
        <v>15853</v>
      </c>
      <c r="D36" s="31">
        <v>14961</v>
      </c>
      <c r="E36" s="31">
        <v>14961</v>
      </c>
      <c r="F36" s="32"/>
      <c r="G36" s="32"/>
      <c r="H36" s="121">
        <v>42.844</v>
      </c>
      <c r="I36" s="121">
        <v>38.898</v>
      </c>
      <c r="J36" s="121"/>
      <c r="K36" s="33"/>
    </row>
    <row r="37" spans="1:11" s="43" customFormat="1" ht="11.25" customHeight="1">
      <c r="A37" s="37" t="s">
        <v>29</v>
      </c>
      <c r="B37" s="38"/>
      <c r="C37" s="39">
        <v>183632</v>
      </c>
      <c r="D37" s="39">
        <v>170115</v>
      </c>
      <c r="E37" s="39">
        <v>168457</v>
      </c>
      <c r="F37" s="40">
        <f>IF(D37&gt;0,100*E37/D37,0)</f>
        <v>99.02536519413339</v>
      </c>
      <c r="G37" s="41"/>
      <c r="H37" s="122">
        <v>574.907</v>
      </c>
      <c r="I37" s="123">
        <v>480.78000000000003</v>
      </c>
      <c r="J37" s="123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21"/>
      <c r="I38" s="121"/>
      <c r="J38" s="121"/>
      <c r="K38" s="33"/>
    </row>
    <row r="39" spans="1:11" s="43" customFormat="1" ht="11.25" customHeight="1">
      <c r="A39" s="37" t="s">
        <v>30</v>
      </c>
      <c r="B39" s="38"/>
      <c r="C39" s="39">
        <v>23405</v>
      </c>
      <c r="D39" s="39">
        <v>23400</v>
      </c>
      <c r="E39" s="39">
        <v>23400</v>
      </c>
      <c r="F39" s="40">
        <f>IF(D39&gt;0,100*E39/D39,0)</f>
        <v>100</v>
      </c>
      <c r="G39" s="41"/>
      <c r="H39" s="122">
        <v>35.599000000000004</v>
      </c>
      <c r="I39" s="123">
        <v>32.04</v>
      </c>
      <c r="J39" s="123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21"/>
      <c r="I40" s="121"/>
      <c r="J40" s="121"/>
      <c r="K40" s="33"/>
    </row>
    <row r="41" spans="1:11" s="34" customFormat="1" ht="11.25" customHeight="1">
      <c r="A41" s="29" t="s">
        <v>31</v>
      </c>
      <c r="B41" s="30"/>
      <c r="C41" s="31">
        <v>51377</v>
      </c>
      <c r="D41" s="31">
        <v>48756</v>
      </c>
      <c r="E41" s="31">
        <v>58600</v>
      </c>
      <c r="F41" s="32"/>
      <c r="G41" s="32"/>
      <c r="H41" s="121">
        <v>82.838</v>
      </c>
      <c r="I41" s="121">
        <v>120.265</v>
      </c>
      <c r="J41" s="121"/>
      <c r="K41" s="33"/>
    </row>
    <row r="42" spans="1:11" s="34" customFormat="1" ht="11.25" customHeight="1">
      <c r="A42" s="36" t="s">
        <v>32</v>
      </c>
      <c r="B42" s="30"/>
      <c r="C42" s="31">
        <v>156674</v>
      </c>
      <c r="D42" s="31">
        <v>153598</v>
      </c>
      <c r="E42" s="31">
        <v>152000</v>
      </c>
      <c r="F42" s="32"/>
      <c r="G42" s="32"/>
      <c r="H42" s="121">
        <v>562.3520000000001</v>
      </c>
      <c r="I42" s="121">
        <v>499.051</v>
      </c>
      <c r="J42" s="121"/>
      <c r="K42" s="33"/>
    </row>
    <row r="43" spans="1:11" s="34" customFormat="1" ht="11.25" customHeight="1">
      <c r="A43" s="36" t="s">
        <v>33</v>
      </c>
      <c r="B43" s="30"/>
      <c r="C43" s="31">
        <v>21451</v>
      </c>
      <c r="D43" s="31">
        <v>18672</v>
      </c>
      <c r="E43" s="31">
        <v>19100</v>
      </c>
      <c r="F43" s="32"/>
      <c r="G43" s="32"/>
      <c r="H43" s="121">
        <v>61.097</v>
      </c>
      <c r="I43" s="121">
        <v>60.772</v>
      </c>
      <c r="J43" s="121"/>
      <c r="K43" s="33"/>
    </row>
    <row r="44" spans="1:11" s="34" customFormat="1" ht="11.25" customHeight="1">
      <c r="A44" s="36" t="s">
        <v>34</v>
      </c>
      <c r="B44" s="30"/>
      <c r="C44" s="31">
        <v>135205</v>
      </c>
      <c r="D44" s="31">
        <v>123407</v>
      </c>
      <c r="E44" s="31">
        <v>123000</v>
      </c>
      <c r="F44" s="32"/>
      <c r="G44" s="32"/>
      <c r="H44" s="121">
        <v>371.572</v>
      </c>
      <c r="I44" s="121">
        <v>378.837</v>
      </c>
      <c r="J44" s="121"/>
      <c r="K44" s="33"/>
    </row>
    <row r="45" spans="1:11" s="34" customFormat="1" ht="11.25" customHeight="1">
      <c r="A45" s="36" t="s">
        <v>35</v>
      </c>
      <c r="B45" s="30"/>
      <c r="C45" s="31">
        <v>41788</v>
      </c>
      <c r="D45" s="31">
        <v>36616</v>
      </c>
      <c r="E45" s="31">
        <v>38000</v>
      </c>
      <c r="F45" s="32"/>
      <c r="G45" s="32"/>
      <c r="H45" s="121">
        <v>80.521</v>
      </c>
      <c r="I45" s="121">
        <v>96.943</v>
      </c>
      <c r="J45" s="121"/>
      <c r="K45" s="33"/>
    </row>
    <row r="46" spans="1:11" s="34" customFormat="1" ht="11.25" customHeight="1">
      <c r="A46" s="36" t="s">
        <v>36</v>
      </c>
      <c r="B46" s="30"/>
      <c r="C46" s="31">
        <v>88402</v>
      </c>
      <c r="D46" s="31">
        <v>79448</v>
      </c>
      <c r="E46" s="31">
        <v>70000</v>
      </c>
      <c r="F46" s="32"/>
      <c r="G46" s="32"/>
      <c r="H46" s="121">
        <v>169.62</v>
      </c>
      <c r="I46" s="121">
        <v>194.208</v>
      </c>
      <c r="J46" s="121"/>
      <c r="K46" s="33"/>
    </row>
    <row r="47" spans="1:11" s="34" customFormat="1" ht="11.25" customHeight="1">
      <c r="A47" s="36" t="s">
        <v>37</v>
      </c>
      <c r="B47" s="30"/>
      <c r="C47" s="31">
        <v>104934</v>
      </c>
      <c r="D47" s="31">
        <v>99638</v>
      </c>
      <c r="E47" s="31">
        <v>100000</v>
      </c>
      <c r="F47" s="32"/>
      <c r="G47" s="32"/>
      <c r="H47" s="121">
        <v>278.953</v>
      </c>
      <c r="I47" s="121">
        <v>275.978</v>
      </c>
      <c r="J47" s="121"/>
      <c r="K47" s="33"/>
    </row>
    <row r="48" spans="1:11" s="34" customFormat="1" ht="11.25" customHeight="1">
      <c r="A48" s="36" t="s">
        <v>38</v>
      </c>
      <c r="B48" s="30"/>
      <c r="C48" s="31">
        <v>215942</v>
      </c>
      <c r="D48" s="31">
        <v>189563</v>
      </c>
      <c r="E48" s="31">
        <v>189500</v>
      </c>
      <c r="F48" s="32"/>
      <c r="G48" s="32"/>
      <c r="H48" s="121">
        <v>518.698</v>
      </c>
      <c r="I48" s="121">
        <v>531.01</v>
      </c>
      <c r="J48" s="121"/>
      <c r="K48" s="33"/>
    </row>
    <row r="49" spans="1:11" s="34" customFormat="1" ht="11.25" customHeight="1">
      <c r="A49" s="36" t="s">
        <v>39</v>
      </c>
      <c r="B49" s="30"/>
      <c r="C49" s="31">
        <v>67644</v>
      </c>
      <c r="D49" s="31">
        <v>54440</v>
      </c>
      <c r="E49" s="31">
        <v>53900</v>
      </c>
      <c r="F49" s="32"/>
      <c r="G49" s="32"/>
      <c r="H49" s="121">
        <v>130.827</v>
      </c>
      <c r="I49" s="121">
        <v>142.665</v>
      </c>
      <c r="J49" s="121"/>
      <c r="K49" s="33"/>
    </row>
    <row r="50" spans="1:11" s="43" customFormat="1" ht="11.25" customHeight="1">
      <c r="A50" s="44" t="s">
        <v>40</v>
      </c>
      <c r="B50" s="38"/>
      <c r="C50" s="39">
        <v>883417</v>
      </c>
      <c r="D50" s="39">
        <v>804138</v>
      </c>
      <c r="E50" s="39">
        <v>804100</v>
      </c>
      <c r="F50" s="40">
        <f>IF(D50&gt;0,100*E50/D50,0)</f>
        <v>99.99527444294387</v>
      </c>
      <c r="G50" s="41"/>
      <c r="H50" s="122">
        <v>2256.478</v>
      </c>
      <c r="I50" s="123">
        <v>2299.7290000000003</v>
      </c>
      <c r="J50" s="123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21"/>
      <c r="I51" s="121"/>
      <c r="J51" s="121"/>
      <c r="K51" s="33"/>
    </row>
    <row r="52" spans="1:11" s="43" customFormat="1" ht="11.25" customHeight="1">
      <c r="A52" s="37" t="s">
        <v>41</v>
      </c>
      <c r="B52" s="38"/>
      <c r="C52" s="39">
        <v>38820</v>
      </c>
      <c r="D52" s="39">
        <v>38820</v>
      </c>
      <c r="E52" s="39">
        <v>38820</v>
      </c>
      <c r="F52" s="40">
        <f>IF(D52&gt;0,100*E52/D52,0)</f>
        <v>100</v>
      </c>
      <c r="G52" s="41"/>
      <c r="H52" s="122">
        <v>62.241</v>
      </c>
      <c r="I52" s="123">
        <v>62.241</v>
      </c>
      <c r="J52" s="123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21"/>
      <c r="I53" s="121"/>
      <c r="J53" s="121"/>
      <c r="K53" s="33"/>
    </row>
    <row r="54" spans="1:11" s="34" customFormat="1" ht="11.25" customHeight="1">
      <c r="A54" s="36" t="s">
        <v>42</v>
      </c>
      <c r="B54" s="30"/>
      <c r="C54" s="31">
        <v>161410</v>
      </c>
      <c r="D54" s="31">
        <v>154614</v>
      </c>
      <c r="E54" s="31">
        <v>156000</v>
      </c>
      <c r="F54" s="32"/>
      <c r="G54" s="32"/>
      <c r="H54" s="121">
        <v>278.109</v>
      </c>
      <c r="I54" s="121">
        <v>307.702</v>
      </c>
      <c r="J54" s="121"/>
      <c r="K54" s="33"/>
    </row>
    <row r="55" spans="1:11" s="34" customFormat="1" ht="11.25" customHeight="1">
      <c r="A55" s="36" t="s">
        <v>43</v>
      </c>
      <c r="B55" s="30"/>
      <c r="C55" s="31">
        <v>151069</v>
      </c>
      <c r="D55" s="31">
        <v>130826</v>
      </c>
      <c r="E55" s="31">
        <v>151200</v>
      </c>
      <c r="F55" s="32"/>
      <c r="G55" s="32"/>
      <c r="H55" s="121">
        <v>314.796</v>
      </c>
      <c r="I55" s="121">
        <v>334.008</v>
      </c>
      <c r="J55" s="121"/>
      <c r="K55" s="33"/>
    </row>
    <row r="56" spans="1:11" s="34" customFormat="1" ht="11.25" customHeight="1">
      <c r="A56" s="36" t="s">
        <v>44</v>
      </c>
      <c r="B56" s="30"/>
      <c r="C56" s="31">
        <v>284017</v>
      </c>
      <c r="D56" s="31">
        <v>260450</v>
      </c>
      <c r="E56" s="31">
        <v>271800</v>
      </c>
      <c r="F56" s="32"/>
      <c r="G56" s="32"/>
      <c r="H56" s="121">
        <v>957.043</v>
      </c>
      <c r="I56" s="121">
        <v>527.47</v>
      </c>
      <c r="J56" s="121"/>
      <c r="K56" s="33"/>
    </row>
    <row r="57" spans="1:11" s="34" customFormat="1" ht="11.25" customHeight="1">
      <c r="A57" s="36" t="s">
        <v>45</v>
      </c>
      <c r="B57" s="30"/>
      <c r="C57" s="31">
        <v>99624</v>
      </c>
      <c r="D57" s="31">
        <v>89959</v>
      </c>
      <c r="E57" s="31">
        <v>90128</v>
      </c>
      <c r="F57" s="32"/>
      <c r="G57" s="32"/>
      <c r="H57" s="121">
        <v>172.613</v>
      </c>
      <c r="I57" s="121">
        <v>155.533</v>
      </c>
      <c r="J57" s="121"/>
      <c r="K57" s="33"/>
    </row>
    <row r="58" spans="1:11" s="34" customFormat="1" ht="11.25" customHeight="1">
      <c r="A58" s="36" t="s">
        <v>46</v>
      </c>
      <c r="B58" s="30"/>
      <c r="C58" s="31">
        <v>151673</v>
      </c>
      <c r="D58" s="31">
        <v>149374</v>
      </c>
      <c r="E58" s="31">
        <v>145528</v>
      </c>
      <c r="F58" s="32"/>
      <c r="G58" s="32"/>
      <c r="H58" s="121">
        <v>283.83700000000005</v>
      </c>
      <c r="I58" s="121">
        <v>234.352</v>
      </c>
      <c r="J58" s="121"/>
      <c r="K58" s="33"/>
    </row>
    <row r="59" spans="1:11" s="43" customFormat="1" ht="11.25" customHeight="1">
      <c r="A59" s="37" t="s">
        <v>47</v>
      </c>
      <c r="B59" s="38"/>
      <c r="C59" s="39">
        <v>847793</v>
      </c>
      <c r="D59" s="39">
        <v>785223</v>
      </c>
      <c r="E59" s="39">
        <v>814656</v>
      </c>
      <c r="F59" s="40">
        <f>IF(D59&gt;0,100*E59/D59,0)</f>
        <v>103.74836193030515</v>
      </c>
      <c r="G59" s="41"/>
      <c r="H59" s="122">
        <v>2006.398</v>
      </c>
      <c r="I59" s="123">
        <v>1559.065</v>
      </c>
      <c r="J59" s="123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21"/>
      <c r="I60" s="121"/>
      <c r="J60" s="121"/>
      <c r="K60" s="33"/>
    </row>
    <row r="61" spans="1:11" s="34" customFormat="1" ht="11.25" customHeight="1">
      <c r="A61" s="36" t="s">
        <v>48</v>
      </c>
      <c r="B61" s="30"/>
      <c r="C61" s="31">
        <v>4005</v>
      </c>
      <c r="D61" s="31">
        <v>4100</v>
      </c>
      <c r="E61" s="31">
        <v>3600</v>
      </c>
      <c r="F61" s="32"/>
      <c r="G61" s="32"/>
      <c r="H61" s="121">
        <v>3.9000000000000004</v>
      </c>
      <c r="I61" s="121">
        <v>5.94</v>
      </c>
      <c r="J61" s="121"/>
      <c r="K61" s="33"/>
    </row>
    <row r="62" spans="1:11" s="34" customFormat="1" ht="11.25" customHeight="1">
      <c r="A62" s="36" t="s">
        <v>49</v>
      </c>
      <c r="B62" s="30"/>
      <c r="C62" s="31">
        <v>4613</v>
      </c>
      <c r="D62" s="31">
        <v>4450</v>
      </c>
      <c r="E62" s="31">
        <v>3625</v>
      </c>
      <c r="F62" s="32"/>
      <c r="G62" s="32"/>
      <c r="H62" s="121">
        <v>1.9929999999999999</v>
      </c>
      <c r="I62" s="121">
        <v>3.839</v>
      </c>
      <c r="J62" s="121"/>
      <c r="K62" s="33"/>
    </row>
    <row r="63" spans="1:11" s="34" customFormat="1" ht="11.25" customHeight="1">
      <c r="A63" s="36" t="s">
        <v>50</v>
      </c>
      <c r="B63" s="30"/>
      <c r="C63" s="31">
        <v>11250</v>
      </c>
      <c r="D63" s="31">
        <v>10658</v>
      </c>
      <c r="E63" s="31">
        <v>10246</v>
      </c>
      <c r="F63" s="32"/>
      <c r="G63" s="32"/>
      <c r="H63" s="121">
        <v>4.92</v>
      </c>
      <c r="I63" s="121">
        <v>15.7</v>
      </c>
      <c r="J63" s="121"/>
      <c r="K63" s="33"/>
    </row>
    <row r="64" spans="1:11" s="43" customFormat="1" ht="11.25" customHeight="1">
      <c r="A64" s="37" t="s">
        <v>51</v>
      </c>
      <c r="B64" s="38"/>
      <c r="C64" s="39">
        <v>19868</v>
      </c>
      <c r="D64" s="39">
        <v>19208</v>
      </c>
      <c r="E64" s="39">
        <v>17471</v>
      </c>
      <c r="F64" s="40">
        <f>IF(D64&gt;0,100*E64/D64,0)</f>
        <v>90.95689296126613</v>
      </c>
      <c r="G64" s="41"/>
      <c r="H64" s="122">
        <v>10.813</v>
      </c>
      <c r="I64" s="123">
        <v>25.479</v>
      </c>
      <c r="J64" s="123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21"/>
      <c r="I65" s="121"/>
      <c r="J65" s="121"/>
      <c r="K65" s="33"/>
    </row>
    <row r="66" spans="1:11" s="43" customFormat="1" ht="11.25" customHeight="1">
      <c r="A66" s="37" t="s">
        <v>52</v>
      </c>
      <c r="B66" s="38"/>
      <c r="C66" s="39">
        <v>20346</v>
      </c>
      <c r="D66" s="39">
        <v>19560</v>
      </c>
      <c r="E66" s="39">
        <v>20346</v>
      </c>
      <c r="F66" s="40">
        <f>IF(D66&gt;0,100*E66/D66,0)</f>
        <v>104.01840490797547</v>
      </c>
      <c r="G66" s="41"/>
      <c r="H66" s="122">
        <v>5.683</v>
      </c>
      <c r="I66" s="123">
        <v>18.523</v>
      </c>
      <c r="J66" s="123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21"/>
      <c r="I67" s="121"/>
      <c r="J67" s="121"/>
      <c r="K67" s="33"/>
    </row>
    <row r="68" spans="1:11" s="34" customFormat="1" ht="11.25" customHeight="1">
      <c r="A68" s="36" t="s">
        <v>53</v>
      </c>
      <c r="B68" s="30"/>
      <c r="C68" s="31">
        <v>43028</v>
      </c>
      <c r="D68" s="31">
        <v>47000</v>
      </c>
      <c r="E68" s="31">
        <v>47000</v>
      </c>
      <c r="F68" s="32"/>
      <c r="G68" s="32"/>
      <c r="H68" s="121">
        <v>65.403</v>
      </c>
      <c r="I68" s="121">
        <v>97</v>
      </c>
      <c r="J68" s="121"/>
      <c r="K68" s="33"/>
    </row>
    <row r="69" spans="1:11" s="34" customFormat="1" ht="11.25" customHeight="1">
      <c r="A69" s="36" t="s">
        <v>54</v>
      </c>
      <c r="B69" s="30"/>
      <c r="C69" s="31">
        <v>493</v>
      </c>
      <c r="D69" s="31">
        <v>740</v>
      </c>
      <c r="E69" s="31">
        <v>750</v>
      </c>
      <c r="F69" s="32"/>
      <c r="G69" s="32"/>
      <c r="H69" s="121">
        <v>0.672</v>
      </c>
      <c r="I69" s="121">
        <v>1.3</v>
      </c>
      <c r="J69" s="121"/>
      <c r="K69" s="33"/>
    </row>
    <row r="70" spans="1:11" s="43" customFormat="1" ht="11.25" customHeight="1">
      <c r="A70" s="37" t="s">
        <v>55</v>
      </c>
      <c r="B70" s="38"/>
      <c r="C70" s="39">
        <v>43521</v>
      </c>
      <c r="D70" s="39">
        <v>47740</v>
      </c>
      <c r="E70" s="39">
        <v>47750</v>
      </c>
      <c r="F70" s="40">
        <f>IF(D70&gt;0,100*E70/D70,0)</f>
        <v>100.02094679514035</v>
      </c>
      <c r="G70" s="41"/>
      <c r="H70" s="122">
        <v>66.075</v>
      </c>
      <c r="I70" s="123">
        <v>98.3</v>
      </c>
      <c r="J70" s="123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21"/>
      <c r="I71" s="121"/>
      <c r="J71" s="121"/>
      <c r="K71" s="33"/>
    </row>
    <row r="72" spans="1:11" s="34" customFormat="1" ht="11.25" customHeight="1">
      <c r="A72" s="36" t="s">
        <v>56</v>
      </c>
      <c r="B72" s="30"/>
      <c r="C72" s="31">
        <v>10760</v>
      </c>
      <c r="D72" s="31">
        <v>11130</v>
      </c>
      <c r="E72" s="31">
        <v>11130</v>
      </c>
      <c r="F72" s="32"/>
      <c r="G72" s="32"/>
      <c r="H72" s="121">
        <v>3.954</v>
      </c>
      <c r="I72" s="121">
        <v>18.368</v>
      </c>
      <c r="J72" s="121"/>
      <c r="K72" s="33"/>
    </row>
    <row r="73" spans="1:11" s="34" customFormat="1" ht="11.25" customHeight="1">
      <c r="A73" s="36" t="s">
        <v>57</v>
      </c>
      <c r="B73" s="30"/>
      <c r="C73" s="31">
        <v>8163</v>
      </c>
      <c r="D73" s="31">
        <v>9028</v>
      </c>
      <c r="E73" s="31">
        <v>9000</v>
      </c>
      <c r="F73" s="32"/>
      <c r="G73" s="32"/>
      <c r="H73" s="121">
        <v>29.7</v>
      </c>
      <c r="I73" s="121">
        <v>24.22</v>
      </c>
      <c r="J73" s="121"/>
      <c r="K73" s="33"/>
    </row>
    <row r="74" spans="1:11" s="34" customFormat="1" ht="11.25" customHeight="1">
      <c r="A74" s="36" t="s">
        <v>58</v>
      </c>
      <c r="B74" s="30"/>
      <c r="C74" s="31">
        <v>8296</v>
      </c>
      <c r="D74" s="31">
        <v>10095</v>
      </c>
      <c r="E74" s="31">
        <v>10100</v>
      </c>
      <c r="F74" s="32"/>
      <c r="G74" s="32"/>
      <c r="H74" s="121">
        <v>17.503</v>
      </c>
      <c r="I74" s="121">
        <v>14.94</v>
      </c>
      <c r="J74" s="121"/>
      <c r="K74" s="33"/>
    </row>
    <row r="75" spans="1:11" s="34" customFormat="1" ht="11.25" customHeight="1">
      <c r="A75" s="36" t="s">
        <v>59</v>
      </c>
      <c r="B75" s="30"/>
      <c r="C75" s="31">
        <v>52855</v>
      </c>
      <c r="D75" s="31">
        <v>54000</v>
      </c>
      <c r="E75" s="31">
        <v>54000</v>
      </c>
      <c r="F75" s="32"/>
      <c r="G75" s="32"/>
      <c r="H75" s="121">
        <v>41.126999999999995</v>
      </c>
      <c r="I75" s="121">
        <v>62.335602</v>
      </c>
      <c r="J75" s="121"/>
      <c r="K75" s="33"/>
    </row>
    <row r="76" spans="1:11" s="34" customFormat="1" ht="11.25" customHeight="1">
      <c r="A76" s="36" t="s">
        <v>60</v>
      </c>
      <c r="B76" s="30"/>
      <c r="C76" s="31">
        <v>980</v>
      </c>
      <c r="D76" s="31">
        <v>1303</v>
      </c>
      <c r="E76" s="31">
        <v>1250</v>
      </c>
      <c r="F76" s="32"/>
      <c r="G76" s="32"/>
      <c r="H76" s="121">
        <v>2.262</v>
      </c>
      <c r="I76" s="121">
        <v>3.378</v>
      </c>
      <c r="J76" s="121"/>
      <c r="K76" s="33"/>
    </row>
    <row r="77" spans="1:11" s="34" customFormat="1" ht="11.25" customHeight="1">
      <c r="A77" s="36" t="s">
        <v>61</v>
      </c>
      <c r="B77" s="30"/>
      <c r="C77" s="31">
        <v>8377</v>
      </c>
      <c r="D77" s="31">
        <v>8107</v>
      </c>
      <c r="E77" s="31">
        <v>7800</v>
      </c>
      <c r="F77" s="32"/>
      <c r="G77" s="32"/>
      <c r="H77" s="121">
        <v>15.02</v>
      </c>
      <c r="I77" s="121">
        <v>24.32</v>
      </c>
      <c r="J77" s="121"/>
      <c r="K77" s="33"/>
    </row>
    <row r="78" spans="1:11" s="34" customFormat="1" ht="11.25" customHeight="1">
      <c r="A78" s="36" t="s">
        <v>62</v>
      </c>
      <c r="B78" s="30"/>
      <c r="C78" s="31">
        <v>13378</v>
      </c>
      <c r="D78" s="31">
        <v>13450</v>
      </c>
      <c r="E78" s="31">
        <v>13450</v>
      </c>
      <c r="F78" s="32"/>
      <c r="G78" s="32"/>
      <c r="H78" s="121">
        <v>26.153</v>
      </c>
      <c r="I78" s="121">
        <v>34.857</v>
      </c>
      <c r="J78" s="121"/>
      <c r="K78" s="33"/>
    </row>
    <row r="79" spans="1:11" s="34" customFormat="1" ht="11.25" customHeight="1">
      <c r="A79" s="36" t="s">
        <v>63</v>
      </c>
      <c r="B79" s="30"/>
      <c r="C79" s="31">
        <v>17087</v>
      </c>
      <c r="D79" s="31">
        <v>15000</v>
      </c>
      <c r="E79" s="31">
        <v>15800</v>
      </c>
      <c r="F79" s="32"/>
      <c r="G79" s="32"/>
      <c r="H79" s="121">
        <v>44.342</v>
      </c>
      <c r="I79" s="121">
        <v>41.8</v>
      </c>
      <c r="J79" s="121"/>
      <c r="K79" s="33"/>
    </row>
    <row r="80" spans="1:11" s="43" customFormat="1" ht="11.25" customHeight="1">
      <c r="A80" s="44" t="s">
        <v>64</v>
      </c>
      <c r="B80" s="38"/>
      <c r="C80" s="39">
        <v>119896</v>
      </c>
      <c r="D80" s="39">
        <v>122113</v>
      </c>
      <c r="E80" s="39">
        <v>122530</v>
      </c>
      <c r="F80" s="40">
        <f>IF(D80&gt;0,100*E80/D80,0)</f>
        <v>100.34148698336786</v>
      </c>
      <c r="G80" s="41"/>
      <c r="H80" s="122">
        <v>180.06099999999998</v>
      </c>
      <c r="I80" s="123">
        <v>224.21860199999998</v>
      </c>
      <c r="J80" s="123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21"/>
      <c r="I81" s="121"/>
      <c r="J81" s="121"/>
      <c r="K81" s="33"/>
    </row>
    <row r="82" spans="1:11" s="34" customFormat="1" ht="11.25" customHeight="1">
      <c r="A82" s="36" t="s">
        <v>65</v>
      </c>
      <c r="B82" s="30"/>
      <c r="C82" s="31">
        <v>130</v>
      </c>
      <c r="D82" s="31"/>
      <c r="E82" s="31"/>
      <c r="F82" s="32"/>
      <c r="G82" s="32"/>
      <c r="H82" s="121">
        <v>0.194</v>
      </c>
      <c r="I82" s="121"/>
      <c r="J82" s="121"/>
      <c r="K82" s="33"/>
    </row>
    <row r="83" spans="1:11" s="34" customFormat="1" ht="11.25" customHeight="1">
      <c r="A83" s="36" t="s">
        <v>66</v>
      </c>
      <c r="B83" s="30"/>
      <c r="C83" s="31">
        <v>81</v>
      </c>
      <c r="D83" s="31">
        <v>81</v>
      </c>
      <c r="E83" s="31">
        <v>80</v>
      </c>
      <c r="F83" s="32"/>
      <c r="G83" s="32"/>
      <c r="H83" s="121">
        <v>0.082</v>
      </c>
      <c r="I83" s="121">
        <v>0.082</v>
      </c>
      <c r="J83" s="121"/>
      <c r="K83" s="33"/>
    </row>
    <row r="84" spans="1:11" s="43" customFormat="1" ht="11.25" customHeight="1">
      <c r="A84" s="37" t="s">
        <v>67</v>
      </c>
      <c r="B84" s="38"/>
      <c r="C84" s="39">
        <v>211</v>
      </c>
      <c r="D84" s="39">
        <v>81</v>
      </c>
      <c r="E84" s="39">
        <v>80</v>
      </c>
      <c r="F84" s="40">
        <f>IF(D84&gt;0,100*E84/D84,0)</f>
        <v>98.76543209876543</v>
      </c>
      <c r="G84" s="41"/>
      <c r="H84" s="122">
        <v>0.276</v>
      </c>
      <c r="I84" s="123">
        <v>0.082</v>
      </c>
      <c r="J84" s="123"/>
      <c r="K84" s="42"/>
    </row>
    <row r="85" spans="1:11" s="34" customFormat="1" ht="11.25" customHeight="1">
      <c r="A85" s="36"/>
      <c r="B85" s="30"/>
      <c r="C85" s="31"/>
      <c r="D85" s="31"/>
      <c r="E85" s="31"/>
      <c r="F85" s="32"/>
      <c r="G85" s="32"/>
      <c r="H85" s="121"/>
      <c r="I85" s="121"/>
      <c r="J85" s="121"/>
      <c r="K85" s="33"/>
    </row>
    <row r="86" spans="1:11" s="34" customFormat="1" ht="11.25" customHeight="1" thickBot="1">
      <c r="A86" s="36"/>
      <c r="B86" s="30"/>
      <c r="C86" s="31"/>
      <c r="D86" s="31"/>
      <c r="E86" s="31"/>
      <c r="F86" s="32"/>
      <c r="G86" s="32"/>
      <c r="H86" s="121"/>
      <c r="I86" s="121"/>
      <c r="J86" s="121"/>
      <c r="K86" s="33"/>
    </row>
    <row r="87" spans="1:11" s="34" customFormat="1" ht="11.25" customHeight="1">
      <c r="A87" s="48"/>
      <c r="B87" s="49"/>
      <c r="C87" s="50"/>
      <c r="D87" s="50"/>
      <c r="E87" s="50"/>
      <c r="F87" s="51"/>
      <c r="G87" s="32"/>
      <c r="H87" s="124"/>
      <c r="I87" s="125"/>
      <c r="J87" s="125"/>
      <c r="K87" s="51"/>
    </row>
    <row r="88" spans="1:11" s="43" customFormat="1" ht="11.25" customHeight="1">
      <c r="A88" s="52" t="s">
        <v>68</v>
      </c>
      <c r="B88" s="53"/>
      <c r="C88" s="54">
        <v>2792226</v>
      </c>
      <c r="D88" s="54">
        <v>2600922.7970252815</v>
      </c>
      <c r="E88" s="54">
        <v>2637955</v>
      </c>
      <c r="F88" s="55">
        <f>IF(D88&gt;0,100*E88/D88,0)</f>
        <v>101.42381015757456</v>
      </c>
      <c r="G88" s="41"/>
      <c r="H88" s="126">
        <v>6983.289</v>
      </c>
      <c r="I88" s="127">
        <v>6402.759602000002</v>
      </c>
      <c r="J88" s="127"/>
      <c r="K88" s="55"/>
    </row>
    <row r="89" spans="1:11" ht="11.25" customHeight="1" thickBot="1">
      <c r="A89" s="56"/>
      <c r="B89" s="57"/>
      <c r="C89" s="58"/>
      <c r="D89" s="58"/>
      <c r="E89" s="58"/>
      <c r="F89" s="59"/>
      <c r="G89" s="60"/>
      <c r="H89" s="128"/>
      <c r="I89" s="129"/>
      <c r="J89" s="129"/>
      <c r="K89" s="59"/>
    </row>
    <row r="623" ht="11.25" customHeight="1">
      <c r="B623" s="62"/>
    </row>
    <row r="624" ht="11.25" customHeight="1">
      <c r="B624" s="62"/>
    </row>
    <row r="625" ht="11.25" customHeight="1">
      <c r="B625" s="62"/>
    </row>
    <row r="626" ht="11.25" customHeight="1">
      <c r="B626" s="62"/>
    </row>
  </sheetData>
  <sheetProtection/>
  <mergeCells count="4">
    <mergeCell ref="A1:K1"/>
    <mergeCell ref="J2:K2"/>
    <mergeCell ref="C4:F4"/>
    <mergeCell ref="H4:K4"/>
  </mergeCells>
  <printOptions horizontalCentered="1"/>
  <pageMargins left="0.4724409448818898" right="0.4330708661417323" top="0.31496062992125984" bottom="0.35433070866141736" header="0.1968503937007874" footer="0.1968503937007874"/>
  <pageSetup firstPageNumber="9" useFirstPageNumber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rcarrillo</dc:creator>
  <cp:keywords/>
  <dc:description/>
  <cp:lastModifiedBy>rcarrillo</cp:lastModifiedBy>
  <cp:lastPrinted>2016-03-03T09:44:22Z</cp:lastPrinted>
  <dcterms:created xsi:type="dcterms:W3CDTF">2016-03-01T12:10:29Z</dcterms:created>
  <dcterms:modified xsi:type="dcterms:W3CDTF">2016-03-03T09:47:53Z</dcterms:modified>
  <cp:category/>
  <cp:version/>
  <cp:contentType/>
  <cp:contentStatus/>
</cp:coreProperties>
</file>