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portada " sheetId="1" r:id="rId1"/>
    <sheet name="índice 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sor9rgo" sheetId="13" r:id="rId13"/>
    <sheet name="pat10ana" sheetId="14" r:id="rId14"/>
    <sheet name="pat11día" sheetId="15" r:id="rId15"/>
    <sheet name="pat12tal" sheetId="16" r:id="rId16"/>
    <sheet name="patata total por tipos" sheetId="17" r:id="rId17"/>
    <sheet name="rem13no)" sheetId="18" r:id="rId18"/>
    <sheet name="rem14no)" sheetId="19" r:id="rId19"/>
    <sheet name="alg15dón" sheetId="20" r:id="rId20"/>
    <sheet name="tom16-V)" sheetId="21" r:id="rId21"/>
    <sheet name="tom17II)" sheetId="22" r:id="rId22"/>
    <sheet name="tom18tal" sheetId="23" r:id="rId23"/>
    <sheet name="tomate épocas de recolección" sheetId="24" r:id="rId24"/>
    <sheet name="alc19ofa" sheetId="25" r:id="rId25"/>
    <sheet name="ceb20osa" sheetId="26" r:id="rId26"/>
    <sheet name="end21ias" sheetId="27" r:id="rId27"/>
    <sheet name="esc22las" sheetId="28" r:id="rId28"/>
    <sheet name="esp23cas" sheetId="29" r:id="rId29"/>
    <sheet name="cha24ñón" sheetId="30" r:id="rId30"/>
    <sheet name="otr25tas" sheetId="31" r:id="rId31"/>
    <sheet name="bró26oli" sheetId="32" r:id="rId32"/>
    <sheet name="api27pio" sheetId="33" r:id="rId33"/>
    <sheet name="pep28ino" sheetId="34" r:id="rId34"/>
    <sheet name="ber29ena" sheetId="35" r:id="rId35"/>
    <sheet name="cal30cín" sheetId="36" r:id="rId36"/>
    <sheet name="nab31abo" sheetId="37" r:id="rId37"/>
    <sheet name="ráb32ano" sheetId="38" r:id="rId38"/>
    <sheet name="pue33rro" sheetId="39" r:id="rId39"/>
    <sheet name="pom34elo" sheetId="40" r:id="rId40"/>
    <sheet name="sat35mas" sheetId="41" r:id="rId41"/>
    <sheet name="cle36nas" sheetId="42" r:id="rId42"/>
    <sheet name="híb37na)" sheetId="43" r:id="rId43"/>
    <sheet name="kiw38iwi" sheetId="44" r:id="rId44"/>
    <sheet name="cas39aña" sheetId="45" r:id="rId45"/>
    <sheet name="ace40ara" sheetId="46" r:id="rId46"/>
    <sheet name="ace41ite" sheetId="47" r:id="rId47"/>
  </sheets>
  <externalReferences>
    <externalReference r:id="rId50"/>
    <externalReference r:id="rId51"/>
    <externalReference r:id="rId52"/>
    <externalReference r:id="rId53"/>
    <externalReference r:id="rId54"/>
  </externalReferences>
  <definedNames>
    <definedName name="_xlnm.Print_Area" localSheetId="1">'índice '!$A$1:$K$79</definedName>
    <definedName name="_xlnm.Print_Area" localSheetId="0">'portada '!$A$1:$K$70</definedName>
    <definedName name="CALEABRIL" localSheetId="1">#REF!</definedName>
    <definedName name="CALEABRIL" localSheetId="0">#REF!</definedName>
    <definedName name="CALEABRIL">#REF!</definedName>
    <definedName name="CALEAGOSTO" localSheetId="1">#REF!</definedName>
    <definedName name="CALEAGOSTO" localSheetId="0">#REF!</definedName>
    <definedName name="CALEAGOSTO">#REF!</definedName>
    <definedName name="CALEAÑOAVANCE" localSheetId="1">#REF!</definedName>
    <definedName name="CALEAÑOAVANCE" localSheetId="0">#REF!</definedName>
    <definedName name="CALEAÑOAVANCE">#REF!</definedName>
    <definedName name="CALEDICIEMBRE" localSheetId="1">#REF!</definedName>
    <definedName name="CALEDICIEMBRE" localSheetId="0">#REF!</definedName>
    <definedName name="CALEDICIEMBRE">#REF!</definedName>
    <definedName name="CALEENERO" localSheetId="1">#REF!</definedName>
    <definedName name="CALEENERO" localSheetId="0">#REF!</definedName>
    <definedName name="CALEENERO">#REF!</definedName>
    <definedName name="CALEFEBRERO" localSheetId="1">#REF!</definedName>
    <definedName name="CALEFEBRERO" localSheetId="0">#REF!</definedName>
    <definedName name="CALEFEBRERO">#REF!</definedName>
    <definedName name="CALEJULIO" localSheetId="1">#REF!</definedName>
    <definedName name="CALEJULIO" localSheetId="0">#REF!</definedName>
    <definedName name="CALEJULIO">#REF!</definedName>
    <definedName name="CALEJUNIO" localSheetId="1">#REF!</definedName>
    <definedName name="CALEJUNIO" localSheetId="0">#REF!</definedName>
    <definedName name="CALEJUNIO">#REF!</definedName>
    <definedName name="CALEMARZO" localSheetId="1">#REF!</definedName>
    <definedName name="CALEMARZO" localSheetId="0">#REF!</definedName>
    <definedName name="CALEMARZO">#REF!</definedName>
    <definedName name="CALEMAYO" localSheetId="1">#REF!</definedName>
    <definedName name="CALEMAYO" localSheetId="0">#REF!</definedName>
    <definedName name="CALEMAYO">#REF!</definedName>
    <definedName name="CALENOVIEMBRE" localSheetId="1">#REF!</definedName>
    <definedName name="CALENOVIEMBRE" localSheetId="0">#REF!</definedName>
    <definedName name="CALENOVIEMBRE">#REF!</definedName>
    <definedName name="CALEOCTUBRE" localSheetId="1">#REF!</definedName>
    <definedName name="CALEOCTUBRE" localSheetId="0">#REF!</definedName>
    <definedName name="CALEOCTUBRE">#REF!</definedName>
    <definedName name="CALESEPTIEMBRE" localSheetId="1">#REF!</definedName>
    <definedName name="CALESEPTIEMBRE" localSheetId="0">#REF!</definedName>
    <definedName name="CALESEPTIEMBRE">#REF!</definedName>
    <definedName name="CALETOTAL" localSheetId="1">#REF!</definedName>
    <definedName name="CALETOTAL" localSheetId="0">#REF!</definedName>
    <definedName name="CALETOTAL">#REF!</definedName>
    <definedName name="menú_cua_cebolla">'[3] cebolla variedades'!#REF!</definedName>
    <definedName name="menú_cua_patata" localSheetId="1">#REF!</definedName>
    <definedName name="menú_cua_patata">'patata total por tipos'!#REF!</definedName>
    <definedName name="menú_cua_tomate" localSheetId="1">'[5]cuaderno_tomate'!#REF!</definedName>
    <definedName name="menú_cua_tomate">'tomate épocas de recolección'!#REF!</definedName>
    <definedName name="Menú_cuaderno" localSheetId="45">'ace40ara'!#REF!</definedName>
    <definedName name="Menú_cuaderno" localSheetId="46">'ace41ite'!#REF!</definedName>
    <definedName name="Menú_cuaderno" localSheetId="24">'alc19ofa'!#REF!</definedName>
    <definedName name="Menú_cuaderno" localSheetId="19">'alg15dón'!#REF!</definedName>
    <definedName name="Menú_cuaderno" localSheetId="32">'api27pio'!#REF!</definedName>
    <definedName name="Menú_cuaderno" localSheetId="9">'ave6ena'!#REF!</definedName>
    <definedName name="Menú_cuaderno" localSheetId="34">'ber29ena'!#REF!</definedName>
    <definedName name="Menú_cuaderno" localSheetId="31">'bró26oli'!#REF!</definedName>
    <definedName name="Menú_cuaderno" localSheetId="35">'cal30cín'!#REF!</definedName>
    <definedName name="Menú_cuaderno" localSheetId="44">'cas39aña'!#REF!</definedName>
    <definedName name="Menú_cuaderno" localSheetId="25">'ceb20osa'!#REF!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9">'cha24ñón'!#REF!</definedName>
    <definedName name="Menú_cuaderno" localSheetId="41">'cle36nas'!#REF!</definedName>
    <definedName name="Menú_cuaderno" localSheetId="26">'end21ias'!#REF!</definedName>
    <definedName name="Menú_cuaderno" localSheetId="27">'esc22las'!#REF!</definedName>
    <definedName name="Menú_cuaderno" localSheetId="28">'esp23cas'!#REF!</definedName>
    <definedName name="Menú_cuaderno" localSheetId="42">'híb37na)'!#REF!</definedName>
    <definedName name="Menú_cuaderno" localSheetId="1">'[5]tri0ndo'!#REF!</definedName>
    <definedName name="Menú_cuaderno" localSheetId="43">'kiw38iwi'!#REF!</definedName>
    <definedName name="Menú_cuaderno" localSheetId="36">'nab31abo'!#REF!</definedName>
    <definedName name="Menú_cuaderno" localSheetId="30">'otr25tas'!#REF!</definedName>
    <definedName name="Menú_cuaderno" localSheetId="13">'pat10ana'!#REF!</definedName>
    <definedName name="Menú_cuaderno" localSheetId="14">'pat11día'!#REF!</definedName>
    <definedName name="Menú_cuaderno" localSheetId="15">'pat12tal'!#REF!</definedName>
    <definedName name="Menú_cuaderno" localSheetId="33">'pep28ino'!#REF!</definedName>
    <definedName name="Menú_cuaderno" localSheetId="39">'pom34elo'!#REF!</definedName>
    <definedName name="Menú_cuaderno" localSheetId="0">'[4]tri0ndo'!#REF!</definedName>
    <definedName name="Menú_cuaderno" localSheetId="38">'pue33rro'!#REF!</definedName>
    <definedName name="Menú_cuaderno" localSheetId="37">'ráb32ano'!#REF!</definedName>
    <definedName name="Menú_cuaderno" localSheetId="17">'rem13no)'!#REF!</definedName>
    <definedName name="Menú_cuaderno" localSheetId="18">'rem14no)'!#REF!</definedName>
    <definedName name="Menú_cuaderno" localSheetId="40">'sat35mas'!#REF!</definedName>
    <definedName name="Menú_cuaderno" localSheetId="12">'sor9rgo'!#REF!</definedName>
    <definedName name="Menú_cuaderno" localSheetId="20">'tom16-V)'!#REF!</definedName>
    <definedName name="Menú_cuaderno" localSheetId="21">'tom17II)'!#REF!</definedName>
    <definedName name="Menú_cuaderno" localSheetId="22">'tom18tal'!#REF!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>'tri0ndo'!#REF!</definedName>
    <definedName name="Menú_índice" localSheetId="1">'índice '!$A$89:$D$106</definedName>
    <definedName name="Menú_índice" localSheetId="0">#REF!</definedName>
    <definedName name="Menú_índice">#REF!</definedName>
    <definedName name="Menú_portada" localSheetId="1">#REF!</definedName>
    <definedName name="Menú_portada" localSheetId="0">'portada '!$A$77:$D$90</definedName>
    <definedName name="Menú_portada">#REF!</definedName>
    <definedName name="Menú_resumen" localSheetId="0">'[3]resumen nacional'!#REF!</definedName>
    <definedName name="Menú_resumen">'resumen nacional'!#REF!</definedName>
    <definedName name="MESCORTO" localSheetId="1">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<sst xmlns="http://schemas.openxmlformats.org/spreadsheetml/2006/main" count="3496" uniqueCount="334">
  <si>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</si>
  <si>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</si>
  <si>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</si>
  <si>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</si>
  <si>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</si>
  <si>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</si>
  <si>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</si>
  <si>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</si>
  <si>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</si>
  <si>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</si>
  <si>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</si>
  <si>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</si>
  <si>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</si>
  <si>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</si>
  <si>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</si>
  <si>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</si>
  <si>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</si>
  <si>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</si>
  <si>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</si>
  <si>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</si>
  <si>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</si>
  <si>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</si>
  <si>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</si>
  <si>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</si>
  <si>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</si>
  <si>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</si>
  <si>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</si>
  <si>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</si>
  <si>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</si>
  <si>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</si>
  <si>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</si>
  <si>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</si>
  <si>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</si>
  <si>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</si>
  <si>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</si>
  <si>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</si>
  <si>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</si>
  <si>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</si>
  <si>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</si>
  <si>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</si>
  <si>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</si>
  <si>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</si>
  <si>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</si>
  <si>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</si>
  <si>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</si>
  <si>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</si>
  <si>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</si>
  <si>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</si>
  <si>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</si>
  <si>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</si>
  <si>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</si>
  <si>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</si>
  <si>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</si>
  <si>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</si>
  <si>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</si>
  <si>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</si>
  <si>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</si>
  <si>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</si>
  <si>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</si>
  <si>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</si>
  <si>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</si>
  <si>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</si>
  <si>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</si>
  <si>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</si>
  <si>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</si>
  <si>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</si>
  <si>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</si>
  <si>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</si>
  <si>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</si>
  <si>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2017 DICIEMBRE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</si>
  <si>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</si>
  <si>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</si>
  <si>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</si>
  <si>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</si>
  <si>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</si>
  <si>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</si>
  <si>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</si>
  <si>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</si>
  <si>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SORGO</t>
  </si>
  <si>
    <t>PATATA EXTRATEMPRANA</t>
  </si>
  <si>
    <t>PATATA TARDÍA</t>
  </si>
  <si>
    <t>PATATA TOTAL</t>
  </si>
  <si>
    <t>REMOLACHA AZUCARERA (R. VERANO)</t>
  </si>
  <si>
    <t>REMOLACHA AZUCARERA (R. INVIERNO)</t>
  </si>
  <si>
    <t>ALGODÓN</t>
  </si>
  <si>
    <t>TOMATE (REC. 1-I/31-V)</t>
  </si>
  <si>
    <t>TOMATE (REC. 1-X/31XII)</t>
  </si>
  <si>
    <t>TOMATE TOTAL</t>
  </si>
  <si>
    <t>ALCACHOFA</t>
  </si>
  <si>
    <t>CEBOLLA BABOSA</t>
  </si>
  <si>
    <t>ENDIVIAS</t>
  </si>
  <si>
    <t>ESCAROLAS</t>
  </si>
  <si>
    <t>ESPINACAS</t>
  </si>
  <si>
    <t>CHAMPIÑÓN</t>
  </si>
  <si>
    <t>OTRAS SETAS</t>
  </si>
  <si>
    <t>BRÓCOLI</t>
  </si>
  <si>
    <t>APIO</t>
  </si>
  <si>
    <t>PEPINO</t>
  </si>
  <si>
    <t>BERENJENA</t>
  </si>
  <si>
    <t>CALABACÍN</t>
  </si>
  <si>
    <t>NABO</t>
  </si>
  <si>
    <t>RÁBANO</t>
  </si>
  <si>
    <t>PUERRO</t>
  </si>
  <si>
    <t>POMELO</t>
  </si>
  <si>
    <t>SATSUMAS</t>
  </si>
  <si>
    <t>CLEMENTINAS</t>
  </si>
  <si>
    <t>HÍBRIDOS (MANDARINA)</t>
  </si>
  <si>
    <t>KIWI</t>
  </si>
  <si>
    <t>CASTAÑA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</si>
  <si>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</si>
  <si>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</si>
  <si>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</si>
  <si>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</si>
  <si>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</si>
  <si>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</si>
  <si>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</si>
  <si>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</si>
  <si>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</si>
  <si>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DICIEMBRE 2017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</si>
  <si>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</si>
  <si>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</si>
  <si>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</si>
  <si>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</si>
  <si>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</si>
  <si>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</si>
  <si>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</si>
  <si>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</si>
  <si>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</si>
  <si>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</si>
  <si>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TUBÉRCULOS</t>
  </si>
  <si>
    <t>patata extratemprana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</si>
  <si>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</si>
  <si>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</si>
  <si>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</si>
  <si>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</si>
  <si>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</si>
  <si>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</si>
  <si>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apio</t>
  </si>
  <si>
    <t>pepino</t>
  </si>
  <si>
    <t>berenjena</t>
  </si>
  <si>
    <t>calabacín</t>
  </si>
  <si>
    <t>nabo</t>
  </si>
  <si>
    <t>puerro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</si>
  <si>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</si>
  <si>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</si>
  <si>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</si>
  <si>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</si>
  <si>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</si>
  <si>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</si>
  <si>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</si>
  <si>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</si>
  <si>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</si>
  <si>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</si>
  <si>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</si>
  <si>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</si>
  <si>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</si>
  <si>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</si>
  <si>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</si>
  <si>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</si>
  <si>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</si>
  <si>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</si>
  <si>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</si>
  <si>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</si>
  <si>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</si>
  <si>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</si>
  <si>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</si>
  <si>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</si>
  <si>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</si>
  <si>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</si>
  <si>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</si>
  <si>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</si>
  <si>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</si>
  <si>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</si>
  <si>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</si>
  <si>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</si>
  <si>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</si>
  <si>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</si>
  <si>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</si>
  <si>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</si>
  <si>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</si>
  <si>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</si>
  <si>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</si>
  <si>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calabaza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</si>
  <si>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</si>
  <si>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</si>
  <si>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</si>
  <si>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</si>
  <si>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</si>
  <si>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</si>
  <si>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</si>
  <si>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</si>
  <si>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</si>
  <si>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</si>
  <si>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</si>
  <si>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</si>
  <si>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</si>
  <si>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</si>
  <si>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</si>
  <si>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</si>
  <si>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</si>
  <si>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</si>
  <si>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</si>
  <si>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</si>
  <si>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</si>
  <si>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</si>
  <si>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</si>
  <si>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</si>
  <si>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</si>
  <si>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</si>
  <si>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</si>
  <si>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</si>
  <si>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</si>
  <si>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</si>
  <si>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</si>
  <si>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</si>
  <si>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</si>
  <si>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</si>
  <si>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</si>
  <si>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</si>
  <si>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</si>
  <si>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</si>
  <si>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</si>
  <si>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</si>
  <si>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sorgo</t>
  </si>
  <si>
    <t xml:space="preserve"> patata extratemprana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</si>
  <si>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</si>
  <si>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</si>
  <si>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</si>
  <si>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</si>
  <si>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</si>
  <si>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tomate (rec. 1-i/31-v)</t>
  </si>
  <si>
    <t xml:space="preserve"> tomate (rec. 1-x/31xii)</t>
  </si>
  <si>
    <t xml:space="preserve"> tomate total</t>
  </si>
  <si>
    <t xml:space="preserve"> alcachofa</t>
  </si>
  <si>
    <t xml:space="preserve"> cebolla babosa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</si>
  <si>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</si>
  <si>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</si>
  <si>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</si>
  <si>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</si>
  <si>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</si>
  <si>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</si>
  <si>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</si>
  <si>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pepino</t>
  </si>
  <si>
    <t xml:space="preserve"> berenjena</t>
  </si>
  <si>
    <t xml:space="preserve"> calabacín</t>
  </si>
  <si>
    <t xml:space="preserve"> nabo</t>
  </si>
  <si>
    <t xml:space="preserve"> rábano</t>
  </si>
  <si>
    <t xml:space="preserve"> puerro</t>
  </si>
  <si>
    <t xml:space="preserve"> pomelo</t>
  </si>
  <si>
    <t xml:space="preserve"> satsumas</t>
  </si>
  <si>
    <t xml:space="preserve"> clementinas</t>
  </si>
  <si>
    <t xml:space="preserve"> híbridos (mandarina)</t>
  </si>
  <si>
    <t xml:space="preserve"> kiwi</t>
  </si>
  <si>
    <t xml:space="preserve"> castaña</t>
  </si>
  <si>
    <t xml:space="preserve"> aceituna de almazara</t>
  </si>
  <si>
    <t>SECRETARÍA GENERAL TÉCNICA</t>
  </si>
  <si>
    <t>AVANCES DE SUPERFICIES Y PRODUCCIONES AGRÍCOLAS</t>
  </si>
  <si>
    <t>ESTIMACIONES DE DICIEMBRE</t>
  </si>
  <si>
    <t>MINISTERIO DE AGRICULTURA Y PESCA, ALIMENTACIÓN Y MEDIO AMBIENTE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</si>
  <si>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</si>
  <si>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</si>
  <si>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</si>
  <si>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</si>
  <si>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DEFINITIVO</t>
  </si>
  <si>
    <t xml:space="preserve">PATATA TOTAL POR TIPOS </t>
  </si>
  <si>
    <t>AÑO 2017</t>
  </si>
  <si>
    <t>PATATA</t>
  </si>
  <si>
    <t>EXTRA.</t>
  </si>
  <si>
    <t>TEMPRANA</t>
  </si>
  <si>
    <t>MED. EST.</t>
  </si>
  <si>
    <t>TARDÍA</t>
  </si>
  <si>
    <t>TOTAL</t>
  </si>
  <si>
    <t xml:space="preserve">   ESPAÑA 2017</t>
  </si>
  <si>
    <t xml:space="preserve">   ESPAÑA 2016</t>
  </si>
  <si>
    <t xml:space="preserve">   ESPAÑA 2017/2016=100</t>
  </si>
  <si>
    <t>TOMATE TOTAL POR ÉPOCAS DE RECOLECCIÓN</t>
  </si>
  <si>
    <t>TOMATE</t>
  </si>
  <si>
    <t>(REC. 1-I/31-V)</t>
  </si>
  <si>
    <t>(REC. 1-VI/30-IX)</t>
  </si>
  <si>
    <t>(REC. 1-X/31XII)</t>
  </si>
  <si>
    <t xml:space="preserve">   Resumen de cifras nacionales ......................................................................................................... páginas 5, 6 y 7</t>
  </si>
  <si>
    <t xml:space="preserve"> aceite de oliva</t>
  </si>
  <si>
    <t xml:space="preserve"> </t>
  </si>
  <si>
    <t xml:space="preserve"> patata total por tipos </t>
  </si>
  <si>
    <t xml:space="preserve"> tomate total por épocas de recolección</t>
  </si>
  <si>
    <t xml:space="preserve"> Nota.- En Madrid sin actualizar información por falta de envío de datos por la comunidad autónoma</t>
  </si>
  <si>
    <t>cereales otoño invierno</t>
  </si>
  <si>
    <t>remolacha total</t>
  </si>
  <si>
    <t>DEFINIT.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</si>
  <si>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</si>
  <si>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</si>
  <si>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</si>
  <si>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</si>
  <si>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</si>
  <si>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</si>
  <si>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</si>
  <si>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</si>
  <si>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</si>
  <si>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</si>
  <si>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</si>
  <si>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</si>
  <si>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</si>
  <si>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</si>
  <si>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</si>
  <si>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</si>
  <si>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</si>
  <si>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</si>
  <si>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</si>
  <si>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</si>
  <si>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</si>
  <si>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</si>
  <si>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</si>
  <si>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</si>
  <si>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</si>
  <si>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MES (1)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</si>
  <si>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</si>
  <si>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</si>
  <si>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</si>
  <si>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</si>
  <si>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</si>
  <si>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</si>
  <si>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</si>
  <si>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</si>
  <si>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</si>
  <si>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</si>
  <si>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</si>
  <si>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</si>
  <si>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</si>
  <si>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(15)Producción de uva, no de pasa</t>
  </si>
  <si>
    <t>(16)En 2016 y posteriores son datos de entrada de uva en bodega.En cosechas anteriores son la producción provincial de uva</t>
  </si>
  <si>
    <t xml:space="preserve">  - En Madrid sin actualizar información por falta de envío de datos por la comunidad autónoma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</si>
  <si>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</si>
  <si>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</si>
  <si>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FECHA:  19/02/2018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</si>
</sst>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_);\(#,##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4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5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6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27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28" xfId="54" applyFill="1" applyBorder="1">
      <alignment/>
      <protection/>
    </xf>
    <xf numFmtId="0" fontId="2" fillId="34" borderId="29" xfId="54" applyFill="1" applyBorder="1">
      <alignment/>
      <protection/>
    </xf>
    <xf numFmtId="0" fontId="2" fillId="34" borderId="30" xfId="54" applyFill="1" applyBorder="1">
      <alignment/>
      <protection/>
    </xf>
    <xf numFmtId="0" fontId="2" fillId="34" borderId="31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2" xfId="54" applyFill="1" applyBorder="1">
      <alignment/>
      <protection/>
    </xf>
    <xf numFmtId="0" fontId="2" fillId="34" borderId="33" xfId="54" applyFill="1" applyBorder="1">
      <alignment/>
      <protection/>
    </xf>
    <xf numFmtId="0" fontId="2" fillId="34" borderId="34" xfId="54" applyFill="1" applyBorder="1">
      <alignment/>
      <protection/>
    </xf>
    <xf numFmtId="0" fontId="2" fillId="34" borderId="35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6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165" fontId="7" fillId="33" borderId="20" xfId="52" applyNumberFormat="1" applyFont="1" applyFill="1" applyBorder="1" applyAlignment="1" applyProtection="1">
      <alignment vertical="justify"/>
      <protection/>
    </xf>
    <xf numFmtId="165" fontId="6" fillId="34" borderId="36" xfId="52" applyNumberFormat="1" applyFont="1" applyFill="1" applyBorder="1" applyAlignment="1" applyProtection="1">
      <alignment vertical="justify"/>
      <protection/>
    </xf>
    <xf numFmtId="165" fontId="7" fillId="34" borderId="17" xfId="52" applyNumberFormat="1" applyFont="1" applyFill="1" applyBorder="1" applyAlignment="1" applyProtection="1">
      <alignment vertical="justify"/>
      <protection/>
    </xf>
    <xf numFmtId="165" fontId="6" fillId="34" borderId="20" xfId="52" applyNumberFormat="1" applyFont="1" applyFill="1" applyBorder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0" fontId="5" fillId="33" borderId="0" xfId="52" applyFont="1" applyFill="1" applyBorder="1" applyAlignment="1">
      <alignment vertical="justify"/>
      <protection/>
    </xf>
    <xf numFmtId="165" fontId="7" fillId="33" borderId="0" xfId="52" applyNumberFormat="1" applyFont="1" applyFill="1" applyBorder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3" fontId="6" fillId="34" borderId="23" xfId="52" applyNumberFormat="1" applyFont="1" applyFill="1" applyBorder="1" applyAlignment="1" applyProtection="1">
      <alignment vertical="justify"/>
      <protection/>
    </xf>
    <xf numFmtId="165" fontId="6" fillId="34" borderId="21" xfId="52" applyNumberFormat="1" applyFont="1" applyFill="1" applyBorder="1" applyAlignment="1" applyProtection="1">
      <alignment vertical="justify"/>
      <protection/>
    </xf>
    <xf numFmtId="165" fontId="6" fillId="34" borderId="22" xfId="52" applyNumberFormat="1" applyFont="1" applyFill="1" applyBorder="1" applyAlignment="1" applyProtection="1">
      <alignment vertical="justify"/>
      <protection/>
    </xf>
    <xf numFmtId="164" fontId="6" fillId="34" borderId="36" xfId="52" applyNumberFormat="1" applyFont="1" applyFill="1" applyBorder="1" applyAlignment="1" applyProtection="1">
      <alignment vertical="justify"/>
      <protection/>
    </xf>
    <xf numFmtId="164" fontId="6" fillId="34" borderId="0" xfId="52" applyNumberFormat="1" applyFont="1" applyFill="1" applyAlignment="1" applyProtection="1">
      <alignment vertical="justify"/>
      <protection/>
    </xf>
    <xf numFmtId="3" fontId="7" fillId="34" borderId="17" xfId="52" applyNumberFormat="1" applyFont="1" applyFill="1" applyBorder="1" applyAlignment="1" applyProtection="1">
      <alignment vertical="justify"/>
      <protection/>
    </xf>
    <xf numFmtId="165" fontId="7" fillId="34" borderId="15" xfId="52" applyNumberFormat="1" applyFont="1" applyFill="1" applyBorder="1" applyAlignment="1" applyProtection="1">
      <alignment vertical="justify"/>
      <protection/>
    </xf>
    <xf numFmtId="165" fontId="7" fillId="34" borderId="16" xfId="52" applyNumberFormat="1" applyFont="1" applyFill="1" applyBorder="1" applyAlignment="1" applyProtection="1">
      <alignment vertical="justify"/>
      <protection/>
    </xf>
    <xf numFmtId="3" fontId="6" fillId="34" borderId="20" xfId="52" applyNumberFormat="1" applyFont="1" applyFill="1" applyBorder="1" applyAlignment="1" applyProtection="1">
      <alignment vertical="justify"/>
      <protection/>
    </xf>
    <xf numFmtId="165" fontId="6" fillId="34" borderId="26" xfId="52" applyNumberFormat="1" applyFont="1" applyFill="1" applyBorder="1" applyAlignment="1" applyProtection="1">
      <alignment vertical="justify"/>
      <protection/>
    </xf>
    <xf numFmtId="165" fontId="6" fillId="34" borderId="0" xfId="52" applyNumberFormat="1" applyFont="1" applyFill="1" applyBorder="1" applyAlignment="1" applyProtection="1">
      <alignment vertical="justify"/>
      <protection/>
    </xf>
    <xf numFmtId="0" fontId="2" fillId="34" borderId="25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3" fontId="2" fillId="34" borderId="14" xfId="52" applyNumberFormat="1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167" fontId="2" fillId="0" borderId="0" xfId="52" applyNumberFormat="1" applyFont="1" applyAlignment="1" applyProtection="1">
      <alignment vertical="justify"/>
      <protection/>
    </xf>
    <xf numFmtId="0" fontId="2" fillId="0" borderId="0" xfId="52">
      <alignment/>
      <protection/>
    </xf>
    <xf numFmtId="3" fontId="4" fillId="33" borderId="0" xfId="52" applyNumberFormat="1" applyFont="1" applyFill="1" applyAlignment="1">
      <alignment horizontal="fill" vertical="justify"/>
      <protection/>
    </xf>
    <xf numFmtId="0" fontId="7" fillId="0" borderId="19" xfId="52" applyFont="1" applyFill="1" applyBorder="1" applyAlignment="1">
      <alignment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37" xfId="55" applyFont="1" applyFill="1" applyBorder="1">
      <alignment/>
      <protection/>
    </xf>
    <xf numFmtId="0" fontId="5" fillId="34" borderId="38" xfId="55" applyFont="1" applyFill="1" applyBorder="1">
      <alignment/>
      <protection/>
    </xf>
    <xf numFmtId="0" fontId="5" fillId="34" borderId="39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27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27" xfId="55" applyFont="1" applyFill="1" applyBorder="1" applyAlignment="1">
      <alignment horizontal="center"/>
      <protection/>
    </xf>
    <xf numFmtId="0" fontId="5" fillId="34" borderId="40" xfId="55" applyFont="1" applyFill="1" applyBorder="1" applyAlignment="1">
      <alignment horizontal="left"/>
      <protection/>
    </xf>
    <xf numFmtId="0" fontId="5" fillId="34" borderId="41" xfId="55" applyFont="1" applyFill="1" applyBorder="1" applyAlignment="1">
      <alignment horizontal="left"/>
      <protection/>
    </xf>
    <xf numFmtId="0" fontId="5" fillId="34" borderId="42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165" fontId="4" fillId="0" borderId="0" xfId="56" applyNumberFormat="1" applyFont="1">
      <alignment/>
      <protection/>
    </xf>
    <xf numFmtId="0" fontId="7" fillId="0" borderId="0" xfId="56" applyFont="1" applyBorder="1" applyAlignment="1">
      <alignment vertical="justify"/>
      <protection/>
    </xf>
    <xf numFmtId="0" fontId="47" fillId="0" borderId="0" xfId="0" applyFont="1" applyAlignment="1">
      <alignment/>
    </xf>
    <xf numFmtId="0" fontId="2" fillId="33" borderId="0" xfId="54" applyFill="1" applyAlignment="1">
      <alignment horizontal="center" vertical="center" wrapText="1"/>
      <protection/>
    </xf>
    <xf numFmtId="0" fontId="4" fillId="33" borderId="37" xfId="54" applyFont="1" applyFill="1" applyBorder="1" applyAlignment="1">
      <alignment horizontal="left"/>
      <protection/>
    </xf>
    <xf numFmtId="0" fontId="4" fillId="33" borderId="38" xfId="54" applyFont="1" applyFill="1" applyBorder="1" applyAlignment="1">
      <alignment horizontal="left"/>
      <protection/>
    </xf>
    <xf numFmtId="0" fontId="4" fillId="33" borderId="39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27" xfId="54" applyFont="1" applyFill="1" applyBorder="1" applyAlignment="1">
      <alignment horizontal="center" vertical="center"/>
      <protection/>
    </xf>
    <xf numFmtId="0" fontId="4" fillId="33" borderId="40" xfId="54" applyFont="1" applyFill="1" applyBorder="1" applyAlignment="1">
      <alignment horizontal="left"/>
      <protection/>
    </xf>
    <xf numFmtId="0" fontId="4" fillId="33" borderId="41" xfId="54" applyFont="1" applyFill="1" applyBorder="1" applyAlignment="1">
      <alignment horizontal="left"/>
      <protection/>
    </xf>
    <xf numFmtId="0" fontId="4" fillId="33" borderId="42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1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2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5" applyFont="1" applyFill="1" applyAlignment="1">
      <alignment horizontal="center"/>
      <protection/>
    </xf>
    <xf numFmtId="2" fontId="6" fillId="0" borderId="0" xfId="55" applyNumberFormat="1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wrapText="1"/>
      <protection/>
    </xf>
    <xf numFmtId="0" fontId="5" fillId="0" borderId="0" xfId="55" applyFont="1" applyAlignment="1">
      <alignment wrapText="1"/>
      <protection/>
    </xf>
    <xf numFmtId="0" fontId="2" fillId="0" borderId="0" xfId="55" applyAlignment="1">
      <alignment wrapText="1"/>
      <protection/>
    </xf>
    <xf numFmtId="0" fontId="2" fillId="0" borderId="0" xfId="55" applyAlignment="1">
      <alignment/>
      <protection/>
    </xf>
    <xf numFmtId="0" fontId="7" fillId="0" borderId="0" xfId="56" applyNumberFormat="1" applyFont="1" applyBorder="1" applyAlignment="1">
      <alignment vertical="center" wrapText="1"/>
      <protection/>
    </xf>
    <xf numFmtId="0" fontId="7" fillId="0" borderId="0" xfId="56" applyNumberFormat="1" applyFont="1" applyAlignment="1">
      <alignment vertical="justify" wrapText="1"/>
      <protection/>
    </xf>
    <xf numFmtId="0" fontId="7" fillId="0" borderId="0" xfId="56" applyFont="1" applyAlignment="1">
      <alignment vertical="justify" wrapText="1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0" xfId="56" applyNumberFormat="1" applyFont="1" applyAlignment="1">
      <alignment horizontal="left" vertical="top" wrapText="1" readingOrder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 3 2 2 2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Noviembre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Agosto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3\cuadernos_mensuales2013\cuaderno_Diciembre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 cebolla variedades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NIPO"/>
      <sheetName val="Comentario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 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  <sheetName val="Contraport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tabSelected="1" view="pageBreakPreview" zoomScale="60" workbookViewId="0" topLeftCell="A1">
      <selection activeCell="H69" sqref="H69"/>
    </sheetView>
  </sheetViews>
  <sheetFormatPr defaultColWidth="11.421875" defaultRowHeight="15"/>
  <cols>
    <col min="1" max="1" width="11.57421875" style="100" customWidth="1"/>
    <col min="2" max="2" width="14.140625" style="100" customWidth="1"/>
    <col min="3" max="10" width="11.57421875" style="100" customWidth="1"/>
    <col min="11" max="11" width="1.57421875" style="100" customWidth="1"/>
    <col min="12" max="16384" width="11.57421875" style="100" customWidth="1"/>
  </cols>
  <sheetData>
    <row r="1" spans="1:11" ht="12.75">
      <c r="A1" s="99"/>
      <c r="B1" s="189" t="s">
        <v>258</v>
      </c>
      <c r="C1" s="189"/>
      <c r="D1" s="189"/>
      <c r="E1" s="99"/>
      <c r="F1" s="99"/>
      <c r="G1" s="99"/>
      <c r="H1" s="99"/>
      <c r="I1" s="99"/>
      <c r="J1" s="99"/>
      <c r="K1" s="99"/>
    </row>
    <row r="2" spans="1:11" ht="12.75">
      <c r="A2" s="99"/>
      <c r="B2" s="189"/>
      <c r="C2" s="189"/>
      <c r="D2" s="189"/>
      <c r="E2" s="99"/>
      <c r="F2" s="99"/>
      <c r="G2" s="190"/>
      <c r="H2" s="191"/>
      <c r="I2" s="191"/>
      <c r="J2" s="192"/>
      <c r="K2" s="101"/>
    </row>
    <row r="3" spans="1:11" ht="5.25" customHeight="1">
      <c r="A3" s="99"/>
      <c r="B3" s="189"/>
      <c r="C3" s="189"/>
      <c r="D3" s="189"/>
      <c r="E3" s="99"/>
      <c r="F3" s="99"/>
      <c r="G3" s="102"/>
      <c r="H3" s="103"/>
      <c r="I3" s="103"/>
      <c r="J3" s="104"/>
      <c r="K3" s="101"/>
    </row>
    <row r="4" spans="1:11" ht="12.75">
      <c r="A4" s="99"/>
      <c r="B4" s="189"/>
      <c r="C4" s="189"/>
      <c r="D4" s="189"/>
      <c r="E4" s="99"/>
      <c r="F4" s="99"/>
      <c r="G4" s="193" t="s">
        <v>255</v>
      </c>
      <c r="H4" s="194"/>
      <c r="I4" s="194"/>
      <c r="J4" s="195"/>
      <c r="K4" s="101"/>
    </row>
    <row r="5" spans="1:11" ht="12.75">
      <c r="A5" s="99"/>
      <c r="B5" s="99"/>
      <c r="C5" s="99"/>
      <c r="D5" s="99"/>
      <c r="E5" s="99"/>
      <c r="F5" s="99"/>
      <c r="G5" s="196"/>
      <c r="H5" s="197"/>
      <c r="I5" s="197"/>
      <c r="J5" s="198"/>
      <c r="K5" s="101"/>
    </row>
    <row r="6" spans="1:11" ht="12.75">
      <c r="A6" s="99"/>
      <c r="B6" s="99"/>
      <c r="C6" s="99"/>
      <c r="D6" s="99"/>
      <c r="E6" s="99"/>
      <c r="F6" s="99"/>
      <c r="G6" s="105"/>
      <c r="H6" s="105"/>
      <c r="I6" s="105"/>
      <c r="J6" s="105"/>
      <c r="K6" s="101"/>
    </row>
    <row r="7" spans="1:11" ht="5.25" customHeight="1">
      <c r="A7" s="99"/>
      <c r="B7" s="99"/>
      <c r="C7" s="99"/>
      <c r="D7" s="99"/>
      <c r="E7" s="99"/>
      <c r="F7" s="99"/>
      <c r="G7" s="106"/>
      <c r="H7" s="106"/>
      <c r="I7" s="106"/>
      <c r="J7" s="106"/>
      <c r="K7" s="101"/>
    </row>
    <row r="8" spans="1:11" ht="12.75">
      <c r="A8" s="99"/>
      <c r="B8" s="99"/>
      <c r="C8" s="99"/>
      <c r="D8" s="99"/>
      <c r="E8" s="99"/>
      <c r="F8" s="99"/>
      <c r="G8" s="199" t="s">
        <v>259</v>
      </c>
      <c r="H8" s="199"/>
      <c r="I8" s="199"/>
      <c r="J8" s="199"/>
      <c r="K8" s="199"/>
    </row>
    <row r="9" spans="1:11" ht="16.5" customHeight="1">
      <c r="A9" s="99"/>
      <c r="B9" s="99"/>
      <c r="C9" s="99"/>
      <c r="D9" s="107"/>
      <c r="E9" s="107"/>
      <c r="F9" s="99"/>
      <c r="G9" s="199" t="s">
        <v>260</v>
      </c>
      <c r="H9" s="199"/>
      <c r="I9" s="199"/>
      <c r="J9" s="199"/>
      <c r="K9" s="199"/>
    </row>
    <row r="10" spans="1:11" ht="12.7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12.7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2.7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2.7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2.7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12.7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12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12.7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12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2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ht="12.7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2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ht="13.5" thickBo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 ht="13.5" thickTop="1">
      <c r="A24" s="99"/>
      <c r="B24" s="99"/>
      <c r="C24" s="108"/>
      <c r="D24" s="109"/>
      <c r="E24" s="109"/>
      <c r="F24" s="109"/>
      <c r="G24" s="109"/>
      <c r="H24" s="109"/>
      <c r="I24" s="110"/>
      <c r="J24" s="99"/>
      <c r="K24" s="99"/>
    </row>
    <row r="25" spans="1:11" ht="12.75">
      <c r="A25" s="99"/>
      <c r="B25" s="99"/>
      <c r="C25" s="111"/>
      <c r="D25" s="112"/>
      <c r="E25" s="112"/>
      <c r="F25" s="112"/>
      <c r="G25" s="112"/>
      <c r="H25" s="112"/>
      <c r="I25" s="113"/>
      <c r="J25" s="99"/>
      <c r="K25" s="99"/>
    </row>
    <row r="26" spans="1:11" ht="12.75">
      <c r="A26" s="99"/>
      <c r="B26" s="99"/>
      <c r="C26" s="111"/>
      <c r="D26" s="112"/>
      <c r="E26" s="112"/>
      <c r="F26" s="112"/>
      <c r="G26" s="112"/>
      <c r="H26" s="112"/>
      <c r="I26" s="113"/>
      <c r="J26" s="99"/>
      <c r="K26" s="99"/>
    </row>
    <row r="27" spans="1:11" ht="18.75" customHeight="1">
      <c r="A27" s="99"/>
      <c r="B27" s="99"/>
      <c r="C27" s="204" t="s">
        <v>256</v>
      </c>
      <c r="D27" s="205"/>
      <c r="E27" s="205"/>
      <c r="F27" s="205"/>
      <c r="G27" s="205"/>
      <c r="H27" s="205"/>
      <c r="I27" s="206"/>
      <c r="J27" s="99"/>
      <c r="K27" s="99"/>
    </row>
    <row r="28" spans="1:11" ht="12.75">
      <c r="A28" s="99"/>
      <c r="B28" s="99"/>
      <c r="C28" s="111"/>
      <c r="D28" s="112"/>
      <c r="E28" s="112"/>
      <c r="F28" s="112"/>
      <c r="G28" s="112"/>
      <c r="H28" s="112"/>
      <c r="I28" s="113"/>
      <c r="J28" s="99"/>
      <c r="K28" s="99"/>
    </row>
    <row r="29" spans="1:11" ht="12.75">
      <c r="A29" s="99"/>
      <c r="B29" s="99"/>
      <c r="C29" s="111"/>
      <c r="D29" s="112"/>
      <c r="E29" s="112"/>
      <c r="F29" s="112"/>
      <c r="G29" s="112"/>
      <c r="H29" s="112"/>
      <c r="I29" s="113"/>
      <c r="J29" s="99"/>
      <c r="K29" s="99"/>
    </row>
    <row r="30" spans="1:11" ht="18.75" customHeight="1">
      <c r="A30" s="99"/>
      <c r="B30" s="99"/>
      <c r="C30" s="204" t="s">
        <v>257</v>
      </c>
      <c r="D30" s="205"/>
      <c r="E30" s="205"/>
      <c r="F30" s="205"/>
      <c r="G30" s="205"/>
      <c r="H30" s="205"/>
      <c r="I30" s="206"/>
      <c r="J30" s="99"/>
      <c r="K30" s="99"/>
    </row>
    <row r="31" spans="1:11" ht="12.75">
      <c r="A31" s="99"/>
      <c r="B31" s="99"/>
      <c r="C31" s="111"/>
      <c r="D31" s="112"/>
      <c r="E31" s="112"/>
      <c r="F31" s="112"/>
      <c r="G31" s="112"/>
      <c r="H31" s="112"/>
      <c r="I31" s="113"/>
      <c r="J31" s="99"/>
      <c r="K31" s="99"/>
    </row>
    <row r="32" spans="1:11" ht="12.75">
      <c r="A32" s="99"/>
      <c r="B32" s="99"/>
      <c r="C32" s="111"/>
      <c r="D32" s="112"/>
      <c r="E32" s="112"/>
      <c r="F32" s="112"/>
      <c r="G32" s="112"/>
      <c r="H32" s="112"/>
      <c r="I32" s="113"/>
      <c r="J32" s="99"/>
      <c r="K32" s="99"/>
    </row>
    <row r="33" spans="1:11" ht="12.75">
      <c r="A33" s="99"/>
      <c r="B33" s="99"/>
      <c r="C33" s="111"/>
      <c r="D33" s="112"/>
      <c r="E33" s="112"/>
      <c r="F33" s="112"/>
      <c r="G33" s="112"/>
      <c r="H33" s="112"/>
      <c r="I33" s="113"/>
      <c r="J33" s="99"/>
      <c r="K33" s="99"/>
    </row>
    <row r="34" spans="1:11" ht="13.5" thickBot="1">
      <c r="A34" s="99"/>
      <c r="B34" s="99"/>
      <c r="C34" s="114"/>
      <c r="D34" s="115"/>
      <c r="E34" s="115"/>
      <c r="F34" s="115"/>
      <c r="G34" s="115"/>
      <c r="H34" s="115"/>
      <c r="I34" s="116"/>
      <c r="J34" s="99"/>
      <c r="K34" s="99"/>
    </row>
    <row r="35" spans="1:11" ht="13.5" thickTop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1:11" ht="12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2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ht="12.7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11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5">
      <c r="A40" s="99"/>
      <c r="B40" s="99"/>
      <c r="C40" s="99"/>
      <c r="D40" s="99"/>
      <c r="E40" s="207"/>
      <c r="F40" s="207"/>
      <c r="G40" s="207"/>
      <c r="H40" s="99"/>
      <c r="I40" s="99"/>
      <c r="J40" s="99"/>
      <c r="K40" s="99"/>
    </row>
    <row r="41" spans="1:11" ht="12.75">
      <c r="A41" s="99"/>
      <c r="B41" s="99"/>
      <c r="C41" s="99"/>
      <c r="D41" s="99"/>
      <c r="E41" s="208"/>
      <c r="F41" s="208"/>
      <c r="G41" s="208"/>
      <c r="H41" s="99"/>
      <c r="I41" s="99"/>
      <c r="J41" s="99"/>
      <c r="K41" s="99"/>
    </row>
    <row r="42" spans="1:11" ht="15">
      <c r="A42" s="99"/>
      <c r="B42" s="99"/>
      <c r="C42" s="99"/>
      <c r="D42" s="99"/>
      <c r="E42" s="207"/>
      <c r="F42" s="207"/>
      <c r="G42" s="207"/>
      <c r="H42" s="99"/>
      <c r="I42" s="99"/>
      <c r="J42" s="99"/>
      <c r="K42" s="99"/>
    </row>
    <row r="43" spans="1:11" ht="12.75">
      <c r="A43" s="99"/>
      <c r="B43" s="99"/>
      <c r="C43" s="99"/>
      <c r="D43" s="99"/>
      <c r="E43" s="208"/>
      <c r="F43" s="208"/>
      <c r="G43" s="208"/>
      <c r="H43" s="99"/>
      <c r="I43" s="99"/>
      <c r="J43" s="99"/>
      <c r="K43" s="99"/>
    </row>
    <row r="44" spans="1:11" ht="15">
      <c r="A44" s="99"/>
      <c r="B44" s="99"/>
      <c r="C44" s="99"/>
      <c r="D44" s="99"/>
      <c r="E44" s="117" t="s">
        <v>261</v>
      </c>
      <c r="F44" s="117"/>
      <c r="G44" s="117"/>
      <c r="H44" s="99"/>
      <c r="I44" s="99"/>
      <c r="J44" s="99"/>
      <c r="K44" s="99"/>
    </row>
    <row r="45" spans="1:11" ht="12.75">
      <c r="A45" s="99"/>
      <c r="B45" s="99"/>
      <c r="C45" s="99"/>
      <c r="D45" s="99"/>
      <c r="E45" s="200" t="s">
        <v>262</v>
      </c>
      <c r="F45" s="200"/>
      <c r="G45" s="200"/>
      <c r="H45" s="99"/>
      <c r="I45" s="99"/>
      <c r="J45" s="99"/>
      <c r="K45" s="99"/>
    </row>
    <row r="46" spans="1:11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1:11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1:11" ht="12.7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1:11" ht="12.7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1" ht="12.7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2.7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ht="12.7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15">
      <c r="A53" s="99"/>
      <c r="B53" s="99"/>
      <c r="C53" s="99"/>
      <c r="D53" s="118"/>
      <c r="E53" s="99"/>
      <c r="F53" s="119"/>
      <c r="G53" s="119"/>
      <c r="H53" s="99"/>
      <c r="I53" s="99"/>
      <c r="J53" s="99"/>
      <c r="K53" s="99"/>
    </row>
    <row r="54" spans="1:11" ht="12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2.7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1:11" ht="12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2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1:11" ht="12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1:11" ht="12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1:11" ht="12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1:11" ht="12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1:11" ht="12.7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1:11" ht="12.7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1:11" ht="12.7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1:11" ht="13.5" thickBo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1:11" ht="19.5" customHeight="1" thickBot="1" thickTop="1">
      <c r="A68" s="99"/>
      <c r="B68" s="99"/>
      <c r="C68" s="99"/>
      <c r="D68" s="99"/>
      <c r="E68" s="99"/>
      <c r="F68" s="99"/>
      <c r="G68" s="99"/>
      <c r="H68" s="201" t="s">
        <v>333</v>
      </c>
      <c r="I68" s="202"/>
      <c r="J68" s="203"/>
      <c r="K68" s="120"/>
    </row>
    <row r="69" spans="1:11" s="121" customFormat="1" ht="12.75" customHeight="1" thickTop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</row>
    <row r="70" spans="1:11" ht="12.7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1:11" ht="12.7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1:11" ht="12.7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1:11" ht="12.7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6" spans="1:4" ht="12.75">
      <c r="A76" s="122"/>
      <c r="B76" s="122"/>
      <c r="C76" s="122"/>
      <c r="D76" s="122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5" zoomScaleSheetLayoutView="95" zoomScalePageLayoutView="0" workbookViewId="0" topLeftCell="A55">
      <selection activeCell="K9" sqref="K9: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7</v>
      </c>
      <c r="D9" s="30">
        <v>104</v>
      </c>
      <c r="E9" s="30">
        <v>104</v>
      </c>
      <c r="F9" s="31"/>
      <c r="G9" s="31"/>
      <c r="H9" s="123">
        <v>0.009</v>
      </c>
      <c r="I9" s="123">
        <v>0.269</v>
      </c>
      <c r="J9" s="123"/>
      <c r="K9" s="130"/>
    </row>
    <row r="10" spans="1:11" s="32" customFormat="1" ht="11.25" customHeight="1">
      <c r="A10" s="34" t="s">
        <v>8</v>
      </c>
      <c r="B10" s="29"/>
      <c r="C10" s="30">
        <v>60</v>
      </c>
      <c r="D10" s="30">
        <v>59</v>
      </c>
      <c r="E10" s="30">
        <v>59</v>
      </c>
      <c r="F10" s="31"/>
      <c r="G10" s="31"/>
      <c r="H10" s="123">
        <v>0.086</v>
      </c>
      <c r="I10" s="123">
        <v>0.155</v>
      </c>
      <c r="J10" s="123"/>
      <c r="K10" s="130"/>
    </row>
    <row r="11" spans="1:11" s="32" customFormat="1" ht="11.25" customHeight="1">
      <c r="A11" s="28" t="s">
        <v>9</v>
      </c>
      <c r="B11" s="29"/>
      <c r="C11" s="30">
        <v>42</v>
      </c>
      <c r="D11" s="30">
        <v>50</v>
      </c>
      <c r="E11" s="30">
        <v>50</v>
      </c>
      <c r="F11" s="31"/>
      <c r="G11" s="31"/>
      <c r="H11" s="123">
        <v>0.06149</v>
      </c>
      <c r="I11" s="123">
        <v>0.155</v>
      </c>
      <c r="J11" s="123"/>
      <c r="K11" s="130"/>
    </row>
    <row r="12" spans="1:11" s="32" customFormat="1" ht="11.25" customHeight="1">
      <c r="A12" s="34" t="s">
        <v>10</v>
      </c>
      <c r="B12" s="29"/>
      <c r="C12" s="30">
        <v>41</v>
      </c>
      <c r="D12" s="30">
        <v>16</v>
      </c>
      <c r="E12" s="30">
        <v>16</v>
      </c>
      <c r="F12" s="31"/>
      <c r="G12" s="31"/>
      <c r="H12" s="123">
        <v>0.06</v>
      </c>
      <c r="I12" s="123">
        <v>0.029</v>
      </c>
      <c r="J12" s="123"/>
      <c r="K12" s="130"/>
    </row>
    <row r="13" spans="1:11" s="40" customFormat="1" ht="11.25" customHeight="1">
      <c r="A13" s="35" t="s">
        <v>11</v>
      </c>
      <c r="B13" s="36"/>
      <c r="C13" s="37">
        <v>150</v>
      </c>
      <c r="D13" s="37">
        <v>229</v>
      </c>
      <c r="E13" s="37">
        <v>229</v>
      </c>
      <c r="F13" s="38">
        <v>100</v>
      </c>
      <c r="G13" s="39"/>
      <c r="H13" s="124">
        <v>0.21649</v>
      </c>
      <c r="I13" s="125">
        <v>0.6080000000000001</v>
      </c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49</v>
      </c>
      <c r="D17" s="37">
        <v>49</v>
      </c>
      <c r="E17" s="37">
        <v>49</v>
      </c>
      <c r="F17" s="38">
        <v>100</v>
      </c>
      <c r="G17" s="39"/>
      <c r="H17" s="124">
        <v>0.049</v>
      </c>
      <c r="I17" s="125">
        <v>0.101</v>
      </c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6368</v>
      </c>
      <c r="D19" s="30">
        <v>7289</v>
      </c>
      <c r="E19" s="30">
        <v>7289</v>
      </c>
      <c r="F19" s="31"/>
      <c r="G19" s="31"/>
      <c r="H19" s="123">
        <v>38.208</v>
      </c>
      <c r="I19" s="123">
        <v>31.343</v>
      </c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>
        <v>6368</v>
      </c>
      <c r="D22" s="37">
        <v>7289</v>
      </c>
      <c r="E22" s="37">
        <v>7289</v>
      </c>
      <c r="F22" s="38">
        <v>100</v>
      </c>
      <c r="G22" s="39"/>
      <c r="H22" s="124">
        <v>38.208</v>
      </c>
      <c r="I22" s="125">
        <v>31.343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11577</v>
      </c>
      <c r="D24" s="37">
        <v>13470</v>
      </c>
      <c r="E24" s="37">
        <v>13000</v>
      </c>
      <c r="F24" s="38">
        <v>96.51076466221232</v>
      </c>
      <c r="G24" s="39"/>
      <c r="H24" s="124">
        <v>57.897</v>
      </c>
      <c r="I24" s="125">
        <v>59.781</v>
      </c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450</v>
      </c>
      <c r="D26" s="37">
        <v>400</v>
      </c>
      <c r="E26" s="37">
        <v>400</v>
      </c>
      <c r="F26" s="38">
        <v>100</v>
      </c>
      <c r="G26" s="39"/>
      <c r="H26" s="124">
        <v>2.3</v>
      </c>
      <c r="I26" s="125">
        <v>1.25</v>
      </c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2655</v>
      </c>
      <c r="D28" s="30">
        <v>3249</v>
      </c>
      <c r="E28" s="30">
        <v>3500</v>
      </c>
      <c r="F28" s="31"/>
      <c r="G28" s="31"/>
      <c r="H28" s="123">
        <v>9.01</v>
      </c>
      <c r="I28" s="123">
        <v>11.98</v>
      </c>
      <c r="J28" s="123"/>
      <c r="K28" s="130"/>
    </row>
    <row r="29" spans="1:11" s="32" customFormat="1" ht="11.25" customHeight="1">
      <c r="A29" s="34" t="s">
        <v>21</v>
      </c>
      <c r="B29" s="29"/>
      <c r="C29" s="30">
        <v>15783</v>
      </c>
      <c r="D29" s="30">
        <v>18885</v>
      </c>
      <c r="E29" s="30">
        <v>18867</v>
      </c>
      <c r="F29" s="31"/>
      <c r="G29" s="31"/>
      <c r="H29" s="123">
        <v>34.421</v>
      </c>
      <c r="I29" s="123">
        <v>22.261</v>
      </c>
      <c r="J29" s="123"/>
      <c r="K29" s="130"/>
    </row>
    <row r="30" spans="1:11" s="32" customFormat="1" ht="11.25" customHeight="1">
      <c r="A30" s="34" t="s">
        <v>22</v>
      </c>
      <c r="B30" s="29"/>
      <c r="C30" s="30">
        <v>7562</v>
      </c>
      <c r="D30" s="30">
        <v>9460</v>
      </c>
      <c r="E30" s="30">
        <v>9500</v>
      </c>
      <c r="F30" s="31"/>
      <c r="G30" s="31"/>
      <c r="H30" s="123">
        <v>12.197</v>
      </c>
      <c r="I30" s="123">
        <v>9.007</v>
      </c>
      <c r="J30" s="123"/>
      <c r="K30" s="130"/>
    </row>
    <row r="31" spans="1:11" s="40" customFormat="1" ht="11.25" customHeight="1">
      <c r="A31" s="41" t="s">
        <v>23</v>
      </c>
      <c r="B31" s="36"/>
      <c r="C31" s="37">
        <v>26000</v>
      </c>
      <c r="D31" s="37">
        <v>31594</v>
      </c>
      <c r="E31" s="37">
        <v>31867</v>
      </c>
      <c r="F31" s="38">
        <v>100.86408811799708</v>
      </c>
      <c r="G31" s="39"/>
      <c r="H31" s="124">
        <v>55.628</v>
      </c>
      <c r="I31" s="125">
        <v>43.248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2000</v>
      </c>
      <c r="D33" s="30">
        <v>2000</v>
      </c>
      <c r="E33" s="30">
        <v>2100</v>
      </c>
      <c r="F33" s="31"/>
      <c r="G33" s="31"/>
      <c r="H33" s="123">
        <v>4.85</v>
      </c>
      <c r="I33" s="123">
        <v>2.633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4500</v>
      </c>
      <c r="D34" s="30">
        <v>4400</v>
      </c>
      <c r="E34" s="30">
        <v>4400</v>
      </c>
      <c r="F34" s="31"/>
      <c r="G34" s="31"/>
      <c r="H34" s="123">
        <v>9.715</v>
      </c>
      <c r="I34" s="123">
        <v>8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2000</v>
      </c>
      <c r="D35" s="30">
        <v>3000</v>
      </c>
      <c r="E35" s="30">
        <v>2700</v>
      </c>
      <c r="F35" s="31"/>
      <c r="G35" s="31"/>
      <c r="H35" s="123">
        <v>4.5</v>
      </c>
      <c r="I35" s="123">
        <v>6.8</v>
      </c>
      <c r="J35" s="123"/>
      <c r="K35" s="130"/>
    </row>
    <row r="36" spans="1:11" s="32" customFormat="1" ht="11.25" customHeight="1">
      <c r="A36" s="34" t="s">
        <v>27</v>
      </c>
      <c r="B36" s="29"/>
      <c r="C36" s="30">
        <v>1650</v>
      </c>
      <c r="D36" s="30">
        <v>1815</v>
      </c>
      <c r="E36" s="30">
        <v>1815</v>
      </c>
      <c r="F36" s="31"/>
      <c r="G36" s="31"/>
      <c r="H36" s="123">
        <v>3.7949999999999995</v>
      </c>
      <c r="I36" s="123">
        <v>4.175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10150</v>
      </c>
      <c r="D37" s="37">
        <v>11215</v>
      </c>
      <c r="E37" s="37">
        <v>11015</v>
      </c>
      <c r="F37" s="38">
        <v>98.21667409719126</v>
      </c>
      <c r="G37" s="39"/>
      <c r="H37" s="124">
        <v>22.859999999999996</v>
      </c>
      <c r="I37" s="125">
        <v>21.608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14480</v>
      </c>
      <c r="D39" s="37">
        <v>14400</v>
      </c>
      <c r="E39" s="37">
        <v>15000</v>
      </c>
      <c r="F39" s="38">
        <v>104.16666666666667</v>
      </c>
      <c r="G39" s="39"/>
      <c r="H39" s="124">
        <v>8.1</v>
      </c>
      <c r="I39" s="125">
        <v>10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2477</v>
      </c>
      <c r="D41" s="30">
        <v>2712</v>
      </c>
      <c r="E41" s="30">
        <v>1880</v>
      </c>
      <c r="F41" s="31"/>
      <c r="G41" s="31"/>
      <c r="H41" s="123">
        <v>7.342</v>
      </c>
      <c r="I41" s="123">
        <v>1.826</v>
      </c>
      <c r="J41" s="123"/>
      <c r="K41" s="130"/>
    </row>
    <row r="42" spans="1:11" s="32" customFormat="1" ht="11.25" customHeight="1">
      <c r="A42" s="34" t="s">
        <v>31</v>
      </c>
      <c r="B42" s="29"/>
      <c r="C42" s="30">
        <v>10353</v>
      </c>
      <c r="D42" s="30">
        <v>14234</v>
      </c>
      <c r="E42" s="30">
        <v>14200</v>
      </c>
      <c r="F42" s="31"/>
      <c r="G42" s="31"/>
      <c r="H42" s="123">
        <v>41.065</v>
      </c>
      <c r="I42" s="123">
        <v>32.147</v>
      </c>
      <c r="J42" s="123"/>
      <c r="K42" s="130"/>
    </row>
    <row r="43" spans="1:11" s="32" customFormat="1" ht="11.25" customHeight="1">
      <c r="A43" s="34" t="s">
        <v>32</v>
      </c>
      <c r="B43" s="29"/>
      <c r="C43" s="30">
        <v>13135</v>
      </c>
      <c r="D43" s="30">
        <v>12061</v>
      </c>
      <c r="E43" s="30">
        <v>12100</v>
      </c>
      <c r="F43" s="31"/>
      <c r="G43" s="31"/>
      <c r="H43" s="123">
        <v>45.657</v>
      </c>
      <c r="I43" s="123">
        <v>17.036</v>
      </c>
      <c r="J43" s="123"/>
      <c r="K43" s="130"/>
    </row>
    <row r="44" spans="1:11" s="32" customFormat="1" ht="11.25" customHeight="1">
      <c r="A44" s="34" t="s">
        <v>33</v>
      </c>
      <c r="B44" s="29"/>
      <c r="C44" s="30">
        <v>22258</v>
      </c>
      <c r="D44" s="30">
        <v>24802</v>
      </c>
      <c r="E44" s="30">
        <v>24500</v>
      </c>
      <c r="F44" s="31"/>
      <c r="G44" s="31"/>
      <c r="H44" s="123">
        <v>81.865</v>
      </c>
      <c r="I44" s="123">
        <v>35.224</v>
      </c>
      <c r="J44" s="123"/>
      <c r="K44" s="130"/>
    </row>
    <row r="45" spans="1:11" s="32" customFormat="1" ht="11.25" customHeight="1">
      <c r="A45" s="34" t="s">
        <v>34</v>
      </c>
      <c r="B45" s="29"/>
      <c r="C45" s="30">
        <v>12512</v>
      </c>
      <c r="D45" s="30">
        <v>12329</v>
      </c>
      <c r="E45" s="30">
        <v>11700</v>
      </c>
      <c r="F45" s="31"/>
      <c r="G45" s="31"/>
      <c r="H45" s="123">
        <v>40.699</v>
      </c>
      <c r="I45" s="123">
        <v>9.242</v>
      </c>
      <c r="J45" s="123"/>
      <c r="K45" s="130"/>
    </row>
    <row r="46" spans="1:11" s="32" customFormat="1" ht="11.25" customHeight="1">
      <c r="A46" s="34" t="s">
        <v>35</v>
      </c>
      <c r="B46" s="29"/>
      <c r="C46" s="30">
        <v>1347</v>
      </c>
      <c r="D46" s="30">
        <v>1725</v>
      </c>
      <c r="E46" s="30">
        <v>2300</v>
      </c>
      <c r="F46" s="31"/>
      <c r="G46" s="31"/>
      <c r="H46" s="123">
        <v>3.117</v>
      </c>
      <c r="I46" s="123">
        <v>1.315</v>
      </c>
      <c r="J46" s="123"/>
      <c r="K46" s="130"/>
    </row>
    <row r="47" spans="1:11" s="32" customFormat="1" ht="11.25" customHeight="1">
      <c r="A47" s="34" t="s">
        <v>36</v>
      </c>
      <c r="B47" s="29"/>
      <c r="C47" s="30">
        <v>1034</v>
      </c>
      <c r="D47" s="30">
        <v>1281</v>
      </c>
      <c r="E47" s="30">
        <v>930</v>
      </c>
      <c r="F47" s="31"/>
      <c r="G47" s="31"/>
      <c r="H47" s="123">
        <v>2.399</v>
      </c>
      <c r="I47" s="123">
        <v>1.762</v>
      </c>
      <c r="J47" s="123"/>
      <c r="K47" s="130"/>
    </row>
    <row r="48" spans="1:11" s="32" customFormat="1" ht="11.25" customHeight="1">
      <c r="A48" s="34" t="s">
        <v>37</v>
      </c>
      <c r="B48" s="29"/>
      <c r="C48" s="30">
        <v>8128</v>
      </c>
      <c r="D48" s="30">
        <v>8517</v>
      </c>
      <c r="E48" s="30">
        <v>8517</v>
      </c>
      <c r="F48" s="31"/>
      <c r="G48" s="31"/>
      <c r="H48" s="123">
        <v>26.17</v>
      </c>
      <c r="I48" s="123">
        <v>6.251</v>
      </c>
      <c r="J48" s="123"/>
      <c r="K48" s="130"/>
    </row>
    <row r="49" spans="1:11" s="32" customFormat="1" ht="11.25" customHeight="1">
      <c r="A49" s="34" t="s">
        <v>38</v>
      </c>
      <c r="B49" s="29"/>
      <c r="C49" s="30">
        <v>15992</v>
      </c>
      <c r="D49" s="30">
        <v>16685</v>
      </c>
      <c r="E49" s="30">
        <v>13260</v>
      </c>
      <c r="F49" s="31"/>
      <c r="G49" s="31"/>
      <c r="H49" s="123">
        <v>52.425</v>
      </c>
      <c r="I49" s="123">
        <v>13.578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87236</v>
      </c>
      <c r="D50" s="37">
        <v>94346</v>
      </c>
      <c r="E50" s="37">
        <v>89387</v>
      </c>
      <c r="F50" s="38">
        <v>94.7438153180845</v>
      </c>
      <c r="G50" s="39"/>
      <c r="H50" s="124">
        <v>300.739</v>
      </c>
      <c r="I50" s="125">
        <v>118.38100000000001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4774</v>
      </c>
      <c r="D52" s="37">
        <v>5762</v>
      </c>
      <c r="E52" s="37">
        <v>5762</v>
      </c>
      <c r="F52" s="38">
        <v>100</v>
      </c>
      <c r="G52" s="39"/>
      <c r="H52" s="124">
        <v>8.179</v>
      </c>
      <c r="I52" s="125">
        <v>14.894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39042</v>
      </c>
      <c r="D54" s="30">
        <v>47315</v>
      </c>
      <c r="E54" s="30">
        <v>39500</v>
      </c>
      <c r="F54" s="31"/>
      <c r="G54" s="31"/>
      <c r="H54" s="123">
        <v>89.66</v>
      </c>
      <c r="I54" s="123">
        <v>94.955</v>
      </c>
      <c r="J54" s="123"/>
      <c r="K54" s="130"/>
    </row>
    <row r="55" spans="1:11" s="32" customFormat="1" ht="11.25" customHeight="1">
      <c r="A55" s="34" t="s">
        <v>42</v>
      </c>
      <c r="B55" s="29"/>
      <c r="C55" s="30">
        <v>79605</v>
      </c>
      <c r="D55" s="30">
        <v>86700</v>
      </c>
      <c r="E55" s="30">
        <v>85000</v>
      </c>
      <c r="F55" s="31"/>
      <c r="G55" s="31"/>
      <c r="H55" s="123">
        <v>150</v>
      </c>
      <c r="I55" s="123">
        <v>138.72</v>
      </c>
      <c r="J55" s="123"/>
      <c r="K55" s="130"/>
    </row>
    <row r="56" spans="1:11" s="32" customFormat="1" ht="11.25" customHeight="1">
      <c r="A56" s="34" t="s">
        <v>43</v>
      </c>
      <c r="B56" s="29"/>
      <c r="C56" s="30">
        <v>8500</v>
      </c>
      <c r="D56" s="30">
        <v>10215</v>
      </c>
      <c r="E56" s="30">
        <v>9250</v>
      </c>
      <c r="F56" s="31"/>
      <c r="G56" s="31"/>
      <c r="H56" s="123">
        <v>17</v>
      </c>
      <c r="I56" s="123">
        <v>19.744</v>
      </c>
      <c r="J56" s="123"/>
      <c r="K56" s="130"/>
    </row>
    <row r="57" spans="1:11" s="32" customFormat="1" ht="11.25" customHeight="1">
      <c r="A57" s="34" t="s">
        <v>44</v>
      </c>
      <c r="B57" s="29"/>
      <c r="C57" s="30">
        <v>4693</v>
      </c>
      <c r="D57" s="30">
        <v>7071</v>
      </c>
      <c r="E57" s="30">
        <v>7071</v>
      </c>
      <c r="F57" s="31"/>
      <c r="G57" s="31"/>
      <c r="H57" s="123">
        <v>14.079</v>
      </c>
      <c r="I57" s="123">
        <v>9.8994</v>
      </c>
      <c r="J57" s="123"/>
      <c r="K57" s="130"/>
    </row>
    <row r="58" spans="1:11" s="32" customFormat="1" ht="11.25" customHeight="1">
      <c r="A58" s="34" t="s">
        <v>45</v>
      </c>
      <c r="B58" s="29"/>
      <c r="C58" s="30">
        <v>45284</v>
      </c>
      <c r="D58" s="30">
        <v>44665</v>
      </c>
      <c r="E58" s="30">
        <v>45857</v>
      </c>
      <c r="F58" s="31"/>
      <c r="G58" s="31"/>
      <c r="H58" s="123">
        <v>96.546</v>
      </c>
      <c r="I58" s="123">
        <v>40.275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177124</v>
      </c>
      <c r="D59" s="37">
        <v>195966</v>
      </c>
      <c r="E59" s="37">
        <v>186678</v>
      </c>
      <c r="F59" s="38">
        <v>95.26040231468724</v>
      </c>
      <c r="G59" s="39"/>
      <c r="H59" s="124">
        <v>367.28499999999997</v>
      </c>
      <c r="I59" s="125">
        <v>303.5934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2550</v>
      </c>
      <c r="D61" s="30">
        <v>2497</v>
      </c>
      <c r="E61" s="30">
        <v>1498</v>
      </c>
      <c r="F61" s="31"/>
      <c r="G61" s="31"/>
      <c r="H61" s="123">
        <v>3.585</v>
      </c>
      <c r="I61" s="123">
        <v>4.825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1002</v>
      </c>
      <c r="D62" s="30">
        <v>1127</v>
      </c>
      <c r="E62" s="30">
        <v>1127</v>
      </c>
      <c r="F62" s="31"/>
      <c r="G62" s="31"/>
      <c r="H62" s="123">
        <v>1.516</v>
      </c>
      <c r="I62" s="123">
        <v>1.359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1808</v>
      </c>
      <c r="D63" s="30">
        <v>1958</v>
      </c>
      <c r="E63" s="30">
        <v>1911</v>
      </c>
      <c r="F63" s="31"/>
      <c r="G63" s="31"/>
      <c r="H63" s="123">
        <v>1.546151724137931</v>
      </c>
      <c r="I63" s="123">
        <v>3.935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5360</v>
      </c>
      <c r="D64" s="37">
        <v>5582</v>
      </c>
      <c r="E64" s="37">
        <v>4536</v>
      </c>
      <c r="F64" s="38">
        <v>81.26119670369043</v>
      </c>
      <c r="G64" s="39"/>
      <c r="H64" s="124">
        <v>6.647151724137931</v>
      </c>
      <c r="I64" s="125">
        <v>10.119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11684</v>
      </c>
      <c r="D66" s="37">
        <v>18406</v>
      </c>
      <c r="E66" s="37">
        <v>18406</v>
      </c>
      <c r="F66" s="38">
        <v>100</v>
      </c>
      <c r="G66" s="39"/>
      <c r="H66" s="124">
        <v>8.637</v>
      </c>
      <c r="I66" s="125">
        <v>18.087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44500</v>
      </c>
      <c r="D68" s="30">
        <v>50100</v>
      </c>
      <c r="E68" s="30">
        <v>50000</v>
      </c>
      <c r="F68" s="31"/>
      <c r="G68" s="31"/>
      <c r="H68" s="123">
        <v>71</v>
      </c>
      <c r="I68" s="123">
        <v>60.5</v>
      </c>
      <c r="J68" s="123"/>
      <c r="K68" s="130"/>
    </row>
    <row r="69" spans="1:11" s="32" customFormat="1" ht="11.25" customHeight="1">
      <c r="A69" s="34" t="s">
        <v>53</v>
      </c>
      <c r="B69" s="29"/>
      <c r="C69" s="30">
        <v>8000</v>
      </c>
      <c r="D69" s="30">
        <v>4800</v>
      </c>
      <c r="E69" s="30">
        <v>5000</v>
      </c>
      <c r="F69" s="31"/>
      <c r="G69" s="31"/>
      <c r="H69" s="123">
        <v>10</v>
      </c>
      <c r="I69" s="123">
        <v>5.5</v>
      </c>
      <c r="J69" s="123"/>
      <c r="K69" s="130"/>
    </row>
    <row r="70" spans="1:11" s="40" customFormat="1" ht="11.25" customHeight="1">
      <c r="A70" s="35" t="s">
        <v>54</v>
      </c>
      <c r="B70" s="36"/>
      <c r="C70" s="37">
        <v>52500</v>
      </c>
      <c r="D70" s="37">
        <v>54900</v>
      </c>
      <c r="E70" s="37">
        <v>55000</v>
      </c>
      <c r="F70" s="38">
        <v>100.18214936247723</v>
      </c>
      <c r="G70" s="39"/>
      <c r="H70" s="124">
        <v>81</v>
      </c>
      <c r="I70" s="125">
        <v>66</v>
      </c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4292</v>
      </c>
      <c r="D72" s="30">
        <v>4805</v>
      </c>
      <c r="E72" s="30">
        <v>4858</v>
      </c>
      <c r="F72" s="31"/>
      <c r="G72" s="31"/>
      <c r="H72" s="123">
        <v>1.265</v>
      </c>
      <c r="I72" s="123">
        <v>5.565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10600</v>
      </c>
      <c r="D73" s="30">
        <v>11800</v>
      </c>
      <c r="E73" s="30">
        <v>12380</v>
      </c>
      <c r="F73" s="31"/>
      <c r="G73" s="31"/>
      <c r="H73" s="123">
        <v>27.56</v>
      </c>
      <c r="I73" s="123">
        <v>23.58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27430</v>
      </c>
      <c r="D74" s="30">
        <v>31095</v>
      </c>
      <c r="E74" s="30">
        <v>31130</v>
      </c>
      <c r="F74" s="31"/>
      <c r="G74" s="31"/>
      <c r="H74" s="123">
        <v>49.374</v>
      </c>
      <c r="I74" s="123">
        <v>37.314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24808.2555</v>
      </c>
      <c r="D75" s="30">
        <v>28017</v>
      </c>
      <c r="E75" s="30">
        <v>28017</v>
      </c>
      <c r="F75" s="31"/>
      <c r="G75" s="31"/>
      <c r="H75" s="123">
        <v>34.38371840492821</v>
      </c>
      <c r="I75" s="123">
        <v>48.439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445</v>
      </c>
      <c r="D76" s="30">
        <v>796</v>
      </c>
      <c r="E76" s="30">
        <v>796</v>
      </c>
      <c r="F76" s="31"/>
      <c r="G76" s="31"/>
      <c r="H76" s="123">
        <v>0.935</v>
      </c>
      <c r="I76" s="123">
        <v>2.229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4784</v>
      </c>
      <c r="D77" s="30">
        <v>4930</v>
      </c>
      <c r="E77" s="30">
        <v>4930</v>
      </c>
      <c r="F77" s="31"/>
      <c r="G77" s="31"/>
      <c r="H77" s="123">
        <v>7.465</v>
      </c>
      <c r="I77" s="123">
        <v>12.842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8463</v>
      </c>
      <c r="D78" s="30">
        <v>9200</v>
      </c>
      <c r="E78" s="30">
        <v>9200</v>
      </c>
      <c r="F78" s="31"/>
      <c r="G78" s="31"/>
      <c r="H78" s="123">
        <v>10.579</v>
      </c>
      <c r="I78" s="123">
        <v>11.04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11838</v>
      </c>
      <c r="D79" s="30">
        <v>13631</v>
      </c>
      <c r="E79" s="30">
        <v>13974</v>
      </c>
      <c r="F79" s="31"/>
      <c r="G79" s="31"/>
      <c r="H79" s="123">
        <v>26.131</v>
      </c>
      <c r="I79" s="123">
        <v>31.827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92660.2555</v>
      </c>
      <c r="D80" s="37">
        <v>104274</v>
      </c>
      <c r="E80" s="37">
        <v>105285</v>
      </c>
      <c r="F80" s="38">
        <v>100.9695609643823</v>
      </c>
      <c r="G80" s="39"/>
      <c r="H80" s="124">
        <v>157.69271840492823</v>
      </c>
      <c r="I80" s="125">
        <v>172.83599999999998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145</v>
      </c>
      <c r="D82" s="30">
        <v>159</v>
      </c>
      <c r="E82" s="30">
        <v>159</v>
      </c>
      <c r="F82" s="31"/>
      <c r="G82" s="31"/>
      <c r="H82" s="123">
        <v>0.102</v>
      </c>
      <c r="I82" s="123">
        <v>0.13</v>
      </c>
      <c r="J82" s="123"/>
      <c r="K82" s="130"/>
    </row>
    <row r="83" spans="1:11" s="32" customFormat="1" ht="11.25" customHeight="1">
      <c r="A83" s="34" t="s">
        <v>65</v>
      </c>
      <c r="B83" s="29"/>
      <c r="C83" s="30">
        <v>229</v>
      </c>
      <c r="D83" s="30">
        <v>183</v>
      </c>
      <c r="E83" s="30">
        <v>183</v>
      </c>
      <c r="F83" s="31"/>
      <c r="G83" s="31"/>
      <c r="H83" s="123">
        <v>0.16</v>
      </c>
      <c r="I83" s="123">
        <v>0.13</v>
      </c>
      <c r="J83" s="123"/>
      <c r="K83" s="130"/>
    </row>
    <row r="84" spans="1:11" s="40" customFormat="1" ht="11.25" customHeight="1">
      <c r="A84" s="35" t="s">
        <v>66</v>
      </c>
      <c r="B84" s="36"/>
      <c r="C84" s="37">
        <v>374</v>
      </c>
      <c r="D84" s="37">
        <v>342</v>
      </c>
      <c r="E84" s="37">
        <v>342</v>
      </c>
      <c r="F84" s="38">
        <v>100</v>
      </c>
      <c r="G84" s="39"/>
      <c r="H84" s="124">
        <v>0.262</v>
      </c>
      <c r="I84" s="125">
        <v>0.26</v>
      </c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500936.25549999997</v>
      </c>
      <c r="D87" s="51">
        <v>558224</v>
      </c>
      <c r="E87" s="51">
        <v>544245</v>
      </c>
      <c r="F87" s="52">
        <f>IF(D87&gt;0,100*E87/D87,0)</f>
        <v>97.495808134369</v>
      </c>
      <c r="G87" s="39"/>
      <c r="H87" s="128">
        <v>1115.700360129066</v>
      </c>
      <c r="I87" s="129">
        <v>872.1093999999999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1" zoomScaleSheetLayoutView="91" zoomScalePageLayoutView="0" workbookViewId="0" topLeftCell="A1">
      <selection activeCell="K9" sqref="K9: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59</v>
      </c>
      <c r="D9" s="30">
        <v>60</v>
      </c>
      <c r="E9" s="30">
        <v>60</v>
      </c>
      <c r="F9" s="31"/>
      <c r="G9" s="31"/>
      <c r="H9" s="123">
        <v>0.137</v>
      </c>
      <c r="I9" s="123">
        <v>0.231</v>
      </c>
      <c r="J9" s="123"/>
      <c r="K9" s="130"/>
    </row>
    <row r="10" spans="1:11" s="32" customFormat="1" ht="11.25" customHeight="1">
      <c r="A10" s="34" t="s">
        <v>8</v>
      </c>
      <c r="B10" s="29"/>
      <c r="C10" s="30">
        <v>862</v>
      </c>
      <c r="D10" s="30">
        <v>452</v>
      </c>
      <c r="E10" s="30">
        <v>452</v>
      </c>
      <c r="F10" s="31"/>
      <c r="G10" s="31"/>
      <c r="H10" s="123">
        <v>1.29</v>
      </c>
      <c r="I10" s="123">
        <v>1.809</v>
      </c>
      <c r="J10" s="123"/>
      <c r="K10" s="130"/>
    </row>
    <row r="11" spans="1:11" s="32" customFormat="1" ht="11.25" customHeight="1">
      <c r="A11" s="28" t="s">
        <v>9</v>
      </c>
      <c r="B11" s="29"/>
      <c r="C11" s="30">
        <v>5173</v>
      </c>
      <c r="D11" s="30">
        <v>2945</v>
      </c>
      <c r="E11" s="30">
        <v>2945</v>
      </c>
      <c r="F11" s="31"/>
      <c r="G11" s="31"/>
      <c r="H11" s="123">
        <v>12.365</v>
      </c>
      <c r="I11" s="123">
        <v>6.217</v>
      </c>
      <c r="J11" s="123"/>
      <c r="K11" s="130"/>
    </row>
    <row r="12" spans="1:11" s="32" customFormat="1" ht="11.25" customHeight="1">
      <c r="A12" s="34" t="s">
        <v>10</v>
      </c>
      <c r="B12" s="29"/>
      <c r="C12" s="30">
        <v>41</v>
      </c>
      <c r="D12" s="30">
        <v>39</v>
      </c>
      <c r="E12" s="30">
        <v>39</v>
      </c>
      <c r="F12" s="31"/>
      <c r="G12" s="31"/>
      <c r="H12" s="123">
        <v>0.071</v>
      </c>
      <c r="I12" s="123">
        <v>0.148</v>
      </c>
      <c r="J12" s="123"/>
      <c r="K12" s="130"/>
    </row>
    <row r="13" spans="1:11" s="40" customFormat="1" ht="11.25" customHeight="1">
      <c r="A13" s="35" t="s">
        <v>11</v>
      </c>
      <c r="B13" s="36"/>
      <c r="C13" s="37">
        <v>6135</v>
      </c>
      <c r="D13" s="37">
        <v>3496</v>
      </c>
      <c r="E13" s="37">
        <v>3496</v>
      </c>
      <c r="F13" s="38">
        <v>100</v>
      </c>
      <c r="G13" s="39"/>
      <c r="H13" s="124">
        <v>13.863</v>
      </c>
      <c r="I13" s="125">
        <v>8.405</v>
      </c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45</v>
      </c>
      <c r="D17" s="37">
        <v>45</v>
      </c>
      <c r="E17" s="37">
        <v>45</v>
      </c>
      <c r="F17" s="38">
        <v>100</v>
      </c>
      <c r="G17" s="39"/>
      <c r="H17" s="124">
        <v>0.054</v>
      </c>
      <c r="I17" s="125">
        <v>0.02</v>
      </c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181</v>
      </c>
      <c r="D19" s="30">
        <v>85</v>
      </c>
      <c r="E19" s="30">
        <v>85</v>
      </c>
      <c r="F19" s="31"/>
      <c r="G19" s="31"/>
      <c r="H19" s="123">
        <v>0.816</v>
      </c>
      <c r="I19" s="123">
        <v>0.349</v>
      </c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>
        <v>181</v>
      </c>
      <c r="D22" s="37">
        <v>85</v>
      </c>
      <c r="E22" s="37">
        <v>85</v>
      </c>
      <c r="F22" s="38">
        <v>100</v>
      </c>
      <c r="G22" s="39"/>
      <c r="H22" s="124">
        <v>0.816</v>
      </c>
      <c r="I22" s="125">
        <v>0.349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76</v>
      </c>
      <c r="D24" s="37">
        <v>52</v>
      </c>
      <c r="E24" s="37">
        <v>60</v>
      </c>
      <c r="F24" s="38">
        <v>115.38461538461539</v>
      </c>
      <c r="G24" s="39"/>
      <c r="H24" s="124">
        <v>0.293</v>
      </c>
      <c r="I24" s="125">
        <v>0.201</v>
      </c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150</v>
      </c>
      <c r="D26" s="37">
        <v>185</v>
      </c>
      <c r="E26" s="37">
        <v>300</v>
      </c>
      <c r="F26" s="38">
        <v>162.16216216216216</v>
      </c>
      <c r="G26" s="39"/>
      <c r="H26" s="124">
        <v>0.75</v>
      </c>
      <c r="I26" s="125">
        <v>0.56</v>
      </c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446</v>
      </c>
      <c r="D28" s="30">
        <v>391</v>
      </c>
      <c r="E28" s="30">
        <v>500</v>
      </c>
      <c r="F28" s="31"/>
      <c r="G28" s="31"/>
      <c r="H28" s="123">
        <v>1.458</v>
      </c>
      <c r="I28" s="123">
        <v>1.074</v>
      </c>
      <c r="J28" s="123"/>
      <c r="K28" s="130"/>
    </row>
    <row r="29" spans="1:11" s="32" customFormat="1" ht="11.25" customHeight="1">
      <c r="A29" s="34" t="s">
        <v>21</v>
      </c>
      <c r="B29" s="29"/>
      <c r="C29" s="30">
        <v>13327</v>
      </c>
      <c r="D29" s="30">
        <v>8710</v>
      </c>
      <c r="E29" s="30">
        <v>8710</v>
      </c>
      <c r="F29" s="31"/>
      <c r="G29" s="31"/>
      <c r="H29" s="123">
        <v>29.448</v>
      </c>
      <c r="I29" s="123">
        <v>13.896</v>
      </c>
      <c r="J29" s="123"/>
      <c r="K29" s="130"/>
    </row>
    <row r="30" spans="1:11" s="32" customFormat="1" ht="11.25" customHeight="1">
      <c r="A30" s="34" t="s">
        <v>22</v>
      </c>
      <c r="B30" s="29"/>
      <c r="C30" s="30">
        <v>5679</v>
      </c>
      <c r="D30" s="30">
        <v>3452</v>
      </c>
      <c r="E30" s="30">
        <v>3500</v>
      </c>
      <c r="F30" s="31"/>
      <c r="G30" s="31"/>
      <c r="H30" s="123">
        <v>11.59</v>
      </c>
      <c r="I30" s="123">
        <v>5.22</v>
      </c>
      <c r="J30" s="123"/>
      <c r="K30" s="130"/>
    </row>
    <row r="31" spans="1:11" s="40" customFormat="1" ht="11.25" customHeight="1">
      <c r="A31" s="41" t="s">
        <v>23</v>
      </c>
      <c r="B31" s="36"/>
      <c r="C31" s="37">
        <v>19452</v>
      </c>
      <c r="D31" s="37">
        <v>12553</v>
      </c>
      <c r="E31" s="37">
        <v>12710</v>
      </c>
      <c r="F31" s="38">
        <v>101.2506970445312</v>
      </c>
      <c r="G31" s="39"/>
      <c r="H31" s="124">
        <v>42.495999999999995</v>
      </c>
      <c r="I31" s="125">
        <v>20.19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67</v>
      </c>
      <c r="D33" s="30">
        <v>70</v>
      </c>
      <c r="E33" s="30">
        <v>60</v>
      </c>
      <c r="F33" s="31"/>
      <c r="G33" s="31"/>
      <c r="H33" s="123">
        <v>0.27</v>
      </c>
      <c r="I33" s="123">
        <v>0.144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666</v>
      </c>
      <c r="D34" s="30">
        <v>460</v>
      </c>
      <c r="E34" s="30">
        <v>460</v>
      </c>
      <c r="F34" s="31"/>
      <c r="G34" s="31"/>
      <c r="H34" s="123">
        <v>2</v>
      </c>
      <c r="I34" s="123">
        <v>1.4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700</v>
      </c>
      <c r="D35" s="30">
        <v>700</v>
      </c>
      <c r="E35" s="30">
        <v>800</v>
      </c>
      <c r="F35" s="31"/>
      <c r="G35" s="31"/>
      <c r="H35" s="123">
        <v>2</v>
      </c>
      <c r="I35" s="123">
        <v>1.6</v>
      </c>
      <c r="J35" s="123"/>
      <c r="K35" s="130"/>
    </row>
    <row r="36" spans="1:11" s="32" customFormat="1" ht="11.25" customHeight="1">
      <c r="A36" s="34" t="s">
        <v>27</v>
      </c>
      <c r="B36" s="29"/>
      <c r="C36" s="30">
        <v>13</v>
      </c>
      <c r="D36" s="30">
        <v>13</v>
      </c>
      <c r="E36" s="30">
        <v>13</v>
      </c>
      <c r="F36" s="31"/>
      <c r="G36" s="31"/>
      <c r="H36" s="123">
        <v>0.039</v>
      </c>
      <c r="I36" s="123">
        <v>0.039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1446</v>
      </c>
      <c r="D37" s="37">
        <v>1243</v>
      </c>
      <c r="E37" s="37">
        <v>1333</v>
      </c>
      <c r="F37" s="38">
        <v>107.24054706355591</v>
      </c>
      <c r="G37" s="39"/>
      <c r="H37" s="124">
        <v>4.308999999999999</v>
      </c>
      <c r="I37" s="125">
        <v>3.1830000000000003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/>
      <c r="I39" s="125"/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13484</v>
      </c>
      <c r="D41" s="30">
        <v>9054</v>
      </c>
      <c r="E41" s="30">
        <v>19000</v>
      </c>
      <c r="F41" s="31"/>
      <c r="G41" s="31"/>
      <c r="H41" s="123">
        <v>28.162</v>
      </c>
      <c r="I41" s="123">
        <v>3.042</v>
      </c>
      <c r="J41" s="123"/>
      <c r="K41" s="130"/>
    </row>
    <row r="42" spans="1:11" s="32" customFormat="1" ht="11.25" customHeight="1">
      <c r="A42" s="34" t="s">
        <v>31</v>
      </c>
      <c r="B42" s="29"/>
      <c r="C42" s="30">
        <v>3957</v>
      </c>
      <c r="D42" s="30">
        <v>3015</v>
      </c>
      <c r="E42" s="30">
        <v>3150</v>
      </c>
      <c r="F42" s="31"/>
      <c r="G42" s="31"/>
      <c r="H42" s="123">
        <v>14.606</v>
      </c>
      <c r="I42" s="123">
        <v>4.976</v>
      </c>
      <c r="J42" s="123"/>
      <c r="K42" s="130"/>
    </row>
    <row r="43" spans="1:11" s="32" customFormat="1" ht="11.25" customHeight="1">
      <c r="A43" s="34" t="s">
        <v>32</v>
      </c>
      <c r="B43" s="29"/>
      <c r="C43" s="30">
        <v>8997</v>
      </c>
      <c r="D43" s="30">
        <v>6169</v>
      </c>
      <c r="E43" s="30">
        <v>6600</v>
      </c>
      <c r="F43" s="31"/>
      <c r="G43" s="31"/>
      <c r="H43" s="123">
        <v>27.558</v>
      </c>
      <c r="I43" s="123">
        <v>5.67</v>
      </c>
      <c r="J43" s="123"/>
      <c r="K43" s="130"/>
    </row>
    <row r="44" spans="1:11" s="32" customFormat="1" ht="11.25" customHeight="1">
      <c r="A44" s="34" t="s">
        <v>33</v>
      </c>
      <c r="B44" s="29"/>
      <c r="C44" s="30">
        <v>16098</v>
      </c>
      <c r="D44" s="30">
        <v>12730</v>
      </c>
      <c r="E44" s="30">
        <v>12600</v>
      </c>
      <c r="F44" s="31"/>
      <c r="G44" s="31"/>
      <c r="H44" s="123">
        <v>35.927</v>
      </c>
      <c r="I44" s="123">
        <v>15.235</v>
      </c>
      <c r="J44" s="123"/>
      <c r="K44" s="130"/>
    </row>
    <row r="45" spans="1:11" s="32" customFormat="1" ht="11.25" customHeight="1">
      <c r="A45" s="34" t="s">
        <v>34</v>
      </c>
      <c r="B45" s="29"/>
      <c r="C45" s="30">
        <v>11674</v>
      </c>
      <c r="D45" s="30">
        <v>8401</v>
      </c>
      <c r="E45" s="30">
        <v>10000</v>
      </c>
      <c r="F45" s="31"/>
      <c r="G45" s="31"/>
      <c r="H45" s="123">
        <v>30.929</v>
      </c>
      <c r="I45" s="123">
        <v>5.267</v>
      </c>
      <c r="J45" s="123"/>
      <c r="K45" s="130"/>
    </row>
    <row r="46" spans="1:11" s="32" customFormat="1" ht="11.25" customHeight="1">
      <c r="A46" s="34" t="s">
        <v>35</v>
      </c>
      <c r="B46" s="29"/>
      <c r="C46" s="30">
        <v>11331</v>
      </c>
      <c r="D46" s="30">
        <v>7787</v>
      </c>
      <c r="E46" s="30">
        <v>11000</v>
      </c>
      <c r="F46" s="31"/>
      <c r="G46" s="31"/>
      <c r="H46" s="123">
        <v>29.457</v>
      </c>
      <c r="I46" s="123">
        <v>6.368</v>
      </c>
      <c r="J46" s="123"/>
      <c r="K46" s="130"/>
    </row>
    <row r="47" spans="1:11" s="32" customFormat="1" ht="11.25" customHeight="1">
      <c r="A47" s="34" t="s">
        <v>36</v>
      </c>
      <c r="B47" s="29"/>
      <c r="C47" s="30">
        <v>16724</v>
      </c>
      <c r="D47" s="30">
        <v>11956</v>
      </c>
      <c r="E47" s="30">
        <v>15200</v>
      </c>
      <c r="F47" s="31"/>
      <c r="G47" s="31"/>
      <c r="H47" s="123">
        <v>51.948</v>
      </c>
      <c r="I47" s="123">
        <v>23.728</v>
      </c>
      <c r="J47" s="123"/>
      <c r="K47" s="130"/>
    </row>
    <row r="48" spans="1:11" s="32" customFormat="1" ht="11.25" customHeight="1">
      <c r="A48" s="34" t="s">
        <v>37</v>
      </c>
      <c r="B48" s="29"/>
      <c r="C48" s="30">
        <v>14490</v>
      </c>
      <c r="D48" s="30">
        <v>7673</v>
      </c>
      <c r="E48" s="30">
        <v>7673</v>
      </c>
      <c r="F48" s="31"/>
      <c r="G48" s="31"/>
      <c r="H48" s="123">
        <v>48.868</v>
      </c>
      <c r="I48" s="123">
        <v>8.149</v>
      </c>
      <c r="J48" s="123"/>
      <c r="K48" s="130"/>
    </row>
    <row r="49" spans="1:11" s="32" customFormat="1" ht="11.25" customHeight="1">
      <c r="A49" s="34" t="s">
        <v>38</v>
      </c>
      <c r="B49" s="29"/>
      <c r="C49" s="30">
        <v>4910</v>
      </c>
      <c r="D49" s="30">
        <v>3393</v>
      </c>
      <c r="E49" s="30">
        <v>2715</v>
      </c>
      <c r="F49" s="31"/>
      <c r="G49" s="31"/>
      <c r="H49" s="123">
        <v>13.853</v>
      </c>
      <c r="I49" s="123">
        <v>2.853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101665</v>
      </c>
      <c r="D50" s="37">
        <v>70178</v>
      </c>
      <c r="E50" s="37">
        <v>87938</v>
      </c>
      <c r="F50" s="38">
        <v>125.30707629171535</v>
      </c>
      <c r="G50" s="39"/>
      <c r="H50" s="124">
        <v>281.308</v>
      </c>
      <c r="I50" s="125">
        <v>75.288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965</v>
      </c>
      <c r="D52" s="37">
        <v>1298</v>
      </c>
      <c r="E52" s="37">
        <v>1298</v>
      </c>
      <c r="F52" s="38">
        <v>100</v>
      </c>
      <c r="G52" s="39"/>
      <c r="H52" s="124">
        <v>1.543</v>
      </c>
      <c r="I52" s="125">
        <v>2.035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4495</v>
      </c>
      <c r="D54" s="30">
        <v>2760</v>
      </c>
      <c r="E54" s="30">
        <v>2430</v>
      </c>
      <c r="F54" s="31"/>
      <c r="G54" s="31"/>
      <c r="H54" s="123">
        <v>6.306</v>
      </c>
      <c r="I54" s="123">
        <v>3.187</v>
      </c>
      <c r="J54" s="123"/>
      <c r="K54" s="130"/>
    </row>
    <row r="55" spans="1:11" s="32" customFormat="1" ht="11.25" customHeight="1">
      <c r="A55" s="34" t="s">
        <v>42</v>
      </c>
      <c r="B55" s="29"/>
      <c r="C55" s="30">
        <v>1875</v>
      </c>
      <c r="D55" s="30">
        <v>1800</v>
      </c>
      <c r="E55" s="30">
        <v>1800</v>
      </c>
      <c r="F55" s="31"/>
      <c r="G55" s="31"/>
      <c r="H55" s="123">
        <v>2.507</v>
      </c>
      <c r="I55" s="123">
        <v>1.55</v>
      </c>
      <c r="J55" s="123"/>
      <c r="K55" s="130"/>
    </row>
    <row r="56" spans="1:11" s="32" customFormat="1" ht="11.25" customHeight="1">
      <c r="A56" s="34" t="s">
        <v>43</v>
      </c>
      <c r="B56" s="29"/>
      <c r="C56" s="30">
        <v>1250</v>
      </c>
      <c r="D56" s="30">
        <v>916</v>
      </c>
      <c r="E56" s="30">
        <v>1998</v>
      </c>
      <c r="F56" s="31"/>
      <c r="G56" s="31"/>
      <c r="H56" s="123">
        <v>6.1</v>
      </c>
      <c r="I56" s="123">
        <v>2.861</v>
      </c>
      <c r="J56" s="123"/>
      <c r="K56" s="130"/>
    </row>
    <row r="57" spans="1:11" s="32" customFormat="1" ht="11.25" customHeight="1">
      <c r="A57" s="34" t="s">
        <v>44</v>
      </c>
      <c r="B57" s="29"/>
      <c r="C57" s="30">
        <v>5964</v>
      </c>
      <c r="D57" s="30">
        <v>3458</v>
      </c>
      <c r="E57" s="30">
        <v>3458</v>
      </c>
      <c r="F57" s="31"/>
      <c r="G57" s="31"/>
      <c r="H57" s="123">
        <v>14.91</v>
      </c>
      <c r="I57" s="123">
        <v>6.916</v>
      </c>
      <c r="J57" s="123"/>
      <c r="K57" s="130"/>
    </row>
    <row r="58" spans="1:11" s="32" customFormat="1" ht="11.25" customHeight="1">
      <c r="A58" s="34" t="s">
        <v>45</v>
      </c>
      <c r="B58" s="29"/>
      <c r="C58" s="30">
        <v>9562</v>
      </c>
      <c r="D58" s="30">
        <v>7043</v>
      </c>
      <c r="E58" s="30">
        <v>6149</v>
      </c>
      <c r="F58" s="31"/>
      <c r="G58" s="31"/>
      <c r="H58" s="123">
        <v>12.983</v>
      </c>
      <c r="I58" s="123">
        <v>4.46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23146</v>
      </c>
      <c r="D59" s="37">
        <v>15977</v>
      </c>
      <c r="E59" s="37">
        <v>15835</v>
      </c>
      <c r="F59" s="38">
        <v>99.11122238217438</v>
      </c>
      <c r="G59" s="39"/>
      <c r="H59" s="124">
        <v>42.806</v>
      </c>
      <c r="I59" s="125">
        <v>18.974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65</v>
      </c>
      <c r="D61" s="30">
        <v>84</v>
      </c>
      <c r="E61" s="30">
        <v>50</v>
      </c>
      <c r="F61" s="31"/>
      <c r="G61" s="31"/>
      <c r="H61" s="123">
        <v>0.087</v>
      </c>
      <c r="I61" s="123">
        <v>0.075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527</v>
      </c>
      <c r="D62" s="30">
        <v>457</v>
      </c>
      <c r="E62" s="30">
        <v>457</v>
      </c>
      <c r="F62" s="31"/>
      <c r="G62" s="31"/>
      <c r="H62" s="123">
        <v>0.566</v>
      </c>
      <c r="I62" s="123">
        <v>0.406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242</v>
      </c>
      <c r="D63" s="30">
        <v>242</v>
      </c>
      <c r="E63" s="30">
        <v>66</v>
      </c>
      <c r="F63" s="31"/>
      <c r="G63" s="31"/>
      <c r="H63" s="123">
        <v>0.3172888888888889</v>
      </c>
      <c r="I63" s="123">
        <v>0.458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834</v>
      </c>
      <c r="D64" s="37">
        <v>783</v>
      </c>
      <c r="E64" s="37">
        <v>573</v>
      </c>
      <c r="F64" s="38">
        <v>73.1800766283525</v>
      </c>
      <c r="G64" s="39"/>
      <c r="H64" s="124">
        <v>0.9702888888888888</v>
      </c>
      <c r="I64" s="125">
        <v>0.9390000000000001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850</v>
      </c>
      <c r="D66" s="37">
        <v>477</v>
      </c>
      <c r="E66" s="37">
        <v>477</v>
      </c>
      <c r="F66" s="38">
        <v>100</v>
      </c>
      <c r="G66" s="39"/>
      <c r="H66" s="124">
        <v>0.171</v>
      </c>
      <c r="I66" s="125">
        <v>0.136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80</v>
      </c>
      <c r="D68" s="30">
        <v>100</v>
      </c>
      <c r="E68" s="30">
        <v>100</v>
      </c>
      <c r="F68" s="31"/>
      <c r="G68" s="31"/>
      <c r="H68" s="123">
        <v>0.08</v>
      </c>
      <c r="I68" s="123">
        <v>0.1</v>
      </c>
      <c r="J68" s="123"/>
      <c r="K68" s="130"/>
    </row>
    <row r="69" spans="1:11" s="32" customFormat="1" ht="11.25" customHeight="1">
      <c r="A69" s="34" t="s">
        <v>53</v>
      </c>
      <c r="B69" s="29"/>
      <c r="C69" s="30">
        <v>100</v>
      </c>
      <c r="D69" s="30">
        <v>50</v>
      </c>
      <c r="E69" s="30">
        <v>100</v>
      </c>
      <c r="F69" s="31"/>
      <c r="G69" s="31"/>
      <c r="H69" s="123">
        <v>0.1</v>
      </c>
      <c r="I69" s="123">
        <v>0.05</v>
      </c>
      <c r="J69" s="123"/>
      <c r="K69" s="130"/>
    </row>
    <row r="70" spans="1:11" s="40" customFormat="1" ht="11.25" customHeight="1">
      <c r="A70" s="35" t="s">
        <v>54</v>
      </c>
      <c r="B70" s="36"/>
      <c r="C70" s="37">
        <v>180</v>
      </c>
      <c r="D70" s="37">
        <v>150</v>
      </c>
      <c r="E70" s="37">
        <v>200</v>
      </c>
      <c r="F70" s="38">
        <v>133.33333333333334</v>
      </c>
      <c r="G70" s="39"/>
      <c r="H70" s="124">
        <v>0.18</v>
      </c>
      <c r="I70" s="125">
        <v>0.15000000000000002</v>
      </c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109</v>
      </c>
      <c r="D72" s="30">
        <v>212</v>
      </c>
      <c r="E72" s="30">
        <v>202</v>
      </c>
      <c r="F72" s="31"/>
      <c r="G72" s="31"/>
      <c r="H72" s="123">
        <v>0.013</v>
      </c>
      <c r="I72" s="123">
        <v>0.279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15</v>
      </c>
      <c r="D73" s="30">
        <v>15</v>
      </c>
      <c r="E73" s="30">
        <v>15</v>
      </c>
      <c r="F73" s="31"/>
      <c r="G73" s="31"/>
      <c r="H73" s="123">
        <v>0.029</v>
      </c>
      <c r="I73" s="123">
        <v>0.03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253</v>
      </c>
      <c r="D74" s="30">
        <v>345</v>
      </c>
      <c r="E74" s="30">
        <v>345</v>
      </c>
      <c r="F74" s="31"/>
      <c r="G74" s="31"/>
      <c r="H74" s="123">
        <v>0.24</v>
      </c>
      <c r="I74" s="123">
        <v>0.311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570.9585</v>
      </c>
      <c r="D75" s="30">
        <v>329</v>
      </c>
      <c r="E75" s="30">
        <v>329</v>
      </c>
      <c r="F75" s="31"/>
      <c r="G75" s="31"/>
      <c r="H75" s="123">
        <v>0.351348111230169</v>
      </c>
      <c r="I75" s="123">
        <v>0.544</v>
      </c>
      <c r="J75" s="123"/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130"/>
    </row>
    <row r="77" spans="1:11" s="32" customFormat="1" ht="11.25" customHeight="1">
      <c r="A77" s="34" t="s">
        <v>60</v>
      </c>
      <c r="B77" s="29"/>
      <c r="C77" s="30">
        <v>1</v>
      </c>
      <c r="D77" s="30"/>
      <c r="E77" s="30"/>
      <c r="F77" s="31"/>
      <c r="G77" s="31"/>
      <c r="H77" s="123">
        <v>0.001</v>
      </c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130"/>
    </row>
    <row r="79" spans="1:11" s="32" customFormat="1" ht="11.25" customHeight="1">
      <c r="A79" s="34" t="s">
        <v>62</v>
      </c>
      <c r="B79" s="29"/>
      <c r="C79" s="30">
        <v>32</v>
      </c>
      <c r="D79" s="30">
        <v>41</v>
      </c>
      <c r="E79" s="30">
        <v>5</v>
      </c>
      <c r="F79" s="31"/>
      <c r="G79" s="31"/>
      <c r="H79" s="123">
        <v>0.111</v>
      </c>
      <c r="I79" s="123">
        <v>0.069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980.9585</v>
      </c>
      <c r="D80" s="37">
        <v>942</v>
      </c>
      <c r="E80" s="37">
        <v>896</v>
      </c>
      <c r="F80" s="38">
        <v>95.11677282377919</v>
      </c>
      <c r="G80" s="39"/>
      <c r="H80" s="124">
        <v>0.745348111230169</v>
      </c>
      <c r="I80" s="125">
        <v>1.233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80</v>
      </c>
      <c r="D82" s="30">
        <v>90</v>
      </c>
      <c r="E82" s="30">
        <v>90</v>
      </c>
      <c r="F82" s="31"/>
      <c r="G82" s="31"/>
      <c r="H82" s="123">
        <v>0.056</v>
      </c>
      <c r="I82" s="123">
        <v>0.065</v>
      </c>
      <c r="J82" s="123"/>
      <c r="K82" s="130"/>
    </row>
    <row r="83" spans="1:11" s="32" customFormat="1" ht="11.25" customHeight="1">
      <c r="A83" s="34" t="s">
        <v>65</v>
      </c>
      <c r="B83" s="29"/>
      <c r="C83" s="30">
        <v>114</v>
      </c>
      <c r="D83" s="30">
        <v>81</v>
      </c>
      <c r="E83" s="30">
        <v>81</v>
      </c>
      <c r="F83" s="31"/>
      <c r="G83" s="31"/>
      <c r="H83" s="123">
        <v>0.08</v>
      </c>
      <c r="I83" s="123">
        <v>0.056</v>
      </c>
      <c r="J83" s="123"/>
      <c r="K83" s="130"/>
    </row>
    <row r="84" spans="1:11" s="40" customFormat="1" ht="11.25" customHeight="1">
      <c r="A84" s="35" t="s">
        <v>66</v>
      </c>
      <c r="B84" s="36"/>
      <c r="C84" s="37">
        <v>194</v>
      </c>
      <c r="D84" s="37">
        <v>171</v>
      </c>
      <c r="E84" s="37">
        <v>171</v>
      </c>
      <c r="F84" s="38">
        <v>100</v>
      </c>
      <c r="G84" s="39"/>
      <c r="H84" s="124">
        <v>0.136</v>
      </c>
      <c r="I84" s="125">
        <v>0.121</v>
      </c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156299.9585</v>
      </c>
      <c r="D87" s="51">
        <v>107635</v>
      </c>
      <c r="E87" s="51">
        <v>125417</v>
      </c>
      <c r="F87" s="52">
        <f>IF(D87&gt;0,100*E87/D87,0)</f>
        <v>116.52064848794537</v>
      </c>
      <c r="G87" s="39"/>
      <c r="H87" s="128">
        <v>390.44063700011907</v>
      </c>
      <c r="I87" s="129">
        <v>131.784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88" zoomScaleSheetLayoutView="88" zoomScalePageLayoutView="0" workbookViewId="0" topLeftCell="A52">
      <selection activeCell="E87" sqref="E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>
        <v>68</v>
      </c>
      <c r="E9" s="30">
        <v>68</v>
      </c>
      <c r="F9" s="31"/>
      <c r="G9" s="31"/>
      <c r="H9" s="123"/>
      <c r="I9" s="123">
        <v>0.408</v>
      </c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>
        <v>3</v>
      </c>
      <c r="E10" s="30">
        <v>3</v>
      </c>
      <c r="F10" s="31"/>
      <c r="G10" s="31"/>
      <c r="H10" s="123"/>
      <c r="I10" s="123">
        <v>0.008</v>
      </c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>
        <v>170</v>
      </c>
      <c r="E11" s="30">
        <v>170</v>
      </c>
      <c r="F11" s="31"/>
      <c r="G11" s="31"/>
      <c r="H11" s="123"/>
      <c r="I11" s="123">
        <v>0.51</v>
      </c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>
        <v>34</v>
      </c>
      <c r="E12" s="30">
        <v>34</v>
      </c>
      <c r="F12" s="31"/>
      <c r="G12" s="31"/>
      <c r="H12" s="123"/>
      <c r="I12" s="123">
        <v>0.17</v>
      </c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>
        <v>275</v>
      </c>
      <c r="E13" s="37">
        <v>275</v>
      </c>
      <c r="F13" s="38">
        <v>100</v>
      </c>
      <c r="G13" s="39"/>
      <c r="H13" s="124"/>
      <c r="I13" s="125">
        <v>1.0959999999999999</v>
      </c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14</v>
      </c>
      <c r="D17" s="37">
        <v>14</v>
      </c>
      <c r="E17" s="37"/>
      <c r="F17" s="38"/>
      <c r="G17" s="39"/>
      <c r="H17" s="124">
        <v>0.029</v>
      </c>
      <c r="I17" s="125">
        <v>0.031</v>
      </c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230</v>
      </c>
      <c r="D19" s="30">
        <v>285</v>
      </c>
      <c r="E19" s="30">
        <v>285</v>
      </c>
      <c r="F19" s="31"/>
      <c r="G19" s="31"/>
      <c r="H19" s="123">
        <v>1.104</v>
      </c>
      <c r="I19" s="123">
        <v>1.197</v>
      </c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>
        <v>230</v>
      </c>
      <c r="D22" s="37">
        <v>285</v>
      </c>
      <c r="E22" s="37">
        <v>285</v>
      </c>
      <c r="F22" s="38">
        <v>100</v>
      </c>
      <c r="G22" s="39"/>
      <c r="H22" s="124">
        <v>1.104</v>
      </c>
      <c r="I22" s="125">
        <v>1.197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1262</v>
      </c>
      <c r="D24" s="37">
        <v>999</v>
      </c>
      <c r="E24" s="37">
        <v>1025</v>
      </c>
      <c r="F24" s="38">
        <v>102.6026026026026</v>
      </c>
      <c r="G24" s="39"/>
      <c r="H24" s="124">
        <v>5.15</v>
      </c>
      <c r="I24" s="125">
        <v>2.423</v>
      </c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1400</v>
      </c>
      <c r="D26" s="37">
        <v>1150</v>
      </c>
      <c r="E26" s="37">
        <v>1300</v>
      </c>
      <c r="F26" s="38">
        <v>113.04347826086956</v>
      </c>
      <c r="G26" s="39"/>
      <c r="H26" s="124">
        <v>7</v>
      </c>
      <c r="I26" s="125">
        <v>3.7</v>
      </c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6228</v>
      </c>
      <c r="D28" s="30">
        <v>5808</v>
      </c>
      <c r="E28" s="30">
        <v>6100</v>
      </c>
      <c r="F28" s="31"/>
      <c r="G28" s="31"/>
      <c r="H28" s="123">
        <v>20.391</v>
      </c>
      <c r="I28" s="123">
        <v>18.672</v>
      </c>
      <c r="J28" s="123"/>
      <c r="K28" s="130"/>
    </row>
    <row r="29" spans="1:11" s="32" customFormat="1" ht="11.25" customHeight="1">
      <c r="A29" s="34" t="s">
        <v>21</v>
      </c>
      <c r="B29" s="29"/>
      <c r="C29" s="30">
        <v>21974</v>
      </c>
      <c r="D29" s="30">
        <v>20596</v>
      </c>
      <c r="E29" s="30">
        <v>20596</v>
      </c>
      <c r="F29" s="31"/>
      <c r="G29" s="31"/>
      <c r="H29" s="123">
        <v>49.677</v>
      </c>
      <c r="I29" s="123">
        <v>31.37</v>
      </c>
      <c r="J29" s="123"/>
      <c r="K29" s="130"/>
    </row>
    <row r="30" spans="1:11" s="32" customFormat="1" ht="11.25" customHeight="1">
      <c r="A30" s="34" t="s">
        <v>22</v>
      </c>
      <c r="B30" s="29"/>
      <c r="C30" s="30">
        <v>3237</v>
      </c>
      <c r="D30" s="30">
        <v>1718</v>
      </c>
      <c r="E30" s="30">
        <v>3500</v>
      </c>
      <c r="F30" s="31"/>
      <c r="G30" s="31"/>
      <c r="H30" s="123">
        <v>4.724</v>
      </c>
      <c r="I30" s="123">
        <v>9.685</v>
      </c>
      <c r="J30" s="123"/>
      <c r="K30" s="130"/>
    </row>
    <row r="31" spans="1:11" s="40" customFormat="1" ht="11.25" customHeight="1">
      <c r="A31" s="41" t="s">
        <v>23</v>
      </c>
      <c r="B31" s="36"/>
      <c r="C31" s="37">
        <v>31439</v>
      </c>
      <c r="D31" s="37">
        <v>28122</v>
      </c>
      <c r="E31" s="37">
        <v>30196</v>
      </c>
      <c r="F31" s="38">
        <v>107.37500888983713</v>
      </c>
      <c r="G31" s="39"/>
      <c r="H31" s="124">
        <v>74.792</v>
      </c>
      <c r="I31" s="125">
        <v>59.727000000000004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900</v>
      </c>
      <c r="D33" s="30">
        <v>650</v>
      </c>
      <c r="E33" s="30">
        <v>500</v>
      </c>
      <c r="F33" s="31"/>
      <c r="G33" s="31"/>
      <c r="H33" s="123">
        <v>3.6</v>
      </c>
      <c r="I33" s="123">
        <v>1.9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1461</v>
      </c>
      <c r="D34" s="30">
        <v>750</v>
      </c>
      <c r="E34" s="30"/>
      <c r="F34" s="31"/>
      <c r="G34" s="31"/>
      <c r="H34" s="123">
        <v>3.285</v>
      </c>
      <c r="I34" s="123">
        <v>1.7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3500</v>
      </c>
      <c r="D35" s="30">
        <v>2700</v>
      </c>
      <c r="E35" s="30">
        <v>3000</v>
      </c>
      <c r="F35" s="31"/>
      <c r="G35" s="31"/>
      <c r="H35" s="123">
        <v>10</v>
      </c>
      <c r="I35" s="123">
        <v>7.5</v>
      </c>
      <c r="J35" s="123"/>
      <c r="K35" s="130"/>
    </row>
    <row r="36" spans="1:11" s="32" customFormat="1" ht="11.25" customHeight="1">
      <c r="A36" s="34" t="s">
        <v>27</v>
      </c>
      <c r="B36" s="29"/>
      <c r="C36" s="30">
        <v>508</v>
      </c>
      <c r="D36" s="30">
        <v>559</v>
      </c>
      <c r="E36" s="30">
        <v>559</v>
      </c>
      <c r="F36" s="31"/>
      <c r="G36" s="31"/>
      <c r="H36" s="123">
        <v>1.524</v>
      </c>
      <c r="I36" s="123">
        <v>1.677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6369</v>
      </c>
      <c r="D37" s="37">
        <v>4659</v>
      </c>
      <c r="E37" s="37">
        <v>4059</v>
      </c>
      <c r="F37" s="38">
        <f>IF(D37&gt;0,100*E37/D37,0)</f>
        <v>87.1216999356085</v>
      </c>
      <c r="G37" s="39"/>
      <c r="H37" s="124">
        <v>18.409</v>
      </c>
      <c r="I37" s="125">
        <v>12.777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1500</v>
      </c>
      <c r="D39" s="37">
        <v>1500</v>
      </c>
      <c r="E39" s="37">
        <v>1500</v>
      </c>
      <c r="F39" s="38">
        <v>100</v>
      </c>
      <c r="G39" s="39"/>
      <c r="H39" s="124">
        <v>2</v>
      </c>
      <c r="I39" s="125">
        <v>1.8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446</v>
      </c>
      <c r="D41" s="30">
        <v>548</v>
      </c>
      <c r="E41" s="30">
        <v>325</v>
      </c>
      <c r="F41" s="31"/>
      <c r="G41" s="31"/>
      <c r="H41" s="123">
        <v>1.008</v>
      </c>
      <c r="I41" s="123">
        <v>0.347</v>
      </c>
      <c r="J41" s="123"/>
      <c r="K41" s="130"/>
    </row>
    <row r="42" spans="1:11" s="32" customFormat="1" ht="11.25" customHeight="1">
      <c r="A42" s="34" t="s">
        <v>31</v>
      </c>
      <c r="B42" s="29"/>
      <c r="C42" s="30">
        <v>5675</v>
      </c>
      <c r="D42" s="30">
        <v>3659</v>
      </c>
      <c r="E42" s="30">
        <v>3700</v>
      </c>
      <c r="F42" s="31"/>
      <c r="G42" s="31"/>
      <c r="H42" s="123">
        <v>23.11</v>
      </c>
      <c r="I42" s="123">
        <v>8.238</v>
      </c>
      <c r="J42" s="123"/>
      <c r="K42" s="130"/>
    </row>
    <row r="43" spans="1:11" s="32" customFormat="1" ht="11.25" customHeight="1">
      <c r="A43" s="34" t="s">
        <v>32</v>
      </c>
      <c r="B43" s="29"/>
      <c r="C43" s="30">
        <v>2425</v>
      </c>
      <c r="D43" s="30">
        <v>2296</v>
      </c>
      <c r="E43" s="30">
        <v>2400</v>
      </c>
      <c r="F43" s="31"/>
      <c r="G43" s="31"/>
      <c r="H43" s="123">
        <v>9.923</v>
      </c>
      <c r="I43" s="123">
        <v>3.452</v>
      </c>
      <c r="J43" s="123"/>
      <c r="K43" s="130"/>
    </row>
    <row r="44" spans="1:11" s="32" customFormat="1" ht="11.25" customHeight="1">
      <c r="A44" s="34" t="s">
        <v>33</v>
      </c>
      <c r="B44" s="29"/>
      <c r="C44" s="30">
        <v>4386</v>
      </c>
      <c r="D44" s="30">
        <v>4037</v>
      </c>
      <c r="E44" s="30">
        <v>3750</v>
      </c>
      <c r="F44" s="31"/>
      <c r="G44" s="31"/>
      <c r="H44" s="123">
        <v>15.894</v>
      </c>
      <c r="I44" s="123">
        <v>5.378</v>
      </c>
      <c r="J44" s="123"/>
      <c r="K44" s="130"/>
    </row>
    <row r="45" spans="1:11" s="32" customFormat="1" ht="11.25" customHeight="1">
      <c r="A45" s="34" t="s">
        <v>34</v>
      </c>
      <c r="B45" s="29"/>
      <c r="C45" s="30">
        <v>2800</v>
      </c>
      <c r="D45" s="30">
        <v>4015</v>
      </c>
      <c r="E45" s="30">
        <v>3200</v>
      </c>
      <c r="F45" s="31"/>
      <c r="G45" s="31"/>
      <c r="H45" s="123">
        <v>9.239</v>
      </c>
      <c r="I45" s="123">
        <v>2.621</v>
      </c>
      <c r="J45" s="123"/>
      <c r="K45" s="130"/>
    </row>
    <row r="46" spans="1:11" s="32" customFormat="1" ht="11.25" customHeight="1">
      <c r="A46" s="34" t="s">
        <v>35</v>
      </c>
      <c r="B46" s="29"/>
      <c r="C46" s="30">
        <v>2209</v>
      </c>
      <c r="D46" s="30">
        <v>2081</v>
      </c>
      <c r="E46" s="30">
        <v>2000</v>
      </c>
      <c r="F46" s="31"/>
      <c r="G46" s="31"/>
      <c r="H46" s="123">
        <v>7.123</v>
      </c>
      <c r="I46" s="123">
        <v>2.457</v>
      </c>
      <c r="J46" s="123"/>
      <c r="K46" s="130"/>
    </row>
    <row r="47" spans="1:11" s="32" customFormat="1" ht="11.25" customHeight="1">
      <c r="A47" s="34" t="s">
        <v>36</v>
      </c>
      <c r="B47" s="29"/>
      <c r="C47" s="30">
        <v>4745</v>
      </c>
      <c r="D47" s="30">
        <v>3931</v>
      </c>
      <c r="E47" s="30">
        <v>3900</v>
      </c>
      <c r="F47" s="31"/>
      <c r="G47" s="31"/>
      <c r="H47" s="123">
        <v>16.668</v>
      </c>
      <c r="I47" s="123">
        <v>6.406</v>
      </c>
      <c r="J47" s="123"/>
      <c r="K47" s="130"/>
    </row>
    <row r="48" spans="1:11" s="32" customFormat="1" ht="11.25" customHeight="1">
      <c r="A48" s="34" t="s">
        <v>37</v>
      </c>
      <c r="B48" s="29"/>
      <c r="C48" s="30">
        <v>2568</v>
      </c>
      <c r="D48" s="30">
        <v>1802</v>
      </c>
      <c r="E48" s="30">
        <v>1802</v>
      </c>
      <c r="F48" s="31"/>
      <c r="G48" s="31"/>
      <c r="H48" s="123">
        <v>12.606</v>
      </c>
      <c r="I48" s="123">
        <v>1.86</v>
      </c>
      <c r="J48" s="123"/>
      <c r="K48" s="130"/>
    </row>
    <row r="49" spans="1:11" s="32" customFormat="1" ht="11.25" customHeight="1">
      <c r="A49" s="34" t="s">
        <v>38</v>
      </c>
      <c r="B49" s="29"/>
      <c r="C49" s="30">
        <v>4303</v>
      </c>
      <c r="D49" s="30">
        <v>2976</v>
      </c>
      <c r="E49" s="30">
        <v>2331</v>
      </c>
      <c r="F49" s="31"/>
      <c r="G49" s="31"/>
      <c r="H49" s="123">
        <v>13.881</v>
      </c>
      <c r="I49" s="123">
        <v>2.303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29557</v>
      </c>
      <c r="D50" s="37">
        <v>25345</v>
      </c>
      <c r="E50" s="37">
        <v>23408</v>
      </c>
      <c r="F50" s="38">
        <v>92.3574669560071</v>
      </c>
      <c r="G50" s="39"/>
      <c r="H50" s="124">
        <v>109.452</v>
      </c>
      <c r="I50" s="125">
        <v>33.062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5688</v>
      </c>
      <c r="D52" s="37">
        <v>5581</v>
      </c>
      <c r="E52" s="37">
        <v>5581</v>
      </c>
      <c r="F52" s="38">
        <v>100</v>
      </c>
      <c r="G52" s="39"/>
      <c r="H52" s="124">
        <v>10.615</v>
      </c>
      <c r="I52" s="125">
        <v>10.53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15000</v>
      </c>
      <c r="D54" s="30">
        <v>12800</v>
      </c>
      <c r="E54" s="30">
        <v>12800</v>
      </c>
      <c r="F54" s="31"/>
      <c r="G54" s="31"/>
      <c r="H54" s="123">
        <v>21.4</v>
      </c>
      <c r="I54" s="123">
        <v>15.6</v>
      </c>
      <c r="J54" s="123"/>
      <c r="K54" s="130"/>
    </row>
    <row r="55" spans="1:11" s="32" customFormat="1" ht="11.25" customHeight="1">
      <c r="A55" s="34" t="s">
        <v>42</v>
      </c>
      <c r="B55" s="29"/>
      <c r="C55" s="30">
        <v>14368</v>
      </c>
      <c r="D55" s="30">
        <v>10103</v>
      </c>
      <c r="E55" s="30">
        <v>10500</v>
      </c>
      <c r="F55" s="31"/>
      <c r="G55" s="31"/>
      <c r="H55" s="123">
        <v>32.787</v>
      </c>
      <c r="I55" s="123">
        <v>18.185</v>
      </c>
      <c r="J55" s="123"/>
      <c r="K55" s="130"/>
    </row>
    <row r="56" spans="1:11" s="32" customFormat="1" ht="11.25" customHeight="1">
      <c r="A56" s="34" t="s">
        <v>43</v>
      </c>
      <c r="B56" s="29"/>
      <c r="C56" s="30">
        <v>12200</v>
      </c>
      <c r="D56" s="30">
        <v>6929</v>
      </c>
      <c r="E56" s="30">
        <v>7853</v>
      </c>
      <c r="F56" s="31"/>
      <c r="G56" s="31"/>
      <c r="H56" s="123">
        <v>24.5</v>
      </c>
      <c r="I56" s="123">
        <v>19.705</v>
      </c>
      <c r="J56" s="123"/>
      <c r="K56" s="130"/>
    </row>
    <row r="57" spans="1:11" s="32" customFormat="1" ht="11.25" customHeight="1">
      <c r="A57" s="34" t="s">
        <v>44</v>
      </c>
      <c r="B57" s="29"/>
      <c r="C57" s="30">
        <v>12977</v>
      </c>
      <c r="D57" s="30">
        <v>9610</v>
      </c>
      <c r="E57" s="30">
        <v>9610</v>
      </c>
      <c r="F57" s="31"/>
      <c r="G57" s="31"/>
      <c r="H57" s="123">
        <v>32.4425</v>
      </c>
      <c r="I57" s="123">
        <v>19.22</v>
      </c>
      <c r="J57" s="123"/>
      <c r="K57" s="130"/>
    </row>
    <row r="58" spans="1:11" s="32" customFormat="1" ht="11.25" customHeight="1">
      <c r="A58" s="34" t="s">
        <v>45</v>
      </c>
      <c r="B58" s="29"/>
      <c r="C58" s="30">
        <v>34506</v>
      </c>
      <c r="D58" s="30">
        <v>28056</v>
      </c>
      <c r="E58" s="30">
        <v>26652</v>
      </c>
      <c r="F58" s="31"/>
      <c r="G58" s="31"/>
      <c r="H58" s="123">
        <v>65.736</v>
      </c>
      <c r="I58" s="123">
        <v>28.226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89051</v>
      </c>
      <c r="D59" s="37">
        <v>67498</v>
      </c>
      <c r="E59" s="37">
        <v>67415</v>
      </c>
      <c r="F59" s="38">
        <v>99.87703339358204</v>
      </c>
      <c r="G59" s="39"/>
      <c r="H59" s="124">
        <v>176.8655</v>
      </c>
      <c r="I59" s="125">
        <v>100.93599999999999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130"/>
    </row>
    <row r="62" spans="1:11" s="32" customFormat="1" ht="11.25" customHeight="1">
      <c r="A62" s="34" t="s">
        <v>48</v>
      </c>
      <c r="B62" s="29"/>
      <c r="C62" s="30">
        <v>256</v>
      </c>
      <c r="D62" s="30">
        <v>326</v>
      </c>
      <c r="E62" s="30">
        <v>326</v>
      </c>
      <c r="F62" s="31"/>
      <c r="G62" s="31"/>
      <c r="H62" s="123">
        <v>0.518</v>
      </c>
      <c r="I62" s="123">
        <v>0.515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325</v>
      </c>
      <c r="D63" s="30">
        <v>327</v>
      </c>
      <c r="E63" s="30"/>
      <c r="F63" s="31"/>
      <c r="G63" s="31"/>
      <c r="H63" s="123">
        <v>0.8026515151515151</v>
      </c>
      <c r="I63" s="123">
        <v>0.624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581</v>
      </c>
      <c r="D64" s="37">
        <v>653</v>
      </c>
      <c r="E64" s="37">
        <v>326</v>
      </c>
      <c r="F64" s="38">
        <f>IF(D64&gt;0,100*E64/D64,0)</f>
        <v>49.92343032159265</v>
      </c>
      <c r="G64" s="39"/>
      <c r="H64" s="124">
        <v>1.320651515151515</v>
      </c>
      <c r="I64" s="125">
        <v>1.139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326</v>
      </c>
      <c r="D66" s="37">
        <v>386</v>
      </c>
      <c r="E66" s="37">
        <v>386</v>
      </c>
      <c r="F66" s="38">
        <v>100</v>
      </c>
      <c r="G66" s="39"/>
      <c r="H66" s="124">
        <v>0.4</v>
      </c>
      <c r="I66" s="125">
        <v>0.279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12400</v>
      </c>
      <c r="D68" s="30">
        <v>11000</v>
      </c>
      <c r="E68" s="30">
        <v>11000</v>
      </c>
      <c r="F68" s="31"/>
      <c r="G68" s="31"/>
      <c r="H68" s="123">
        <v>29</v>
      </c>
      <c r="I68" s="123">
        <v>21</v>
      </c>
      <c r="J68" s="123"/>
      <c r="K68" s="130"/>
    </row>
    <row r="69" spans="1:11" s="32" customFormat="1" ht="11.25" customHeight="1">
      <c r="A69" s="34" t="s">
        <v>53</v>
      </c>
      <c r="B69" s="29"/>
      <c r="C69" s="30">
        <v>2800</v>
      </c>
      <c r="D69" s="30">
        <v>1200</v>
      </c>
      <c r="E69" s="30">
        <v>1500</v>
      </c>
      <c r="F69" s="31"/>
      <c r="G69" s="31"/>
      <c r="H69" s="123">
        <v>5</v>
      </c>
      <c r="I69" s="123">
        <v>1.4</v>
      </c>
      <c r="J69" s="123"/>
      <c r="K69" s="130"/>
    </row>
    <row r="70" spans="1:11" s="40" customFormat="1" ht="11.25" customHeight="1">
      <c r="A70" s="35" t="s">
        <v>54</v>
      </c>
      <c r="B70" s="36"/>
      <c r="C70" s="37">
        <v>15200</v>
      </c>
      <c r="D70" s="37">
        <v>12200</v>
      </c>
      <c r="E70" s="37">
        <v>12500</v>
      </c>
      <c r="F70" s="38">
        <v>102.45901639344262</v>
      </c>
      <c r="G70" s="39"/>
      <c r="H70" s="124">
        <v>34</v>
      </c>
      <c r="I70" s="125">
        <v>22.4</v>
      </c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338</v>
      </c>
      <c r="D72" s="30">
        <v>100</v>
      </c>
      <c r="E72" s="30">
        <v>99</v>
      </c>
      <c r="F72" s="31"/>
      <c r="G72" s="31"/>
      <c r="H72" s="123">
        <v>0.075</v>
      </c>
      <c r="I72" s="123">
        <v>0.13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10950</v>
      </c>
      <c r="D73" s="30">
        <v>10950</v>
      </c>
      <c r="E73" s="30">
        <v>12417</v>
      </c>
      <c r="F73" s="31"/>
      <c r="G73" s="31"/>
      <c r="H73" s="123">
        <v>35.04</v>
      </c>
      <c r="I73" s="123">
        <v>13.14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4752</v>
      </c>
      <c r="D74" s="30">
        <v>5120</v>
      </c>
      <c r="E74" s="30">
        <v>5120</v>
      </c>
      <c r="F74" s="31"/>
      <c r="G74" s="31"/>
      <c r="H74" s="123">
        <v>7.128</v>
      </c>
      <c r="I74" s="123">
        <v>6.912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1524.096</v>
      </c>
      <c r="D75" s="30">
        <v>834</v>
      </c>
      <c r="E75" s="30">
        <v>834</v>
      </c>
      <c r="F75" s="31"/>
      <c r="G75" s="31"/>
      <c r="H75" s="123">
        <v>2.1720977515904436</v>
      </c>
      <c r="I75" s="123">
        <v>1.18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5627</v>
      </c>
      <c r="D76" s="30">
        <v>6154</v>
      </c>
      <c r="E76" s="30">
        <v>6154</v>
      </c>
      <c r="F76" s="31"/>
      <c r="G76" s="31"/>
      <c r="H76" s="123">
        <v>16.712</v>
      </c>
      <c r="I76" s="123">
        <v>25.847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1213</v>
      </c>
      <c r="D77" s="30">
        <v>1125</v>
      </c>
      <c r="E77" s="30">
        <v>1125</v>
      </c>
      <c r="F77" s="31"/>
      <c r="G77" s="31"/>
      <c r="H77" s="123">
        <v>1.32</v>
      </c>
      <c r="I77" s="123">
        <v>3.778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1405</v>
      </c>
      <c r="D78" s="30">
        <v>1660</v>
      </c>
      <c r="E78" s="30">
        <v>1600</v>
      </c>
      <c r="F78" s="31"/>
      <c r="G78" s="31"/>
      <c r="H78" s="123">
        <v>3.512</v>
      </c>
      <c r="I78" s="123">
        <v>4.553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13790</v>
      </c>
      <c r="D79" s="30">
        <v>15405</v>
      </c>
      <c r="E79" s="30">
        <v>14509</v>
      </c>
      <c r="F79" s="31"/>
      <c r="G79" s="31"/>
      <c r="H79" s="123">
        <v>33.736</v>
      </c>
      <c r="I79" s="123">
        <v>42.679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39599.096000000005</v>
      </c>
      <c r="D80" s="37">
        <v>41348</v>
      </c>
      <c r="E80" s="37">
        <v>41858</v>
      </c>
      <c r="F80" s="38">
        <v>101.23343329786205</v>
      </c>
      <c r="G80" s="39"/>
      <c r="H80" s="124">
        <v>99.69509775159042</v>
      </c>
      <c r="I80" s="125">
        <v>98.219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3</v>
      </c>
      <c r="D82" s="30">
        <v>6</v>
      </c>
      <c r="E82" s="30">
        <v>6</v>
      </c>
      <c r="F82" s="31"/>
      <c r="G82" s="31"/>
      <c r="H82" s="123">
        <v>0.002</v>
      </c>
      <c r="I82" s="123">
        <v>0.004</v>
      </c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>
        <v>3</v>
      </c>
      <c r="D84" s="37">
        <v>6</v>
      </c>
      <c r="E84" s="37">
        <v>6</v>
      </c>
      <c r="F84" s="38">
        <v>100</v>
      </c>
      <c r="G84" s="39"/>
      <c r="H84" s="124">
        <v>0.002</v>
      </c>
      <c r="I84" s="125">
        <v>0.004</v>
      </c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222219.09600000002</v>
      </c>
      <c r="D87" s="51">
        <v>190021</v>
      </c>
      <c r="E87" s="51">
        <v>190120</v>
      </c>
      <c r="F87" s="52">
        <f>IF(D87&gt;0,100*E87/D87,0)</f>
        <v>100.05209950479157</v>
      </c>
      <c r="G87" s="39"/>
      <c r="H87" s="128">
        <v>540.8342492667418</v>
      </c>
      <c r="I87" s="129">
        <v>349.32000000000005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6" zoomScaleSheetLayoutView="96" zoomScalePageLayoutView="0" workbookViewId="0" topLeftCell="A1">
      <selection activeCell="K13" sqref="K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12</v>
      </c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>
        <v>73</v>
      </c>
      <c r="E9" s="30">
        <v>123</v>
      </c>
      <c r="F9" s="31"/>
      <c r="G9" s="31"/>
      <c r="H9" s="123"/>
      <c r="I9" s="123">
        <v>0.584</v>
      </c>
      <c r="J9" s="123">
        <v>0.984</v>
      </c>
      <c r="K9" s="130"/>
    </row>
    <row r="10" spans="1:11" s="32" customFormat="1" ht="11.25" customHeight="1">
      <c r="A10" s="34" t="s">
        <v>8</v>
      </c>
      <c r="B10" s="29"/>
      <c r="C10" s="30"/>
      <c r="D10" s="30">
        <v>123</v>
      </c>
      <c r="E10" s="30"/>
      <c r="F10" s="31"/>
      <c r="G10" s="31"/>
      <c r="H10" s="123"/>
      <c r="I10" s="123">
        <v>0.984</v>
      </c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>
        <v>24</v>
      </c>
      <c r="E12" s="30">
        <v>24</v>
      </c>
      <c r="F12" s="31"/>
      <c r="G12" s="31"/>
      <c r="H12" s="123"/>
      <c r="I12" s="123">
        <v>0.192</v>
      </c>
      <c r="J12" s="123">
        <v>0.216</v>
      </c>
      <c r="K12" s="130"/>
    </row>
    <row r="13" spans="1:11" s="40" customFormat="1" ht="11.25" customHeight="1">
      <c r="A13" s="35" t="s">
        <v>11</v>
      </c>
      <c r="B13" s="36"/>
      <c r="C13" s="37"/>
      <c r="D13" s="37">
        <v>220</v>
      </c>
      <c r="E13" s="37">
        <v>147</v>
      </c>
      <c r="F13" s="38">
        <v>66.81818181818181</v>
      </c>
      <c r="G13" s="39"/>
      <c r="H13" s="124"/>
      <c r="I13" s="125">
        <v>1.76</v>
      </c>
      <c r="J13" s="125">
        <v>1.2</v>
      </c>
      <c r="K13" s="131">
        <v>68.18181818181819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7</v>
      </c>
      <c r="D17" s="37"/>
      <c r="E17" s="37"/>
      <c r="F17" s="38"/>
      <c r="G17" s="39"/>
      <c r="H17" s="124">
        <v>0.014</v>
      </c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38</v>
      </c>
      <c r="D24" s="37">
        <v>55</v>
      </c>
      <c r="E24" s="37">
        <v>41</v>
      </c>
      <c r="F24" s="38">
        <v>74.54545454545455</v>
      </c>
      <c r="G24" s="39"/>
      <c r="H24" s="124">
        <v>0.161</v>
      </c>
      <c r="I24" s="125">
        <v>0.232</v>
      </c>
      <c r="J24" s="125">
        <v>0.24</v>
      </c>
      <c r="K24" s="131">
        <v>103.44827586206895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1065</v>
      </c>
      <c r="D28" s="30">
        <v>1825</v>
      </c>
      <c r="E28" s="30">
        <v>1128</v>
      </c>
      <c r="F28" s="31"/>
      <c r="G28" s="31"/>
      <c r="H28" s="123">
        <v>5.402</v>
      </c>
      <c r="I28" s="123">
        <v>8.7</v>
      </c>
      <c r="J28" s="123">
        <v>4.211</v>
      </c>
      <c r="K28" s="130"/>
    </row>
    <row r="29" spans="1:11" s="32" customFormat="1" ht="11.25" customHeight="1">
      <c r="A29" s="34" t="s">
        <v>21</v>
      </c>
      <c r="B29" s="29"/>
      <c r="C29" s="30">
        <v>96</v>
      </c>
      <c r="D29" s="30">
        <v>189</v>
      </c>
      <c r="E29" s="30">
        <v>305</v>
      </c>
      <c r="F29" s="31"/>
      <c r="G29" s="31"/>
      <c r="H29" s="123">
        <v>0.181</v>
      </c>
      <c r="I29" s="123">
        <v>0.392</v>
      </c>
      <c r="J29" s="123">
        <v>1.616</v>
      </c>
      <c r="K29" s="130"/>
    </row>
    <row r="30" spans="1:11" s="32" customFormat="1" ht="11.25" customHeight="1">
      <c r="A30" s="34" t="s">
        <v>22</v>
      </c>
      <c r="B30" s="29"/>
      <c r="C30" s="30">
        <v>342</v>
      </c>
      <c r="D30" s="30">
        <v>342</v>
      </c>
      <c r="E30" s="30">
        <v>461</v>
      </c>
      <c r="F30" s="31"/>
      <c r="G30" s="31"/>
      <c r="H30" s="123">
        <v>1.881</v>
      </c>
      <c r="I30" s="123">
        <v>1.881</v>
      </c>
      <c r="J30" s="123">
        <v>1.844</v>
      </c>
      <c r="K30" s="130"/>
    </row>
    <row r="31" spans="1:11" s="40" customFormat="1" ht="11.25" customHeight="1">
      <c r="A31" s="41" t="s">
        <v>23</v>
      </c>
      <c r="B31" s="36"/>
      <c r="C31" s="37">
        <v>1503</v>
      </c>
      <c r="D31" s="37">
        <v>2356</v>
      </c>
      <c r="E31" s="37">
        <v>1894</v>
      </c>
      <c r="F31" s="38">
        <v>80.39049235993208</v>
      </c>
      <c r="G31" s="39"/>
      <c r="H31" s="124">
        <v>7.464</v>
      </c>
      <c r="I31" s="125">
        <v>10.972999999999999</v>
      </c>
      <c r="J31" s="125">
        <v>7.671</v>
      </c>
      <c r="K31" s="131">
        <v>69.90795589173426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32</v>
      </c>
      <c r="D33" s="30">
        <v>150</v>
      </c>
      <c r="E33" s="30"/>
      <c r="F33" s="31"/>
      <c r="G33" s="31"/>
      <c r="H33" s="123">
        <v>0.021</v>
      </c>
      <c r="I33" s="123">
        <v>0.15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580</v>
      </c>
      <c r="D34" s="30">
        <v>400</v>
      </c>
      <c r="E34" s="30">
        <v>850</v>
      </c>
      <c r="F34" s="31"/>
      <c r="G34" s="31"/>
      <c r="H34" s="123">
        <v>1.942</v>
      </c>
      <c r="I34" s="123">
        <v>2</v>
      </c>
      <c r="J34" s="123">
        <v>2.8</v>
      </c>
      <c r="K34" s="130"/>
    </row>
    <row r="35" spans="1:11" s="32" customFormat="1" ht="11.25" customHeight="1">
      <c r="A35" s="34" t="s">
        <v>26</v>
      </c>
      <c r="B35" s="29"/>
      <c r="C35" s="30">
        <v>489</v>
      </c>
      <c r="D35" s="30">
        <v>600</v>
      </c>
      <c r="E35" s="30">
        <v>400</v>
      </c>
      <c r="F35" s="31"/>
      <c r="G35" s="31"/>
      <c r="H35" s="123">
        <v>1.987</v>
      </c>
      <c r="I35" s="123">
        <v>3</v>
      </c>
      <c r="J35" s="123">
        <v>2</v>
      </c>
      <c r="K35" s="130"/>
    </row>
    <row r="36" spans="1:11" s="32" customFormat="1" ht="11.25" customHeight="1">
      <c r="A36" s="34" t="s">
        <v>27</v>
      </c>
      <c r="B36" s="29"/>
      <c r="C36" s="30">
        <v>38</v>
      </c>
      <c r="D36" s="30">
        <v>48</v>
      </c>
      <c r="E36" s="30">
        <v>20</v>
      </c>
      <c r="F36" s="31"/>
      <c r="G36" s="31"/>
      <c r="H36" s="123">
        <v>0.095</v>
      </c>
      <c r="I36" s="123">
        <v>0.145</v>
      </c>
      <c r="J36" s="123">
        <v>0.06</v>
      </c>
      <c r="K36" s="130"/>
    </row>
    <row r="37" spans="1:11" s="40" customFormat="1" ht="11.25" customHeight="1">
      <c r="A37" s="35" t="s">
        <v>28</v>
      </c>
      <c r="B37" s="36"/>
      <c r="C37" s="37">
        <v>1139</v>
      </c>
      <c r="D37" s="37">
        <v>1198</v>
      </c>
      <c r="E37" s="37">
        <v>1270</v>
      </c>
      <c r="F37" s="38">
        <v>106.01001669449082</v>
      </c>
      <c r="G37" s="39"/>
      <c r="H37" s="124">
        <v>4.045</v>
      </c>
      <c r="I37" s="125">
        <v>5.295</v>
      </c>
      <c r="J37" s="125">
        <v>4.859999999999999</v>
      </c>
      <c r="K37" s="131">
        <v>91.78470254957506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/>
      <c r="I39" s="125"/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36</v>
      </c>
      <c r="D41" s="30">
        <v>4</v>
      </c>
      <c r="E41" s="30">
        <v>10</v>
      </c>
      <c r="F41" s="31"/>
      <c r="G41" s="31"/>
      <c r="H41" s="123">
        <v>0.359</v>
      </c>
      <c r="I41" s="123">
        <v>0.039</v>
      </c>
      <c r="J41" s="123">
        <v>0.095</v>
      </c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>
        <v>18</v>
      </c>
      <c r="D43" s="30">
        <v>30</v>
      </c>
      <c r="E43" s="30">
        <v>41</v>
      </c>
      <c r="F43" s="31"/>
      <c r="G43" s="31"/>
      <c r="H43" s="123">
        <v>0.18</v>
      </c>
      <c r="I43" s="123">
        <v>0.18</v>
      </c>
      <c r="J43" s="123">
        <v>0.109</v>
      </c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>
        <v>48</v>
      </c>
      <c r="D45" s="30">
        <v>58</v>
      </c>
      <c r="E45" s="30">
        <v>17</v>
      </c>
      <c r="F45" s="31"/>
      <c r="G45" s="31"/>
      <c r="H45" s="123">
        <v>0.336</v>
      </c>
      <c r="I45" s="123">
        <v>0.493</v>
      </c>
      <c r="J45" s="123">
        <v>0.048</v>
      </c>
      <c r="K45" s="130"/>
    </row>
    <row r="46" spans="1:11" s="32" customFormat="1" ht="11.25" customHeight="1">
      <c r="A46" s="34" t="s">
        <v>35</v>
      </c>
      <c r="B46" s="29"/>
      <c r="C46" s="30">
        <v>8</v>
      </c>
      <c r="D46" s="30">
        <v>8</v>
      </c>
      <c r="E46" s="30">
        <v>34</v>
      </c>
      <c r="F46" s="31"/>
      <c r="G46" s="31"/>
      <c r="H46" s="123">
        <v>0.018</v>
      </c>
      <c r="I46" s="123">
        <v>0.023</v>
      </c>
      <c r="J46" s="123">
        <v>0.075</v>
      </c>
      <c r="K46" s="130"/>
    </row>
    <row r="47" spans="1:11" s="32" customFormat="1" ht="11.25" customHeight="1">
      <c r="A47" s="34" t="s">
        <v>36</v>
      </c>
      <c r="B47" s="29"/>
      <c r="C47" s="30">
        <v>6</v>
      </c>
      <c r="D47" s="30"/>
      <c r="E47" s="30"/>
      <c r="F47" s="31"/>
      <c r="G47" s="31"/>
      <c r="H47" s="123">
        <v>0.042</v>
      </c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>
        <v>90</v>
      </c>
      <c r="D48" s="30">
        <v>79</v>
      </c>
      <c r="E48" s="30">
        <v>41</v>
      </c>
      <c r="F48" s="31"/>
      <c r="G48" s="31"/>
      <c r="H48" s="123">
        <v>0.419</v>
      </c>
      <c r="I48" s="123">
        <v>0.305</v>
      </c>
      <c r="J48" s="123">
        <v>0.164</v>
      </c>
      <c r="K48" s="130"/>
    </row>
    <row r="49" spans="1:11" s="32" customFormat="1" ht="11.25" customHeight="1">
      <c r="A49" s="34" t="s">
        <v>38</v>
      </c>
      <c r="B49" s="29"/>
      <c r="C49" s="30">
        <v>40</v>
      </c>
      <c r="D49" s="30">
        <v>24</v>
      </c>
      <c r="E49" s="30">
        <v>118</v>
      </c>
      <c r="F49" s="31"/>
      <c r="G49" s="31"/>
      <c r="H49" s="123">
        <v>0.295</v>
      </c>
      <c r="I49" s="123">
        <v>0.118</v>
      </c>
      <c r="J49" s="123">
        <v>0.602</v>
      </c>
      <c r="K49" s="130"/>
    </row>
    <row r="50" spans="1:11" s="40" customFormat="1" ht="11.25" customHeight="1">
      <c r="A50" s="41" t="s">
        <v>39</v>
      </c>
      <c r="B50" s="36"/>
      <c r="C50" s="37">
        <v>246</v>
      </c>
      <c r="D50" s="37">
        <v>203</v>
      </c>
      <c r="E50" s="37">
        <v>261</v>
      </c>
      <c r="F50" s="38">
        <v>128.57142857142858</v>
      </c>
      <c r="G50" s="39"/>
      <c r="H50" s="124">
        <v>1.649</v>
      </c>
      <c r="I50" s="125">
        <v>1.158</v>
      </c>
      <c r="J50" s="125">
        <v>1.093</v>
      </c>
      <c r="K50" s="131">
        <v>94.38687392055269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10</v>
      </c>
      <c r="D52" s="37">
        <v>10</v>
      </c>
      <c r="E52" s="37">
        <v>15</v>
      </c>
      <c r="F52" s="38">
        <v>150</v>
      </c>
      <c r="G52" s="39"/>
      <c r="H52" s="124">
        <v>0.023</v>
      </c>
      <c r="I52" s="125">
        <v>0.023</v>
      </c>
      <c r="J52" s="125">
        <v>0.029</v>
      </c>
      <c r="K52" s="131">
        <v>126.08695652173915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77</v>
      </c>
      <c r="D54" s="30">
        <v>10</v>
      </c>
      <c r="E54" s="30"/>
      <c r="F54" s="31"/>
      <c r="G54" s="31"/>
      <c r="H54" s="123">
        <v>0.47</v>
      </c>
      <c r="I54" s="123">
        <v>0.06</v>
      </c>
      <c r="J54" s="123"/>
      <c r="K54" s="130"/>
    </row>
    <row r="55" spans="1:11" s="32" customFormat="1" ht="11.25" customHeight="1">
      <c r="A55" s="34" t="s">
        <v>42</v>
      </c>
      <c r="B55" s="29"/>
      <c r="C55" s="30">
        <v>172</v>
      </c>
      <c r="D55" s="30">
        <v>203</v>
      </c>
      <c r="E55" s="30">
        <v>173</v>
      </c>
      <c r="F55" s="31"/>
      <c r="G55" s="31"/>
      <c r="H55" s="123">
        <v>0.688</v>
      </c>
      <c r="I55" s="123">
        <v>0.812</v>
      </c>
      <c r="J55" s="123">
        <v>0.69</v>
      </c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>
        <v>17</v>
      </c>
      <c r="F56" s="31"/>
      <c r="G56" s="31"/>
      <c r="H56" s="123"/>
      <c r="I56" s="123"/>
      <c r="J56" s="123">
        <v>0.043</v>
      </c>
      <c r="K56" s="130"/>
    </row>
    <row r="57" spans="1:11" s="32" customFormat="1" ht="11.25" customHeight="1">
      <c r="A57" s="34" t="s">
        <v>44</v>
      </c>
      <c r="B57" s="29"/>
      <c r="C57" s="30">
        <v>19</v>
      </c>
      <c r="D57" s="30">
        <v>14</v>
      </c>
      <c r="E57" s="30">
        <v>11</v>
      </c>
      <c r="F57" s="31"/>
      <c r="G57" s="31"/>
      <c r="H57" s="123">
        <v>0.019</v>
      </c>
      <c r="I57" s="123">
        <v>0.028</v>
      </c>
      <c r="J57" s="123">
        <v>0.022</v>
      </c>
      <c r="K57" s="130"/>
    </row>
    <row r="58" spans="1:11" s="32" customFormat="1" ht="11.25" customHeight="1">
      <c r="A58" s="34" t="s">
        <v>45</v>
      </c>
      <c r="B58" s="29"/>
      <c r="C58" s="30">
        <v>144</v>
      </c>
      <c r="D58" s="30">
        <v>150</v>
      </c>
      <c r="E58" s="30">
        <v>58</v>
      </c>
      <c r="F58" s="31"/>
      <c r="G58" s="31"/>
      <c r="H58" s="123">
        <v>0.64</v>
      </c>
      <c r="I58" s="123">
        <v>0.82</v>
      </c>
      <c r="J58" s="123">
        <v>0.345</v>
      </c>
      <c r="K58" s="130"/>
    </row>
    <row r="59" spans="1:11" s="40" customFormat="1" ht="11.25" customHeight="1">
      <c r="A59" s="35" t="s">
        <v>46</v>
      </c>
      <c r="B59" s="36"/>
      <c r="C59" s="37">
        <v>412</v>
      </c>
      <c r="D59" s="37">
        <v>377</v>
      </c>
      <c r="E59" s="37">
        <v>259</v>
      </c>
      <c r="F59" s="38">
        <v>68.70026525198939</v>
      </c>
      <c r="G59" s="39"/>
      <c r="H59" s="124">
        <v>1.8169999999999997</v>
      </c>
      <c r="I59" s="125">
        <v>1.7200000000000002</v>
      </c>
      <c r="J59" s="125">
        <v>1.1</v>
      </c>
      <c r="K59" s="131">
        <v>63.95348837209303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19</v>
      </c>
      <c r="D61" s="30">
        <v>10</v>
      </c>
      <c r="E61" s="30">
        <v>11</v>
      </c>
      <c r="F61" s="31"/>
      <c r="G61" s="31"/>
      <c r="H61" s="123">
        <v>0.059</v>
      </c>
      <c r="I61" s="123">
        <v>0.06</v>
      </c>
      <c r="J61" s="123">
        <v>0.066</v>
      </c>
      <c r="K61" s="130"/>
    </row>
    <row r="62" spans="1:11" s="32" customFormat="1" ht="11.25" customHeight="1">
      <c r="A62" s="34" t="s">
        <v>48</v>
      </c>
      <c r="B62" s="29"/>
      <c r="C62" s="30">
        <v>24</v>
      </c>
      <c r="D62" s="30">
        <v>49</v>
      </c>
      <c r="E62" s="30">
        <v>49</v>
      </c>
      <c r="F62" s="31"/>
      <c r="G62" s="31"/>
      <c r="H62" s="123">
        <v>0.077</v>
      </c>
      <c r="I62" s="123">
        <v>0.108</v>
      </c>
      <c r="J62" s="123">
        <v>0.108</v>
      </c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130"/>
    </row>
    <row r="64" spans="1:11" s="40" customFormat="1" ht="11.25" customHeight="1">
      <c r="A64" s="35" t="s">
        <v>50</v>
      </c>
      <c r="B64" s="36"/>
      <c r="C64" s="37">
        <v>43</v>
      </c>
      <c r="D64" s="37">
        <v>59</v>
      </c>
      <c r="E64" s="37">
        <v>60</v>
      </c>
      <c r="F64" s="38">
        <v>101.69491525423729</v>
      </c>
      <c r="G64" s="39"/>
      <c r="H64" s="124">
        <v>0.136</v>
      </c>
      <c r="I64" s="125">
        <v>0.16799999999999998</v>
      </c>
      <c r="J64" s="125">
        <v>0.174</v>
      </c>
      <c r="K64" s="131">
        <v>103.57142857142857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27</v>
      </c>
      <c r="D66" s="37">
        <v>30</v>
      </c>
      <c r="E66" s="37">
        <v>20</v>
      </c>
      <c r="F66" s="38">
        <v>66.66666666666667</v>
      </c>
      <c r="G66" s="39"/>
      <c r="H66" s="124">
        <v>0.138</v>
      </c>
      <c r="I66" s="125">
        <v>0.195</v>
      </c>
      <c r="J66" s="125">
        <v>0.05</v>
      </c>
      <c r="K66" s="131">
        <v>25.64102564102564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6</v>
      </c>
      <c r="D72" s="30">
        <v>5</v>
      </c>
      <c r="E72" s="30">
        <v>8</v>
      </c>
      <c r="F72" s="31"/>
      <c r="G72" s="31"/>
      <c r="H72" s="123">
        <v>0.01</v>
      </c>
      <c r="I72" s="123">
        <v>0.005</v>
      </c>
      <c r="J72" s="123">
        <v>0.027</v>
      </c>
      <c r="K72" s="130"/>
    </row>
    <row r="73" spans="1:11" s="32" customFormat="1" ht="11.25" customHeight="1">
      <c r="A73" s="34" t="s">
        <v>56</v>
      </c>
      <c r="B73" s="29"/>
      <c r="C73" s="30">
        <v>3864</v>
      </c>
      <c r="D73" s="30">
        <v>3850</v>
      </c>
      <c r="E73" s="30">
        <v>2850</v>
      </c>
      <c r="F73" s="31"/>
      <c r="G73" s="31"/>
      <c r="H73" s="123">
        <v>28</v>
      </c>
      <c r="I73" s="123">
        <v>27</v>
      </c>
      <c r="J73" s="123">
        <v>22.5</v>
      </c>
      <c r="K73" s="130"/>
    </row>
    <row r="74" spans="1:11" s="32" customFormat="1" ht="11.25" customHeight="1">
      <c r="A74" s="34" t="s">
        <v>57</v>
      </c>
      <c r="B74" s="29"/>
      <c r="C74" s="30">
        <v>288</v>
      </c>
      <c r="D74" s="30">
        <v>205</v>
      </c>
      <c r="E74" s="30">
        <v>96</v>
      </c>
      <c r="F74" s="31"/>
      <c r="G74" s="31"/>
      <c r="H74" s="123">
        <v>1.854</v>
      </c>
      <c r="I74" s="123">
        <v>1.333</v>
      </c>
      <c r="J74" s="123">
        <v>0.624</v>
      </c>
      <c r="K74" s="130"/>
    </row>
    <row r="75" spans="1:11" s="32" customFormat="1" ht="11.25" customHeight="1">
      <c r="A75" s="34" t="s">
        <v>58</v>
      </c>
      <c r="B75" s="29"/>
      <c r="C75" s="30">
        <v>93</v>
      </c>
      <c r="D75" s="30">
        <v>38.619</v>
      </c>
      <c r="E75" s="30">
        <v>57</v>
      </c>
      <c r="F75" s="31"/>
      <c r="G75" s="31"/>
      <c r="H75" s="123">
        <v>0.457</v>
      </c>
      <c r="I75" s="123">
        <v>0.18944072903225806</v>
      </c>
      <c r="J75" s="123">
        <v>0.362</v>
      </c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130"/>
    </row>
    <row r="77" spans="1:11" s="32" customFormat="1" ht="11.25" customHeight="1">
      <c r="A77" s="34" t="s">
        <v>60</v>
      </c>
      <c r="B77" s="29"/>
      <c r="C77" s="30">
        <v>1</v>
      </c>
      <c r="D77" s="30">
        <v>12</v>
      </c>
      <c r="E77" s="30">
        <v>22</v>
      </c>
      <c r="F77" s="31"/>
      <c r="G77" s="31"/>
      <c r="H77" s="123">
        <v>0.001</v>
      </c>
      <c r="I77" s="123">
        <v>0.03</v>
      </c>
      <c r="J77" s="123">
        <v>0.055</v>
      </c>
      <c r="K77" s="130"/>
    </row>
    <row r="78" spans="1:11" s="32" customFormat="1" ht="11.25" customHeight="1">
      <c r="A78" s="34" t="s">
        <v>61</v>
      </c>
      <c r="B78" s="29"/>
      <c r="C78" s="30">
        <v>42</v>
      </c>
      <c r="D78" s="30">
        <v>35</v>
      </c>
      <c r="E78" s="30">
        <v>50</v>
      </c>
      <c r="F78" s="31"/>
      <c r="G78" s="31"/>
      <c r="H78" s="123">
        <v>0.228</v>
      </c>
      <c r="I78" s="123">
        <v>0.189</v>
      </c>
      <c r="J78" s="123">
        <v>0.275</v>
      </c>
      <c r="K78" s="130"/>
    </row>
    <row r="79" spans="1:11" s="32" customFormat="1" ht="11.25" customHeight="1">
      <c r="A79" s="34" t="s">
        <v>62</v>
      </c>
      <c r="B79" s="29"/>
      <c r="C79" s="30">
        <v>656</v>
      </c>
      <c r="D79" s="30">
        <v>307</v>
      </c>
      <c r="E79" s="30">
        <v>389</v>
      </c>
      <c r="F79" s="31"/>
      <c r="G79" s="31"/>
      <c r="H79" s="123">
        <v>4.338</v>
      </c>
      <c r="I79" s="123">
        <v>2.09</v>
      </c>
      <c r="J79" s="123">
        <v>2.63</v>
      </c>
      <c r="K79" s="130"/>
    </row>
    <row r="80" spans="1:11" s="40" customFormat="1" ht="11.25" customHeight="1">
      <c r="A80" s="41" t="s">
        <v>63</v>
      </c>
      <c r="B80" s="36"/>
      <c r="C80" s="37">
        <v>4950</v>
      </c>
      <c r="D80" s="37">
        <v>4452.619</v>
      </c>
      <c r="E80" s="37">
        <v>3472</v>
      </c>
      <c r="F80" s="38">
        <v>77.97657962650746</v>
      </c>
      <c r="G80" s="39"/>
      <c r="H80" s="124">
        <v>34.888000000000005</v>
      </c>
      <c r="I80" s="125">
        <v>30.836440729032258</v>
      </c>
      <c r="J80" s="125">
        <v>26.472999999999995</v>
      </c>
      <c r="K80" s="131">
        <v>85.8497264085212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/>
      <c r="I84" s="125"/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8375</v>
      </c>
      <c r="D87" s="51">
        <v>8960.618999999999</v>
      </c>
      <c r="E87" s="51">
        <v>7439</v>
      </c>
      <c r="F87" s="52">
        <f>IF(D87&gt;0,100*E87/D87,0)</f>
        <v>83.01881823119587</v>
      </c>
      <c r="G87" s="39"/>
      <c r="H87" s="128">
        <v>50.33500000000001</v>
      </c>
      <c r="I87" s="129">
        <v>52.360440729032256</v>
      </c>
      <c r="J87" s="129">
        <v>42.89</v>
      </c>
      <c r="K87" s="133">
        <f>IF(I87&gt;0,100*J87/I87,0)</f>
        <v>81.91298507580899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5" zoomScaleSheetLayoutView="95" zoomScalePageLayoutView="0" workbookViewId="0" topLeftCell="A55">
      <selection activeCell="E87" sqref="E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31</v>
      </c>
      <c r="D9" s="30">
        <v>25</v>
      </c>
      <c r="E9" s="30">
        <v>25</v>
      </c>
      <c r="F9" s="31"/>
      <c r="G9" s="31"/>
      <c r="H9" s="123">
        <v>0.537</v>
      </c>
      <c r="I9" s="123">
        <v>0.398</v>
      </c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>
        <v>37</v>
      </c>
      <c r="D12" s="30">
        <v>32</v>
      </c>
      <c r="E12" s="30">
        <v>31</v>
      </c>
      <c r="F12" s="31"/>
      <c r="G12" s="31"/>
      <c r="H12" s="123">
        <v>0.6475</v>
      </c>
      <c r="I12" s="123">
        <v>0.523</v>
      </c>
      <c r="J12" s="123"/>
      <c r="K12" s="130"/>
    </row>
    <row r="13" spans="1:11" s="40" customFormat="1" ht="11.25" customHeight="1">
      <c r="A13" s="35" t="s">
        <v>11</v>
      </c>
      <c r="B13" s="36"/>
      <c r="C13" s="37">
        <v>68</v>
      </c>
      <c r="D13" s="37">
        <v>57</v>
      </c>
      <c r="E13" s="37">
        <v>56</v>
      </c>
      <c r="F13" s="38">
        <v>98.24561403508773</v>
      </c>
      <c r="G13" s="39"/>
      <c r="H13" s="124">
        <v>1.1844999999999999</v>
      </c>
      <c r="I13" s="125">
        <v>0.921</v>
      </c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/>
      <c r="I31" s="125"/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130"/>
    </row>
    <row r="34" spans="1:11" s="32" customFormat="1" ht="11.25" customHeight="1">
      <c r="A34" s="34" t="s">
        <v>25</v>
      </c>
      <c r="B34" s="29"/>
      <c r="C34" s="30">
        <v>9</v>
      </c>
      <c r="D34" s="30">
        <v>10</v>
      </c>
      <c r="E34" s="30">
        <v>9</v>
      </c>
      <c r="F34" s="31"/>
      <c r="G34" s="31"/>
      <c r="H34" s="123">
        <v>0.21</v>
      </c>
      <c r="I34" s="123">
        <v>0.2</v>
      </c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130"/>
    </row>
    <row r="37" spans="1:11" s="40" customFormat="1" ht="11.25" customHeight="1">
      <c r="A37" s="35" t="s">
        <v>28</v>
      </c>
      <c r="B37" s="36"/>
      <c r="C37" s="37">
        <v>9</v>
      </c>
      <c r="D37" s="37">
        <v>10</v>
      </c>
      <c r="E37" s="37">
        <v>9</v>
      </c>
      <c r="F37" s="38">
        <f>IF(D37&gt;0,100*E37/D37,0)</f>
        <v>90</v>
      </c>
      <c r="G37" s="39"/>
      <c r="H37" s="124">
        <v>0.21</v>
      </c>
      <c r="I37" s="125">
        <v>0.2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235</v>
      </c>
      <c r="D39" s="37">
        <v>230</v>
      </c>
      <c r="E39" s="37">
        <v>235</v>
      </c>
      <c r="F39" s="38">
        <v>102.17391304347827</v>
      </c>
      <c r="G39" s="39"/>
      <c r="H39" s="124">
        <v>7.24</v>
      </c>
      <c r="I39" s="125">
        <v>4.7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/>
      <c r="I50" s="125"/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130"/>
    </row>
    <row r="63" spans="1:11" s="32" customFormat="1" ht="11.25" customHeight="1">
      <c r="A63" s="34" t="s">
        <v>49</v>
      </c>
      <c r="B63" s="29"/>
      <c r="C63" s="30">
        <v>21</v>
      </c>
      <c r="D63" s="30"/>
      <c r="E63" s="30"/>
      <c r="F63" s="31"/>
      <c r="G63" s="31"/>
      <c r="H63" s="123">
        <v>0.158</v>
      </c>
      <c r="I63" s="123"/>
      <c r="J63" s="123"/>
      <c r="K63" s="130"/>
    </row>
    <row r="64" spans="1:11" s="40" customFormat="1" ht="11.25" customHeight="1">
      <c r="A64" s="35" t="s">
        <v>50</v>
      </c>
      <c r="B64" s="36"/>
      <c r="C64" s="37">
        <v>21</v>
      </c>
      <c r="D64" s="37"/>
      <c r="E64" s="37"/>
      <c r="F64" s="38"/>
      <c r="G64" s="39"/>
      <c r="H64" s="124">
        <v>0.158</v>
      </c>
      <c r="I64" s="125"/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1099</v>
      </c>
      <c r="D66" s="37">
        <v>1150</v>
      </c>
      <c r="E66" s="37">
        <v>999</v>
      </c>
      <c r="F66" s="38">
        <v>86.8695652173913</v>
      </c>
      <c r="G66" s="39"/>
      <c r="H66" s="124">
        <v>34.76</v>
      </c>
      <c r="I66" s="125">
        <v>24.475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67</v>
      </c>
      <c r="D72" s="30">
        <v>44</v>
      </c>
      <c r="E72" s="30">
        <v>44</v>
      </c>
      <c r="F72" s="31"/>
      <c r="G72" s="31"/>
      <c r="H72" s="123">
        <v>1.41</v>
      </c>
      <c r="I72" s="123">
        <v>0.93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500</v>
      </c>
      <c r="D73" s="30">
        <v>500</v>
      </c>
      <c r="E73" s="30">
        <v>550</v>
      </c>
      <c r="F73" s="31"/>
      <c r="G73" s="31"/>
      <c r="H73" s="123">
        <v>12</v>
      </c>
      <c r="I73" s="123">
        <v>12</v>
      </c>
      <c r="J73" s="123"/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130"/>
    </row>
    <row r="75" spans="1:11" s="32" customFormat="1" ht="11.25" customHeight="1">
      <c r="A75" s="34" t="s">
        <v>58</v>
      </c>
      <c r="B75" s="29"/>
      <c r="C75" s="30">
        <v>117</v>
      </c>
      <c r="D75" s="30">
        <v>102</v>
      </c>
      <c r="E75" s="30">
        <v>102</v>
      </c>
      <c r="F75" s="31"/>
      <c r="G75" s="31"/>
      <c r="H75" s="123">
        <v>5.06</v>
      </c>
      <c r="I75" s="123">
        <v>4.377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25</v>
      </c>
      <c r="D76" s="30">
        <v>30</v>
      </c>
      <c r="E76" s="30"/>
      <c r="F76" s="31"/>
      <c r="G76" s="31"/>
      <c r="H76" s="123">
        <v>0.8</v>
      </c>
      <c r="I76" s="123">
        <v>0.96</v>
      </c>
      <c r="J76" s="123"/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>
        <v>300</v>
      </c>
      <c r="D78" s="30">
        <v>350</v>
      </c>
      <c r="E78" s="30">
        <v>360</v>
      </c>
      <c r="F78" s="31"/>
      <c r="G78" s="31"/>
      <c r="H78" s="123">
        <v>8.01</v>
      </c>
      <c r="I78" s="123">
        <v>9.45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250</v>
      </c>
      <c r="D79" s="30">
        <v>183</v>
      </c>
      <c r="E79" s="30">
        <v>245</v>
      </c>
      <c r="F79" s="31"/>
      <c r="G79" s="31"/>
      <c r="H79" s="123">
        <v>4</v>
      </c>
      <c r="I79" s="123">
        <v>3.654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1259</v>
      </c>
      <c r="D80" s="37">
        <v>1209</v>
      </c>
      <c r="E80" s="37">
        <v>1301</v>
      </c>
      <c r="F80" s="38">
        <v>107.6095947063689</v>
      </c>
      <c r="G80" s="39"/>
      <c r="H80" s="124">
        <v>31.28</v>
      </c>
      <c r="I80" s="125">
        <v>31.371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827</v>
      </c>
      <c r="D82" s="30">
        <v>588</v>
      </c>
      <c r="E82" s="30">
        <v>588</v>
      </c>
      <c r="F82" s="31"/>
      <c r="G82" s="31"/>
      <c r="H82" s="123">
        <v>16.633</v>
      </c>
      <c r="I82" s="123">
        <v>21.266</v>
      </c>
      <c r="J82" s="123"/>
      <c r="K82" s="130"/>
    </row>
    <row r="83" spans="1:11" s="32" customFormat="1" ht="11.25" customHeight="1">
      <c r="A83" s="34" t="s">
        <v>65</v>
      </c>
      <c r="B83" s="29"/>
      <c r="C83" s="30">
        <v>790</v>
      </c>
      <c r="D83" s="30">
        <v>725</v>
      </c>
      <c r="E83" s="30">
        <v>725</v>
      </c>
      <c r="F83" s="31"/>
      <c r="G83" s="31"/>
      <c r="H83" s="123">
        <v>14.05</v>
      </c>
      <c r="I83" s="123">
        <v>13.45</v>
      </c>
      <c r="J83" s="123"/>
      <c r="K83" s="130"/>
    </row>
    <row r="84" spans="1:11" s="40" customFormat="1" ht="11.25" customHeight="1">
      <c r="A84" s="35" t="s">
        <v>66</v>
      </c>
      <c r="B84" s="36"/>
      <c r="C84" s="37">
        <v>1617</v>
      </c>
      <c r="D84" s="37">
        <v>1313</v>
      </c>
      <c r="E84" s="37">
        <v>1313</v>
      </c>
      <c r="F84" s="38">
        <v>100</v>
      </c>
      <c r="G84" s="39"/>
      <c r="H84" s="124">
        <v>30.683</v>
      </c>
      <c r="I84" s="125">
        <v>34.715999999999994</v>
      </c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4308</v>
      </c>
      <c r="D87" s="51">
        <v>3969</v>
      </c>
      <c r="E87" s="51">
        <v>3913</v>
      </c>
      <c r="F87" s="52">
        <f>IF(D87&gt;0,100*E87/D87,0)</f>
        <v>98.58906525573192</v>
      </c>
      <c r="G87" s="39"/>
      <c r="H87" s="128">
        <v>105.5155</v>
      </c>
      <c r="I87" s="129">
        <v>96.383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12</v>
      </c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52</v>
      </c>
      <c r="D9" s="30">
        <v>60</v>
      </c>
      <c r="E9" s="30">
        <v>56</v>
      </c>
      <c r="F9" s="31"/>
      <c r="G9" s="31"/>
      <c r="H9" s="123">
        <v>1.026</v>
      </c>
      <c r="I9" s="123">
        <v>0.965</v>
      </c>
      <c r="J9" s="123">
        <v>0.519</v>
      </c>
      <c r="K9" s="130"/>
    </row>
    <row r="10" spans="1:11" s="32" customFormat="1" ht="11.25" customHeight="1">
      <c r="A10" s="34" t="s">
        <v>8</v>
      </c>
      <c r="B10" s="29"/>
      <c r="C10" s="30">
        <v>619</v>
      </c>
      <c r="D10" s="30">
        <v>618</v>
      </c>
      <c r="E10" s="30">
        <v>616</v>
      </c>
      <c r="F10" s="31"/>
      <c r="G10" s="31"/>
      <c r="H10" s="123">
        <v>11.619</v>
      </c>
      <c r="I10" s="123">
        <v>10.956</v>
      </c>
      <c r="J10" s="123">
        <v>13.301</v>
      </c>
      <c r="K10" s="130"/>
    </row>
    <row r="11" spans="1:11" s="32" customFormat="1" ht="11.25" customHeight="1">
      <c r="A11" s="28" t="s">
        <v>9</v>
      </c>
      <c r="B11" s="29"/>
      <c r="C11" s="30">
        <v>618</v>
      </c>
      <c r="D11" s="30">
        <v>677</v>
      </c>
      <c r="E11" s="30">
        <v>677</v>
      </c>
      <c r="F11" s="31"/>
      <c r="G11" s="31"/>
      <c r="H11" s="123">
        <v>11.964</v>
      </c>
      <c r="I11" s="123">
        <v>13.101</v>
      </c>
      <c r="J11" s="123">
        <v>13.98</v>
      </c>
      <c r="K11" s="130"/>
    </row>
    <row r="12" spans="1:11" s="32" customFormat="1" ht="11.25" customHeight="1">
      <c r="A12" s="34" t="s">
        <v>10</v>
      </c>
      <c r="B12" s="29"/>
      <c r="C12" s="30">
        <v>22</v>
      </c>
      <c r="D12" s="30">
        <v>24</v>
      </c>
      <c r="E12" s="30">
        <v>24</v>
      </c>
      <c r="F12" s="31"/>
      <c r="G12" s="31"/>
      <c r="H12" s="123">
        <v>0.369</v>
      </c>
      <c r="I12" s="123">
        <v>0.315</v>
      </c>
      <c r="J12" s="123">
        <v>0.318</v>
      </c>
      <c r="K12" s="130"/>
    </row>
    <row r="13" spans="1:11" s="40" customFormat="1" ht="11.25" customHeight="1">
      <c r="A13" s="35" t="s">
        <v>11</v>
      </c>
      <c r="B13" s="36"/>
      <c r="C13" s="37">
        <v>1311</v>
      </c>
      <c r="D13" s="37">
        <v>1379</v>
      </c>
      <c r="E13" s="37">
        <v>1373</v>
      </c>
      <c r="F13" s="38">
        <v>99.56490210297316</v>
      </c>
      <c r="G13" s="39"/>
      <c r="H13" s="124">
        <v>24.978</v>
      </c>
      <c r="I13" s="125">
        <v>25.337</v>
      </c>
      <c r="J13" s="125">
        <v>28.118000000000002</v>
      </c>
      <c r="K13" s="131">
        <v>110.97604294115327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112</v>
      </c>
      <c r="D17" s="37">
        <v>200</v>
      </c>
      <c r="E17" s="37">
        <v>120</v>
      </c>
      <c r="F17" s="38">
        <v>60</v>
      </c>
      <c r="G17" s="39"/>
      <c r="H17" s="124">
        <v>2.8</v>
      </c>
      <c r="I17" s="125">
        <v>3.2</v>
      </c>
      <c r="J17" s="125">
        <v>2.4</v>
      </c>
      <c r="K17" s="131">
        <v>75</v>
      </c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853</v>
      </c>
      <c r="D19" s="30">
        <v>816</v>
      </c>
      <c r="E19" s="30">
        <v>914</v>
      </c>
      <c r="F19" s="31"/>
      <c r="G19" s="31"/>
      <c r="H19" s="123">
        <v>34.459</v>
      </c>
      <c r="I19" s="123">
        <v>32.575</v>
      </c>
      <c r="J19" s="123">
        <v>39.838</v>
      </c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23">
        <v>0.243</v>
      </c>
      <c r="I21" s="123">
        <v>0.225</v>
      </c>
      <c r="J21" s="123">
        <v>0.23</v>
      </c>
      <c r="K21" s="130"/>
    </row>
    <row r="22" spans="1:11" s="40" customFormat="1" ht="11.25" customHeight="1">
      <c r="A22" s="35" t="s">
        <v>17</v>
      </c>
      <c r="B22" s="36"/>
      <c r="C22" s="37">
        <v>863</v>
      </c>
      <c r="D22" s="37">
        <v>826</v>
      </c>
      <c r="E22" s="37">
        <v>924</v>
      </c>
      <c r="F22" s="38">
        <v>111.86440677966101</v>
      </c>
      <c r="G22" s="39"/>
      <c r="H22" s="124">
        <v>34.702000000000005</v>
      </c>
      <c r="I22" s="125">
        <v>32.800000000000004</v>
      </c>
      <c r="J22" s="125">
        <v>40.068</v>
      </c>
      <c r="K22" s="131">
        <v>122.15853658536582</v>
      </c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253</v>
      </c>
      <c r="D24" s="37">
        <v>170</v>
      </c>
      <c r="E24" s="37">
        <v>172</v>
      </c>
      <c r="F24" s="38">
        <v>101.17647058823529</v>
      </c>
      <c r="G24" s="39"/>
      <c r="H24" s="124">
        <v>5.478</v>
      </c>
      <c r="I24" s="125">
        <v>3.568</v>
      </c>
      <c r="J24" s="125">
        <v>4.034</v>
      </c>
      <c r="K24" s="131">
        <v>113.06053811659191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406</v>
      </c>
      <c r="D26" s="37">
        <v>400</v>
      </c>
      <c r="E26" s="37">
        <v>380</v>
      </c>
      <c r="F26" s="38">
        <v>95</v>
      </c>
      <c r="G26" s="39"/>
      <c r="H26" s="124">
        <v>20.641</v>
      </c>
      <c r="I26" s="125">
        <v>20.2</v>
      </c>
      <c r="J26" s="125">
        <v>17</v>
      </c>
      <c r="K26" s="131">
        <v>84.15841584158416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>
        <v>234</v>
      </c>
      <c r="D29" s="30">
        <v>229</v>
      </c>
      <c r="E29" s="30">
        <v>240</v>
      </c>
      <c r="F29" s="31"/>
      <c r="G29" s="31"/>
      <c r="H29" s="123">
        <v>4.398</v>
      </c>
      <c r="I29" s="123">
        <v>4.872</v>
      </c>
      <c r="J29" s="123">
        <v>5.208</v>
      </c>
      <c r="K29" s="130"/>
    </row>
    <row r="30" spans="1:11" s="32" customFormat="1" ht="11.25" customHeight="1">
      <c r="A30" s="34" t="s">
        <v>22</v>
      </c>
      <c r="B30" s="29"/>
      <c r="C30" s="30">
        <v>52</v>
      </c>
      <c r="D30" s="30">
        <v>52</v>
      </c>
      <c r="E30" s="30">
        <v>69</v>
      </c>
      <c r="F30" s="31"/>
      <c r="G30" s="31"/>
      <c r="H30" s="123">
        <v>1.547</v>
      </c>
      <c r="I30" s="123">
        <v>1.275</v>
      </c>
      <c r="J30" s="123">
        <v>2.415</v>
      </c>
      <c r="K30" s="130"/>
    </row>
    <row r="31" spans="1:11" s="40" customFormat="1" ht="11.25" customHeight="1">
      <c r="A31" s="41" t="s">
        <v>23</v>
      </c>
      <c r="B31" s="36"/>
      <c r="C31" s="37">
        <v>286</v>
      </c>
      <c r="D31" s="37">
        <v>281</v>
      </c>
      <c r="E31" s="37">
        <v>309</v>
      </c>
      <c r="F31" s="38">
        <v>109.9644128113879</v>
      </c>
      <c r="G31" s="39"/>
      <c r="H31" s="124">
        <v>5.944999999999999</v>
      </c>
      <c r="I31" s="125">
        <v>6.147</v>
      </c>
      <c r="J31" s="125">
        <v>7.623</v>
      </c>
      <c r="K31" s="131">
        <v>124.0117130307467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52</v>
      </c>
      <c r="D33" s="30">
        <v>50</v>
      </c>
      <c r="E33" s="30">
        <v>40</v>
      </c>
      <c r="F33" s="31"/>
      <c r="G33" s="31"/>
      <c r="H33" s="123">
        <v>1.069</v>
      </c>
      <c r="I33" s="123">
        <v>1.1</v>
      </c>
      <c r="J33" s="123">
        <v>0.725</v>
      </c>
      <c r="K33" s="130"/>
    </row>
    <row r="34" spans="1:11" s="32" customFormat="1" ht="11.25" customHeight="1">
      <c r="A34" s="34" t="s">
        <v>25</v>
      </c>
      <c r="B34" s="29"/>
      <c r="C34" s="30">
        <v>95</v>
      </c>
      <c r="D34" s="30">
        <v>93</v>
      </c>
      <c r="E34" s="30">
        <v>42</v>
      </c>
      <c r="F34" s="31"/>
      <c r="G34" s="31"/>
      <c r="H34" s="123">
        <v>1.955</v>
      </c>
      <c r="I34" s="123">
        <v>1.95</v>
      </c>
      <c r="J34" s="123">
        <v>0.63</v>
      </c>
      <c r="K34" s="130"/>
    </row>
    <row r="35" spans="1:11" s="32" customFormat="1" ht="11.25" customHeight="1">
      <c r="A35" s="34" t="s">
        <v>26</v>
      </c>
      <c r="B35" s="29"/>
      <c r="C35" s="30">
        <v>6</v>
      </c>
      <c r="D35" s="30">
        <v>10</v>
      </c>
      <c r="E35" s="30">
        <v>10</v>
      </c>
      <c r="F35" s="31"/>
      <c r="G35" s="31"/>
      <c r="H35" s="123">
        <v>0.12</v>
      </c>
      <c r="I35" s="123">
        <v>0.19</v>
      </c>
      <c r="J35" s="123">
        <v>0.19</v>
      </c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130"/>
    </row>
    <row r="37" spans="1:11" s="40" customFormat="1" ht="11.25" customHeight="1">
      <c r="A37" s="35" t="s">
        <v>28</v>
      </c>
      <c r="B37" s="36"/>
      <c r="C37" s="37">
        <v>153</v>
      </c>
      <c r="D37" s="37">
        <v>153</v>
      </c>
      <c r="E37" s="37">
        <v>92</v>
      </c>
      <c r="F37" s="38">
        <v>60.130718954248366</v>
      </c>
      <c r="G37" s="39"/>
      <c r="H37" s="124">
        <v>3.144</v>
      </c>
      <c r="I37" s="125">
        <v>3.2399999999999998</v>
      </c>
      <c r="J37" s="125">
        <v>1.545</v>
      </c>
      <c r="K37" s="131">
        <v>47.68518518518519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280</v>
      </c>
      <c r="D39" s="37">
        <v>270</v>
      </c>
      <c r="E39" s="37">
        <v>285</v>
      </c>
      <c r="F39" s="38">
        <v>105.55555555555556</v>
      </c>
      <c r="G39" s="39"/>
      <c r="H39" s="124">
        <v>8.77</v>
      </c>
      <c r="I39" s="125">
        <v>8.3</v>
      </c>
      <c r="J39" s="125">
        <v>8.9</v>
      </c>
      <c r="K39" s="131">
        <v>107.22891566265059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1038</v>
      </c>
      <c r="D41" s="30">
        <v>1050</v>
      </c>
      <c r="E41" s="30">
        <v>1174</v>
      </c>
      <c r="F41" s="31"/>
      <c r="G41" s="31"/>
      <c r="H41" s="123">
        <v>54.495</v>
      </c>
      <c r="I41" s="123">
        <v>53.057</v>
      </c>
      <c r="J41" s="123">
        <v>57.526</v>
      </c>
      <c r="K41" s="130"/>
    </row>
    <row r="42" spans="1:11" s="32" customFormat="1" ht="11.25" customHeight="1">
      <c r="A42" s="34" t="s">
        <v>31</v>
      </c>
      <c r="B42" s="29"/>
      <c r="C42" s="30">
        <v>1578</v>
      </c>
      <c r="D42" s="30">
        <v>1556</v>
      </c>
      <c r="E42" s="30">
        <v>1647</v>
      </c>
      <c r="F42" s="31"/>
      <c r="G42" s="31"/>
      <c r="H42" s="123">
        <v>59.964</v>
      </c>
      <c r="I42" s="123">
        <v>59.128</v>
      </c>
      <c r="J42" s="123">
        <v>62.586</v>
      </c>
      <c r="K42" s="130"/>
    </row>
    <row r="43" spans="1:11" s="32" customFormat="1" ht="11.25" customHeight="1">
      <c r="A43" s="34" t="s">
        <v>32</v>
      </c>
      <c r="B43" s="29"/>
      <c r="C43" s="30">
        <v>1478</v>
      </c>
      <c r="D43" s="30">
        <v>1550</v>
      </c>
      <c r="E43" s="30">
        <v>1446</v>
      </c>
      <c r="F43" s="31"/>
      <c r="G43" s="31"/>
      <c r="H43" s="123">
        <v>51.73</v>
      </c>
      <c r="I43" s="123">
        <v>54.25</v>
      </c>
      <c r="J43" s="123">
        <v>65.07</v>
      </c>
      <c r="K43" s="130"/>
    </row>
    <row r="44" spans="1:11" s="32" customFormat="1" ht="11.25" customHeight="1">
      <c r="A44" s="34" t="s">
        <v>33</v>
      </c>
      <c r="B44" s="29"/>
      <c r="C44" s="30">
        <v>962</v>
      </c>
      <c r="D44" s="30">
        <v>905</v>
      </c>
      <c r="E44" s="30">
        <v>883</v>
      </c>
      <c r="F44" s="31"/>
      <c r="G44" s="31"/>
      <c r="H44" s="123">
        <v>39.507</v>
      </c>
      <c r="I44" s="123">
        <v>35.275</v>
      </c>
      <c r="J44" s="123">
        <v>30.905</v>
      </c>
      <c r="K44" s="130"/>
    </row>
    <row r="45" spans="1:11" s="32" customFormat="1" ht="11.25" customHeight="1">
      <c r="A45" s="34" t="s">
        <v>34</v>
      </c>
      <c r="B45" s="29"/>
      <c r="C45" s="30">
        <v>1710</v>
      </c>
      <c r="D45" s="30">
        <v>2451</v>
      </c>
      <c r="E45" s="30">
        <v>2800</v>
      </c>
      <c r="F45" s="31"/>
      <c r="G45" s="31"/>
      <c r="H45" s="123">
        <v>82.08</v>
      </c>
      <c r="I45" s="123">
        <v>102.942</v>
      </c>
      <c r="J45" s="123">
        <v>126</v>
      </c>
      <c r="K45" s="130"/>
    </row>
    <row r="46" spans="1:11" s="32" customFormat="1" ht="11.25" customHeight="1">
      <c r="A46" s="34" t="s">
        <v>35</v>
      </c>
      <c r="B46" s="29"/>
      <c r="C46" s="30">
        <v>1630</v>
      </c>
      <c r="D46" s="30">
        <v>1726</v>
      </c>
      <c r="E46" s="30">
        <v>1730</v>
      </c>
      <c r="F46" s="31"/>
      <c r="G46" s="31"/>
      <c r="H46" s="123">
        <v>65.2</v>
      </c>
      <c r="I46" s="123">
        <v>73.355</v>
      </c>
      <c r="J46" s="123">
        <v>69.2</v>
      </c>
      <c r="K46" s="130"/>
    </row>
    <row r="47" spans="1:11" s="32" customFormat="1" ht="11.25" customHeight="1">
      <c r="A47" s="34" t="s">
        <v>36</v>
      </c>
      <c r="B47" s="29"/>
      <c r="C47" s="30">
        <v>457</v>
      </c>
      <c r="D47" s="30">
        <v>443</v>
      </c>
      <c r="E47" s="30">
        <v>405</v>
      </c>
      <c r="F47" s="31"/>
      <c r="G47" s="31"/>
      <c r="H47" s="123">
        <v>17.138</v>
      </c>
      <c r="I47" s="123">
        <v>18.163</v>
      </c>
      <c r="J47" s="123">
        <v>18.833</v>
      </c>
      <c r="K47" s="130"/>
    </row>
    <row r="48" spans="1:11" s="32" customFormat="1" ht="11.25" customHeight="1">
      <c r="A48" s="34" t="s">
        <v>37</v>
      </c>
      <c r="B48" s="29"/>
      <c r="C48" s="30">
        <v>3595</v>
      </c>
      <c r="D48" s="30">
        <v>3911</v>
      </c>
      <c r="E48" s="30">
        <v>2765</v>
      </c>
      <c r="F48" s="31"/>
      <c r="G48" s="31"/>
      <c r="H48" s="123">
        <v>168.965</v>
      </c>
      <c r="I48" s="123">
        <v>170.52</v>
      </c>
      <c r="J48" s="123">
        <v>116.13</v>
      </c>
      <c r="K48" s="130"/>
    </row>
    <row r="49" spans="1:11" s="32" customFormat="1" ht="11.25" customHeight="1">
      <c r="A49" s="34" t="s">
        <v>38</v>
      </c>
      <c r="B49" s="29"/>
      <c r="C49" s="30">
        <v>493</v>
      </c>
      <c r="D49" s="30">
        <v>700</v>
      </c>
      <c r="E49" s="30">
        <v>612</v>
      </c>
      <c r="F49" s="31"/>
      <c r="G49" s="31"/>
      <c r="H49" s="123">
        <v>24.65</v>
      </c>
      <c r="I49" s="123">
        <v>42</v>
      </c>
      <c r="J49" s="123">
        <v>26.316</v>
      </c>
      <c r="K49" s="130"/>
    </row>
    <row r="50" spans="1:11" s="40" customFormat="1" ht="11.25" customHeight="1">
      <c r="A50" s="41" t="s">
        <v>39</v>
      </c>
      <c r="B50" s="36"/>
      <c r="C50" s="37">
        <v>12941</v>
      </c>
      <c r="D50" s="37">
        <v>14292</v>
      </c>
      <c r="E50" s="37">
        <v>13462</v>
      </c>
      <c r="F50" s="38">
        <v>94.1925552756787</v>
      </c>
      <c r="G50" s="39"/>
      <c r="H50" s="124">
        <v>563.7289999999999</v>
      </c>
      <c r="I50" s="125">
        <v>608.69</v>
      </c>
      <c r="J50" s="125">
        <v>572.566</v>
      </c>
      <c r="K50" s="131">
        <v>94.06528774910053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31</v>
      </c>
      <c r="D52" s="37">
        <v>31</v>
      </c>
      <c r="E52" s="37">
        <v>30</v>
      </c>
      <c r="F52" s="38">
        <v>96.7741935483871</v>
      </c>
      <c r="G52" s="39"/>
      <c r="H52" s="124">
        <v>0.713</v>
      </c>
      <c r="I52" s="125">
        <v>0.725</v>
      </c>
      <c r="J52" s="125">
        <v>0.77</v>
      </c>
      <c r="K52" s="131">
        <v>106.20689655172414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200</v>
      </c>
      <c r="D54" s="30">
        <v>300</v>
      </c>
      <c r="E54" s="30">
        <v>344</v>
      </c>
      <c r="F54" s="31"/>
      <c r="G54" s="31"/>
      <c r="H54" s="123">
        <v>5.6</v>
      </c>
      <c r="I54" s="123">
        <v>9</v>
      </c>
      <c r="J54" s="123">
        <v>9.976</v>
      </c>
      <c r="K54" s="130"/>
    </row>
    <row r="55" spans="1:11" s="32" customFormat="1" ht="11.25" customHeight="1">
      <c r="A55" s="34" t="s">
        <v>42</v>
      </c>
      <c r="B55" s="29"/>
      <c r="C55" s="30">
        <v>301</v>
      </c>
      <c r="D55" s="30">
        <v>291</v>
      </c>
      <c r="E55" s="30">
        <v>281</v>
      </c>
      <c r="F55" s="31"/>
      <c r="G55" s="31"/>
      <c r="H55" s="123">
        <v>9.03</v>
      </c>
      <c r="I55" s="123">
        <v>8.73</v>
      </c>
      <c r="J55" s="123">
        <v>8.43</v>
      </c>
      <c r="K55" s="130"/>
    </row>
    <row r="56" spans="1:11" s="32" customFormat="1" ht="11.25" customHeight="1">
      <c r="A56" s="34" t="s">
        <v>43</v>
      </c>
      <c r="B56" s="29"/>
      <c r="C56" s="30">
        <v>90</v>
      </c>
      <c r="D56" s="30">
        <v>92</v>
      </c>
      <c r="E56" s="30">
        <v>102</v>
      </c>
      <c r="F56" s="31"/>
      <c r="G56" s="31"/>
      <c r="H56" s="123">
        <v>1.203</v>
      </c>
      <c r="I56" s="123">
        <v>1.1</v>
      </c>
      <c r="J56" s="123">
        <v>1.25</v>
      </c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>
        <v>134</v>
      </c>
      <c r="D58" s="30">
        <v>205</v>
      </c>
      <c r="E58" s="30">
        <v>102</v>
      </c>
      <c r="F58" s="31"/>
      <c r="G58" s="31"/>
      <c r="H58" s="123">
        <v>2.881</v>
      </c>
      <c r="I58" s="123">
        <v>5.33</v>
      </c>
      <c r="J58" s="123">
        <v>3.57</v>
      </c>
      <c r="K58" s="130"/>
    </row>
    <row r="59" spans="1:11" s="40" customFormat="1" ht="11.25" customHeight="1">
      <c r="A59" s="35" t="s">
        <v>46</v>
      </c>
      <c r="B59" s="36"/>
      <c r="C59" s="37">
        <v>725</v>
      </c>
      <c r="D59" s="37">
        <v>888</v>
      </c>
      <c r="E59" s="37">
        <v>829</v>
      </c>
      <c r="F59" s="38">
        <v>93.35585585585585</v>
      </c>
      <c r="G59" s="39"/>
      <c r="H59" s="124">
        <v>18.714</v>
      </c>
      <c r="I59" s="125">
        <v>24.160000000000004</v>
      </c>
      <c r="J59" s="125">
        <v>23.226</v>
      </c>
      <c r="K59" s="131">
        <v>96.13410596026488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286</v>
      </c>
      <c r="D61" s="30">
        <v>250</v>
      </c>
      <c r="E61" s="30">
        <v>198</v>
      </c>
      <c r="F61" s="31"/>
      <c r="G61" s="31"/>
      <c r="H61" s="123">
        <v>6.864</v>
      </c>
      <c r="I61" s="123">
        <v>5</v>
      </c>
      <c r="J61" s="123">
        <v>4.95</v>
      </c>
      <c r="K61" s="130"/>
    </row>
    <row r="62" spans="1:11" s="32" customFormat="1" ht="11.25" customHeight="1">
      <c r="A62" s="34" t="s">
        <v>48</v>
      </c>
      <c r="B62" s="29"/>
      <c r="C62" s="30">
        <v>107</v>
      </c>
      <c r="D62" s="30">
        <v>97</v>
      </c>
      <c r="E62" s="30">
        <v>101</v>
      </c>
      <c r="F62" s="31"/>
      <c r="G62" s="31"/>
      <c r="H62" s="123">
        <v>1.433</v>
      </c>
      <c r="I62" s="123">
        <v>1.198</v>
      </c>
      <c r="J62" s="123">
        <v>1.321</v>
      </c>
      <c r="K62" s="130"/>
    </row>
    <row r="63" spans="1:11" s="32" customFormat="1" ht="11.25" customHeight="1">
      <c r="A63" s="34" t="s">
        <v>49</v>
      </c>
      <c r="B63" s="29"/>
      <c r="C63" s="30">
        <v>74</v>
      </c>
      <c r="D63" s="30">
        <v>87</v>
      </c>
      <c r="E63" s="30">
        <v>84</v>
      </c>
      <c r="F63" s="31"/>
      <c r="G63" s="31"/>
      <c r="H63" s="123">
        <v>2.775</v>
      </c>
      <c r="I63" s="123">
        <v>0.8874</v>
      </c>
      <c r="J63" s="123">
        <v>1.134</v>
      </c>
      <c r="K63" s="130"/>
    </row>
    <row r="64" spans="1:11" s="40" customFormat="1" ht="11.25" customHeight="1">
      <c r="A64" s="35" t="s">
        <v>50</v>
      </c>
      <c r="B64" s="36"/>
      <c r="C64" s="37">
        <v>467</v>
      </c>
      <c r="D64" s="37">
        <v>434</v>
      </c>
      <c r="E64" s="37">
        <v>383</v>
      </c>
      <c r="F64" s="38">
        <v>88.24884792626727</v>
      </c>
      <c r="G64" s="39"/>
      <c r="H64" s="124">
        <v>11.072000000000001</v>
      </c>
      <c r="I64" s="125">
        <v>7.0854</v>
      </c>
      <c r="J64" s="125">
        <v>7.404999999999999</v>
      </c>
      <c r="K64" s="131">
        <v>104.51068394162643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315</v>
      </c>
      <c r="D66" s="37">
        <v>330</v>
      </c>
      <c r="E66" s="37">
        <v>333</v>
      </c>
      <c r="F66" s="38">
        <v>100.9090909090909</v>
      </c>
      <c r="G66" s="39"/>
      <c r="H66" s="124">
        <v>5.135</v>
      </c>
      <c r="I66" s="125">
        <v>5.9</v>
      </c>
      <c r="J66" s="125">
        <v>9.657</v>
      </c>
      <c r="K66" s="131">
        <v>163.67796610169492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77</v>
      </c>
      <c r="D72" s="30">
        <v>77</v>
      </c>
      <c r="E72" s="30">
        <v>65</v>
      </c>
      <c r="F72" s="31"/>
      <c r="G72" s="31"/>
      <c r="H72" s="123">
        <v>1.713</v>
      </c>
      <c r="I72" s="123">
        <v>1.713</v>
      </c>
      <c r="J72" s="123">
        <v>1.524</v>
      </c>
      <c r="K72" s="130"/>
    </row>
    <row r="73" spans="1:11" s="32" customFormat="1" ht="11.25" customHeight="1">
      <c r="A73" s="34" t="s">
        <v>56</v>
      </c>
      <c r="B73" s="29"/>
      <c r="C73" s="30">
        <v>305</v>
      </c>
      <c r="D73" s="30">
        <v>300</v>
      </c>
      <c r="E73" s="30">
        <v>375</v>
      </c>
      <c r="F73" s="31"/>
      <c r="G73" s="31"/>
      <c r="H73" s="123">
        <v>7.69</v>
      </c>
      <c r="I73" s="123">
        <v>7.2</v>
      </c>
      <c r="J73" s="123">
        <v>9.15</v>
      </c>
      <c r="K73" s="130"/>
    </row>
    <row r="74" spans="1:11" s="32" customFormat="1" ht="11.25" customHeight="1">
      <c r="A74" s="34" t="s">
        <v>57</v>
      </c>
      <c r="B74" s="29"/>
      <c r="C74" s="30">
        <v>70</v>
      </c>
      <c r="D74" s="30">
        <v>70</v>
      </c>
      <c r="E74" s="30">
        <v>85</v>
      </c>
      <c r="F74" s="31"/>
      <c r="G74" s="31"/>
      <c r="H74" s="123">
        <v>2.45</v>
      </c>
      <c r="I74" s="123">
        <v>2.45</v>
      </c>
      <c r="J74" s="123">
        <v>2.975</v>
      </c>
      <c r="K74" s="130"/>
    </row>
    <row r="75" spans="1:11" s="32" customFormat="1" ht="11.25" customHeight="1">
      <c r="A75" s="34" t="s">
        <v>58</v>
      </c>
      <c r="B75" s="29"/>
      <c r="C75" s="30">
        <v>92</v>
      </c>
      <c r="D75" s="30">
        <v>92</v>
      </c>
      <c r="E75" s="30">
        <v>60</v>
      </c>
      <c r="F75" s="31"/>
      <c r="G75" s="31"/>
      <c r="H75" s="123">
        <v>2.253</v>
      </c>
      <c r="I75" s="123">
        <v>2.2525</v>
      </c>
      <c r="J75" s="123">
        <v>1.504</v>
      </c>
      <c r="K75" s="130"/>
    </row>
    <row r="76" spans="1:11" s="32" customFormat="1" ht="11.25" customHeight="1">
      <c r="A76" s="34" t="s">
        <v>59</v>
      </c>
      <c r="B76" s="29"/>
      <c r="C76" s="30">
        <v>80</v>
      </c>
      <c r="D76" s="30">
        <v>75</v>
      </c>
      <c r="E76" s="30">
        <v>70</v>
      </c>
      <c r="F76" s="31"/>
      <c r="G76" s="31"/>
      <c r="H76" s="123">
        <v>1.76</v>
      </c>
      <c r="I76" s="123">
        <v>2.25</v>
      </c>
      <c r="J76" s="123">
        <v>2.1</v>
      </c>
      <c r="K76" s="130"/>
    </row>
    <row r="77" spans="1:11" s="32" customFormat="1" ht="11.25" customHeight="1">
      <c r="A77" s="34" t="s">
        <v>60</v>
      </c>
      <c r="B77" s="29"/>
      <c r="C77" s="30">
        <v>37</v>
      </c>
      <c r="D77" s="30">
        <v>30</v>
      </c>
      <c r="E77" s="30">
        <v>25</v>
      </c>
      <c r="F77" s="31"/>
      <c r="G77" s="31"/>
      <c r="H77" s="123">
        <v>0.694</v>
      </c>
      <c r="I77" s="123">
        <v>0.66</v>
      </c>
      <c r="J77" s="123">
        <v>0.55</v>
      </c>
      <c r="K77" s="130"/>
    </row>
    <row r="78" spans="1:11" s="32" customFormat="1" ht="11.25" customHeight="1">
      <c r="A78" s="34" t="s">
        <v>61</v>
      </c>
      <c r="B78" s="29"/>
      <c r="C78" s="30">
        <v>248</v>
      </c>
      <c r="D78" s="30">
        <v>310</v>
      </c>
      <c r="E78" s="30">
        <v>245</v>
      </c>
      <c r="F78" s="31"/>
      <c r="G78" s="31"/>
      <c r="H78" s="123">
        <v>4.764</v>
      </c>
      <c r="I78" s="123">
        <v>7.75</v>
      </c>
      <c r="J78" s="123">
        <v>6.125</v>
      </c>
      <c r="K78" s="130"/>
    </row>
    <row r="79" spans="1:11" s="32" customFormat="1" ht="11.25" customHeight="1">
      <c r="A79" s="34" t="s">
        <v>62</v>
      </c>
      <c r="B79" s="29"/>
      <c r="C79" s="30">
        <v>100</v>
      </c>
      <c r="D79" s="30">
        <v>97</v>
      </c>
      <c r="E79" s="30">
        <v>104</v>
      </c>
      <c r="F79" s="31"/>
      <c r="G79" s="31"/>
      <c r="H79" s="123">
        <v>3</v>
      </c>
      <c r="I79" s="123">
        <v>2.657</v>
      </c>
      <c r="J79" s="123">
        <v>5.18</v>
      </c>
      <c r="K79" s="130"/>
    </row>
    <row r="80" spans="1:11" s="40" customFormat="1" ht="11.25" customHeight="1">
      <c r="A80" s="41" t="s">
        <v>63</v>
      </c>
      <c r="B80" s="36"/>
      <c r="C80" s="37">
        <v>1009</v>
      </c>
      <c r="D80" s="37">
        <v>1051</v>
      </c>
      <c r="E80" s="37">
        <v>1029</v>
      </c>
      <c r="F80" s="38">
        <v>97.90675547098002</v>
      </c>
      <c r="G80" s="39"/>
      <c r="H80" s="124">
        <v>24.324</v>
      </c>
      <c r="I80" s="125">
        <v>26.932499999999997</v>
      </c>
      <c r="J80" s="125">
        <v>29.108</v>
      </c>
      <c r="K80" s="131">
        <v>108.07760141093476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303</v>
      </c>
      <c r="D82" s="30">
        <v>302</v>
      </c>
      <c r="E82" s="30">
        <v>186</v>
      </c>
      <c r="F82" s="31"/>
      <c r="G82" s="31"/>
      <c r="H82" s="123">
        <v>4.077</v>
      </c>
      <c r="I82" s="123">
        <v>4.077</v>
      </c>
      <c r="J82" s="123">
        <v>4.241</v>
      </c>
      <c r="K82" s="130"/>
    </row>
    <row r="83" spans="1:11" s="32" customFormat="1" ht="11.25" customHeight="1">
      <c r="A83" s="34" t="s">
        <v>65</v>
      </c>
      <c r="B83" s="29"/>
      <c r="C83" s="30">
        <v>562</v>
      </c>
      <c r="D83" s="30">
        <v>560</v>
      </c>
      <c r="E83" s="30">
        <v>486</v>
      </c>
      <c r="F83" s="31"/>
      <c r="G83" s="31"/>
      <c r="H83" s="123">
        <v>9.642</v>
      </c>
      <c r="I83" s="123">
        <v>9.6</v>
      </c>
      <c r="J83" s="123">
        <v>8.871</v>
      </c>
      <c r="K83" s="130"/>
    </row>
    <row r="84" spans="1:11" s="40" customFormat="1" ht="11.25" customHeight="1">
      <c r="A84" s="35" t="s">
        <v>66</v>
      </c>
      <c r="B84" s="36"/>
      <c r="C84" s="37">
        <v>865</v>
      </c>
      <c r="D84" s="37">
        <v>862</v>
      </c>
      <c r="E84" s="37">
        <v>672</v>
      </c>
      <c r="F84" s="38">
        <v>77.95823665893272</v>
      </c>
      <c r="G84" s="39"/>
      <c r="H84" s="124">
        <v>13.719</v>
      </c>
      <c r="I84" s="125">
        <v>13.677</v>
      </c>
      <c r="J84" s="125">
        <v>13.112</v>
      </c>
      <c r="K84" s="131">
        <v>95.86897711486438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20017</v>
      </c>
      <c r="D87" s="51">
        <v>21567</v>
      </c>
      <c r="E87" s="51">
        <v>20393</v>
      </c>
      <c r="F87" s="52">
        <f>IF(D87&gt;0,100*E87/D87,0)</f>
        <v>94.5564983539667</v>
      </c>
      <c r="G87" s="39"/>
      <c r="H87" s="128">
        <v>743.8639999999998</v>
      </c>
      <c r="I87" s="129">
        <v>789.9619000000001</v>
      </c>
      <c r="J87" s="129">
        <v>765.5319999999999</v>
      </c>
      <c r="K87" s="133">
        <f>IF(I87&gt;0,100*J87/I87,0)</f>
        <v>96.90745844831248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85" zoomScaleSheetLayoutView="85" zoomScalePageLayoutView="0" workbookViewId="0" topLeftCell="A49">
      <selection activeCell="J87" sqref="J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12</v>
      </c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5841</v>
      </c>
      <c r="D9" s="30">
        <v>6022</v>
      </c>
      <c r="E9" s="30">
        <v>5661</v>
      </c>
      <c r="F9" s="31"/>
      <c r="G9" s="31"/>
      <c r="H9" s="123">
        <v>126.285</v>
      </c>
      <c r="I9" s="123">
        <v>129.996</v>
      </c>
      <c r="J9" s="123">
        <v>125.508</v>
      </c>
      <c r="K9" s="130"/>
    </row>
    <row r="10" spans="1:11" s="32" customFormat="1" ht="11.25" customHeight="1">
      <c r="A10" s="34" t="s">
        <v>8</v>
      </c>
      <c r="B10" s="29"/>
      <c r="C10" s="30">
        <v>4272</v>
      </c>
      <c r="D10" s="30">
        <v>4211</v>
      </c>
      <c r="E10" s="30">
        <v>4023</v>
      </c>
      <c r="F10" s="31"/>
      <c r="G10" s="31"/>
      <c r="H10" s="123">
        <v>86.205</v>
      </c>
      <c r="I10" s="123">
        <v>80.344</v>
      </c>
      <c r="J10" s="123">
        <v>81.719</v>
      </c>
      <c r="K10" s="130"/>
    </row>
    <row r="11" spans="1:11" s="32" customFormat="1" ht="11.25" customHeight="1">
      <c r="A11" s="28" t="s">
        <v>9</v>
      </c>
      <c r="B11" s="29"/>
      <c r="C11" s="30">
        <v>6266</v>
      </c>
      <c r="D11" s="30">
        <v>6880</v>
      </c>
      <c r="E11" s="30">
        <v>6881</v>
      </c>
      <c r="F11" s="31"/>
      <c r="G11" s="31"/>
      <c r="H11" s="123">
        <v>225.702</v>
      </c>
      <c r="I11" s="123">
        <v>171.081</v>
      </c>
      <c r="J11" s="123">
        <v>171.992</v>
      </c>
      <c r="K11" s="130"/>
    </row>
    <row r="12" spans="1:11" s="32" customFormat="1" ht="11.25" customHeight="1">
      <c r="A12" s="34" t="s">
        <v>10</v>
      </c>
      <c r="B12" s="29"/>
      <c r="C12" s="30">
        <v>2969</v>
      </c>
      <c r="D12" s="30">
        <v>3158</v>
      </c>
      <c r="E12" s="30">
        <v>3158</v>
      </c>
      <c r="F12" s="31"/>
      <c r="G12" s="31"/>
      <c r="H12" s="123">
        <v>66.99</v>
      </c>
      <c r="I12" s="123">
        <v>59.7125</v>
      </c>
      <c r="J12" s="123">
        <v>59.735</v>
      </c>
      <c r="K12" s="130"/>
    </row>
    <row r="13" spans="1:11" s="40" customFormat="1" ht="11.25" customHeight="1">
      <c r="A13" s="35" t="s">
        <v>11</v>
      </c>
      <c r="B13" s="36"/>
      <c r="C13" s="37">
        <v>19348</v>
      </c>
      <c r="D13" s="37">
        <v>20271</v>
      </c>
      <c r="E13" s="37">
        <v>19723</v>
      </c>
      <c r="F13" s="38">
        <f>IF(D13&gt;0,100*E13/D13,0)</f>
        <v>97.29663065462977</v>
      </c>
      <c r="G13" s="39"/>
      <c r="H13" s="124">
        <v>505.182</v>
      </c>
      <c r="I13" s="125">
        <v>441.13349999999997</v>
      </c>
      <c r="J13" s="125">
        <v>438.95399999999995</v>
      </c>
      <c r="K13" s="131">
        <f>IF(I13&gt;0,100*J13/I13,0)</f>
        <v>99.5059318777649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>
        <v>900</v>
      </c>
      <c r="D15" s="37">
        <v>900</v>
      </c>
      <c r="E15" s="37">
        <v>844</v>
      </c>
      <c r="F15" s="38">
        <v>93.77777777777777</v>
      </c>
      <c r="G15" s="39"/>
      <c r="H15" s="124">
        <v>18</v>
      </c>
      <c r="I15" s="125">
        <v>18</v>
      </c>
      <c r="J15" s="125">
        <v>12.5</v>
      </c>
      <c r="K15" s="131">
        <v>69.44444444444444</v>
      </c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142</v>
      </c>
      <c r="D17" s="37">
        <v>200</v>
      </c>
      <c r="E17" s="37">
        <v>120</v>
      </c>
      <c r="F17" s="38">
        <v>60</v>
      </c>
      <c r="G17" s="39"/>
      <c r="H17" s="124">
        <v>3.55</v>
      </c>
      <c r="I17" s="125">
        <v>3.2</v>
      </c>
      <c r="J17" s="125">
        <v>2.4</v>
      </c>
      <c r="K17" s="131">
        <v>75</v>
      </c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1233</v>
      </c>
      <c r="D19" s="30">
        <v>1182</v>
      </c>
      <c r="E19" s="30">
        <v>1339</v>
      </c>
      <c r="F19" s="31"/>
      <c r="G19" s="31"/>
      <c r="H19" s="123">
        <v>51.179</v>
      </c>
      <c r="I19" s="123">
        <v>48.5</v>
      </c>
      <c r="J19" s="123">
        <v>61.094</v>
      </c>
      <c r="K19" s="130"/>
    </row>
    <row r="20" spans="1:11" s="32" customFormat="1" ht="11.25" customHeight="1">
      <c r="A20" s="34" t="s">
        <v>15</v>
      </c>
      <c r="B20" s="29"/>
      <c r="C20" s="30">
        <v>165</v>
      </c>
      <c r="D20" s="30">
        <v>165</v>
      </c>
      <c r="E20" s="30">
        <v>165</v>
      </c>
      <c r="F20" s="31"/>
      <c r="G20" s="31"/>
      <c r="H20" s="123">
        <v>3.827</v>
      </c>
      <c r="I20" s="123">
        <v>3.673</v>
      </c>
      <c r="J20" s="123">
        <v>3.737</v>
      </c>
      <c r="K20" s="130"/>
    </row>
    <row r="21" spans="1:11" s="32" customFormat="1" ht="11.25" customHeight="1">
      <c r="A21" s="34" t="s">
        <v>16</v>
      </c>
      <c r="B21" s="29"/>
      <c r="C21" s="30">
        <v>210</v>
      </c>
      <c r="D21" s="30">
        <v>210</v>
      </c>
      <c r="E21" s="30">
        <v>210</v>
      </c>
      <c r="F21" s="31"/>
      <c r="G21" s="31"/>
      <c r="H21" s="123">
        <v>5.055</v>
      </c>
      <c r="I21" s="123">
        <v>4.941</v>
      </c>
      <c r="J21" s="123">
        <v>4.87</v>
      </c>
      <c r="K21" s="130"/>
    </row>
    <row r="22" spans="1:11" s="40" customFormat="1" ht="11.25" customHeight="1">
      <c r="A22" s="35" t="s">
        <v>17</v>
      </c>
      <c r="B22" s="36"/>
      <c r="C22" s="37">
        <v>1608</v>
      </c>
      <c r="D22" s="37">
        <v>1557</v>
      </c>
      <c r="E22" s="37">
        <v>1714</v>
      </c>
      <c r="F22" s="38">
        <v>110.0834938985228</v>
      </c>
      <c r="G22" s="39"/>
      <c r="H22" s="124">
        <v>60.061</v>
      </c>
      <c r="I22" s="125">
        <v>57.114000000000004</v>
      </c>
      <c r="J22" s="125">
        <v>69.70100000000001</v>
      </c>
      <c r="K22" s="131">
        <v>122.0383793815877</v>
      </c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459</v>
      </c>
      <c r="D24" s="37">
        <v>338</v>
      </c>
      <c r="E24" s="37">
        <v>419</v>
      </c>
      <c r="F24" s="38">
        <v>123.96449704142012</v>
      </c>
      <c r="G24" s="39"/>
      <c r="H24" s="124">
        <v>12.541</v>
      </c>
      <c r="I24" s="125">
        <v>9.477</v>
      </c>
      <c r="J24" s="125">
        <v>12.698</v>
      </c>
      <c r="K24" s="131">
        <v>133.98754880236362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1254</v>
      </c>
      <c r="D26" s="37">
        <v>1220</v>
      </c>
      <c r="E26" s="37">
        <v>1150</v>
      </c>
      <c r="F26" s="38">
        <v>94.26229508196721</v>
      </c>
      <c r="G26" s="39"/>
      <c r="H26" s="124">
        <v>59.416</v>
      </c>
      <c r="I26" s="125">
        <v>57.2</v>
      </c>
      <c r="J26" s="125">
        <v>49</v>
      </c>
      <c r="K26" s="131">
        <v>85.66433566433567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55</v>
      </c>
      <c r="D28" s="30">
        <v>49</v>
      </c>
      <c r="E28" s="30">
        <v>62</v>
      </c>
      <c r="F28" s="31"/>
      <c r="G28" s="31"/>
      <c r="H28" s="123">
        <v>1.271</v>
      </c>
      <c r="I28" s="123">
        <v>1.687</v>
      </c>
      <c r="J28" s="123">
        <v>1.91</v>
      </c>
      <c r="K28" s="130"/>
    </row>
    <row r="29" spans="1:11" s="32" customFormat="1" ht="11.25" customHeight="1">
      <c r="A29" s="34" t="s">
        <v>21</v>
      </c>
      <c r="B29" s="29"/>
      <c r="C29" s="30">
        <v>239</v>
      </c>
      <c r="D29" s="30">
        <v>231</v>
      </c>
      <c r="E29" s="30">
        <v>240</v>
      </c>
      <c r="F29" s="31"/>
      <c r="G29" s="31"/>
      <c r="H29" s="123">
        <v>4.508</v>
      </c>
      <c r="I29" s="123">
        <v>4.884</v>
      </c>
      <c r="J29" s="123">
        <v>5.208</v>
      </c>
      <c r="K29" s="130"/>
    </row>
    <row r="30" spans="1:11" s="32" customFormat="1" ht="11.25" customHeight="1">
      <c r="A30" s="34" t="s">
        <v>22</v>
      </c>
      <c r="B30" s="29"/>
      <c r="C30" s="30">
        <v>290</v>
      </c>
      <c r="D30" s="30">
        <v>401</v>
      </c>
      <c r="E30" s="30">
        <v>265</v>
      </c>
      <c r="F30" s="31"/>
      <c r="G30" s="31"/>
      <c r="H30" s="123">
        <v>10.302</v>
      </c>
      <c r="I30" s="123">
        <v>10.63</v>
      </c>
      <c r="J30" s="123">
        <v>9.275</v>
      </c>
      <c r="K30" s="130"/>
    </row>
    <row r="31" spans="1:11" s="40" customFormat="1" ht="11.25" customHeight="1">
      <c r="A31" s="41" t="s">
        <v>23</v>
      </c>
      <c r="B31" s="36"/>
      <c r="C31" s="37">
        <v>584</v>
      </c>
      <c r="D31" s="37">
        <v>681</v>
      </c>
      <c r="E31" s="37">
        <v>567</v>
      </c>
      <c r="F31" s="38">
        <v>83.25991189427313</v>
      </c>
      <c r="G31" s="39"/>
      <c r="H31" s="124">
        <v>16.081</v>
      </c>
      <c r="I31" s="125">
        <v>17.201</v>
      </c>
      <c r="J31" s="125">
        <v>16.393</v>
      </c>
      <c r="K31" s="131">
        <v>95.3025986861229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383</v>
      </c>
      <c r="D33" s="30">
        <v>350</v>
      </c>
      <c r="E33" s="30">
        <v>360</v>
      </c>
      <c r="F33" s="31"/>
      <c r="G33" s="31"/>
      <c r="H33" s="123">
        <v>7.257</v>
      </c>
      <c r="I33" s="123">
        <v>6.7</v>
      </c>
      <c r="J33" s="123">
        <v>6.725</v>
      </c>
      <c r="K33" s="130"/>
    </row>
    <row r="34" spans="1:11" s="32" customFormat="1" ht="11.25" customHeight="1">
      <c r="A34" s="34" t="s">
        <v>25</v>
      </c>
      <c r="B34" s="29"/>
      <c r="C34" s="30">
        <v>250</v>
      </c>
      <c r="D34" s="30">
        <v>244</v>
      </c>
      <c r="E34" s="30">
        <v>205</v>
      </c>
      <c r="F34" s="31"/>
      <c r="G34" s="31"/>
      <c r="H34" s="123">
        <v>6.538</v>
      </c>
      <c r="I34" s="123">
        <v>6</v>
      </c>
      <c r="J34" s="123">
        <v>5.015</v>
      </c>
      <c r="K34" s="130"/>
    </row>
    <row r="35" spans="1:11" s="32" customFormat="1" ht="11.25" customHeight="1">
      <c r="A35" s="34" t="s">
        <v>26</v>
      </c>
      <c r="B35" s="29"/>
      <c r="C35" s="30">
        <v>368</v>
      </c>
      <c r="D35" s="30">
        <v>320</v>
      </c>
      <c r="E35" s="30">
        <v>265</v>
      </c>
      <c r="F35" s="31"/>
      <c r="G35" s="31"/>
      <c r="H35" s="123">
        <v>7.445</v>
      </c>
      <c r="I35" s="123">
        <v>6.065</v>
      </c>
      <c r="J35" s="123">
        <v>5.08</v>
      </c>
      <c r="K35" s="130"/>
    </row>
    <row r="36" spans="1:11" s="32" customFormat="1" ht="11.25" customHeight="1">
      <c r="A36" s="34" t="s">
        <v>27</v>
      </c>
      <c r="B36" s="29"/>
      <c r="C36" s="30">
        <v>219</v>
      </c>
      <c r="D36" s="30">
        <v>219</v>
      </c>
      <c r="E36" s="30">
        <v>140</v>
      </c>
      <c r="F36" s="31"/>
      <c r="G36" s="31"/>
      <c r="H36" s="123">
        <v>4.38</v>
      </c>
      <c r="I36" s="123">
        <v>4.38</v>
      </c>
      <c r="J36" s="123">
        <v>2.885</v>
      </c>
      <c r="K36" s="130"/>
    </row>
    <row r="37" spans="1:11" s="40" customFormat="1" ht="11.25" customHeight="1">
      <c r="A37" s="35" t="s">
        <v>28</v>
      </c>
      <c r="B37" s="36"/>
      <c r="C37" s="37">
        <v>1220</v>
      </c>
      <c r="D37" s="37">
        <v>1133</v>
      </c>
      <c r="E37" s="37">
        <v>970</v>
      </c>
      <c r="F37" s="38">
        <v>85.61341571050309</v>
      </c>
      <c r="G37" s="39"/>
      <c r="H37" s="124">
        <v>25.62</v>
      </c>
      <c r="I37" s="125">
        <v>23.145</v>
      </c>
      <c r="J37" s="125">
        <v>19.705</v>
      </c>
      <c r="K37" s="131">
        <v>85.13717865629725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1723</v>
      </c>
      <c r="D39" s="37">
        <v>1705</v>
      </c>
      <c r="E39" s="37">
        <v>1715</v>
      </c>
      <c r="F39" s="38">
        <v>100.58651026392963</v>
      </c>
      <c r="G39" s="39"/>
      <c r="H39" s="124">
        <v>58.284</v>
      </c>
      <c r="I39" s="125">
        <v>60.24</v>
      </c>
      <c r="J39" s="125">
        <v>57.1</v>
      </c>
      <c r="K39" s="131">
        <v>94.7875166002656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1291</v>
      </c>
      <c r="D41" s="30">
        <v>1338</v>
      </c>
      <c r="E41" s="30">
        <v>1560</v>
      </c>
      <c r="F41" s="31"/>
      <c r="G41" s="31"/>
      <c r="H41" s="123">
        <v>65.025</v>
      </c>
      <c r="I41" s="123">
        <v>65.073</v>
      </c>
      <c r="J41" s="123">
        <v>74.809</v>
      </c>
      <c r="K41" s="130"/>
    </row>
    <row r="42" spans="1:11" s="32" customFormat="1" ht="11.25" customHeight="1">
      <c r="A42" s="34" t="s">
        <v>31</v>
      </c>
      <c r="B42" s="29"/>
      <c r="C42" s="30">
        <v>2266</v>
      </c>
      <c r="D42" s="30">
        <v>2230</v>
      </c>
      <c r="E42" s="30">
        <v>2422</v>
      </c>
      <c r="F42" s="31"/>
      <c r="G42" s="31"/>
      <c r="H42" s="123">
        <v>87.964</v>
      </c>
      <c r="I42" s="123">
        <v>86.088</v>
      </c>
      <c r="J42" s="123">
        <v>92.036</v>
      </c>
      <c r="K42" s="130"/>
    </row>
    <row r="43" spans="1:11" s="32" customFormat="1" ht="11.25" customHeight="1">
      <c r="A43" s="34" t="s">
        <v>32</v>
      </c>
      <c r="B43" s="29"/>
      <c r="C43" s="30">
        <v>1527</v>
      </c>
      <c r="D43" s="30">
        <v>1600</v>
      </c>
      <c r="E43" s="30">
        <v>1506</v>
      </c>
      <c r="F43" s="31"/>
      <c r="G43" s="31"/>
      <c r="H43" s="123">
        <v>53.298</v>
      </c>
      <c r="I43" s="123">
        <v>55.85</v>
      </c>
      <c r="J43" s="123">
        <v>66.87</v>
      </c>
      <c r="K43" s="130"/>
    </row>
    <row r="44" spans="1:11" s="32" customFormat="1" ht="11.25" customHeight="1">
      <c r="A44" s="34" t="s">
        <v>33</v>
      </c>
      <c r="B44" s="29"/>
      <c r="C44" s="30">
        <v>962</v>
      </c>
      <c r="D44" s="30">
        <v>905</v>
      </c>
      <c r="E44" s="30">
        <v>883</v>
      </c>
      <c r="F44" s="31"/>
      <c r="G44" s="31"/>
      <c r="H44" s="123">
        <v>39.507</v>
      </c>
      <c r="I44" s="123">
        <v>35.275</v>
      </c>
      <c r="J44" s="123">
        <v>30.905</v>
      </c>
      <c r="K44" s="130"/>
    </row>
    <row r="45" spans="1:11" s="32" customFormat="1" ht="11.25" customHeight="1">
      <c r="A45" s="34" t="s">
        <v>34</v>
      </c>
      <c r="B45" s="29"/>
      <c r="C45" s="30">
        <v>4140</v>
      </c>
      <c r="D45" s="30">
        <v>4526</v>
      </c>
      <c r="E45" s="30">
        <v>4900</v>
      </c>
      <c r="F45" s="31"/>
      <c r="G45" s="31"/>
      <c r="H45" s="123">
        <v>184.14</v>
      </c>
      <c r="I45" s="123">
        <v>191.13</v>
      </c>
      <c r="J45" s="123">
        <v>226.8</v>
      </c>
      <c r="K45" s="130"/>
    </row>
    <row r="46" spans="1:11" s="32" customFormat="1" ht="11.25" customHeight="1">
      <c r="A46" s="34" t="s">
        <v>35</v>
      </c>
      <c r="B46" s="29"/>
      <c r="C46" s="30">
        <v>2130</v>
      </c>
      <c r="D46" s="30">
        <v>2176</v>
      </c>
      <c r="E46" s="30">
        <v>2128</v>
      </c>
      <c r="F46" s="31"/>
      <c r="G46" s="31"/>
      <c r="H46" s="123">
        <v>87.7</v>
      </c>
      <c r="I46" s="123">
        <v>93.605</v>
      </c>
      <c r="J46" s="123">
        <v>83.13</v>
      </c>
      <c r="K46" s="130"/>
    </row>
    <row r="47" spans="1:11" s="32" customFormat="1" ht="11.25" customHeight="1">
      <c r="A47" s="34" t="s">
        <v>36</v>
      </c>
      <c r="B47" s="29"/>
      <c r="C47" s="30">
        <v>457</v>
      </c>
      <c r="D47" s="30">
        <v>443</v>
      </c>
      <c r="E47" s="30">
        <v>405</v>
      </c>
      <c r="F47" s="31"/>
      <c r="G47" s="31"/>
      <c r="H47" s="123">
        <v>17.138</v>
      </c>
      <c r="I47" s="123">
        <v>18.163</v>
      </c>
      <c r="J47" s="123">
        <v>18.833</v>
      </c>
      <c r="K47" s="130"/>
    </row>
    <row r="48" spans="1:11" s="32" customFormat="1" ht="11.25" customHeight="1">
      <c r="A48" s="34" t="s">
        <v>37</v>
      </c>
      <c r="B48" s="29"/>
      <c r="C48" s="30">
        <v>5093</v>
      </c>
      <c r="D48" s="30">
        <v>5611</v>
      </c>
      <c r="E48" s="30">
        <v>5565</v>
      </c>
      <c r="F48" s="31"/>
      <c r="G48" s="31"/>
      <c r="H48" s="123">
        <v>236.375</v>
      </c>
      <c r="I48" s="123">
        <v>249.23</v>
      </c>
      <c r="J48" s="123">
        <v>247.73</v>
      </c>
      <c r="K48" s="130"/>
    </row>
    <row r="49" spans="1:11" s="32" customFormat="1" ht="11.25" customHeight="1">
      <c r="A49" s="34" t="s">
        <v>38</v>
      </c>
      <c r="B49" s="29"/>
      <c r="C49" s="30">
        <v>944</v>
      </c>
      <c r="D49" s="30">
        <v>1050</v>
      </c>
      <c r="E49" s="30">
        <v>1057</v>
      </c>
      <c r="F49" s="31"/>
      <c r="G49" s="31"/>
      <c r="H49" s="123">
        <v>47.2</v>
      </c>
      <c r="I49" s="123">
        <v>59.5</v>
      </c>
      <c r="J49" s="123">
        <v>46.341</v>
      </c>
      <c r="K49" s="130"/>
    </row>
    <row r="50" spans="1:11" s="40" customFormat="1" ht="11.25" customHeight="1">
      <c r="A50" s="41" t="s">
        <v>39</v>
      </c>
      <c r="B50" s="36"/>
      <c r="C50" s="37">
        <v>18810</v>
      </c>
      <c r="D50" s="37">
        <v>19879</v>
      </c>
      <c r="E50" s="37">
        <v>20426</v>
      </c>
      <c r="F50" s="38">
        <v>102.75164746717641</v>
      </c>
      <c r="G50" s="39"/>
      <c r="H50" s="124">
        <v>818.3470000000001</v>
      </c>
      <c r="I50" s="125">
        <v>853.914</v>
      </c>
      <c r="J50" s="125">
        <v>887.454</v>
      </c>
      <c r="K50" s="131">
        <v>103.92779600756047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100</v>
      </c>
      <c r="D52" s="37">
        <v>100</v>
      </c>
      <c r="E52" s="37">
        <v>96</v>
      </c>
      <c r="F52" s="38">
        <v>96</v>
      </c>
      <c r="G52" s="39"/>
      <c r="H52" s="124">
        <v>2.464</v>
      </c>
      <c r="I52" s="125">
        <v>2.464</v>
      </c>
      <c r="J52" s="125">
        <v>2.661</v>
      </c>
      <c r="K52" s="131">
        <v>107.99512987012989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1085</v>
      </c>
      <c r="D54" s="30">
        <v>1175</v>
      </c>
      <c r="E54" s="30">
        <v>1544</v>
      </c>
      <c r="F54" s="31"/>
      <c r="G54" s="31"/>
      <c r="H54" s="123">
        <v>31.708</v>
      </c>
      <c r="I54" s="123">
        <v>37</v>
      </c>
      <c r="J54" s="123">
        <v>47.176</v>
      </c>
      <c r="K54" s="130"/>
    </row>
    <row r="55" spans="1:11" s="32" customFormat="1" ht="11.25" customHeight="1">
      <c r="A55" s="34" t="s">
        <v>42</v>
      </c>
      <c r="B55" s="29"/>
      <c r="C55" s="30">
        <v>473</v>
      </c>
      <c r="D55" s="30">
        <v>452</v>
      </c>
      <c r="E55" s="30">
        <v>427</v>
      </c>
      <c r="F55" s="31"/>
      <c r="G55" s="31"/>
      <c r="H55" s="123">
        <v>14.19</v>
      </c>
      <c r="I55" s="123">
        <v>13.56</v>
      </c>
      <c r="J55" s="123">
        <v>12.81</v>
      </c>
      <c r="K55" s="130"/>
    </row>
    <row r="56" spans="1:11" s="32" customFormat="1" ht="11.25" customHeight="1">
      <c r="A56" s="34" t="s">
        <v>43</v>
      </c>
      <c r="B56" s="29"/>
      <c r="C56" s="30">
        <v>165</v>
      </c>
      <c r="D56" s="30">
        <v>142</v>
      </c>
      <c r="E56" s="30">
        <v>202</v>
      </c>
      <c r="F56" s="31"/>
      <c r="G56" s="31"/>
      <c r="H56" s="123">
        <v>2.275</v>
      </c>
      <c r="I56" s="123">
        <v>1.725</v>
      </c>
      <c r="J56" s="123">
        <v>2.278</v>
      </c>
      <c r="K56" s="130"/>
    </row>
    <row r="57" spans="1:11" s="32" customFormat="1" ht="11.25" customHeight="1">
      <c r="A57" s="34" t="s">
        <v>44</v>
      </c>
      <c r="B57" s="29"/>
      <c r="C57" s="30">
        <v>22</v>
      </c>
      <c r="D57" s="30">
        <v>70</v>
      </c>
      <c r="E57" s="30">
        <v>58</v>
      </c>
      <c r="F57" s="31"/>
      <c r="G57" s="31"/>
      <c r="H57" s="123">
        <v>0.5</v>
      </c>
      <c r="I57" s="123">
        <v>1.68</v>
      </c>
      <c r="J57" s="123">
        <v>1.392</v>
      </c>
      <c r="K57" s="130"/>
    </row>
    <row r="58" spans="1:11" s="32" customFormat="1" ht="11.25" customHeight="1">
      <c r="A58" s="34" t="s">
        <v>45</v>
      </c>
      <c r="B58" s="29"/>
      <c r="C58" s="30">
        <v>323</v>
      </c>
      <c r="D58" s="30">
        <v>405</v>
      </c>
      <c r="E58" s="30">
        <v>384</v>
      </c>
      <c r="F58" s="31"/>
      <c r="G58" s="31"/>
      <c r="H58" s="123">
        <v>8.041</v>
      </c>
      <c r="I58" s="123">
        <v>11.744</v>
      </c>
      <c r="J58" s="123">
        <v>12.32</v>
      </c>
      <c r="K58" s="130"/>
    </row>
    <row r="59" spans="1:11" s="40" customFormat="1" ht="11.25" customHeight="1">
      <c r="A59" s="35" t="s">
        <v>46</v>
      </c>
      <c r="B59" s="36"/>
      <c r="C59" s="37">
        <v>2068</v>
      </c>
      <c r="D59" s="37">
        <v>2244</v>
      </c>
      <c r="E59" s="37">
        <v>2615</v>
      </c>
      <c r="F59" s="38">
        <v>116.53297682709447</v>
      </c>
      <c r="G59" s="39"/>
      <c r="H59" s="124">
        <v>56.714</v>
      </c>
      <c r="I59" s="125">
        <v>65.709</v>
      </c>
      <c r="J59" s="125">
        <v>75.976</v>
      </c>
      <c r="K59" s="131">
        <v>115.62495244182685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750</v>
      </c>
      <c r="D61" s="30">
        <v>760</v>
      </c>
      <c r="E61" s="30">
        <v>777</v>
      </c>
      <c r="F61" s="31"/>
      <c r="G61" s="31"/>
      <c r="H61" s="123">
        <v>18.996</v>
      </c>
      <c r="I61" s="123">
        <v>17.75</v>
      </c>
      <c r="J61" s="123">
        <v>19.425</v>
      </c>
      <c r="K61" s="130"/>
    </row>
    <row r="62" spans="1:11" s="32" customFormat="1" ht="11.25" customHeight="1">
      <c r="A62" s="34" t="s">
        <v>48</v>
      </c>
      <c r="B62" s="29"/>
      <c r="C62" s="30">
        <v>421</v>
      </c>
      <c r="D62" s="30">
        <v>319</v>
      </c>
      <c r="E62" s="30">
        <v>374</v>
      </c>
      <c r="F62" s="31"/>
      <c r="G62" s="31"/>
      <c r="H62" s="123">
        <v>9.694</v>
      </c>
      <c r="I62" s="123">
        <v>7.15</v>
      </c>
      <c r="J62" s="123">
        <v>9.294</v>
      </c>
      <c r="K62" s="130"/>
    </row>
    <row r="63" spans="1:11" s="32" customFormat="1" ht="11.25" customHeight="1">
      <c r="A63" s="34" t="s">
        <v>49</v>
      </c>
      <c r="B63" s="29"/>
      <c r="C63" s="30">
        <v>1024</v>
      </c>
      <c r="D63" s="30">
        <v>1047</v>
      </c>
      <c r="E63" s="30">
        <v>1002</v>
      </c>
      <c r="F63" s="31"/>
      <c r="G63" s="31"/>
      <c r="H63" s="123">
        <v>34.287</v>
      </c>
      <c r="I63" s="123">
        <v>40.0954</v>
      </c>
      <c r="J63" s="123">
        <v>32.412</v>
      </c>
      <c r="K63" s="130"/>
    </row>
    <row r="64" spans="1:11" s="40" customFormat="1" ht="11.25" customHeight="1">
      <c r="A64" s="35" t="s">
        <v>50</v>
      </c>
      <c r="B64" s="36"/>
      <c r="C64" s="37">
        <v>2195</v>
      </c>
      <c r="D64" s="37">
        <v>2126</v>
      </c>
      <c r="E64" s="37">
        <v>2153</v>
      </c>
      <c r="F64" s="38">
        <v>101.26999059266228</v>
      </c>
      <c r="G64" s="39"/>
      <c r="H64" s="124">
        <v>62.977</v>
      </c>
      <c r="I64" s="125">
        <v>64.99539999999999</v>
      </c>
      <c r="J64" s="125">
        <v>61.131</v>
      </c>
      <c r="K64" s="131">
        <v>94.05434846158346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5084</v>
      </c>
      <c r="D66" s="37">
        <v>5189</v>
      </c>
      <c r="E66" s="37">
        <v>5343</v>
      </c>
      <c r="F66" s="38">
        <f>IF(D66&gt;0,100*E66/D66,0)</f>
        <v>102.96781653497784</v>
      </c>
      <c r="G66" s="39"/>
      <c r="H66" s="124">
        <v>161.377</v>
      </c>
      <c r="I66" s="125">
        <v>171.283</v>
      </c>
      <c r="J66" s="125">
        <v>169.504</v>
      </c>
      <c r="K66" s="131">
        <v>98.96136802835073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579</v>
      </c>
      <c r="D68" s="30">
        <v>440</v>
      </c>
      <c r="E68" s="30">
        <v>615</v>
      </c>
      <c r="F68" s="31"/>
      <c r="G68" s="31"/>
      <c r="H68" s="123">
        <v>24.608</v>
      </c>
      <c r="I68" s="123">
        <v>16.5</v>
      </c>
      <c r="J68" s="123">
        <v>21</v>
      </c>
      <c r="K68" s="130"/>
    </row>
    <row r="69" spans="1:11" s="32" customFormat="1" ht="11.25" customHeight="1">
      <c r="A69" s="34" t="s">
        <v>53</v>
      </c>
      <c r="B69" s="29"/>
      <c r="C69" s="30">
        <v>300</v>
      </c>
      <c r="D69" s="30">
        <v>120</v>
      </c>
      <c r="E69" s="30">
        <v>155</v>
      </c>
      <c r="F69" s="31"/>
      <c r="G69" s="31"/>
      <c r="H69" s="123">
        <v>12</v>
      </c>
      <c r="I69" s="123">
        <v>4</v>
      </c>
      <c r="J69" s="123">
        <v>5</v>
      </c>
      <c r="K69" s="130"/>
    </row>
    <row r="70" spans="1:11" s="40" customFormat="1" ht="11.25" customHeight="1">
      <c r="A70" s="35" t="s">
        <v>54</v>
      </c>
      <c r="B70" s="36"/>
      <c r="C70" s="37">
        <v>879</v>
      </c>
      <c r="D70" s="37">
        <v>560</v>
      </c>
      <c r="E70" s="37">
        <v>770</v>
      </c>
      <c r="F70" s="38">
        <v>137.5</v>
      </c>
      <c r="G70" s="39"/>
      <c r="H70" s="124">
        <v>36.608000000000004</v>
      </c>
      <c r="I70" s="125">
        <v>20.5</v>
      </c>
      <c r="J70" s="125">
        <v>26</v>
      </c>
      <c r="K70" s="131">
        <v>126.82926829268293</v>
      </c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510</v>
      </c>
      <c r="D72" s="30">
        <v>509</v>
      </c>
      <c r="E72" s="30">
        <v>633</v>
      </c>
      <c r="F72" s="31"/>
      <c r="G72" s="31"/>
      <c r="H72" s="123">
        <v>12.409</v>
      </c>
      <c r="I72" s="123">
        <v>12.267</v>
      </c>
      <c r="J72" s="123">
        <v>20.126</v>
      </c>
      <c r="K72" s="130"/>
    </row>
    <row r="73" spans="1:11" s="32" customFormat="1" ht="11.25" customHeight="1">
      <c r="A73" s="34" t="s">
        <v>56</v>
      </c>
      <c r="B73" s="29"/>
      <c r="C73" s="30">
        <v>1922</v>
      </c>
      <c r="D73" s="30">
        <v>1840</v>
      </c>
      <c r="E73" s="30">
        <v>1920</v>
      </c>
      <c r="F73" s="31"/>
      <c r="G73" s="31"/>
      <c r="H73" s="123">
        <v>43.692</v>
      </c>
      <c r="I73" s="123">
        <v>47</v>
      </c>
      <c r="J73" s="123">
        <v>49.7</v>
      </c>
      <c r="K73" s="130"/>
    </row>
    <row r="74" spans="1:11" s="32" customFormat="1" ht="11.25" customHeight="1">
      <c r="A74" s="34" t="s">
        <v>57</v>
      </c>
      <c r="B74" s="29"/>
      <c r="C74" s="30">
        <v>550</v>
      </c>
      <c r="D74" s="30">
        <v>555</v>
      </c>
      <c r="E74" s="30">
        <v>660</v>
      </c>
      <c r="F74" s="31"/>
      <c r="G74" s="31"/>
      <c r="H74" s="123">
        <v>21.16</v>
      </c>
      <c r="I74" s="123">
        <v>21.35</v>
      </c>
      <c r="J74" s="123">
        <v>25.375</v>
      </c>
      <c r="K74" s="130"/>
    </row>
    <row r="75" spans="1:11" s="32" customFormat="1" ht="11.25" customHeight="1">
      <c r="A75" s="34" t="s">
        <v>58</v>
      </c>
      <c r="B75" s="29"/>
      <c r="C75" s="30">
        <v>914</v>
      </c>
      <c r="D75" s="30">
        <v>914</v>
      </c>
      <c r="E75" s="30">
        <v>753</v>
      </c>
      <c r="F75" s="31"/>
      <c r="G75" s="31"/>
      <c r="H75" s="123">
        <v>24.867</v>
      </c>
      <c r="I75" s="123">
        <v>24.86665</v>
      </c>
      <c r="J75" s="123">
        <v>20.609</v>
      </c>
      <c r="K75" s="130"/>
    </row>
    <row r="76" spans="1:11" s="32" customFormat="1" ht="11.25" customHeight="1">
      <c r="A76" s="34" t="s">
        <v>59</v>
      </c>
      <c r="B76" s="29"/>
      <c r="C76" s="30">
        <v>480</v>
      </c>
      <c r="D76" s="30">
        <v>480</v>
      </c>
      <c r="E76" s="30">
        <v>455</v>
      </c>
      <c r="F76" s="31"/>
      <c r="G76" s="31"/>
      <c r="H76" s="123">
        <v>16.475</v>
      </c>
      <c r="I76" s="123">
        <v>15.672</v>
      </c>
      <c r="J76" s="123">
        <v>16.53</v>
      </c>
      <c r="K76" s="130"/>
    </row>
    <row r="77" spans="1:11" s="32" customFormat="1" ht="11.25" customHeight="1">
      <c r="A77" s="34" t="s">
        <v>60</v>
      </c>
      <c r="B77" s="29"/>
      <c r="C77" s="30">
        <v>120</v>
      </c>
      <c r="D77" s="30">
        <v>54</v>
      </c>
      <c r="E77" s="30">
        <v>90</v>
      </c>
      <c r="F77" s="31"/>
      <c r="G77" s="31"/>
      <c r="H77" s="123">
        <v>2.627</v>
      </c>
      <c r="I77" s="123">
        <v>1.188</v>
      </c>
      <c r="J77" s="123">
        <v>1.98</v>
      </c>
      <c r="K77" s="130"/>
    </row>
    <row r="78" spans="1:11" s="32" customFormat="1" ht="11.25" customHeight="1">
      <c r="A78" s="34" t="s">
        <v>61</v>
      </c>
      <c r="B78" s="29"/>
      <c r="C78" s="30">
        <v>1345</v>
      </c>
      <c r="D78" s="30">
        <v>1315</v>
      </c>
      <c r="E78" s="30">
        <v>1280</v>
      </c>
      <c r="F78" s="31"/>
      <c r="G78" s="31"/>
      <c r="H78" s="123">
        <v>34.669</v>
      </c>
      <c r="I78" s="123">
        <v>36.185</v>
      </c>
      <c r="J78" s="123">
        <v>35.128</v>
      </c>
      <c r="K78" s="130"/>
    </row>
    <row r="79" spans="1:11" s="32" customFormat="1" ht="11.25" customHeight="1">
      <c r="A79" s="34" t="s">
        <v>62</v>
      </c>
      <c r="B79" s="29"/>
      <c r="C79" s="30">
        <v>3950</v>
      </c>
      <c r="D79" s="30">
        <v>3964</v>
      </c>
      <c r="E79" s="30">
        <v>5368</v>
      </c>
      <c r="F79" s="31"/>
      <c r="G79" s="31"/>
      <c r="H79" s="123">
        <v>129.986</v>
      </c>
      <c r="I79" s="123">
        <v>118.934</v>
      </c>
      <c r="J79" s="123">
        <v>193.703</v>
      </c>
      <c r="K79" s="130"/>
    </row>
    <row r="80" spans="1:11" s="40" customFormat="1" ht="11.25" customHeight="1">
      <c r="A80" s="41" t="s">
        <v>63</v>
      </c>
      <c r="B80" s="36"/>
      <c r="C80" s="37">
        <v>9791</v>
      </c>
      <c r="D80" s="37">
        <v>9631</v>
      </c>
      <c r="E80" s="37">
        <v>11159</v>
      </c>
      <c r="F80" s="38">
        <f>IF(D80&gt;0,100*E80/D80,0)</f>
        <v>115.86543453431626</v>
      </c>
      <c r="G80" s="39"/>
      <c r="H80" s="124">
        <v>285.885</v>
      </c>
      <c r="I80" s="125">
        <v>277.46264999999994</v>
      </c>
      <c r="J80" s="125">
        <v>363.15099999999995</v>
      </c>
      <c r="K80" s="131">
        <v>130.8828413481959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2053</v>
      </c>
      <c r="D82" s="30">
        <v>2052</v>
      </c>
      <c r="E82" s="30">
        <v>1430</v>
      </c>
      <c r="F82" s="31"/>
      <c r="G82" s="31"/>
      <c r="H82" s="123">
        <v>40.713</v>
      </c>
      <c r="I82" s="123">
        <v>41.546</v>
      </c>
      <c r="J82" s="123">
        <v>48.421</v>
      </c>
      <c r="K82" s="130"/>
    </row>
    <row r="83" spans="1:11" s="32" customFormat="1" ht="11.25" customHeight="1">
      <c r="A83" s="34" t="s">
        <v>65</v>
      </c>
      <c r="B83" s="29"/>
      <c r="C83" s="30">
        <v>3458</v>
      </c>
      <c r="D83" s="30">
        <v>3410</v>
      </c>
      <c r="E83" s="30">
        <v>2848</v>
      </c>
      <c r="F83" s="31"/>
      <c r="G83" s="31"/>
      <c r="H83" s="123">
        <v>60.253</v>
      </c>
      <c r="I83" s="123">
        <v>59.75</v>
      </c>
      <c r="J83" s="123">
        <v>52.445</v>
      </c>
      <c r="K83" s="130"/>
    </row>
    <row r="84" spans="1:11" s="40" customFormat="1" ht="11.25" customHeight="1">
      <c r="A84" s="35" t="s">
        <v>66</v>
      </c>
      <c r="B84" s="36"/>
      <c r="C84" s="37">
        <v>5511</v>
      </c>
      <c r="D84" s="37">
        <v>5462</v>
      </c>
      <c r="E84" s="37">
        <v>4278</v>
      </c>
      <c r="F84" s="38">
        <v>78.32295862321494</v>
      </c>
      <c r="G84" s="39"/>
      <c r="H84" s="124">
        <v>100.96600000000001</v>
      </c>
      <c r="I84" s="125">
        <v>101.29599999999999</v>
      </c>
      <c r="J84" s="125">
        <v>100.866</v>
      </c>
      <c r="K84" s="131">
        <v>99.57550150055285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71676</v>
      </c>
      <c r="D87" s="51">
        <v>73196</v>
      </c>
      <c r="E87" s="51">
        <v>74062</v>
      </c>
      <c r="F87" s="52">
        <f>IF(D87&gt;0,100*E87/D87,0)</f>
        <v>101.1831247609159</v>
      </c>
      <c r="G87" s="39"/>
      <c r="H87" s="128">
        <v>2284.073</v>
      </c>
      <c r="I87" s="129">
        <v>2244.3345499999996</v>
      </c>
      <c r="J87" s="129">
        <v>2365.194</v>
      </c>
      <c r="K87" s="133">
        <f>IF(I87&gt;0,100*J87/I87,0)</f>
        <v>105.38509064969838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3"/>
  <dimension ref="A1:M628"/>
  <sheetViews>
    <sheetView showZeros="0" view="pageBreakPreview" zoomScale="92" zoomScaleSheetLayoutView="92" zoomScalePageLayoutView="0" workbookViewId="0" topLeftCell="A1">
      <selection activeCell="A86" sqref="A86:IV87"/>
    </sheetView>
  </sheetViews>
  <sheetFormatPr defaultColWidth="9.7109375" defaultRowHeight="11.25" customHeight="1"/>
  <cols>
    <col min="1" max="1" width="19.421875" style="161" customWidth="1"/>
    <col min="2" max="2" width="0.71875" style="161" customWidth="1"/>
    <col min="3" max="7" width="10.00390625" style="161" customWidth="1"/>
    <col min="8" max="8" width="0.71875" style="161" customWidth="1"/>
    <col min="9" max="13" width="10.00390625" style="161" customWidth="1"/>
    <col min="14" max="16384" width="9.7109375" style="161" customWidth="1"/>
  </cols>
  <sheetData>
    <row r="1" spans="1:13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s="1" customFormat="1" ht="11.25" customHeight="1">
      <c r="A2" s="3" t="s">
        <v>264</v>
      </c>
      <c r="B2" s="4"/>
      <c r="C2" s="4"/>
      <c r="D2" s="4"/>
      <c r="E2" s="5"/>
      <c r="F2" s="5"/>
      <c r="G2" s="4"/>
      <c r="H2" s="4"/>
      <c r="I2" s="4"/>
      <c r="J2" s="6"/>
      <c r="K2" s="225" t="s">
        <v>69</v>
      </c>
      <c r="L2" s="225"/>
      <c r="M2" s="225"/>
    </row>
    <row r="3" spans="1:13" s="1" customFormat="1" ht="11.25" customHeight="1" thickBot="1">
      <c r="A3" s="139" t="s">
        <v>265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0" customFormat="1" ht="11.25" customHeight="1">
      <c r="A4" s="7" t="s">
        <v>1</v>
      </c>
      <c r="B4" s="8"/>
      <c r="C4" s="226" t="s">
        <v>2</v>
      </c>
      <c r="D4" s="227"/>
      <c r="E4" s="227"/>
      <c r="F4" s="227"/>
      <c r="G4" s="228"/>
      <c r="H4" s="9"/>
      <c r="I4" s="229" t="s">
        <v>3</v>
      </c>
      <c r="J4" s="230"/>
      <c r="K4" s="230"/>
      <c r="L4" s="230"/>
      <c r="M4" s="231"/>
    </row>
    <row r="5" spans="1:13" s="10" customFormat="1" ht="11.25" customHeight="1" thickBot="1">
      <c r="A5" s="11" t="s">
        <v>4</v>
      </c>
      <c r="B5" s="8"/>
      <c r="C5" s="12"/>
      <c r="D5" s="13"/>
      <c r="E5" s="13"/>
      <c r="F5" s="13"/>
      <c r="G5" s="14"/>
      <c r="H5" s="9"/>
      <c r="I5" s="12"/>
      <c r="J5" s="13"/>
      <c r="K5" s="13"/>
      <c r="L5" s="13"/>
      <c r="M5" s="14"/>
    </row>
    <row r="6" spans="1:13" s="10" customFormat="1" ht="11.25" customHeight="1">
      <c r="A6" s="11" t="s">
        <v>5</v>
      </c>
      <c r="B6" s="8"/>
      <c r="C6" s="15" t="s">
        <v>266</v>
      </c>
      <c r="D6" s="16" t="s">
        <v>266</v>
      </c>
      <c r="E6" s="16" t="s">
        <v>266</v>
      </c>
      <c r="F6" s="16" t="s">
        <v>266</v>
      </c>
      <c r="G6" s="17" t="s">
        <v>266</v>
      </c>
      <c r="H6" s="18"/>
      <c r="I6" s="15" t="s">
        <v>266</v>
      </c>
      <c r="J6" s="16" t="s">
        <v>266</v>
      </c>
      <c r="K6" s="16" t="s">
        <v>266</v>
      </c>
      <c r="L6" s="16" t="s">
        <v>266</v>
      </c>
      <c r="M6" s="17" t="s">
        <v>266</v>
      </c>
    </row>
    <row r="7" spans="1:13" s="10" customFormat="1" ht="11.25" customHeight="1" thickBot="1">
      <c r="A7" s="19"/>
      <c r="B7" s="8"/>
      <c r="C7" s="20" t="s">
        <v>267</v>
      </c>
      <c r="D7" s="21" t="s">
        <v>268</v>
      </c>
      <c r="E7" s="21" t="s">
        <v>269</v>
      </c>
      <c r="F7" s="21" t="s">
        <v>270</v>
      </c>
      <c r="G7" s="22" t="s">
        <v>271</v>
      </c>
      <c r="H7" s="23"/>
      <c r="I7" s="20" t="s">
        <v>267</v>
      </c>
      <c r="J7" s="21" t="s">
        <v>268</v>
      </c>
      <c r="K7" s="21" t="s">
        <v>269</v>
      </c>
      <c r="L7" s="21" t="s">
        <v>270</v>
      </c>
      <c r="M7" s="22" t="s">
        <v>271</v>
      </c>
    </row>
    <row r="8" spans="1:13" s="1" customFormat="1" ht="11.25" customHeight="1">
      <c r="A8" s="24"/>
      <c r="B8" s="25"/>
      <c r="C8" s="25"/>
      <c r="D8" s="25"/>
      <c r="E8" s="25"/>
      <c r="F8" s="25"/>
      <c r="G8" s="25"/>
      <c r="H8" s="2"/>
      <c r="I8" s="26"/>
      <c r="J8" s="26"/>
      <c r="K8" s="26"/>
      <c r="L8" s="26"/>
      <c r="M8" s="27"/>
    </row>
    <row r="9" spans="1:13" s="32" customFormat="1" ht="11.25" customHeight="1">
      <c r="A9" s="28" t="s">
        <v>7</v>
      </c>
      <c r="B9" s="29"/>
      <c r="C9" s="30">
        <v>25</v>
      </c>
      <c r="D9" s="30">
        <v>569</v>
      </c>
      <c r="E9" s="30">
        <v>5011</v>
      </c>
      <c r="F9" s="30">
        <v>56</v>
      </c>
      <c r="G9" s="30">
        <v>5661</v>
      </c>
      <c r="H9" s="31"/>
      <c r="I9" s="140"/>
      <c r="J9" s="140">
        <v>8.535</v>
      </c>
      <c r="K9" s="140">
        <v>116.056</v>
      </c>
      <c r="L9" s="140">
        <v>0.519</v>
      </c>
      <c r="M9" s="141">
        <v>125.508</v>
      </c>
    </row>
    <row r="10" spans="1:13" s="32" customFormat="1" ht="11.25" customHeight="1">
      <c r="A10" s="34" t="s">
        <v>8</v>
      </c>
      <c r="B10" s="29"/>
      <c r="C10" s="30">
        <v>0</v>
      </c>
      <c r="D10" s="30">
        <v>105</v>
      </c>
      <c r="E10" s="30">
        <v>3302</v>
      </c>
      <c r="F10" s="30">
        <v>616</v>
      </c>
      <c r="G10" s="30">
        <v>4023</v>
      </c>
      <c r="H10" s="31"/>
      <c r="I10" s="140">
        <v>0</v>
      </c>
      <c r="J10" s="140">
        <v>1.863</v>
      </c>
      <c r="K10" s="140">
        <v>66.555</v>
      </c>
      <c r="L10" s="140">
        <v>13.301</v>
      </c>
      <c r="M10" s="141">
        <v>81.719</v>
      </c>
    </row>
    <row r="11" spans="1:13" s="32" customFormat="1" ht="11.25" customHeight="1">
      <c r="A11" s="28" t="s">
        <v>9</v>
      </c>
      <c r="B11" s="29"/>
      <c r="C11" s="30">
        <v>0</v>
      </c>
      <c r="D11" s="30">
        <v>85</v>
      </c>
      <c r="E11" s="30">
        <v>6119</v>
      </c>
      <c r="F11" s="30">
        <v>677</v>
      </c>
      <c r="G11" s="30">
        <v>6881</v>
      </c>
      <c r="H11" s="31"/>
      <c r="I11" s="140">
        <v>0</v>
      </c>
      <c r="J11" s="140">
        <v>2.164</v>
      </c>
      <c r="K11" s="140">
        <v>155.848</v>
      </c>
      <c r="L11" s="140">
        <v>13.98</v>
      </c>
      <c r="M11" s="141">
        <v>171.992</v>
      </c>
    </row>
    <row r="12" spans="1:13" s="32" customFormat="1" ht="11.25" customHeight="1">
      <c r="A12" s="34" t="s">
        <v>10</v>
      </c>
      <c r="B12" s="29"/>
      <c r="C12" s="30">
        <v>32</v>
      </c>
      <c r="D12" s="30">
        <v>765</v>
      </c>
      <c r="E12" s="30">
        <v>2337</v>
      </c>
      <c r="F12" s="30">
        <v>24</v>
      </c>
      <c r="G12" s="30">
        <v>3158</v>
      </c>
      <c r="H12" s="31"/>
      <c r="I12" s="140">
        <v>0.523</v>
      </c>
      <c r="J12" s="140">
        <v>14.089</v>
      </c>
      <c r="K12" s="140">
        <v>44.805</v>
      </c>
      <c r="L12" s="140">
        <v>0.318</v>
      </c>
      <c r="M12" s="141">
        <v>59.735</v>
      </c>
    </row>
    <row r="13" spans="1:13" s="40" customFormat="1" ht="11.25" customHeight="1">
      <c r="A13" s="35" t="s">
        <v>11</v>
      </c>
      <c r="B13" s="36"/>
      <c r="C13" s="37">
        <v>57</v>
      </c>
      <c r="D13" s="37">
        <v>1524</v>
      </c>
      <c r="E13" s="37">
        <v>16769</v>
      </c>
      <c r="F13" s="37">
        <v>1373</v>
      </c>
      <c r="G13" s="142">
        <v>19723</v>
      </c>
      <c r="H13" s="39"/>
      <c r="I13" s="143">
        <v>0.921</v>
      </c>
      <c r="J13" s="144">
        <v>26.651</v>
      </c>
      <c r="K13" s="144">
        <v>383.264</v>
      </c>
      <c r="L13" s="144">
        <v>28.118000000000002</v>
      </c>
      <c r="M13" s="145">
        <v>438.95399999999995</v>
      </c>
    </row>
    <row r="14" spans="1:13" s="32" customFormat="1" ht="11.25" customHeight="1">
      <c r="A14" s="34"/>
      <c r="B14" s="29"/>
      <c r="C14" s="30"/>
      <c r="D14" s="30"/>
      <c r="E14" s="30"/>
      <c r="F14" s="30"/>
      <c r="G14" s="30"/>
      <c r="H14" s="31"/>
      <c r="I14" s="140"/>
      <c r="J14" s="140"/>
      <c r="K14" s="140"/>
      <c r="L14" s="140"/>
      <c r="M14" s="141"/>
    </row>
    <row r="15" spans="1:13" s="40" customFormat="1" ht="11.25" customHeight="1">
      <c r="A15" s="35" t="s">
        <v>12</v>
      </c>
      <c r="B15" s="36"/>
      <c r="C15" s="37">
        <v>0</v>
      </c>
      <c r="D15" s="37">
        <v>0</v>
      </c>
      <c r="E15" s="37">
        <v>844</v>
      </c>
      <c r="F15" s="37">
        <v>0</v>
      </c>
      <c r="G15" s="142">
        <v>844</v>
      </c>
      <c r="H15" s="39"/>
      <c r="I15" s="143">
        <v>0</v>
      </c>
      <c r="J15" s="144">
        <v>0</v>
      </c>
      <c r="K15" s="144">
        <v>12.5</v>
      </c>
      <c r="L15" s="144">
        <v>0</v>
      </c>
      <c r="M15" s="145">
        <v>12.5</v>
      </c>
    </row>
    <row r="16" spans="1:13" s="32" customFormat="1" ht="11.25" customHeight="1">
      <c r="A16" s="33"/>
      <c r="B16" s="29"/>
      <c r="C16" s="30"/>
      <c r="D16" s="30"/>
      <c r="E16" s="30"/>
      <c r="F16" s="30"/>
      <c r="G16" s="30"/>
      <c r="H16" s="31"/>
      <c r="I16" s="140"/>
      <c r="J16" s="140"/>
      <c r="K16" s="140"/>
      <c r="L16" s="140"/>
      <c r="M16" s="141"/>
    </row>
    <row r="17" spans="1:13" s="40" customFormat="1" ht="11.25" customHeight="1">
      <c r="A17" s="35" t="s">
        <v>13</v>
      </c>
      <c r="B17" s="36"/>
      <c r="C17" s="37">
        <v>0</v>
      </c>
      <c r="D17" s="37">
        <v>0</v>
      </c>
      <c r="E17" s="37">
        <v>0</v>
      </c>
      <c r="F17" s="37">
        <v>120</v>
      </c>
      <c r="G17" s="142">
        <v>120</v>
      </c>
      <c r="H17" s="39"/>
      <c r="I17" s="143">
        <v>0</v>
      </c>
      <c r="J17" s="144">
        <v>0</v>
      </c>
      <c r="K17" s="144">
        <v>0</v>
      </c>
      <c r="L17" s="144">
        <v>2.4</v>
      </c>
      <c r="M17" s="145">
        <v>2.4</v>
      </c>
    </row>
    <row r="18" spans="1:13" s="32" customFormat="1" ht="11.25" customHeight="1">
      <c r="A18" s="34"/>
      <c r="B18" s="29"/>
      <c r="C18" s="30"/>
      <c r="D18" s="30"/>
      <c r="E18" s="30"/>
      <c r="F18" s="30"/>
      <c r="G18" s="30"/>
      <c r="H18" s="31"/>
      <c r="I18" s="140"/>
      <c r="J18" s="140"/>
      <c r="K18" s="140"/>
      <c r="L18" s="140"/>
      <c r="M18" s="141"/>
    </row>
    <row r="19" spans="1:13" s="32" customFormat="1" ht="11.25" customHeight="1">
      <c r="A19" s="28" t="s">
        <v>14</v>
      </c>
      <c r="B19" s="29"/>
      <c r="C19" s="30">
        <v>0</v>
      </c>
      <c r="D19" s="30">
        <v>0</v>
      </c>
      <c r="E19" s="30">
        <v>425</v>
      </c>
      <c r="F19" s="30">
        <v>914</v>
      </c>
      <c r="G19" s="30">
        <v>1339</v>
      </c>
      <c r="H19" s="31"/>
      <c r="I19" s="140">
        <v>0</v>
      </c>
      <c r="J19" s="140">
        <v>0</v>
      </c>
      <c r="K19" s="140">
        <v>21.256</v>
      </c>
      <c r="L19" s="140">
        <v>39.838</v>
      </c>
      <c r="M19" s="141">
        <v>61.094</v>
      </c>
    </row>
    <row r="20" spans="1:13" s="32" customFormat="1" ht="11.25" customHeight="1">
      <c r="A20" s="34" t="s">
        <v>15</v>
      </c>
      <c r="B20" s="29"/>
      <c r="C20" s="30">
        <v>0</v>
      </c>
      <c r="D20" s="30">
        <v>25</v>
      </c>
      <c r="E20" s="30">
        <v>140</v>
      </c>
      <c r="F20" s="30">
        <v>0</v>
      </c>
      <c r="G20" s="30">
        <v>165</v>
      </c>
      <c r="H20" s="31"/>
      <c r="I20" s="140">
        <v>0</v>
      </c>
      <c r="J20" s="140">
        <v>0.517</v>
      </c>
      <c r="K20" s="140">
        <v>3.22</v>
      </c>
      <c r="L20" s="140">
        <v>0</v>
      </c>
      <c r="M20" s="141">
        <v>3.737</v>
      </c>
    </row>
    <row r="21" spans="1:13" s="32" customFormat="1" ht="11.25" customHeight="1">
      <c r="A21" s="34" t="s">
        <v>16</v>
      </c>
      <c r="B21" s="29"/>
      <c r="C21" s="30">
        <v>0</v>
      </c>
      <c r="D21" s="30">
        <v>80</v>
      </c>
      <c r="E21" s="30">
        <v>120</v>
      </c>
      <c r="F21" s="30">
        <v>10</v>
      </c>
      <c r="G21" s="30">
        <v>210</v>
      </c>
      <c r="H21" s="31"/>
      <c r="I21" s="140">
        <v>0</v>
      </c>
      <c r="J21" s="140">
        <v>1.64</v>
      </c>
      <c r="K21" s="140">
        <v>3</v>
      </c>
      <c r="L21" s="140">
        <v>0.23</v>
      </c>
      <c r="M21" s="141">
        <v>4.87</v>
      </c>
    </row>
    <row r="22" spans="1:13" s="40" customFormat="1" ht="11.25" customHeight="1">
      <c r="A22" s="35" t="s">
        <v>17</v>
      </c>
      <c r="B22" s="36"/>
      <c r="C22" s="37">
        <v>0</v>
      </c>
      <c r="D22" s="37">
        <v>105</v>
      </c>
      <c r="E22" s="37">
        <v>685</v>
      </c>
      <c r="F22" s="37">
        <v>924</v>
      </c>
      <c r="G22" s="142">
        <v>1714</v>
      </c>
      <c r="H22" s="146"/>
      <c r="I22" s="143">
        <v>0</v>
      </c>
      <c r="J22" s="144">
        <v>2.157</v>
      </c>
      <c r="K22" s="144">
        <v>27.476</v>
      </c>
      <c r="L22" s="144">
        <v>40.068</v>
      </c>
      <c r="M22" s="145">
        <v>69.70100000000001</v>
      </c>
    </row>
    <row r="23" spans="1:13" s="32" customFormat="1" ht="11.25" customHeight="1">
      <c r="A23" s="34"/>
      <c r="B23" s="29"/>
      <c r="C23" s="30"/>
      <c r="D23" s="30"/>
      <c r="E23" s="30"/>
      <c r="F23" s="30"/>
      <c r="G23" s="30"/>
      <c r="H23" s="31"/>
      <c r="I23" s="140"/>
      <c r="J23" s="140"/>
      <c r="K23" s="140"/>
      <c r="L23" s="140"/>
      <c r="M23" s="141"/>
    </row>
    <row r="24" spans="1:13" s="40" customFormat="1" ht="11.25" customHeight="1">
      <c r="A24" s="35" t="s">
        <v>18</v>
      </c>
      <c r="B24" s="36"/>
      <c r="C24" s="37">
        <v>0</v>
      </c>
      <c r="D24" s="37">
        <v>0</v>
      </c>
      <c r="E24" s="37">
        <v>247</v>
      </c>
      <c r="F24" s="37">
        <v>172</v>
      </c>
      <c r="G24" s="142">
        <v>419</v>
      </c>
      <c r="H24" s="39"/>
      <c r="I24" s="143">
        <v>0</v>
      </c>
      <c r="J24" s="144">
        <v>0</v>
      </c>
      <c r="K24" s="144">
        <v>8.664</v>
      </c>
      <c r="L24" s="144">
        <v>4.034</v>
      </c>
      <c r="M24" s="145">
        <v>12.698</v>
      </c>
    </row>
    <row r="25" spans="1:13" s="32" customFormat="1" ht="11.25" customHeight="1">
      <c r="A25" s="34"/>
      <c r="B25" s="29"/>
      <c r="C25" s="30"/>
      <c r="D25" s="30"/>
      <c r="E25" s="30"/>
      <c r="F25" s="30"/>
      <c r="G25" s="30"/>
      <c r="H25" s="31"/>
      <c r="I25" s="140"/>
      <c r="J25" s="140"/>
      <c r="K25" s="140"/>
      <c r="L25" s="140"/>
      <c r="M25" s="141"/>
    </row>
    <row r="26" spans="1:13" s="40" customFormat="1" ht="11.25" customHeight="1">
      <c r="A26" s="35" t="s">
        <v>19</v>
      </c>
      <c r="B26" s="36"/>
      <c r="C26" s="37">
        <v>0</v>
      </c>
      <c r="D26" s="37">
        <v>0</v>
      </c>
      <c r="E26" s="37">
        <v>770</v>
      </c>
      <c r="F26" s="37">
        <v>380</v>
      </c>
      <c r="G26" s="142">
        <v>1150</v>
      </c>
      <c r="H26" s="39"/>
      <c r="I26" s="143">
        <v>0</v>
      </c>
      <c r="J26" s="144">
        <v>0</v>
      </c>
      <c r="K26" s="144">
        <v>32</v>
      </c>
      <c r="L26" s="144">
        <v>17</v>
      </c>
      <c r="M26" s="145">
        <v>49</v>
      </c>
    </row>
    <row r="27" spans="1:13" s="32" customFormat="1" ht="11.25" customHeight="1">
      <c r="A27" s="34"/>
      <c r="B27" s="29"/>
      <c r="C27" s="30"/>
      <c r="D27" s="30"/>
      <c r="E27" s="30"/>
      <c r="F27" s="30"/>
      <c r="G27" s="30"/>
      <c r="H27" s="31"/>
      <c r="I27" s="140"/>
      <c r="J27" s="140"/>
      <c r="K27" s="140"/>
      <c r="L27" s="140"/>
      <c r="M27" s="141"/>
    </row>
    <row r="28" spans="1:13" s="32" customFormat="1" ht="11.25" customHeight="1">
      <c r="A28" s="34" t="s">
        <v>20</v>
      </c>
      <c r="B28" s="29"/>
      <c r="C28" s="30">
        <v>0</v>
      </c>
      <c r="D28" s="30">
        <v>0</v>
      </c>
      <c r="E28" s="30">
        <v>62</v>
      </c>
      <c r="F28" s="30">
        <v>0</v>
      </c>
      <c r="G28" s="30">
        <v>62</v>
      </c>
      <c r="H28" s="31"/>
      <c r="I28" s="140">
        <v>0</v>
      </c>
      <c r="J28" s="140">
        <v>0</v>
      </c>
      <c r="K28" s="140">
        <v>1.91</v>
      </c>
      <c r="L28" s="140">
        <v>0</v>
      </c>
      <c r="M28" s="141">
        <v>1.91</v>
      </c>
    </row>
    <row r="29" spans="1:13" s="32" customFormat="1" ht="11.25" customHeight="1">
      <c r="A29" s="34" t="s">
        <v>21</v>
      </c>
      <c r="B29" s="29"/>
      <c r="C29" s="30">
        <v>0</v>
      </c>
      <c r="D29" s="30">
        <v>0</v>
      </c>
      <c r="E29" s="30">
        <v>0</v>
      </c>
      <c r="F29" s="30">
        <v>240</v>
      </c>
      <c r="G29" s="30">
        <v>240</v>
      </c>
      <c r="H29" s="31"/>
      <c r="I29" s="140">
        <v>0</v>
      </c>
      <c r="J29" s="140">
        <v>0</v>
      </c>
      <c r="K29" s="140">
        <v>0</v>
      </c>
      <c r="L29" s="140">
        <v>5.208</v>
      </c>
      <c r="M29" s="141">
        <v>5.208</v>
      </c>
    </row>
    <row r="30" spans="1:13" s="32" customFormat="1" ht="11.25" customHeight="1">
      <c r="A30" s="34" t="s">
        <v>22</v>
      </c>
      <c r="B30" s="29"/>
      <c r="C30" s="30">
        <v>0</v>
      </c>
      <c r="D30" s="30">
        <v>0</v>
      </c>
      <c r="E30" s="30">
        <v>196</v>
      </c>
      <c r="F30" s="30">
        <v>69</v>
      </c>
      <c r="G30" s="30">
        <v>265</v>
      </c>
      <c r="H30" s="31"/>
      <c r="I30" s="140">
        <v>0</v>
      </c>
      <c r="J30" s="140">
        <v>0</v>
      </c>
      <c r="K30" s="140">
        <v>6.86</v>
      </c>
      <c r="L30" s="140">
        <v>2.415</v>
      </c>
      <c r="M30" s="141">
        <v>9.275</v>
      </c>
    </row>
    <row r="31" spans="1:13" s="40" customFormat="1" ht="11.25" customHeight="1">
      <c r="A31" s="41" t="s">
        <v>23</v>
      </c>
      <c r="B31" s="36"/>
      <c r="C31" s="37">
        <v>0</v>
      </c>
      <c r="D31" s="37">
        <v>0</v>
      </c>
      <c r="E31" s="37">
        <v>258</v>
      </c>
      <c r="F31" s="37">
        <v>309</v>
      </c>
      <c r="G31" s="142">
        <v>567</v>
      </c>
      <c r="H31" s="39"/>
      <c r="I31" s="143">
        <v>0</v>
      </c>
      <c r="J31" s="144">
        <v>0</v>
      </c>
      <c r="K31" s="144">
        <v>8.77</v>
      </c>
      <c r="L31" s="144">
        <v>7.623</v>
      </c>
      <c r="M31" s="145">
        <v>16.393</v>
      </c>
    </row>
    <row r="32" spans="1:13" s="32" customFormat="1" ht="11.25" customHeight="1">
      <c r="A32" s="34"/>
      <c r="B32" s="29"/>
      <c r="C32" s="30"/>
      <c r="D32" s="30"/>
      <c r="E32" s="30"/>
      <c r="F32" s="30"/>
      <c r="G32" s="30"/>
      <c r="H32" s="31"/>
      <c r="I32" s="140"/>
      <c r="J32" s="140"/>
      <c r="K32" s="140"/>
      <c r="L32" s="140"/>
      <c r="M32" s="141"/>
    </row>
    <row r="33" spans="1:13" s="32" customFormat="1" ht="11.25" customHeight="1">
      <c r="A33" s="34" t="s">
        <v>24</v>
      </c>
      <c r="B33" s="29"/>
      <c r="C33" s="30">
        <v>0</v>
      </c>
      <c r="D33" s="30">
        <v>110</v>
      </c>
      <c r="E33" s="30">
        <v>210</v>
      </c>
      <c r="F33" s="30">
        <v>40</v>
      </c>
      <c r="G33" s="30">
        <v>360</v>
      </c>
      <c r="H33" s="31"/>
      <c r="I33" s="140">
        <v>0</v>
      </c>
      <c r="J33" s="140">
        <v>2.2</v>
      </c>
      <c r="K33" s="140">
        <v>3.8</v>
      </c>
      <c r="L33" s="140">
        <v>0.725</v>
      </c>
      <c r="M33" s="141">
        <v>6.725</v>
      </c>
    </row>
    <row r="34" spans="1:13" s="32" customFormat="1" ht="11.25" customHeight="1">
      <c r="A34" s="34" t="s">
        <v>25</v>
      </c>
      <c r="B34" s="29"/>
      <c r="C34" s="30">
        <v>10</v>
      </c>
      <c r="D34" s="30">
        <v>13</v>
      </c>
      <c r="E34" s="30">
        <v>140</v>
      </c>
      <c r="F34" s="30">
        <v>42</v>
      </c>
      <c r="G34" s="30">
        <v>205</v>
      </c>
      <c r="H34" s="31"/>
      <c r="I34" s="140">
        <v>0.2</v>
      </c>
      <c r="J34" s="140">
        <v>0.285</v>
      </c>
      <c r="K34" s="140">
        <v>3.9</v>
      </c>
      <c r="L34" s="140">
        <v>0.63</v>
      </c>
      <c r="M34" s="141">
        <v>5.015</v>
      </c>
    </row>
    <row r="35" spans="1:13" s="32" customFormat="1" ht="11.25" customHeight="1">
      <c r="A35" s="34" t="s">
        <v>26</v>
      </c>
      <c r="B35" s="29"/>
      <c r="C35" s="30">
        <v>0</v>
      </c>
      <c r="D35" s="30">
        <v>5</v>
      </c>
      <c r="E35" s="30">
        <v>250</v>
      </c>
      <c r="F35" s="30">
        <v>10</v>
      </c>
      <c r="G35" s="30">
        <v>265</v>
      </c>
      <c r="H35" s="31"/>
      <c r="I35" s="140">
        <v>0</v>
      </c>
      <c r="J35" s="140">
        <v>0.09</v>
      </c>
      <c r="K35" s="140">
        <v>4.8</v>
      </c>
      <c r="L35" s="140">
        <v>0.19</v>
      </c>
      <c r="M35" s="141">
        <v>5.08</v>
      </c>
    </row>
    <row r="36" spans="1:13" s="32" customFormat="1" ht="11.25" customHeight="1">
      <c r="A36" s="34" t="s">
        <v>27</v>
      </c>
      <c r="B36" s="29"/>
      <c r="C36" s="30">
        <v>0</v>
      </c>
      <c r="D36" s="30">
        <v>20</v>
      </c>
      <c r="E36" s="30">
        <v>120</v>
      </c>
      <c r="F36" s="30">
        <v>0</v>
      </c>
      <c r="G36" s="30">
        <v>140</v>
      </c>
      <c r="H36" s="31"/>
      <c r="I36" s="140">
        <v>0</v>
      </c>
      <c r="J36" s="140">
        <v>0.485</v>
      </c>
      <c r="K36" s="140">
        <v>2.4</v>
      </c>
      <c r="L36" s="140">
        <v>0</v>
      </c>
      <c r="M36" s="141">
        <v>2.885</v>
      </c>
    </row>
    <row r="37" spans="1:13" s="40" customFormat="1" ht="11.25" customHeight="1">
      <c r="A37" s="35" t="s">
        <v>28</v>
      </c>
      <c r="B37" s="36"/>
      <c r="C37" s="37">
        <v>10</v>
      </c>
      <c r="D37" s="37">
        <v>148</v>
      </c>
      <c r="E37" s="37">
        <v>720</v>
      </c>
      <c r="F37" s="37">
        <v>92</v>
      </c>
      <c r="G37" s="142">
        <v>970</v>
      </c>
      <c r="H37" s="39"/>
      <c r="I37" s="143">
        <v>0.2</v>
      </c>
      <c r="J37" s="144">
        <v>3.06</v>
      </c>
      <c r="K37" s="144">
        <v>14.9</v>
      </c>
      <c r="L37" s="144">
        <v>1.545</v>
      </c>
      <c r="M37" s="145">
        <v>19.705</v>
      </c>
    </row>
    <row r="38" spans="1:13" s="32" customFormat="1" ht="11.25" customHeight="1">
      <c r="A38" s="34"/>
      <c r="B38" s="29"/>
      <c r="C38" s="30"/>
      <c r="D38" s="30"/>
      <c r="E38" s="30"/>
      <c r="F38" s="30"/>
      <c r="G38" s="30"/>
      <c r="H38" s="31"/>
      <c r="I38" s="140"/>
      <c r="J38" s="140"/>
      <c r="K38" s="140"/>
      <c r="L38" s="140"/>
      <c r="M38" s="141"/>
    </row>
    <row r="39" spans="1:13" s="40" customFormat="1" ht="11.25" customHeight="1">
      <c r="A39" s="35" t="s">
        <v>29</v>
      </c>
      <c r="B39" s="36"/>
      <c r="C39" s="37">
        <v>230</v>
      </c>
      <c r="D39" s="37">
        <v>1200</v>
      </c>
      <c r="E39" s="37">
        <v>0</v>
      </c>
      <c r="F39" s="37">
        <v>285</v>
      </c>
      <c r="G39" s="142">
        <v>1715</v>
      </c>
      <c r="H39" s="39"/>
      <c r="I39" s="143">
        <v>4.7</v>
      </c>
      <c r="J39" s="144">
        <v>43.5</v>
      </c>
      <c r="K39" s="144">
        <v>0</v>
      </c>
      <c r="L39" s="144">
        <v>8.9</v>
      </c>
      <c r="M39" s="145">
        <v>57.1</v>
      </c>
    </row>
    <row r="40" spans="1:13" s="32" customFormat="1" ht="11.25" customHeight="1">
      <c r="A40" s="34"/>
      <c r="B40" s="29"/>
      <c r="C40" s="30"/>
      <c r="D40" s="30"/>
      <c r="E40" s="30"/>
      <c r="F40" s="30"/>
      <c r="G40" s="30"/>
      <c r="H40" s="31"/>
      <c r="I40" s="140"/>
      <c r="J40" s="140"/>
      <c r="K40" s="140"/>
      <c r="L40" s="140"/>
      <c r="M40" s="141"/>
    </row>
    <row r="41" spans="1:13" s="32" customFormat="1" ht="11.25" customHeight="1">
      <c r="A41" s="28" t="s">
        <v>30</v>
      </c>
      <c r="B41" s="29"/>
      <c r="C41" s="30">
        <v>0</v>
      </c>
      <c r="D41" s="30">
        <v>6</v>
      </c>
      <c r="E41" s="30">
        <v>380</v>
      </c>
      <c r="F41" s="30">
        <v>1174</v>
      </c>
      <c r="G41" s="30">
        <v>1560</v>
      </c>
      <c r="H41" s="31"/>
      <c r="I41" s="140">
        <v>0</v>
      </c>
      <c r="J41" s="140">
        <v>0.183</v>
      </c>
      <c r="K41" s="140">
        <v>17.1</v>
      </c>
      <c r="L41" s="140">
        <v>57.526</v>
      </c>
      <c r="M41" s="141">
        <v>74.809</v>
      </c>
    </row>
    <row r="42" spans="1:13" s="32" customFormat="1" ht="11.25" customHeight="1">
      <c r="A42" s="34" t="s">
        <v>31</v>
      </c>
      <c r="B42" s="29"/>
      <c r="C42" s="30">
        <v>0</v>
      </c>
      <c r="D42" s="30">
        <v>0</v>
      </c>
      <c r="E42" s="30">
        <v>775</v>
      </c>
      <c r="F42" s="30">
        <v>1647</v>
      </c>
      <c r="G42" s="30">
        <v>2422</v>
      </c>
      <c r="H42" s="31"/>
      <c r="I42" s="140">
        <v>0</v>
      </c>
      <c r="J42" s="140">
        <v>0</v>
      </c>
      <c r="K42" s="140">
        <v>29.45</v>
      </c>
      <c r="L42" s="140">
        <v>62.586</v>
      </c>
      <c r="M42" s="141">
        <v>92.036</v>
      </c>
    </row>
    <row r="43" spans="1:13" s="32" customFormat="1" ht="11.25" customHeight="1">
      <c r="A43" s="34" t="s">
        <v>32</v>
      </c>
      <c r="B43" s="29"/>
      <c r="C43" s="30">
        <v>0</v>
      </c>
      <c r="D43" s="30">
        <v>0</v>
      </c>
      <c r="E43" s="30">
        <v>60</v>
      </c>
      <c r="F43" s="30">
        <v>1446</v>
      </c>
      <c r="G43" s="30">
        <v>1506</v>
      </c>
      <c r="H43" s="31"/>
      <c r="I43" s="140">
        <v>0</v>
      </c>
      <c r="J43" s="140">
        <v>0</v>
      </c>
      <c r="K43" s="140">
        <v>1.8</v>
      </c>
      <c r="L43" s="140">
        <v>65.07</v>
      </c>
      <c r="M43" s="141">
        <v>66.87</v>
      </c>
    </row>
    <row r="44" spans="1:13" s="32" customFormat="1" ht="11.25" customHeight="1">
      <c r="A44" s="34" t="s">
        <v>33</v>
      </c>
      <c r="B44" s="29"/>
      <c r="C44" s="30">
        <v>0</v>
      </c>
      <c r="D44" s="30">
        <v>0</v>
      </c>
      <c r="E44" s="30">
        <v>0</v>
      </c>
      <c r="F44" s="30">
        <v>883</v>
      </c>
      <c r="G44" s="30">
        <v>883</v>
      </c>
      <c r="H44" s="31"/>
      <c r="I44" s="140">
        <v>0</v>
      </c>
      <c r="J44" s="140">
        <v>0</v>
      </c>
      <c r="K44" s="140">
        <v>0</v>
      </c>
      <c r="L44" s="140">
        <v>30.905</v>
      </c>
      <c r="M44" s="141">
        <v>30.905</v>
      </c>
    </row>
    <row r="45" spans="1:13" s="32" customFormat="1" ht="11.25" customHeight="1">
      <c r="A45" s="34" t="s">
        <v>34</v>
      </c>
      <c r="B45" s="29"/>
      <c r="C45" s="30">
        <v>0</v>
      </c>
      <c r="D45" s="30">
        <v>0</v>
      </c>
      <c r="E45" s="30">
        <v>2100</v>
      </c>
      <c r="F45" s="30">
        <v>2800</v>
      </c>
      <c r="G45" s="30">
        <v>4900</v>
      </c>
      <c r="H45" s="31"/>
      <c r="I45" s="140">
        <v>0</v>
      </c>
      <c r="J45" s="140">
        <v>0</v>
      </c>
      <c r="K45" s="140">
        <v>100.8</v>
      </c>
      <c r="L45" s="140">
        <v>126</v>
      </c>
      <c r="M45" s="141">
        <v>226.8</v>
      </c>
    </row>
    <row r="46" spans="1:13" s="32" customFormat="1" ht="11.25" customHeight="1">
      <c r="A46" s="34" t="s">
        <v>35</v>
      </c>
      <c r="B46" s="29"/>
      <c r="C46" s="30">
        <v>0</v>
      </c>
      <c r="D46" s="30">
        <v>0</v>
      </c>
      <c r="E46" s="30">
        <v>398</v>
      </c>
      <c r="F46" s="30">
        <v>1730</v>
      </c>
      <c r="G46" s="30">
        <v>2128</v>
      </c>
      <c r="H46" s="31"/>
      <c r="I46" s="140">
        <v>0</v>
      </c>
      <c r="J46" s="140">
        <v>0</v>
      </c>
      <c r="K46" s="140">
        <v>13.93</v>
      </c>
      <c r="L46" s="140">
        <v>69.2</v>
      </c>
      <c r="M46" s="141">
        <v>83.13</v>
      </c>
    </row>
    <row r="47" spans="1:13" s="32" customFormat="1" ht="11.25" customHeight="1">
      <c r="A47" s="34" t="s">
        <v>36</v>
      </c>
      <c r="B47" s="29"/>
      <c r="C47" s="30">
        <v>0</v>
      </c>
      <c r="D47" s="30">
        <v>0</v>
      </c>
      <c r="E47" s="30">
        <v>0</v>
      </c>
      <c r="F47" s="30">
        <v>405</v>
      </c>
      <c r="G47" s="30">
        <v>405</v>
      </c>
      <c r="H47" s="31"/>
      <c r="I47" s="140">
        <v>0</v>
      </c>
      <c r="J47" s="140">
        <v>0</v>
      </c>
      <c r="K47" s="140">
        <v>0</v>
      </c>
      <c r="L47" s="140">
        <v>18.833</v>
      </c>
      <c r="M47" s="141">
        <v>18.833</v>
      </c>
    </row>
    <row r="48" spans="1:13" s="32" customFormat="1" ht="11.25" customHeight="1">
      <c r="A48" s="34" t="s">
        <v>37</v>
      </c>
      <c r="B48" s="29"/>
      <c r="C48" s="30">
        <v>0</v>
      </c>
      <c r="D48" s="30">
        <v>0</v>
      </c>
      <c r="E48" s="30">
        <v>2800</v>
      </c>
      <c r="F48" s="30">
        <v>2765</v>
      </c>
      <c r="G48" s="30">
        <v>5565</v>
      </c>
      <c r="H48" s="31"/>
      <c r="I48" s="140">
        <v>0</v>
      </c>
      <c r="J48" s="140">
        <v>0</v>
      </c>
      <c r="K48" s="140">
        <v>131.6</v>
      </c>
      <c r="L48" s="140">
        <v>116.13</v>
      </c>
      <c r="M48" s="141">
        <v>247.73</v>
      </c>
    </row>
    <row r="49" spans="1:13" s="32" customFormat="1" ht="11.25" customHeight="1">
      <c r="A49" s="34" t="s">
        <v>38</v>
      </c>
      <c r="B49" s="29"/>
      <c r="C49" s="30">
        <v>0</v>
      </c>
      <c r="D49" s="30">
        <v>0</v>
      </c>
      <c r="E49" s="30">
        <v>445</v>
      </c>
      <c r="F49" s="30">
        <v>612</v>
      </c>
      <c r="G49" s="30">
        <v>1057</v>
      </c>
      <c r="H49" s="31"/>
      <c r="I49" s="140">
        <v>0</v>
      </c>
      <c r="J49" s="140">
        <v>0</v>
      </c>
      <c r="K49" s="140">
        <v>20.025</v>
      </c>
      <c r="L49" s="140">
        <v>26.316</v>
      </c>
      <c r="M49" s="141">
        <v>46.341</v>
      </c>
    </row>
    <row r="50" spans="1:13" s="40" customFormat="1" ht="11.25" customHeight="1">
      <c r="A50" s="41" t="s">
        <v>39</v>
      </c>
      <c r="B50" s="36"/>
      <c r="C50" s="37">
        <v>0</v>
      </c>
      <c r="D50" s="37">
        <v>6</v>
      </c>
      <c r="E50" s="37">
        <v>6958</v>
      </c>
      <c r="F50" s="37">
        <v>13462</v>
      </c>
      <c r="G50" s="142">
        <v>20426</v>
      </c>
      <c r="H50" s="39"/>
      <c r="I50" s="143">
        <v>0</v>
      </c>
      <c r="J50" s="144">
        <v>0.183</v>
      </c>
      <c r="K50" s="144">
        <v>314.7049999999999</v>
      </c>
      <c r="L50" s="144">
        <v>572.566</v>
      </c>
      <c r="M50" s="145">
        <v>887.454</v>
      </c>
    </row>
    <row r="51" spans="1:13" s="32" customFormat="1" ht="11.25" customHeight="1">
      <c r="A51" s="34"/>
      <c r="B51" s="42"/>
      <c r="C51" s="43"/>
      <c r="D51" s="43"/>
      <c r="E51" s="43"/>
      <c r="F51" s="43"/>
      <c r="G51" s="43"/>
      <c r="H51" s="31"/>
      <c r="I51" s="140"/>
      <c r="J51" s="140"/>
      <c r="K51" s="140"/>
      <c r="L51" s="140"/>
      <c r="M51" s="141"/>
    </row>
    <row r="52" spans="1:13" s="40" customFormat="1" ht="11.25" customHeight="1">
      <c r="A52" s="35" t="s">
        <v>40</v>
      </c>
      <c r="B52" s="36"/>
      <c r="C52" s="37">
        <v>0</v>
      </c>
      <c r="D52" s="37">
        <v>0</v>
      </c>
      <c r="E52" s="37">
        <v>66</v>
      </c>
      <c r="F52" s="37">
        <v>30</v>
      </c>
      <c r="G52" s="142">
        <v>96</v>
      </c>
      <c r="H52" s="39"/>
      <c r="I52" s="143">
        <v>0</v>
      </c>
      <c r="J52" s="144">
        <v>0</v>
      </c>
      <c r="K52" s="144">
        <v>1.891</v>
      </c>
      <c r="L52" s="144">
        <v>0.77</v>
      </c>
      <c r="M52" s="145">
        <v>2.661</v>
      </c>
    </row>
    <row r="53" spans="1:13" s="32" customFormat="1" ht="11.25" customHeight="1">
      <c r="A53" s="34"/>
      <c r="B53" s="29"/>
      <c r="C53" s="30"/>
      <c r="D53" s="30"/>
      <c r="E53" s="30"/>
      <c r="F53" s="30"/>
      <c r="G53" s="30"/>
      <c r="H53" s="31"/>
      <c r="I53" s="140"/>
      <c r="J53" s="140"/>
      <c r="K53" s="140"/>
      <c r="L53" s="140"/>
      <c r="M53" s="141"/>
    </row>
    <row r="54" spans="1:13" s="32" customFormat="1" ht="11.25" customHeight="1">
      <c r="A54" s="34" t="s">
        <v>41</v>
      </c>
      <c r="B54" s="29"/>
      <c r="C54" s="30">
        <v>0</v>
      </c>
      <c r="D54" s="30">
        <v>0</v>
      </c>
      <c r="E54" s="30">
        <v>1200</v>
      </c>
      <c r="F54" s="30">
        <v>344</v>
      </c>
      <c r="G54" s="30">
        <v>1544</v>
      </c>
      <c r="H54" s="31"/>
      <c r="I54" s="140">
        <v>0</v>
      </c>
      <c r="J54" s="140">
        <v>0</v>
      </c>
      <c r="K54" s="140">
        <v>37.2</v>
      </c>
      <c r="L54" s="140">
        <v>9.976</v>
      </c>
      <c r="M54" s="141">
        <v>47.176</v>
      </c>
    </row>
    <row r="55" spans="1:13" s="32" customFormat="1" ht="11.25" customHeight="1">
      <c r="A55" s="34" t="s">
        <v>42</v>
      </c>
      <c r="B55" s="29"/>
      <c r="C55" s="30">
        <v>0</v>
      </c>
      <c r="D55" s="30">
        <v>10</v>
      </c>
      <c r="E55" s="30">
        <v>136</v>
      </c>
      <c r="F55" s="30">
        <v>281</v>
      </c>
      <c r="G55" s="30">
        <v>427</v>
      </c>
      <c r="H55" s="31"/>
      <c r="I55" s="140">
        <v>0</v>
      </c>
      <c r="J55" s="140">
        <v>0.3</v>
      </c>
      <c r="K55" s="140">
        <v>4.08</v>
      </c>
      <c r="L55" s="140">
        <v>8.43</v>
      </c>
      <c r="M55" s="141">
        <v>12.81</v>
      </c>
    </row>
    <row r="56" spans="1:13" s="32" customFormat="1" ht="11.25" customHeight="1">
      <c r="A56" s="34" t="s">
        <v>43</v>
      </c>
      <c r="B56" s="29"/>
      <c r="C56" s="30">
        <v>0</v>
      </c>
      <c r="D56" s="30">
        <v>0</v>
      </c>
      <c r="E56" s="30">
        <v>100</v>
      </c>
      <c r="F56" s="30">
        <v>102</v>
      </c>
      <c r="G56" s="30">
        <v>202</v>
      </c>
      <c r="H56" s="31"/>
      <c r="I56" s="140">
        <v>0</v>
      </c>
      <c r="J56" s="140">
        <v>0</v>
      </c>
      <c r="K56" s="140">
        <v>1.028</v>
      </c>
      <c r="L56" s="140">
        <v>1.25</v>
      </c>
      <c r="M56" s="141">
        <v>2.278</v>
      </c>
    </row>
    <row r="57" spans="1:13" s="32" customFormat="1" ht="11.25" customHeight="1">
      <c r="A57" s="34" t="s">
        <v>44</v>
      </c>
      <c r="B57" s="29"/>
      <c r="C57" s="30">
        <v>0</v>
      </c>
      <c r="D57" s="30">
        <v>0</v>
      </c>
      <c r="E57" s="30">
        <v>58</v>
      </c>
      <c r="F57" s="30">
        <v>0</v>
      </c>
      <c r="G57" s="30">
        <v>58</v>
      </c>
      <c r="H57" s="31"/>
      <c r="I57" s="140">
        <v>0</v>
      </c>
      <c r="J57" s="140">
        <v>0</v>
      </c>
      <c r="K57" s="140">
        <v>1.392</v>
      </c>
      <c r="L57" s="140">
        <v>0</v>
      </c>
      <c r="M57" s="141">
        <v>1.392</v>
      </c>
    </row>
    <row r="58" spans="1:13" s="32" customFormat="1" ht="11.25" customHeight="1">
      <c r="A58" s="34" t="s">
        <v>45</v>
      </c>
      <c r="B58" s="29"/>
      <c r="C58" s="30">
        <v>0</v>
      </c>
      <c r="D58" s="30">
        <v>145</v>
      </c>
      <c r="E58" s="30">
        <v>137</v>
      </c>
      <c r="F58" s="30">
        <v>102</v>
      </c>
      <c r="G58" s="30">
        <v>384</v>
      </c>
      <c r="H58" s="31"/>
      <c r="I58" s="140">
        <v>0</v>
      </c>
      <c r="J58" s="140">
        <v>4.64</v>
      </c>
      <c r="K58" s="140">
        <v>4.11</v>
      </c>
      <c r="L58" s="140">
        <v>3.57</v>
      </c>
      <c r="M58" s="141">
        <v>12.32</v>
      </c>
    </row>
    <row r="59" spans="1:13" s="40" customFormat="1" ht="11.25" customHeight="1">
      <c r="A59" s="35" t="s">
        <v>46</v>
      </c>
      <c r="B59" s="36"/>
      <c r="C59" s="37">
        <v>0</v>
      </c>
      <c r="D59" s="37">
        <v>155</v>
      </c>
      <c r="E59" s="37">
        <v>1631</v>
      </c>
      <c r="F59" s="37">
        <v>829</v>
      </c>
      <c r="G59" s="142">
        <v>2615</v>
      </c>
      <c r="H59" s="39"/>
      <c r="I59" s="143">
        <v>0</v>
      </c>
      <c r="J59" s="144">
        <v>4.9399999999999995</v>
      </c>
      <c r="K59" s="144">
        <v>47.81</v>
      </c>
      <c r="L59" s="144">
        <v>23.226</v>
      </c>
      <c r="M59" s="145">
        <v>75.976</v>
      </c>
    </row>
    <row r="60" spans="1:13" s="32" customFormat="1" ht="11.25" customHeight="1">
      <c r="A60" s="34"/>
      <c r="B60" s="29"/>
      <c r="C60" s="30"/>
      <c r="D60" s="30"/>
      <c r="E60" s="30"/>
      <c r="F60" s="30"/>
      <c r="G60" s="30"/>
      <c r="H60" s="31"/>
      <c r="I60" s="140"/>
      <c r="J60" s="140"/>
      <c r="K60" s="140"/>
      <c r="L60" s="140"/>
      <c r="M60" s="141"/>
    </row>
    <row r="61" spans="1:13" s="32" customFormat="1" ht="11.25" customHeight="1">
      <c r="A61" s="34" t="s">
        <v>47</v>
      </c>
      <c r="B61" s="29"/>
      <c r="C61" s="30">
        <v>0</v>
      </c>
      <c r="D61" s="30">
        <v>189</v>
      </c>
      <c r="E61" s="30">
        <v>390</v>
      </c>
      <c r="F61" s="30">
        <v>198</v>
      </c>
      <c r="G61" s="30">
        <v>777</v>
      </c>
      <c r="H61" s="31"/>
      <c r="I61" s="140">
        <v>0</v>
      </c>
      <c r="J61" s="140">
        <v>4.725</v>
      </c>
      <c r="K61" s="140">
        <v>9.75</v>
      </c>
      <c r="L61" s="140">
        <v>4.95</v>
      </c>
      <c r="M61" s="141">
        <v>19.425</v>
      </c>
    </row>
    <row r="62" spans="1:13" s="32" customFormat="1" ht="11.25" customHeight="1">
      <c r="A62" s="34" t="s">
        <v>48</v>
      </c>
      <c r="B62" s="29"/>
      <c r="C62" s="30">
        <v>0</v>
      </c>
      <c r="D62" s="30">
        <v>176</v>
      </c>
      <c r="E62" s="30">
        <v>97</v>
      </c>
      <c r="F62" s="30">
        <v>101</v>
      </c>
      <c r="G62" s="30">
        <v>374</v>
      </c>
      <c r="H62" s="31"/>
      <c r="I62" s="140">
        <v>0</v>
      </c>
      <c r="J62" s="140">
        <v>5.914</v>
      </c>
      <c r="K62" s="140">
        <v>2.059</v>
      </c>
      <c r="L62" s="140">
        <v>1.321</v>
      </c>
      <c r="M62" s="141">
        <v>9.294</v>
      </c>
    </row>
    <row r="63" spans="1:13" s="32" customFormat="1" ht="11.25" customHeight="1">
      <c r="A63" s="34" t="s">
        <v>49</v>
      </c>
      <c r="B63" s="29"/>
      <c r="C63" s="30">
        <v>0</v>
      </c>
      <c r="D63" s="30">
        <v>918</v>
      </c>
      <c r="E63" s="30">
        <v>0</v>
      </c>
      <c r="F63" s="30">
        <v>84</v>
      </c>
      <c r="G63" s="30">
        <v>1002</v>
      </c>
      <c r="H63" s="31"/>
      <c r="I63" s="140">
        <v>0</v>
      </c>
      <c r="J63" s="140">
        <v>31.278</v>
      </c>
      <c r="K63" s="140">
        <v>0</v>
      </c>
      <c r="L63" s="140">
        <v>1.134</v>
      </c>
      <c r="M63" s="141">
        <v>32.412</v>
      </c>
    </row>
    <row r="64" spans="1:13" s="40" customFormat="1" ht="11.25" customHeight="1">
      <c r="A64" s="35" t="s">
        <v>50</v>
      </c>
      <c r="B64" s="36"/>
      <c r="C64" s="37">
        <v>0</v>
      </c>
      <c r="D64" s="37">
        <v>1283</v>
      </c>
      <c r="E64" s="37">
        <v>487</v>
      </c>
      <c r="F64" s="37">
        <v>383</v>
      </c>
      <c r="G64" s="142">
        <v>2153</v>
      </c>
      <c r="H64" s="39"/>
      <c r="I64" s="143">
        <v>0</v>
      </c>
      <c r="J64" s="144">
        <v>41.917</v>
      </c>
      <c r="K64" s="144">
        <v>11.809000000000001</v>
      </c>
      <c r="L64" s="144">
        <v>7.404999999999999</v>
      </c>
      <c r="M64" s="145">
        <v>61.131</v>
      </c>
    </row>
    <row r="65" spans="1:13" s="32" customFormat="1" ht="11.25" customHeight="1">
      <c r="A65" s="34"/>
      <c r="B65" s="29"/>
      <c r="C65" s="30"/>
      <c r="D65" s="30"/>
      <c r="E65" s="30"/>
      <c r="F65" s="30"/>
      <c r="G65" s="30"/>
      <c r="H65" s="31"/>
      <c r="I65" s="140"/>
      <c r="J65" s="140"/>
      <c r="K65" s="140"/>
      <c r="L65" s="140"/>
      <c r="M65" s="141"/>
    </row>
    <row r="66" spans="1:13" s="40" customFormat="1" ht="11.25" customHeight="1">
      <c r="A66" s="35" t="s">
        <v>51</v>
      </c>
      <c r="B66" s="36"/>
      <c r="C66" s="37">
        <v>1150</v>
      </c>
      <c r="D66" s="37">
        <v>2840</v>
      </c>
      <c r="E66" s="37">
        <v>1020</v>
      </c>
      <c r="F66" s="37">
        <v>333</v>
      </c>
      <c r="G66" s="142">
        <v>5343</v>
      </c>
      <c r="H66" s="39"/>
      <c r="I66" s="143">
        <v>24.475</v>
      </c>
      <c r="J66" s="144">
        <v>98.832</v>
      </c>
      <c r="K66" s="144">
        <v>36.54</v>
      </c>
      <c r="L66" s="144">
        <v>9.657</v>
      </c>
      <c r="M66" s="145">
        <v>169.504</v>
      </c>
    </row>
    <row r="67" spans="1:13" s="32" customFormat="1" ht="11.25" customHeight="1">
      <c r="A67" s="34"/>
      <c r="B67" s="29"/>
      <c r="C67" s="30"/>
      <c r="D67" s="30"/>
      <c r="E67" s="30"/>
      <c r="F67" s="30"/>
      <c r="G67" s="30"/>
      <c r="H67" s="31"/>
      <c r="I67" s="140"/>
      <c r="J67" s="140"/>
      <c r="K67" s="140"/>
      <c r="L67" s="140"/>
      <c r="M67" s="141"/>
    </row>
    <row r="68" spans="1:13" s="32" customFormat="1" ht="11.25" customHeight="1">
      <c r="A68" s="34" t="s">
        <v>52</v>
      </c>
      <c r="B68" s="29"/>
      <c r="C68" s="30">
        <v>0</v>
      </c>
      <c r="D68" s="30">
        <v>0</v>
      </c>
      <c r="E68" s="30">
        <v>615</v>
      </c>
      <c r="F68" s="30">
        <v>0</v>
      </c>
      <c r="G68" s="30">
        <v>615</v>
      </c>
      <c r="H68" s="31"/>
      <c r="I68" s="140">
        <v>0</v>
      </c>
      <c r="J68" s="140">
        <v>0</v>
      </c>
      <c r="K68" s="140">
        <v>21</v>
      </c>
      <c r="L68" s="140">
        <v>0</v>
      </c>
      <c r="M68" s="141">
        <v>21</v>
      </c>
    </row>
    <row r="69" spans="1:13" s="32" customFormat="1" ht="11.25" customHeight="1">
      <c r="A69" s="34" t="s">
        <v>53</v>
      </c>
      <c r="B69" s="29"/>
      <c r="C69" s="30">
        <v>0</v>
      </c>
      <c r="D69" s="30">
        <v>0</v>
      </c>
      <c r="E69" s="30">
        <v>155</v>
      </c>
      <c r="F69" s="30">
        <v>0</v>
      </c>
      <c r="G69" s="30">
        <v>155</v>
      </c>
      <c r="H69" s="31"/>
      <c r="I69" s="140">
        <v>0</v>
      </c>
      <c r="J69" s="140">
        <v>0</v>
      </c>
      <c r="K69" s="140">
        <v>5</v>
      </c>
      <c r="L69" s="140">
        <v>0</v>
      </c>
      <c r="M69" s="141">
        <v>5</v>
      </c>
    </row>
    <row r="70" spans="1:13" s="40" customFormat="1" ht="11.25" customHeight="1">
      <c r="A70" s="35" t="s">
        <v>54</v>
      </c>
      <c r="B70" s="36"/>
      <c r="C70" s="37">
        <v>0</v>
      </c>
      <c r="D70" s="37">
        <v>0</v>
      </c>
      <c r="E70" s="37">
        <v>770</v>
      </c>
      <c r="F70" s="37">
        <v>0</v>
      </c>
      <c r="G70" s="142">
        <v>770</v>
      </c>
      <c r="H70" s="39"/>
      <c r="I70" s="143">
        <v>0</v>
      </c>
      <c r="J70" s="144">
        <v>0</v>
      </c>
      <c r="K70" s="144">
        <v>26</v>
      </c>
      <c r="L70" s="144">
        <v>0</v>
      </c>
      <c r="M70" s="145">
        <v>26</v>
      </c>
    </row>
    <row r="71" spans="1:13" s="32" customFormat="1" ht="11.25" customHeight="1">
      <c r="A71" s="34"/>
      <c r="B71" s="29"/>
      <c r="C71" s="30"/>
      <c r="D71" s="30"/>
      <c r="E71" s="30"/>
      <c r="F71" s="30"/>
      <c r="G71" s="30"/>
      <c r="H71" s="31"/>
      <c r="I71" s="140"/>
      <c r="J71" s="140"/>
      <c r="K71" s="140"/>
      <c r="L71" s="140"/>
      <c r="M71" s="141"/>
    </row>
    <row r="72" spans="1:13" s="32" customFormat="1" ht="11.25" customHeight="1">
      <c r="A72" s="34" t="s">
        <v>55</v>
      </c>
      <c r="B72" s="29"/>
      <c r="C72" s="30">
        <v>44</v>
      </c>
      <c r="D72" s="30">
        <v>314</v>
      </c>
      <c r="E72" s="30">
        <v>210</v>
      </c>
      <c r="F72" s="30">
        <v>65</v>
      </c>
      <c r="G72" s="30">
        <v>633</v>
      </c>
      <c r="H72" s="31"/>
      <c r="I72" s="140">
        <v>0.93</v>
      </c>
      <c r="J72" s="140">
        <v>12.365</v>
      </c>
      <c r="K72" s="140">
        <v>5.307</v>
      </c>
      <c r="L72" s="140">
        <v>1.524</v>
      </c>
      <c r="M72" s="141">
        <v>20.126</v>
      </c>
    </row>
    <row r="73" spans="1:13" s="32" customFormat="1" ht="11.25" customHeight="1">
      <c r="A73" s="34" t="s">
        <v>56</v>
      </c>
      <c r="B73" s="29"/>
      <c r="C73" s="30">
        <v>500</v>
      </c>
      <c r="D73" s="30">
        <v>948</v>
      </c>
      <c r="E73" s="30">
        <v>97</v>
      </c>
      <c r="F73" s="30">
        <v>375</v>
      </c>
      <c r="G73" s="30">
        <v>1920</v>
      </c>
      <c r="H73" s="31"/>
      <c r="I73" s="140">
        <v>12</v>
      </c>
      <c r="J73" s="140">
        <v>23.7</v>
      </c>
      <c r="K73" s="140">
        <v>4.85</v>
      </c>
      <c r="L73" s="140">
        <v>9.15</v>
      </c>
      <c r="M73" s="141">
        <v>49.7</v>
      </c>
    </row>
    <row r="74" spans="1:13" s="32" customFormat="1" ht="11.25" customHeight="1">
      <c r="A74" s="34" t="s">
        <v>57</v>
      </c>
      <c r="B74" s="29"/>
      <c r="C74" s="30">
        <v>0</v>
      </c>
      <c r="D74" s="30">
        <v>120</v>
      </c>
      <c r="E74" s="30">
        <v>455</v>
      </c>
      <c r="F74" s="30">
        <v>85</v>
      </c>
      <c r="G74" s="30">
        <v>660</v>
      </c>
      <c r="H74" s="31"/>
      <c r="I74" s="140">
        <v>0</v>
      </c>
      <c r="J74" s="140">
        <v>4.2</v>
      </c>
      <c r="K74" s="140">
        <v>18.2</v>
      </c>
      <c r="L74" s="140">
        <v>2.975</v>
      </c>
      <c r="M74" s="141">
        <v>25.375</v>
      </c>
    </row>
    <row r="75" spans="1:13" s="32" customFormat="1" ht="11.25" customHeight="1">
      <c r="A75" s="34" t="s">
        <v>58</v>
      </c>
      <c r="B75" s="29"/>
      <c r="C75" s="30">
        <v>102</v>
      </c>
      <c r="D75" s="30">
        <v>48</v>
      </c>
      <c r="E75" s="30">
        <v>543</v>
      </c>
      <c r="F75" s="30">
        <v>60</v>
      </c>
      <c r="G75" s="30">
        <v>753</v>
      </c>
      <c r="H75" s="31"/>
      <c r="I75" s="140">
        <v>4.377</v>
      </c>
      <c r="J75" s="140">
        <v>0.816</v>
      </c>
      <c r="K75" s="140">
        <v>13.912</v>
      </c>
      <c r="L75" s="140">
        <v>1.504</v>
      </c>
      <c r="M75" s="141">
        <v>20.609</v>
      </c>
    </row>
    <row r="76" spans="1:13" s="32" customFormat="1" ht="11.25" customHeight="1">
      <c r="A76" s="34" t="s">
        <v>59</v>
      </c>
      <c r="B76" s="29"/>
      <c r="C76" s="30">
        <v>30</v>
      </c>
      <c r="D76" s="30">
        <v>235</v>
      </c>
      <c r="E76" s="30">
        <v>120</v>
      </c>
      <c r="F76" s="30">
        <v>70</v>
      </c>
      <c r="G76" s="30">
        <v>455</v>
      </c>
      <c r="H76" s="31"/>
      <c r="I76" s="140">
        <v>0.96</v>
      </c>
      <c r="J76" s="140">
        <v>9.87</v>
      </c>
      <c r="K76" s="140">
        <v>3.6</v>
      </c>
      <c r="L76" s="140">
        <v>2.1</v>
      </c>
      <c r="M76" s="141">
        <v>16.53</v>
      </c>
    </row>
    <row r="77" spans="1:13" s="32" customFormat="1" ht="11.25" customHeight="1">
      <c r="A77" s="34" t="s">
        <v>60</v>
      </c>
      <c r="B77" s="29"/>
      <c r="C77" s="30">
        <v>0</v>
      </c>
      <c r="D77" s="30">
        <v>5</v>
      </c>
      <c r="E77" s="30">
        <v>60</v>
      </c>
      <c r="F77" s="30">
        <v>25</v>
      </c>
      <c r="G77" s="30">
        <v>90</v>
      </c>
      <c r="H77" s="31"/>
      <c r="I77" s="140">
        <v>0</v>
      </c>
      <c r="J77" s="140">
        <v>0.1</v>
      </c>
      <c r="K77" s="140">
        <v>1.33</v>
      </c>
      <c r="L77" s="140">
        <v>0.55</v>
      </c>
      <c r="M77" s="141">
        <v>1.98</v>
      </c>
    </row>
    <row r="78" spans="1:13" s="32" customFormat="1" ht="11.25" customHeight="1">
      <c r="A78" s="34" t="s">
        <v>61</v>
      </c>
      <c r="B78" s="29"/>
      <c r="C78" s="30">
        <v>350</v>
      </c>
      <c r="D78" s="30">
        <v>270</v>
      </c>
      <c r="E78" s="30">
        <v>415</v>
      </c>
      <c r="F78" s="30">
        <v>245</v>
      </c>
      <c r="G78" s="30">
        <v>1280</v>
      </c>
      <c r="H78" s="31"/>
      <c r="I78" s="140">
        <v>9.45</v>
      </c>
      <c r="J78" s="140">
        <v>7.56</v>
      </c>
      <c r="K78" s="140">
        <v>11.993</v>
      </c>
      <c r="L78" s="140">
        <v>6.125</v>
      </c>
      <c r="M78" s="141">
        <v>35.128</v>
      </c>
    </row>
    <row r="79" spans="1:13" s="32" customFormat="1" ht="11.25" customHeight="1">
      <c r="A79" s="34" t="s">
        <v>62</v>
      </c>
      <c r="B79" s="29"/>
      <c r="C79" s="30">
        <v>183</v>
      </c>
      <c r="D79" s="30">
        <v>4334</v>
      </c>
      <c r="E79" s="30">
        <v>747</v>
      </c>
      <c r="F79" s="30">
        <v>104</v>
      </c>
      <c r="G79" s="30">
        <v>5368</v>
      </c>
      <c r="H79" s="31"/>
      <c r="I79" s="140">
        <v>3.654</v>
      </c>
      <c r="J79" s="140">
        <v>161.539</v>
      </c>
      <c r="K79" s="140">
        <v>23.33</v>
      </c>
      <c r="L79" s="140">
        <v>5.18</v>
      </c>
      <c r="M79" s="141">
        <v>193.703</v>
      </c>
    </row>
    <row r="80" spans="1:13" s="40" customFormat="1" ht="11.25" customHeight="1">
      <c r="A80" s="41" t="s">
        <v>63</v>
      </c>
      <c r="B80" s="36"/>
      <c r="C80" s="37">
        <v>1209</v>
      </c>
      <c r="D80" s="37">
        <v>6274</v>
      </c>
      <c r="E80" s="37">
        <v>2647</v>
      </c>
      <c r="F80" s="37">
        <v>1029</v>
      </c>
      <c r="G80" s="142">
        <v>11159</v>
      </c>
      <c r="H80" s="39"/>
      <c r="I80" s="143">
        <v>31.371</v>
      </c>
      <c r="J80" s="144">
        <v>220.14999999999998</v>
      </c>
      <c r="K80" s="144">
        <v>82.52199999999999</v>
      </c>
      <c r="L80" s="144">
        <v>29.108</v>
      </c>
      <c r="M80" s="145">
        <v>363.15099999999995</v>
      </c>
    </row>
    <row r="81" spans="1:13" s="32" customFormat="1" ht="11.25" customHeight="1">
      <c r="A81" s="34"/>
      <c r="B81" s="29"/>
      <c r="C81" s="30"/>
      <c r="D81" s="30"/>
      <c r="E81" s="30"/>
      <c r="F81" s="30"/>
      <c r="G81" s="30"/>
      <c r="H81" s="31"/>
      <c r="I81" s="140"/>
      <c r="J81" s="140"/>
      <c r="K81" s="140"/>
      <c r="L81" s="140"/>
      <c r="M81" s="141"/>
    </row>
    <row r="82" spans="1:13" s="32" customFormat="1" ht="11.25" customHeight="1">
      <c r="A82" s="34" t="s">
        <v>64</v>
      </c>
      <c r="B82" s="29"/>
      <c r="C82" s="30">
        <v>588</v>
      </c>
      <c r="D82" s="30">
        <v>347</v>
      </c>
      <c r="E82" s="30">
        <v>309</v>
      </c>
      <c r="F82" s="30">
        <v>186</v>
      </c>
      <c r="G82" s="30">
        <v>1430</v>
      </c>
      <c r="H82" s="31"/>
      <c r="I82" s="140">
        <v>21.266</v>
      </c>
      <c r="J82" s="140">
        <v>14.735</v>
      </c>
      <c r="K82" s="140">
        <v>8.179</v>
      </c>
      <c r="L82" s="140">
        <v>4.241</v>
      </c>
      <c r="M82" s="141">
        <v>48.421</v>
      </c>
    </row>
    <row r="83" spans="1:13" s="32" customFormat="1" ht="11.25" customHeight="1">
      <c r="A83" s="34" t="s">
        <v>65</v>
      </c>
      <c r="B83" s="29"/>
      <c r="C83" s="30">
        <v>725</v>
      </c>
      <c r="D83" s="30">
        <v>1575</v>
      </c>
      <c r="E83" s="30">
        <v>62</v>
      </c>
      <c r="F83" s="30">
        <v>486</v>
      </c>
      <c r="G83" s="30">
        <v>2848</v>
      </c>
      <c r="H83" s="31"/>
      <c r="I83" s="140">
        <v>13.45</v>
      </c>
      <c r="J83" s="140">
        <v>28.8</v>
      </c>
      <c r="K83" s="140">
        <v>1.324</v>
      </c>
      <c r="L83" s="140">
        <v>8.871</v>
      </c>
      <c r="M83" s="141">
        <v>52.445</v>
      </c>
    </row>
    <row r="84" spans="1:13" s="40" customFormat="1" ht="11.25" customHeight="1">
      <c r="A84" s="35" t="s">
        <v>66</v>
      </c>
      <c r="B84" s="36"/>
      <c r="C84" s="37">
        <v>1313</v>
      </c>
      <c r="D84" s="37">
        <v>1922</v>
      </c>
      <c r="E84" s="37">
        <v>371</v>
      </c>
      <c r="F84" s="37">
        <v>672</v>
      </c>
      <c r="G84" s="142">
        <v>4278</v>
      </c>
      <c r="H84" s="39"/>
      <c r="I84" s="143">
        <v>34.715999999999994</v>
      </c>
      <c r="J84" s="144">
        <v>43.535</v>
      </c>
      <c r="K84" s="144">
        <v>9.503</v>
      </c>
      <c r="L84" s="144">
        <v>13.112</v>
      </c>
      <c r="M84" s="145">
        <v>100.866</v>
      </c>
    </row>
    <row r="85" spans="1:13" s="32" customFormat="1" ht="11.25" customHeight="1" thickBot="1">
      <c r="A85" s="34"/>
      <c r="B85" s="29"/>
      <c r="C85" s="30"/>
      <c r="D85" s="30"/>
      <c r="E85" s="30"/>
      <c r="F85" s="30"/>
      <c r="G85" s="30"/>
      <c r="H85" s="31"/>
      <c r="I85" s="140"/>
      <c r="J85" s="140"/>
      <c r="K85" s="140"/>
      <c r="L85" s="140"/>
      <c r="M85" s="141"/>
    </row>
    <row r="86" spans="1:13" s="32" customFormat="1" ht="11.25" customHeight="1">
      <c r="A86" s="45"/>
      <c r="B86" s="46"/>
      <c r="C86" s="47"/>
      <c r="D86" s="47"/>
      <c r="E86" s="47"/>
      <c r="F86" s="47"/>
      <c r="G86" s="147"/>
      <c r="H86" s="31"/>
      <c r="I86" s="148"/>
      <c r="J86" s="149"/>
      <c r="K86" s="149"/>
      <c r="L86" s="149"/>
      <c r="M86" s="48"/>
    </row>
    <row r="87" spans="1:13" s="40" customFormat="1" ht="11.25" customHeight="1">
      <c r="A87" s="49" t="s">
        <v>272</v>
      </c>
      <c r="B87" s="50"/>
      <c r="C87" s="51">
        <v>3969</v>
      </c>
      <c r="D87" s="51">
        <v>15457</v>
      </c>
      <c r="E87" s="51">
        <v>34243</v>
      </c>
      <c r="F87" s="51">
        <v>20393</v>
      </c>
      <c r="G87" s="150">
        <v>74062</v>
      </c>
      <c r="H87" s="39"/>
      <c r="I87" s="151">
        <v>96.383</v>
      </c>
      <c r="J87" s="152">
        <v>484.92499999999995</v>
      </c>
      <c r="K87" s="152">
        <v>1018.3539999999997</v>
      </c>
      <c r="L87" s="152">
        <v>765.5319999999999</v>
      </c>
      <c r="M87" s="52">
        <v>2365.194</v>
      </c>
    </row>
    <row r="88" spans="1:13" s="40" customFormat="1" ht="11.25" customHeight="1">
      <c r="A88" s="49" t="s">
        <v>273</v>
      </c>
      <c r="B88" s="50"/>
      <c r="C88" s="51">
        <v>4308</v>
      </c>
      <c r="D88" s="51">
        <v>14230</v>
      </c>
      <c r="E88" s="51">
        <v>33091</v>
      </c>
      <c r="F88" s="51">
        <v>21567</v>
      </c>
      <c r="G88" s="150">
        <v>73196</v>
      </c>
      <c r="H88" s="39"/>
      <c r="I88" s="151">
        <v>105.5155</v>
      </c>
      <c r="J88" s="152">
        <v>408.045</v>
      </c>
      <c r="K88" s="152">
        <v>940.8121500000001</v>
      </c>
      <c r="L88" s="152">
        <v>789.9619000000001</v>
      </c>
      <c r="M88" s="52">
        <v>2244.3345499999996</v>
      </c>
    </row>
    <row r="89" spans="1:13" s="40" customFormat="1" ht="11.25" customHeight="1">
      <c r="A89" s="49" t="s">
        <v>274</v>
      </c>
      <c r="B89" s="50"/>
      <c r="C89" s="152">
        <v>92.13091922005572</v>
      </c>
      <c r="D89" s="152">
        <v>108.62262825017568</v>
      </c>
      <c r="E89" s="152">
        <v>103.48130911728265</v>
      </c>
      <c r="F89" s="152">
        <v>94.5564983539667</v>
      </c>
      <c r="G89" s="133">
        <v>101.1831247609159</v>
      </c>
      <c r="H89" s="39"/>
      <c r="I89" s="151">
        <v>91.34487350199733</v>
      </c>
      <c r="J89" s="152">
        <v>118.84105919690228</v>
      </c>
      <c r="K89" s="152">
        <v>108.24201196806393</v>
      </c>
      <c r="L89" s="152">
        <v>96.90745844831248</v>
      </c>
      <c r="M89" s="133">
        <v>105.38509064969838</v>
      </c>
    </row>
    <row r="90" spans="1:13" ht="11.25" customHeight="1" thickBot="1">
      <c r="A90" s="153"/>
      <c r="B90" s="154"/>
      <c r="C90" s="155"/>
      <c r="D90" s="155"/>
      <c r="E90" s="155"/>
      <c r="F90" s="155"/>
      <c r="G90" s="156"/>
      <c r="H90" s="157"/>
      <c r="I90" s="158"/>
      <c r="J90" s="159"/>
      <c r="K90" s="159"/>
      <c r="L90" s="159"/>
      <c r="M90" s="160"/>
    </row>
    <row r="625" ht="11.25" customHeight="1">
      <c r="B625" s="162"/>
    </row>
    <row r="626" ht="11.25" customHeight="1">
      <c r="B626" s="162"/>
    </row>
    <row r="627" ht="11.25" customHeight="1">
      <c r="B627" s="162"/>
    </row>
    <row r="628" ht="11.25" customHeight="1">
      <c r="B628" s="162"/>
    </row>
  </sheetData>
  <sheetProtection/>
  <mergeCells count="4">
    <mergeCell ref="A1:M1"/>
    <mergeCell ref="K2:M2"/>
    <mergeCell ref="C4:G4"/>
    <mergeCell ref="I4:M4"/>
  </mergeCells>
  <printOptions horizontalCentered="1" verticalCentered="1"/>
  <pageMargins left="0.7874015748031497" right="0.5905511811023623" top="0.3937007874015748" bottom="0.5905511811023623" header="0" footer="0"/>
  <pageSetup firstPageNumber="6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78" zoomScaleSheetLayoutView="78" zoomScalePageLayoutView="0" workbookViewId="0" topLeftCell="A40">
      <selection activeCell="K88" sqref="K88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/>
      <c r="I31" s="125"/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/>
      <c r="I37" s="125"/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/>
      <c r="I39" s="125"/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/>
      <c r="I50" s="125"/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/>
      <c r="I64" s="125"/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/>
      <c r="I66" s="125"/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130"/>
    </row>
    <row r="73" spans="1:11" s="32" customFormat="1" ht="11.25" customHeight="1">
      <c r="A73" s="34" t="s">
        <v>56</v>
      </c>
      <c r="B73" s="29"/>
      <c r="C73" s="30">
        <v>1900</v>
      </c>
      <c r="D73" s="30">
        <v>1840</v>
      </c>
      <c r="E73" s="30">
        <v>1840</v>
      </c>
      <c r="F73" s="31"/>
      <c r="G73" s="31"/>
      <c r="H73" s="123">
        <v>144.26</v>
      </c>
      <c r="I73" s="123">
        <v>161.92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75</v>
      </c>
      <c r="D74" s="30">
        <v>30</v>
      </c>
      <c r="E74" s="30">
        <v>28</v>
      </c>
      <c r="F74" s="31"/>
      <c r="G74" s="31"/>
      <c r="H74" s="123">
        <v>4.125</v>
      </c>
      <c r="I74" s="123">
        <v>1.8</v>
      </c>
      <c r="J74" s="123"/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130"/>
    </row>
    <row r="76" spans="1:11" s="32" customFormat="1" ht="11.25" customHeight="1">
      <c r="A76" s="34" t="s">
        <v>59</v>
      </c>
      <c r="B76" s="29"/>
      <c r="C76" s="30"/>
      <c r="D76" s="30">
        <v>11</v>
      </c>
      <c r="E76" s="30">
        <v>11</v>
      </c>
      <c r="F76" s="31"/>
      <c r="G76" s="31"/>
      <c r="H76" s="123"/>
      <c r="I76" s="123">
        <v>0.825</v>
      </c>
      <c r="J76" s="123"/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130"/>
    </row>
    <row r="79" spans="1:11" s="32" customFormat="1" ht="11.25" customHeight="1">
      <c r="A79" s="34" t="s">
        <v>62</v>
      </c>
      <c r="B79" s="29"/>
      <c r="C79" s="30">
        <v>5254</v>
      </c>
      <c r="D79" s="30">
        <v>5372</v>
      </c>
      <c r="E79" s="30">
        <v>5750</v>
      </c>
      <c r="F79" s="31"/>
      <c r="G79" s="31"/>
      <c r="H79" s="123">
        <v>496.193</v>
      </c>
      <c r="I79" s="123">
        <v>496.833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7229</v>
      </c>
      <c r="D80" s="37">
        <v>7253</v>
      </c>
      <c r="E80" s="37">
        <v>7629</v>
      </c>
      <c r="F80" s="38">
        <v>105.18406176754446</v>
      </c>
      <c r="G80" s="39"/>
      <c r="H80" s="124">
        <v>644.578</v>
      </c>
      <c r="I80" s="125">
        <v>661.378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>
        <v>1</v>
      </c>
      <c r="F82" s="31"/>
      <c r="G82" s="31"/>
      <c r="H82" s="123"/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>
        <v>1</v>
      </c>
      <c r="F84" s="38"/>
      <c r="G84" s="39"/>
      <c r="H84" s="124"/>
      <c r="I84" s="125"/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7229</v>
      </c>
      <c r="D87" s="51">
        <v>7253</v>
      </c>
      <c r="E87" s="51">
        <v>7630</v>
      </c>
      <c r="F87" s="52">
        <f>IF(D87&gt;0,100*E87/D87,0)</f>
        <v>105.19784916586241</v>
      </c>
      <c r="G87" s="39"/>
      <c r="H87" s="128">
        <v>644.578</v>
      </c>
      <c r="I87" s="129">
        <v>661.378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88" zoomScaleSheetLayoutView="8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12</v>
      </c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2017</v>
      </c>
      <c r="D19" s="30">
        <v>1659</v>
      </c>
      <c r="E19" s="30">
        <v>1579</v>
      </c>
      <c r="F19" s="31"/>
      <c r="G19" s="31"/>
      <c r="H19" s="123">
        <v>192.623</v>
      </c>
      <c r="I19" s="123">
        <v>156.776</v>
      </c>
      <c r="J19" s="123">
        <v>164.216</v>
      </c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>
        <v>2017</v>
      </c>
      <c r="D22" s="37">
        <v>1659</v>
      </c>
      <c r="E22" s="37">
        <v>1579</v>
      </c>
      <c r="F22" s="38">
        <v>95.17781796262808</v>
      </c>
      <c r="G22" s="39"/>
      <c r="H22" s="124">
        <v>192.623</v>
      </c>
      <c r="I22" s="125">
        <v>156.776</v>
      </c>
      <c r="J22" s="125">
        <v>164.216</v>
      </c>
      <c r="K22" s="131">
        <v>104.74562433025464</v>
      </c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331</v>
      </c>
      <c r="D24" s="37">
        <v>173</v>
      </c>
      <c r="E24" s="37">
        <v>469</v>
      </c>
      <c r="F24" s="38">
        <v>271.0982658959538</v>
      </c>
      <c r="G24" s="39"/>
      <c r="H24" s="124">
        <v>28.492</v>
      </c>
      <c r="I24" s="125">
        <v>16.861</v>
      </c>
      <c r="J24" s="125">
        <v>46.9</v>
      </c>
      <c r="K24" s="131">
        <v>278.15669296008537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1351</v>
      </c>
      <c r="D26" s="37">
        <v>1350</v>
      </c>
      <c r="E26" s="37">
        <v>1325</v>
      </c>
      <c r="F26" s="38">
        <v>98.14814814814815</v>
      </c>
      <c r="G26" s="39"/>
      <c r="H26" s="124">
        <v>135.033</v>
      </c>
      <c r="I26" s="125">
        <v>106.552</v>
      </c>
      <c r="J26" s="125">
        <v>135</v>
      </c>
      <c r="K26" s="131">
        <v>126.69870110368646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>
        <v>1</v>
      </c>
      <c r="D30" s="30"/>
      <c r="E30" s="30"/>
      <c r="F30" s="31"/>
      <c r="G30" s="31"/>
      <c r="H30" s="123">
        <v>0.05</v>
      </c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>
        <v>1</v>
      </c>
      <c r="D31" s="37"/>
      <c r="E31" s="37"/>
      <c r="F31" s="38"/>
      <c r="G31" s="39"/>
      <c r="H31" s="124">
        <v>0.05</v>
      </c>
      <c r="I31" s="125"/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/>
      <c r="I37" s="125"/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/>
      <c r="I39" s="125"/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1891</v>
      </c>
      <c r="D41" s="30">
        <v>1611</v>
      </c>
      <c r="E41" s="30">
        <v>1969</v>
      </c>
      <c r="F41" s="31"/>
      <c r="G41" s="31"/>
      <c r="H41" s="123">
        <v>156.75</v>
      </c>
      <c r="I41" s="123">
        <v>149.902</v>
      </c>
      <c r="J41" s="123">
        <v>212.652</v>
      </c>
      <c r="K41" s="130"/>
    </row>
    <row r="42" spans="1:11" s="32" customFormat="1" ht="11.25" customHeight="1">
      <c r="A42" s="34" t="s">
        <v>31</v>
      </c>
      <c r="B42" s="29"/>
      <c r="C42" s="30">
        <v>1716</v>
      </c>
      <c r="D42" s="30">
        <v>1531</v>
      </c>
      <c r="E42" s="30">
        <v>1829</v>
      </c>
      <c r="F42" s="31"/>
      <c r="G42" s="31"/>
      <c r="H42" s="123">
        <v>155.9</v>
      </c>
      <c r="I42" s="123">
        <v>149.099</v>
      </c>
      <c r="J42" s="123">
        <v>192.045</v>
      </c>
      <c r="K42" s="130"/>
    </row>
    <row r="43" spans="1:11" s="32" customFormat="1" ht="11.25" customHeight="1">
      <c r="A43" s="34" t="s">
        <v>32</v>
      </c>
      <c r="B43" s="29"/>
      <c r="C43" s="30">
        <v>5644</v>
      </c>
      <c r="D43" s="30">
        <v>4613</v>
      </c>
      <c r="E43" s="30">
        <v>6328</v>
      </c>
      <c r="F43" s="31"/>
      <c r="G43" s="31"/>
      <c r="H43" s="123">
        <v>401.104</v>
      </c>
      <c r="I43" s="123">
        <v>329.733</v>
      </c>
      <c r="J43" s="123">
        <v>569.52</v>
      </c>
      <c r="K43" s="130"/>
    </row>
    <row r="44" spans="1:11" s="32" customFormat="1" ht="11.25" customHeight="1">
      <c r="A44" s="34" t="s">
        <v>33</v>
      </c>
      <c r="B44" s="29"/>
      <c r="C44" s="30">
        <v>2146</v>
      </c>
      <c r="D44" s="30">
        <v>1853</v>
      </c>
      <c r="E44" s="30">
        <v>1651</v>
      </c>
      <c r="F44" s="31"/>
      <c r="G44" s="31"/>
      <c r="H44" s="123">
        <v>185.915</v>
      </c>
      <c r="I44" s="123">
        <v>159.106</v>
      </c>
      <c r="J44" s="123">
        <v>115.57</v>
      </c>
      <c r="K44" s="130"/>
    </row>
    <row r="45" spans="1:11" s="32" customFormat="1" ht="11.25" customHeight="1">
      <c r="A45" s="34" t="s">
        <v>34</v>
      </c>
      <c r="B45" s="29"/>
      <c r="C45" s="30">
        <v>1747</v>
      </c>
      <c r="D45" s="30">
        <v>1793</v>
      </c>
      <c r="E45" s="30">
        <v>2099</v>
      </c>
      <c r="F45" s="31"/>
      <c r="G45" s="31"/>
      <c r="H45" s="123">
        <v>161.19</v>
      </c>
      <c r="I45" s="123">
        <v>150.531</v>
      </c>
      <c r="J45" s="123">
        <v>188.91</v>
      </c>
      <c r="K45" s="130"/>
    </row>
    <row r="46" spans="1:11" s="32" customFormat="1" ht="11.25" customHeight="1">
      <c r="A46" s="34" t="s">
        <v>35</v>
      </c>
      <c r="B46" s="29"/>
      <c r="C46" s="30">
        <v>1226</v>
      </c>
      <c r="D46" s="30">
        <v>1170</v>
      </c>
      <c r="E46" s="30">
        <v>1330</v>
      </c>
      <c r="F46" s="31"/>
      <c r="G46" s="31"/>
      <c r="H46" s="123">
        <v>109.25</v>
      </c>
      <c r="I46" s="123">
        <v>107.529</v>
      </c>
      <c r="J46" s="123">
        <v>126.35</v>
      </c>
      <c r="K46" s="130"/>
    </row>
    <row r="47" spans="1:11" s="32" customFormat="1" ht="11.25" customHeight="1">
      <c r="A47" s="34" t="s">
        <v>36</v>
      </c>
      <c r="B47" s="29"/>
      <c r="C47" s="30">
        <v>199</v>
      </c>
      <c r="D47" s="30">
        <v>197</v>
      </c>
      <c r="E47" s="30">
        <v>228</v>
      </c>
      <c r="F47" s="31"/>
      <c r="G47" s="31"/>
      <c r="H47" s="123">
        <v>18.617</v>
      </c>
      <c r="I47" s="123">
        <v>17.504</v>
      </c>
      <c r="J47" s="123">
        <v>21.66</v>
      </c>
      <c r="K47" s="130"/>
    </row>
    <row r="48" spans="1:11" s="32" customFormat="1" ht="11.25" customHeight="1">
      <c r="A48" s="34" t="s">
        <v>37</v>
      </c>
      <c r="B48" s="29"/>
      <c r="C48" s="30">
        <v>7764</v>
      </c>
      <c r="D48" s="30">
        <v>7147</v>
      </c>
      <c r="E48" s="30">
        <v>7844</v>
      </c>
      <c r="F48" s="31"/>
      <c r="G48" s="31"/>
      <c r="H48" s="123">
        <v>772.97</v>
      </c>
      <c r="I48" s="123">
        <v>726.328</v>
      </c>
      <c r="J48" s="123">
        <v>784.4</v>
      </c>
      <c r="K48" s="130"/>
    </row>
    <row r="49" spans="1:11" s="32" customFormat="1" ht="11.25" customHeight="1">
      <c r="A49" s="34" t="s">
        <v>38</v>
      </c>
      <c r="B49" s="29"/>
      <c r="C49" s="30">
        <v>2846</v>
      </c>
      <c r="D49" s="30">
        <v>2578</v>
      </c>
      <c r="E49" s="30">
        <v>2521</v>
      </c>
      <c r="F49" s="31"/>
      <c r="G49" s="31"/>
      <c r="H49" s="123">
        <v>246.715</v>
      </c>
      <c r="I49" s="123">
        <v>247.509</v>
      </c>
      <c r="J49" s="123">
        <v>239.495</v>
      </c>
      <c r="K49" s="130"/>
    </row>
    <row r="50" spans="1:11" s="40" customFormat="1" ht="11.25" customHeight="1">
      <c r="A50" s="41" t="s">
        <v>39</v>
      </c>
      <c r="B50" s="36"/>
      <c r="C50" s="37">
        <v>25179</v>
      </c>
      <c r="D50" s="37">
        <v>22493</v>
      </c>
      <c r="E50" s="37">
        <v>25799</v>
      </c>
      <c r="F50" s="38">
        <v>114.69790601520474</v>
      </c>
      <c r="G50" s="39"/>
      <c r="H50" s="124">
        <v>2208.411</v>
      </c>
      <c r="I50" s="125">
        <v>2037.2409999999998</v>
      </c>
      <c r="J50" s="125">
        <v>2450.602</v>
      </c>
      <c r="K50" s="131">
        <v>120.29023566676697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/>
      <c r="I64" s="125"/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/>
      <c r="I66" s="125"/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130"/>
    </row>
    <row r="73" spans="1:11" s="32" customFormat="1" ht="11.25" customHeight="1">
      <c r="A73" s="34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130"/>
    </row>
    <row r="79" spans="1:11" s="32" customFormat="1" ht="11.25" customHeight="1">
      <c r="A79" s="34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130"/>
    </row>
    <row r="80" spans="1:11" s="40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24"/>
      <c r="I80" s="125"/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/>
      <c r="I84" s="125"/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28879</v>
      </c>
      <c r="D87" s="51">
        <v>25675</v>
      </c>
      <c r="E87" s="51">
        <v>29172</v>
      </c>
      <c r="F87" s="52">
        <f>IF(D87&gt;0,100*E87/D87,0)</f>
        <v>113.62025316455696</v>
      </c>
      <c r="G87" s="39"/>
      <c r="H87" s="128">
        <v>2564.609</v>
      </c>
      <c r="I87" s="129">
        <v>2317.43</v>
      </c>
      <c r="J87" s="129">
        <v>2796.718</v>
      </c>
      <c r="K87" s="133">
        <f>IF(I87&gt;0,100*J87/I87,0)</f>
        <v>120.68187604372085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N87"/>
  <sheetViews>
    <sheetView view="pageBreakPreview" zoomScale="80" zoomScaleSheetLayoutView="80" zoomScalePageLayoutView="0" workbookViewId="0" topLeftCell="A16">
      <selection activeCell="P70" sqref="P70"/>
    </sheetView>
  </sheetViews>
  <sheetFormatPr defaultColWidth="11.421875" defaultRowHeight="15"/>
  <cols>
    <col min="1" max="1" width="9.7109375" style="167" customWidth="1"/>
    <col min="2" max="2" width="12.140625" style="167" customWidth="1"/>
    <col min="3" max="3" width="13.28125" style="167" customWidth="1"/>
    <col min="4" max="4" width="11.7109375" style="167" customWidth="1"/>
    <col min="5" max="5" width="1.7109375" style="167" customWidth="1"/>
    <col min="6" max="6" width="12.7109375" style="167" customWidth="1"/>
    <col min="7" max="7" width="11.421875" style="167" customWidth="1"/>
    <col min="8" max="8" width="10.57421875" style="167" customWidth="1"/>
    <col min="9" max="9" width="9.00390625" style="167" customWidth="1"/>
    <col min="10" max="10" width="1.28515625" style="167" customWidth="1"/>
    <col min="11" max="11" width="1.421875" style="167" customWidth="1"/>
    <col min="12" max="12" width="2.28125" style="167" customWidth="1"/>
    <col min="13" max="16384" width="11.57421875" style="167" customWidth="1"/>
  </cols>
  <sheetData>
    <row r="1" spans="1:9" ht="12.75">
      <c r="A1" s="166"/>
      <c r="B1" s="166"/>
      <c r="C1" s="166"/>
      <c r="D1" s="166"/>
      <c r="E1" s="166"/>
      <c r="F1" s="166"/>
      <c r="G1" s="166"/>
      <c r="H1" s="166"/>
      <c r="I1" s="166"/>
    </row>
    <row r="2" spans="1:9" ht="12.75">
      <c r="A2" s="166"/>
      <c r="B2" s="166"/>
      <c r="C2" s="166"/>
      <c r="D2" s="166"/>
      <c r="E2" s="166"/>
      <c r="F2" s="166"/>
      <c r="G2" s="166"/>
      <c r="H2" s="166"/>
      <c r="I2" s="166"/>
    </row>
    <row r="3" spans="1:9" ht="15">
      <c r="A3" s="209" t="s">
        <v>211</v>
      </c>
      <c r="B3" s="209"/>
      <c r="C3" s="209"/>
      <c r="D3" s="209"/>
      <c r="E3" s="209"/>
      <c r="F3" s="209"/>
      <c r="G3" s="209"/>
      <c r="H3" s="209"/>
      <c r="I3" s="209"/>
    </row>
    <row r="4" spans="1:9" ht="12.75">
      <c r="A4" s="166"/>
      <c r="B4" s="166"/>
      <c r="C4" s="166"/>
      <c r="D4" s="166"/>
      <c r="E4" s="166"/>
      <c r="F4" s="166"/>
      <c r="G4" s="166"/>
      <c r="H4" s="166"/>
      <c r="I4" s="166"/>
    </row>
    <row r="5" spans="1:9" ht="12.75">
      <c r="A5" s="166"/>
      <c r="B5" s="166"/>
      <c r="C5" s="166"/>
      <c r="D5" s="166"/>
      <c r="E5" s="166"/>
      <c r="F5" s="166"/>
      <c r="G5" s="166"/>
      <c r="H5" s="166"/>
      <c r="I5" s="166"/>
    </row>
    <row r="6" spans="1:9" ht="12.75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2.75">
      <c r="A7" s="168" t="s">
        <v>280</v>
      </c>
      <c r="B7" s="169"/>
      <c r="C7" s="169"/>
      <c r="D7" s="170"/>
      <c r="E7" s="170"/>
      <c r="F7" s="170"/>
      <c r="G7" s="170"/>
      <c r="H7" s="170"/>
      <c r="I7" s="170"/>
    </row>
    <row r="8" spans="1:9" ht="12.75">
      <c r="A8" s="166"/>
      <c r="B8" s="166"/>
      <c r="C8" s="166"/>
      <c r="D8" s="166"/>
      <c r="E8" s="166"/>
      <c r="F8" s="166"/>
      <c r="G8" s="166"/>
      <c r="H8" s="166"/>
      <c r="I8" s="166"/>
    </row>
    <row r="9" spans="1:9" ht="12.75">
      <c r="A9" s="171" t="s">
        <v>212</v>
      </c>
      <c r="B9" s="166"/>
      <c r="C9" s="166"/>
      <c r="D9" s="166"/>
      <c r="E9" s="166"/>
      <c r="F9" s="166"/>
      <c r="G9" s="166"/>
      <c r="H9" s="166"/>
      <c r="I9" s="166"/>
    </row>
    <row r="10" spans="1:9" ht="12.75">
      <c r="A10" s="166"/>
      <c r="B10" s="166"/>
      <c r="C10" s="166"/>
      <c r="D10" s="166"/>
      <c r="E10" s="166"/>
      <c r="F10" s="166"/>
      <c r="G10" s="166"/>
      <c r="H10" s="166"/>
      <c r="I10" s="166"/>
    </row>
    <row r="11" spans="1:9" ht="12.75">
      <c r="A11" s="172"/>
      <c r="B11" s="173"/>
      <c r="C11" s="173"/>
      <c r="D11" s="174" t="s">
        <v>213</v>
      </c>
      <c r="E11" s="175"/>
      <c r="F11" s="172"/>
      <c r="G11" s="173"/>
      <c r="H11" s="173"/>
      <c r="I11" s="174" t="s">
        <v>213</v>
      </c>
    </row>
    <row r="12" spans="1:9" ht="12.75">
      <c r="A12" s="176"/>
      <c r="B12" s="177"/>
      <c r="C12" s="177"/>
      <c r="D12" s="178"/>
      <c r="E12" s="175"/>
      <c r="F12" s="176"/>
      <c r="G12" s="177"/>
      <c r="H12" s="177"/>
      <c r="I12" s="178"/>
    </row>
    <row r="13" spans="1:9" ht="5.25" customHeight="1">
      <c r="A13" s="179"/>
      <c r="B13" s="180"/>
      <c r="C13" s="180"/>
      <c r="D13" s="181"/>
      <c r="E13" s="175"/>
      <c r="F13" s="179"/>
      <c r="G13" s="180"/>
      <c r="H13" s="180"/>
      <c r="I13" s="181"/>
    </row>
    <row r="14" spans="1:9" ht="12.75">
      <c r="A14" s="176" t="s">
        <v>214</v>
      </c>
      <c r="B14" s="177"/>
      <c r="C14" s="177"/>
      <c r="D14" s="178">
        <v>9</v>
      </c>
      <c r="E14" s="175"/>
      <c r="F14" s="176" t="s">
        <v>244</v>
      </c>
      <c r="G14" s="177"/>
      <c r="H14" s="177"/>
      <c r="I14" s="178">
        <v>41</v>
      </c>
    </row>
    <row r="15" spans="1:9" ht="5.25" customHeight="1">
      <c r="A15" s="179"/>
      <c r="B15" s="180"/>
      <c r="C15" s="180"/>
      <c r="D15" s="181"/>
      <c r="E15" s="175"/>
      <c r="F15" s="179"/>
      <c r="G15" s="180"/>
      <c r="H15" s="180"/>
      <c r="I15" s="181"/>
    </row>
    <row r="16" spans="1:9" ht="12.75">
      <c r="A16" s="176" t="s">
        <v>215</v>
      </c>
      <c r="B16" s="177"/>
      <c r="C16" s="177"/>
      <c r="D16" s="178">
        <v>10</v>
      </c>
      <c r="E16" s="175"/>
      <c r="F16" s="176" t="s">
        <v>245</v>
      </c>
      <c r="G16" s="177"/>
      <c r="H16" s="177"/>
      <c r="I16" s="178">
        <v>42</v>
      </c>
    </row>
    <row r="17" spans="1:9" ht="5.25" customHeight="1">
      <c r="A17" s="179"/>
      <c r="B17" s="180"/>
      <c r="C17" s="180"/>
      <c r="D17" s="181"/>
      <c r="E17" s="175"/>
      <c r="F17" s="179"/>
      <c r="G17" s="180"/>
      <c r="H17" s="180"/>
      <c r="I17" s="181"/>
    </row>
    <row r="18" spans="1:9" ht="12.75">
      <c r="A18" s="176" t="s">
        <v>216</v>
      </c>
      <c r="B18" s="177"/>
      <c r="C18" s="177"/>
      <c r="D18" s="178">
        <v>11</v>
      </c>
      <c r="E18" s="175"/>
      <c r="F18" s="176" t="s">
        <v>246</v>
      </c>
      <c r="G18" s="177"/>
      <c r="H18" s="177"/>
      <c r="I18" s="178">
        <v>43</v>
      </c>
    </row>
    <row r="19" spans="1:9" ht="5.25" customHeight="1">
      <c r="A19" s="179"/>
      <c r="B19" s="180"/>
      <c r="C19" s="180"/>
      <c r="D19" s="181"/>
      <c r="E19" s="175"/>
      <c r="F19" s="179"/>
      <c r="G19" s="180"/>
      <c r="H19" s="180"/>
      <c r="I19" s="181"/>
    </row>
    <row r="20" spans="1:9" ht="12.75">
      <c r="A20" s="176" t="s">
        <v>217</v>
      </c>
      <c r="B20" s="177"/>
      <c r="C20" s="177"/>
      <c r="D20" s="178">
        <v>12</v>
      </c>
      <c r="E20" s="175"/>
      <c r="F20" s="176" t="s">
        <v>247</v>
      </c>
      <c r="G20" s="177"/>
      <c r="H20" s="177"/>
      <c r="I20" s="178">
        <v>44</v>
      </c>
    </row>
    <row r="21" spans="1:9" ht="5.25" customHeight="1">
      <c r="A21" s="179"/>
      <c r="B21" s="180"/>
      <c r="C21" s="180"/>
      <c r="D21" s="181"/>
      <c r="E21" s="175"/>
      <c r="F21" s="179"/>
      <c r="G21" s="180"/>
      <c r="H21" s="180"/>
      <c r="I21" s="181"/>
    </row>
    <row r="22" spans="1:9" ht="12.75">
      <c r="A22" s="176" t="s">
        <v>218</v>
      </c>
      <c r="B22" s="177"/>
      <c r="C22" s="177"/>
      <c r="D22" s="178">
        <v>13</v>
      </c>
      <c r="E22" s="175"/>
      <c r="F22" s="176" t="s">
        <v>248</v>
      </c>
      <c r="G22" s="177"/>
      <c r="H22" s="177"/>
      <c r="I22" s="178">
        <v>45</v>
      </c>
    </row>
    <row r="23" spans="1:9" ht="5.25" customHeight="1">
      <c r="A23" s="179"/>
      <c r="B23" s="180"/>
      <c r="C23" s="180"/>
      <c r="D23" s="181"/>
      <c r="E23" s="175"/>
      <c r="F23" s="179"/>
      <c r="G23" s="180"/>
      <c r="H23" s="180"/>
      <c r="I23" s="181"/>
    </row>
    <row r="24" spans="1:9" ht="12.75">
      <c r="A24" s="176" t="s">
        <v>219</v>
      </c>
      <c r="B24" s="177"/>
      <c r="C24" s="177"/>
      <c r="D24" s="178">
        <v>14</v>
      </c>
      <c r="E24" s="175"/>
      <c r="F24" s="176" t="s">
        <v>249</v>
      </c>
      <c r="G24" s="177"/>
      <c r="H24" s="177"/>
      <c r="I24" s="178">
        <v>46</v>
      </c>
    </row>
    <row r="25" spans="1:9" ht="5.25" customHeight="1">
      <c r="A25" s="179"/>
      <c r="B25" s="180"/>
      <c r="C25" s="180"/>
      <c r="D25" s="181"/>
      <c r="E25" s="175"/>
      <c r="F25" s="179"/>
      <c r="G25" s="180"/>
      <c r="H25" s="180"/>
      <c r="I25" s="181"/>
    </row>
    <row r="26" spans="1:9" ht="12.75">
      <c r="A26" s="176" t="s">
        <v>220</v>
      </c>
      <c r="B26" s="177"/>
      <c r="C26" s="177"/>
      <c r="D26" s="178">
        <v>15</v>
      </c>
      <c r="E26" s="175"/>
      <c r="F26" s="176" t="s">
        <v>250</v>
      </c>
      <c r="G26" s="177"/>
      <c r="H26" s="177"/>
      <c r="I26" s="178">
        <v>47</v>
      </c>
    </row>
    <row r="27" spans="1:9" ht="5.25" customHeight="1">
      <c r="A27" s="179"/>
      <c r="B27" s="180"/>
      <c r="C27" s="180"/>
      <c r="D27" s="181"/>
      <c r="E27" s="175"/>
      <c r="F27" s="179"/>
      <c r="G27" s="180"/>
      <c r="H27" s="180"/>
      <c r="I27" s="181"/>
    </row>
    <row r="28" spans="1:9" ht="12.75">
      <c r="A28" s="176" t="s">
        <v>221</v>
      </c>
      <c r="B28" s="177"/>
      <c r="C28" s="177"/>
      <c r="D28" s="178">
        <v>16</v>
      </c>
      <c r="E28" s="175"/>
      <c r="F28" s="176" t="s">
        <v>251</v>
      </c>
      <c r="G28" s="177"/>
      <c r="H28" s="177"/>
      <c r="I28" s="178">
        <v>48</v>
      </c>
    </row>
    <row r="29" spans="1:9" ht="5.25" customHeight="1">
      <c r="A29" s="179"/>
      <c r="B29" s="180"/>
      <c r="C29" s="180"/>
      <c r="D29" s="181"/>
      <c r="E29" s="175"/>
      <c r="F29" s="179"/>
      <c r="G29" s="180"/>
      <c r="H29" s="180"/>
      <c r="I29" s="181"/>
    </row>
    <row r="30" spans="1:9" ht="12.75">
      <c r="A30" s="176" t="s">
        <v>222</v>
      </c>
      <c r="B30" s="177"/>
      <c r="C30" s="177"/>
      <c r="D30" s="178">
        <v>17</v>
      </c>
      <c r="E30" s="175"/>
      <c r="F30" s="176" t="s">
        <v>252</v>
      </c>
      <c r="G30" s="177"/>
      <c r="H30" s="177"/>
      <c r="I30" s="178">
        <v>49</v>
      </c>
    </row>
    <row r="31" spans="1:9" ht="5.25" customHeight="1">
      <c r="A31" s="179"/>
      <c r="B31" s="180"/>
      <c r="C31" s="180"/>
      <c r="D31" s="181"/>
      <c r="E31" s="175"/>
      <c r="F31" s="179"/>
      <c r="G31" s="180"/>
      <c r="H31" s="180"/>
      <c r="I31" s="181"/>
    </row>
    <row r="32" spans="1:9" ht="12.75">
      <c r="A32" s="176" t="s">
        <v>223</v>
      </c>
      <c r="B32" s="177"/>
      <c r="C32" s="177"/>
      <c r="D32" s="178">
        <v>18</v>
      </c>
      <c r="E32" s="175"/>
      <c r="F32" s="176" t="s">
        <v>253</v>
      </c>
      <c r="G32" s="177"/>
      <c r="H32" s="177"/>
      <c r="I32" s="178">
        <v>50</v>
      </c>
    </row>
    <row r="33" spans="1:9" ht="5.25" customHeight="1">
      <c r="A33" s="179"/>
      <c r="B33" s="180"/>
      <c r="C33" s="180"/>
      <c r="D33" s="181"/>
      <c r="E33" s="175"/>
      <c r="F33" s="179"/>
      <c r="G33" s="180"/>
      <c r="H33" s="180"/>
      <c r="I33" s="181"/>
    </row>
    <row r="34" spans="1:9" ht="12.75">
      <c r="A34" s="176" t="s">
        <v>224</v>
      </c>
      <c r="B34" s="177"/>
      <c r="C34" s="177"/>
      <c r="D34" s="178">
        <v>19</v>
      </c>
      <c r="E34" s="175"/>
      <c r="F34" s="176" t="s">
        <v>254</v>
      </c>
      <c r="G34" s="177"/>
      <c r="H34" s="177"/>
      <c r="I34" s="178">
        <v>51</v>
      </c>
    </row>
    <row r="35" spans="1:9" ht="5.25" customHeight="1">
      <c r="A35" s="179"/>
      <c r="B35" s="180"/>
      <c r="C35" s="180"/>
      <c r="D35" s="181"/>
      <c r="E35" s="175"/>
      <c r="F35" s="179"/>
      <c r="G35" s="180"/>
      <c r="H35" s="180"/>
      <c r="I35" s="181"/>
    </row>
    <row r="36" spans="1:9" ht="12.75">
      <c r="A36" s="176" t="s">
        <v>225</v>
      </c>
      <c r="B36" s="177"/>
      <c r="C36" s="177"/>
      <c r="D36" s="178">
        <v>20</v>
      </c>
      <c r="E36" s="175"/>
      <c r="F36" s="176" t="s">
        <v>281</v>
      </c>
      <c r="G36" s="177"/>
      <c r="H36" s="177"/>
      <c r="I36" s="178">
        <v>52</v>
      </c>
    </row>
    <row r="37" spans="1:9" ht="5.25" customHeight="1">
      <c r="A37" s="179"/>
      <c r="B37" s="180"/>
      <c r="C37" s="180"/>
      <c r="D37" s="181"/>
      <c r="E37" s="175"/>
      <c r="F37" s="179"/>
      <c r="G37" s="180"/>
      <c r="H37" s="180"/>
      <c r="I37" s="181"/>
    </row>
    <row r="38" spans="1:9" ht="12.75">
      <c r="A38" s="176" t="s">
        <v>226</v>
      </c>
      <c r="B38" s="177"/>
      <c r="C38" s="177"/>
      <c r="D38" s="178">
        <v>21</v>
      </c>
      <c r="E38" s="175"/>
      <c r="F38" s="176" t="s">
        <v>282</v>
      </c>
      <c r="G38" s="177"/>
      <c r="H38" s="177"/>
      <c r="I38" s="178"/>
    </row>
    <row r="39" spans="1:9" ht="5.25" customHeight="1">
      <c r="A39" s="179"/>
      <c r="B39" s="180"/>
      <c r="C39" s="180"/>
      <c r="D39" s="181"/>
      <c r="E39" s="175"/>
      <c r="F39" s="179"/>
      <c r="G39" s="180"/>
      <c r="H39" s="180"/>
      <c r="I39" s="181"/>
    </row>
    <row r="40" spans="1:9" ht="12.75">
      <c r="A40" s="176" t="s">
        <v>283</v>
      </c>
      <c r="B40" s="177"/>
      <c r="C40" s="177"/>
      <c r="D40" s="178">
        <v>22</v>
      </c>
      <c r="E40" s="175"/>
      <c r="F40" s="176"/>
      <c r="G40" s="177"/>
      <c r="H40" s="177"/>
      <c r="I40" s="178"/>
    </row>
    <row r="41" spans="1:9" ht="5.25" customHeight="1">
      <c r="A41" s="179"/>
      <c r="B41" s="180"/>
      <c r="C41" s="180"/>
      <c r="D41" s="181"/>
      <c r="E41" s="175"/>
      <c r="F41" s="179"/>
      <c r="G41" s="180"/>
      <c r="H41" s="180"/>
      <c r="I41" s="181"/>
    </row>
    <row r="42" spans="1:9" ht="12.75">
      <c r="A42" s="176" t="s">
        <v>227</v>
      </c>
      <c r="B42" s="177"/>
      <c r="C42" s="177"/>
      <c r="D42" s="178">
        <v>23</v>
      </c>
      <c r="E42" s="175"/>
      <c r="F42" s="176"/>
      <c r="G42" s="177"/>
      <c r="H42" s="177"/>
      <c r="I42" s="178"/>
    </row>
    <row r="43" spans="1:9" ht="5.25" customHeight="1">
      <c r="A43" s="179"/>
      <c r="B43" s="180"/>
      <c r="C43" s="180"/>
      <c r="D43" s="181"/>
      <c r="E43" s="175"/>
      <c r="F43" s="179"/>
      <c r="G43" s="180"/>
      <c r="H43" s="180"/>
      <c r="I43" s="181"/>
    </row>
    <row r="44" spans="1:9" ht="12.75">
      <c r="A44" s="176" t="s">
        <v>228</v>
      </c>
      <c r="B44" s="177"/>
      <c r="C44" s="177"/>
      <c r="D44" s="178">
        <v>24</v>
      </c>
      <c r="E44" s="175"/>
      <c r="F44" s="176"/>
      <c r="G44" s="177"/>
      <c r="H44" s="177"/>
      <c r="I44" s="178"/>
    </row>
    <row r="45" spans="1:9" ht="5.25" customHeight="1">
      <c r="A45" s="179"/>
      <c r="B45" s="180"/>
      <c r="C45" s="180"/>
      <c r="D45" s="181"/>
      <c r="E45" s="175"/>
      <c r="F45" s="179"/>
      <c r="G45" s="180"/>
      <c r="H45" s="180"/>
      <c r="I45" s="181"/>
    </row>
    <row r="46" spans="1:9" ht="12.75">
      <c r="A46" s="176" t="s">
        <v>229</v>
      </c>
      <c r="B46" s="177"/>
      <c r="C46" s="177"/>
      <c r="D46" s="178">
        <v>25</v>
      </c>
      <c r="E46" s="175"/>
      <c r="F46" s="176"/>
      <c r="G46" s="177"/>
      <c r="H46" s="177"/>
      <c r="I46" s="178"/>
    </row>
    <row r="47" spans="1:9" ht="5.25" customHeight="1">
      <c r="A47" s="179"/>
      <c r="B47" s="180"/>
      <c r="C47" s="180"/>
      <c r="D47" s="181"/>
      <c r="E47" s="175"/>
      <c r="F47" s="179"/>
      <c r="G47" s="180"/>
      <c r="H47" s="180"/>
      <c r="I47" s="181"/>
    </row>
    <row r="48" spans="1:9" ht="12.75">
      <c r="A48" s="176" t="s">
        <v>230</v>
      </c>
      <c r="B48" s="177"/>
      <c r="C48" s="177"/>
      <c r="D48" s="178">
        <v>26</v>
      </c>
      <c r="E48" s="175"/>
      <c r="F48" s="176"/>
      <c r="G48" s="177"/>
      <c r="H48" s="177"/>
      <c r="I48" s="178"/>
    </row>
    <row r="49" spans="1:9" ht="5.25" customHeight="1">
      <c r="A49" s="179"/>
      <c r="B49" s="180"/>
      <c r="C49" s="180"/>
      <c r="D49" s="181"/>
      <c r="E49" s="175"/>
      <c r="F49" s="179"/>
      <c r="G49" s="180"/>
      <c r="H49" s="180"/>
      <c r="I49" s="181"/>
    </row>
    <row r="50" spans="1:9" ht="12.75">
      <c r="A50" s="176" t="s">
        <v>231</v>
      </c>
      <c r="B50" s="177"/>
      <c r="C50" s="177"/>
      <c r="D50" s="178">
        <v>27</v>
      </c>
      <c r="E50" s="175"/>
      <c r="F50" s="176"/>
      <c r="G50" s="177"/>
      <c r="H50" s="177"/>
      <c r="I50" s="178"/>
    </row>
    <row r="51" spans="1:9" ht="5.25" customHeight="1">
      <c r="A51" s="179"/>
      <c r="B51" s="180"/>
      <c r="C51" s="180"/>
      <c r="D51" s="181"/>
      <c r="E51" s="175"/>
      <c r="F51" s="179"/>
      <c r="G51" s="180"/>
      <c r="H51" s="180"/>
      <c r="I51" s="181"/>
    </row>
    <row r="52" spans="1:9" ht="12.75">
      <c r="A52" s="176" t="s">
        <v>232</v>
      </c>
      <c r="B52" s="177"/>
      <c r="C52" s="177"/>
      <c r="D52" s="178">
        <v>28</v>
      </c>
      <c r="E52" s="175"/>
      <c r="F52" s="176"/>
      <c r="G52" s="177"/>
      <c r="H52" s="177"/>
      <c r="I52" s="178"/>
    </row>
    <row r="53" spans="1:9" ht="5.25" customHeight="1">
      <c r="A53" s="179"/>
      <c r="B53" s="180"/>
      <c r="C53" s="180"/>
      <c r="D53" s="181"/>
      <c r="E53" s="175"/>
      <c r="F53" s="179"/>
      <c r="G53" s="180"/>
      <c r="H53" s="180"/>
      <c r="I53" s="181"/>
    </row>
    <row r="54" spans="1:9" ht="12.75">
      <c r="A54" s="176" t="s">
        <v>284</v>
      </c>
      <c r="B54" s="177"/>
      <c r="C54" s="177"/>
      <c r="D54" s="178">
        <v>29</v>
      </c>
      <c r="E54" s="175"/>
      <c r="F54" s="176"/>
      <c r="G54" s="177"/>
      <c r="H54" s="177"/>
      <c r="I54" s="178"/>
    </row>
    <row r="55" spans="1:9" ht="5.25" customHeight="1">
      <c r="A55" s="179"/>
      <c r="B55" s="180"/>
      <c r="C55" s="180"/>
      <c r="D55" s="181"/>
      <c r="E55" s="175"/>
      <c r="F55" s="179"/>
      <c r="G55" s="180"/>
      <c r="H55" s="180"/>
      <c r="I55" s="181"/>
    </row>
    <row r="56" spans="1:9" ht="12.75">
      <c r="A56" s="176" t="s">
        <v>233</v>
      </c>
      <c r="B56" s="177"/>
      <c r="C56" s="177"/>
      <c r="D56" s="178">
        <v>30</v>
      </c>
      <c r="E56" s="175"/>
      <c r="F56" s="176"/>
      <c r="G56" s="177"/>
      <c r="H56" s="177"/>
      <c r="I56" s="178"/>
    </row>
    <row r="57" spans="1:9" ht="5.25" customHeight="1">
      <c r="A57" s="179"/>
      <c r="B57" s="180"/>
      <c r="C57" s="180"/>
      <c r="D57" s="181"/>
      <c r="E57" s="175"/>
      <c r="F57" s="179"/>
      <c r="G57" s="180"/>
      <c r="H57" s="180"/>
      <c r="I57" s="181"/>
    </row>
    <row r="58" spans="1:9" ht="12.75">
      <c r="A58" s="176" t="s">
        <v>234</v>
      </c>
      <c r="B58" s="177"/>
      <c r="C58" s="177"/>
      <c r="D58" s="178">
        <v>31</v>
      </c>
      <c r="E58" s="175"/>
      <c r="F58" s="176"/>
      <c r="G58" s="177"/>
      <c r="H58" s="177"/>
      <c r="I58" s="178"/>
    </row>
    <row r="59" spans="1:9" ht="5.25" customHeight="1">
      <c r="A59" s="179"/>
      <c r="B59" s="180"/>
      <c r="C59" s="180"/>
      <c r="D59" s="181"/>
      <c r="E59" s="175"/>
      <c r="F59" s="179"/>
      <c r="G59" s="180"/>
      <c r="H59" s="180"/>
      <c r="I59" s="181"/>
    </row>
    <row r="60" spans="1:9" ht="12.75">
      <c r="A60" s="176" t="s">
        <v>235</v>
      </c>
      <c r="B60" s="177"/>
      <c r="C60" s="177"/>
      <c r="D60" s="178">
        <v>32</v>
      </c>
      <c r="E60" s="175"/>
      <c r="F60" s="176"/>
      <c r="G60" s="177"/>
      <c r="H60" s="177"/>
      <c r="I60" s="178"/>
    </row>
    <row r="61" spans="1:9" ht="5.25" customHeight="1">
      <c r="A61" s="179"/>
      <c r="B61" s="180"/>
      <c r="C61" s="180"/>
      <c r="D61" s="181"/>
      <c r="E61" s="175"/>
      <c r="F61" s="179"/>
      <c r="G61" s="180"/>
      <c r="H61" s="180"/>
      <c r="I61" s="181"/>
    </row>
    <row r="62" spans="1:9" ht="12.75">
      <c r="A62" s="176" t="s">
        <v>236</v>
      </c>
      <c r="B62" s="177"/>
      <c r="C62" s="177"/>
      <c r="D62" s="178">
        <v>33</v>
      </c>
      <c r="E62" s="175"/>
      <c r="F62" s="176"/>
      <c r="G62" s="177"/>
      <c r="H62" s="177"/>
      <c r="I62" s="178"/>
    </row>
    <row r="63" spans="1:9" ht="5.25" customHeight="1">
      <c r="A63" s="179"/>
      <c r="B63" s="180"/>
      <c r="C63" s="180"/>
      <c r="D63" s="181"/>
      <c r="E63" s="175"/>
      <c r="F63" s="179"/>
      <c r="G63" s="180"/>
      <c r="H63" s="180"/>
      <c r="I63" s="181"/>
    </row>
    <row r="64" spans="1:9" ht="12.75">
      <c r="A64" s="176" t="s">
        <v>237</v>
      </c>
      <c r="B64" s="177"/>
      <c r="C64" s="177"/>
      <c r="D64" s="178">
        <v>34</v>
      </c>
      <c r="E64" s="175"/>
      <c r="F64" s="176"/>
      <c r="G64" s="177"/>
      <c r="H64" s="177"/>
      <c r="I64" s="178"/>
    </row>
    <row r="65" spans="1:9" ht="5.25" customHeight="1">
      <c r="A65" s="179"/>
      <c r="B65" s="180"/>
      <c r="C65" s="180"/>
      <c r="D65" s="181"/>
      <c r="E65" s="175"/>
      <c r="F65" s="179"/>
      <c r="G65" s="180"/>
      <c r="H65" s="180"/>
      <c r="I65" s="181"/>
    </row>
    <row r="66" spans="1:9" ht="12.75">
      <c r="A66" s="176" t="s">
        <v>238</v>
      </c>
      <c r="B66" s="177"/>
      <c r="C66" s="177"/>
      <c r="D66" s="178">
        <v>35</v>
      </c>
      <c r="E66" s="175"/>
      <c r="F66" s="176"/>
      <c r="G66" s="177"/>
      <c r="H66" s="177"/>
      <c r="I66" s="178"/>
    </row>
    <row r="67" spans="1:9" ht="5.25" customHeight="1">
      <c r="A67" s="179"/>
      <c r="B67" s="180"/>
      <c r="C67" s="180"/>
      <c r="D67" s="181"/>
      <c r="E67" s="175"/>
      <c r="F67" s="179"/>
      <c r="G67" s="180"/>
      <c r="H67" s="180"/>
      <c r="I67" s="181"/>
    </row>
    <row r="68" spans="1:9" ht="12.75">
      <c r="A68" s="176" t="s">
        <v>239</v>
      </c>
      <c r="B68" s="177"/>
      <c r="C68" s="177"/>
      <c r="D68" s="178">
        <v>36</v>
      </c>
      <c r="E68" s="175"/>
      <c r="F68" s="176"/>
      <c r="G68" s="177"/>
      <c r="H68" s="177"/>
      <c r="I68" s="178"/>
    </row>
    <row r="69" spans="1:9" ht="5.25" customHeight="1">
      <c r="A69" s="179"/>
      <c r="B69" s="180"/>
      <c r="C69" s="180"/>
      <c r="D69" s="181"/>
      <c r="E69" s="175"/>
      <c r="F69" s="179"/>
      <c r="G69" s="180"/>
      <c r="H69" s="180"/>
      <c r="I69" s="181"/>
    </row>
    <row r="70" spans="1:9" ht="12.75">
      <c r="A70" s="176" t="s">
        <v>240</v>
      </c>
      <c r="B70" s="177"/>
      <c r="C70" s="177"/>
      <c r="D70" s="178">
        <v>37</v>
      </c>
      <c r="E70" s="175"/>
      <c r="F70" s="176"/>
      <c r="G70" s="177"/>
      <c r="H70" s="177"/>
      <c r="I70" s="178"/>
    </row>
    <row r="71" spans="1:9" ht="5.25" customHeight="1">
      <c r="A71" s="179"/>
      <c r="B71" s="180"/>
      <c r="C71" s="180"/>
      <c r="D71" s="181"/>
      <c r="E71" s="175"/>
      <c r="F71" s="179"/>
      <c r="G71" s="180"/>
      <c r="H71" s="180"/>
      <c r="I71" s="181"/>
    </row>
    <row r="72" spans="1:9" ht="12.75">
      <c r="A72" s="176" t="s">
        <v>241</v>
      </c>
      <c r="B72" s="177"/>
      <c r="C72" s="177"/>
      <c r="D72" s="178">
        <v>38</v>
      </c>
      <c r="E72" s="175"/>
      <c r="F72" s="176"/>
      <c r="G72" s="177"/>
      <c r="H72" s="177"/>
      <c r="I72" s="178"/>
    </row>
    <row r="73" spans="1:9" ht="5.25" customHeight="1">
      <c r="A73" s="179"/>
      <c r="B73" s="180"/>
      <c r="C73" s="180"/>
      <c r="D73" s="181"/>
      <c r="E73" s="166"/>
      <c r="F73" s="179"/>
      <c r="G73" s="180"/>
      <c r="H73" s="180"/>
      <c r="I73" s="181"/>
    </row>
    <row r="74" spans="1:9" ht="12.75">
      <c r="A74" s="176" t="s">
        <v>242</v>
      </c>
      <c r="B74" s="177"/>
      <c r="C74" s="177"/>
      <c r="D74" s="178">
        <v>39</v>
      </c>
      <c r="E74" s="166"/>
      <c r="F74" s="176"/>
      <c r="G74" s="177"/>
      <c r="H74" s="177"/>
      <c r="I74" s="178"/>
    </row>
    <row r="75" spans="1:9" ht="5.25" customHeight="1">
      <c r="A75" s="179"/>
      <c r="B75" s="180"/>
      <c r="C75" s="180"/>
      <c r="D75" s="181"/>
      <c r="E75" s="166"/>
      <c r="F75" s="179"/>
      <c r="G75" s="180"/>
      <c r="H75" s="180"/>
      <c r="I75" s="181"/>
    </row>
    <row r="76" spans="1:9" ht="12.75">
      <c r="A76" s="176" t="s">
        <v>243</v>
      </c>
      <c r="B76" s="177"/>
      <c r="C76" s="177"/>
      <c r="D76" s="178">
        <v>40</v>
      </c>
      <c r="E76" s="166"/>
      <c r="F76" s="176"/>
      <c r="G76" s="177"/>
      <c r="H76" s="177"/>
      <c r="I76" s="178"/>
    </row>
    <row r="77" spans="1:9" ht="5.25" customHeight="1">
      <c r="A77" s="182"/>
      <c r="B77" s="183"/>
      <c r="C77" s="183"/>
      <c r="D77" s="184"/>
      <c r="E77" s="166"/>
      <c r="F77" s="182"/>
      <c r="G77" s="183"/>
      <c r="H77" s="183"/>
      <c r="I77" s="184"/>
    </row>
    <row r="78" spans="1:4" ht="12.75">
      <c r="A78" s="185"/>
      <c r="B78" s="185"/>
      <c r="C78" s="185"/>
      <c r="D78" s="185"/>
    </row>
    <row r="79" spans="1:14" ht="12" customHeight="1">
      <c r="A79" s="210" t="s">
        <v>285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</row>
    <row r="80" spans="1:4" ht="12.75">
      <c r="A80" s="185"/>
      <c r="B80" s="185"/>
      <c r="C80" s="185"/>
      <c r="D80" s="185"/>
    </row>
    <row r="81" spans="1:4" ht="12.75">
      <c r="A81" s="185"/>
      <c r="B81" s="185"/>
      <c r="C81" s="185"/>
      <c r="D81" s="185"/>
    </row>
    <row r="82" spans="1:13" ht="12.75">
      <c r="A82" s="211"/>
      <c r="B82" s="212"/>
      <c r="C82" s="212"/>
      <c r="D82" s="212"/>
      <c r="E82" s="212"/>
      <c r="F82" s="212"/>
      <c r="G82" s="212"/>
      <c r="H82" s="212"/>
      <c r="I82" s="212"/>
      <c r="J82" s="213"/>
      <c r="K82" s="213"/>
      <c r="L82" s="214"/>
      <c r="M82" s="214"/>
    </row>
    <row r="83" spans="1:4" ht="12.75">
      <c r="A83" s="185"/>
      <c r="B83" s="185"/>
      <c r="C83" s="185"/>
      <c r="D83" s="185"/>
    </row>
    <row r="84" spans="1:4" ht="12.75">
      <c r="A84" s="185"/>
      <c r="B84" s="185"/>
      <c r="C84" s="185"/>
      <c r="D84" s="185"/>
    </row>
    <row r="85" spans="1:4" ht="12.75">
      <c r="A85" s="185"/>
      <c r="B85" s="185"/>
      <c r="C85" s="185"/>
      <c r="D85" s="185"/>
    </row>
    <row r="86" spans="1:4" ht="12.75">
      <c r="A86" s="185"/>
      <c r="B86" s="185"/>
      <c r="C86" s="185"/>
      <c r="D86" s="185"/>
    </row>
    <row r="87" spans="1:4" ht="12.75">
      <c r="A87" s="185"/>
      <c r="B87" s="185"/>
      <c r="C87" s="185"/>
      <c r="D87" s="185"/>
    </row>
  </sheetData>
  <sheetProtection/>
  <mergeCells count="3">
    <mergeCell ref="A3:I3"/>
    <mergeCell ref="A79:N79"/>
    <mergeCell ref="A82:M82"/>
  </mergeCells>
  <printOptions horizontalCentered="1"/>
  <pageMargins left="0.5118110236220472" right="0.2362204724409449" top="0.4330708661417323" bottom="0.4330708661417323" header="0.2362204724409449" footer="0.2362204724409449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85" zoomScaleSheetLayoutView="85" zoomScalePageLayoutView="0" workbookViewId="0" topLeftCell="A46">
      <selection activeCell="J87" sqref="J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7</v>
      </c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/>
      <c r="I31" s="125"/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/>
      <c r="I37" s="125"/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/>
      <c r="I39" s="125"/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/>
      <c r="I50" s="125"/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/>
      <c r="I64" s="125"/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68</v>
      </c>
      <c r="D66" s="37">
        <v>51</v>
      </c>
      <c r="E66" s="37">
        <v>50</v>
      </c>
      <c r="F66" s="38">
        <v>98.03921568627452</v>
      </c>
      <c r="G66" s="39"/>
      <c r="H66" s="124">
        <v>0.177</v>
      </c>
      <c r="I66" s="125">
        <v>0.097</v>
      </c>
      <c r="J66" s="125">
        <v>0.092</v>
      </c>
      <c r="K66" s="131">
        <v>94.84536082474226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130"/>
    </row>
    <row r="73" spans="1:11" s="32" customFormat="1" ht="11.25" customHeight="1">
      <c r="A73" s="34" t="s">
        <v>56</v>
      </c>
      <c r="B73" s="29"/>
      <c r="C73" s="30">
        <v>13368</v>
      </c>
      <c r="D73" s="30">
        <v>12838</v>
      </c>
      <c r="E73" s="30">
        <v>13541.73</v>
      </c>
      <c r="F73" s="31"/>
      <c r="G73" s="31"/>
      <c r="H73" s="123">
        <v>36.362</v>
      </c>
      <c r="I73" s="123">
        <v>26.736</v>
      </c>
      <c r="J73" s="123">
        <v>35.54</v>
      </c>
      <c r="K73" s="130"/>
    </row>
    <row r="74" spans="1:11" s="32" customFormat="1" ht="11.25" customHeight="1">
      <c r="A74" s="34" t="s">
        <v>57</v>
      </c>
      <c r="B74" s="29"/>
      <c r="C74" s="30">
        <v>5396</v>
      </c>
      <c r="D74" s="30">
        <v>5013</v>
      </c>
      <c r="E74" s="30">
        <v>4712</v>
      </c>
      <c r="F74" s="31"/>
      <c r="G74" s="31"/>
      <c r="H74" s="123">
        <v>11.705</v>
      </c>
      <c r="I74" s="123">
        <v>12.006</v>
      </c>
      <c r="J74" s="123">
        <v>14.136</v>
      </c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130"/>
    </row>
    <row r="76" spans="1:11" s="32" customFormat="1" ht="11.25" customHeight="1">
      <c r="A76" s="34" t="s">
        <v>59</v>
      </c>
      <c r="B76" s="29"/>
      <c r="C76" s="30">
        <v>345</v>
      </c>
      <c r="D76" s="30">
        <v>351</v>
      </c>
      <c r="E76" s="30">
        <v>385</v>
      </c>
      <c r="F76" s="31"/>
      <c r="G76" s="31"/>
      <c r="H76" s="123">
        <v>0.557</v>
      </c>
      <c r="I76" s="123">
        <v>0.577</v>
      </c>
      <c r="J76" s="123">
        <v>0.66</v>
      </c>
      <c r="K76" s="130"/>
    </row>
    <row r="77" spans="1:11" s="32" customFormat="1" ht="11.25" customHeight="1">
      <c r="A77" s="34" t="s">
        <v>60</v>
      </c>
      <c r="B77" s="29"/>
      <c r="C77" s="30">
        <v>4793</v>
      </c>
      <c r="D77" s="30">
        <v>4441</v>
      </c>
      <c r="E77" s="30">
        <v>4657</v>
      </c>
      <c r="F77" s="31"/>
      <c r="G77" s="31"/>
      <c r="H77" s="123">
        <v>9.145</v>
      </c>
      <c r="I77" s="123">
        <v>11.102</v>
      </c>
      <c r="J77" s="123">
        <v>14.058</v>
      </c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130"/>
    </row>
    <row r="79" spans="1:11" s="32" customFormat="1" ht="11.25" customHeight="1">
      <c r="A79" s="34" t="s">
        <v>62</v>
      </c>
      <c r="B79" s="29"/>
      <c r="C79" s="30">
        <v>39315</v>
      </c>
      <c r="D79" s="30">
        <v>38007</v>
      </c>
      <c r="E79" s="30">
        <v>39645</v>
      </c>
      <c r="F79" s="31"/>
      <c r="G79" s="31"/>
      <c r="H79" s="123">
        <v>102.14</v>
      </c>
      <c r="I79" s="123">
        <v>101.744</v>
      </c>
      <c r="J79" s="123">
        <v>132.272</v>
      </c>
      <c r="K79" s="130"/>
    </row>
    <row r="80" spans="1:11" s="40" customFormat="1" ht="11.25" customHeight="1">
      <c r="A80" s="41" t="s">
        <v>63</v>
      </c>
      <c r="B80" s="36"/>
      <c r="C80" s="37">
        <v>63217</v>
      </c>
      <c r="D80" s="37">
        <v>60650</v>
      </c>
      <c r="E80" s="37">
        <v>62940.729999999996</v>
      </c>
      <c r="F80" s="38">
        <f>IF(D80&gt;0,100*E80/D80,0)</f>
        <v>103.77696619950535</v>
      </c>
      <c r="G80" s="39"/>
      <c r="H80" s="124">
        <v>159.909</v>
      </c>
      <c r="I80" s="125">
        <v>152.16500000000002</v>
      </c>
      <c r="J80" s="125">
        <v>196.666</v>
      </c>
      <c r="K80" s="131">
        <f>IF(I80&gt;0,100*J80/I80,0)</f>
        <v>129.24522722045145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/>
      <c r="I84" s="125"/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63285</v>
      </c>
      <c r="D87" s="51">
        <v>60701</v>
      </c>
      <c r="E87" s="51">
        <v>62990.729999999996</v>
      </c>
      <c r="F87" s="52">
        <f>IF(D87&gt;0,100*E87/D87,0)</f>
        <v>103.77214543417736</v>
      </c>
      <c r="G87" s="39"/>
      <c r="H87" s="128">
        <v>160.08599999999998</v>
      </c>
      <c r="I87" s="129">
        <v>152.26200000000003</v>
      </c>
      <c r="J87" s="129">
        <v>196.758</v>
      </c>
      <c r="K87" s="133">
        <f>IF(I87&gt;0,100*J87/I87,0)</f>
        <v>129.2233124482799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2" zoomScaleSheetLayoutView="92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8</v>
      </c>
      <c r="D9" s="30">
        <v>8</v>
      </c>
      <c r="E9" s="30">
        <v>8</v>
      </c>
      <c r="F9" s="31"/>
      <c r="G9" s="31"/>
      <c r="H9" s="123">
        <v>0.555</v>
      </c>
      <c r="I9" s="123">
        <v>0.565</v>
      </c>
      <c r="J9" s="123"/>
      <c r="K9" s="130"/>
    </row>
    <row r="10" spans="1:11" s="32" customFormat="1" ht="11.25" customHeight="1">
      <c r="A10" s="34" t="s">
        <v>8</v>
      </c>
      <c r="B10" s="29"/>
      <c r="C10" s="30">
        <v>4</v>
      </c>
      <c r="D10" s="30">
        <v>4</v>
      </c>
      <c r="E10" s="30">
        <v>4</v>
      </c>
      <c r="F10" s="31"/>
      <c r="G10" s="31"/>
      <c r="H10" s="123">
        <v>0.208</v>
      </c>
      <c r="I10" s="123">
        <v>0.32</v>
      </c>
      <c r="J10" s="123"/>
      <c r="K10" s="130"/>
    </row>
    <row r="11" spans="1:11" s="32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23">
        <v>0.331</v>
      </c>
      <c r="I11" s="123">
        <v>0.351</v>
      </c>
      <c r="J11" s="123"/>
      <c r="K11" s="130"/>
    </row>
    <row r="12" spans="1:11" s="32" customFormat="1" ht="11.25" customHeight="1">
      <c r="A12" s="34" t="s">
        <v>10</v>
      </c>
      <c r="B12" s="29"/>
      <c r="C12" s="30">
        <v>10</v>
      </c>
      <c r="D12" s="30">
        <v>10</v>
      </c>
      <c r="E12" s="30">
        <v>10</v>
      </c>
      <c r="F12" s="31"/>
      <c r="G12" s="31"/>
      <c r="H12" s="123">
        <v>0.81</v>
      </c>
      <c r="I12" s="123">
        <v>0.924</v>
      </c>
      <c r="J12" s="123"/>
      <c r="K12" s="130"/>
    </row>
    <row r="13" spans="1:11" s="40" customFormat="1" ht="11.25" customHeight="1">
      <c r="A13" s="35" t="s">
        <v>11</v>
      </c>
      <c r="B13" s="36"/>
      <c r="C13" s="37">
        <v>26</v>
      </c>
      <c r="D13" s="37">
        <v>26</v>
      </c>
      <c r="E13" s="37">
        <v>26</v>
      </c>
      <c r="F13" s="38">
        <v>100</v>
      </c>
      <c r="G13" s="39"/>
      <c r="H13" s="124">
        <v>1.9040000000000001</v>
      </c>
      <c r="I13" s="125">
        <v>2.16</v>
      </c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>
        <v>1</v>
      </c>
      <c r="E17" s="37"/>
      <c r="F17" s="38"/>
      <c r="G17" s="39"/>
      <c r="H17" s="124"/>
      <c r="I17" s="125">
        <v>0.035</v>
      </c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>
        <v>5</v>
      </c>
      <c r="D20" s="30">
        <v>5</v>
      </c>
      <c r="E20" s="30"/>
      <c r="F20" s="31"/>
      <c r="G20" s="31"/>
      <c r="H20" s="123">
        <v>0.283</v>
      </c>
      <c r="I20" s="123">
        <v>0.283</v>
      </c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>
        <v>5</v>
      </c>
      <c r="D22" s="37">
        <v>5</v>
      </c>
      <c r="E22" s="37"/>
      <c r="F22" s="38"/>
      <c r="G22" s="39"/>
      <c r="H22" s="124">
        <v>0.283</v>
      </c>
      <c r="I22" s="125">
        <v>0.283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>
        <v>1</v>
      </c>
      <c r="D29" s="30">
        <v>2</v>
      </c>
      <c r="E29" s="30">
        <v>2</v>
      </c>
      <c r="F29" s="31"/>
      <c r="G29" s="31"/>
      <c r="H29" s="123">
        <v>0.069</v>
      </c>
      <c r="I29" s="123">
        <v>0.11</v>
      </c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>
        <v>1</v>
      </c>
      <c r="D31" s="37">
        <v>2</v>
      </c>
      <c r="E31" s="37">
        <v>2</v>
      </c>
      <c r="F31" s="38">
        <v>100</v>
      </c>
      <c r="G31" s="39"/>
      <c r="H31" s="124">
        <v>0.069</v>
      </c>
      <c r="I31" s="125">
        <v>0.11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23">
        <v>1.6</v>
      </c>
      <c r="I33" s="123">
        <v>1.6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28</v>
      </c>
      <c r="D34" s="30">
        <v>25</v>
      </c>
      <c r="E34" s="30">
        <v>25</v>
      </c>
      <c r="F34" s="31"/>
      <c r="G34" s="31"/>
      <c r="H34" s="123">
        <v>0.975</v>
      </c>
      <c r="I34" s="123">
        <v>0.8</v>
      </c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>
        <v>8</v>
      </c>
      <c r="D36" s="30">
        <v>8</v>
      </c>
      <c r="E36" s="30">
        <v>23</v>
      </c>
      <c r="F36" s="31"/>
      <c r="G36" s="31"/>
      <c r="H36" s="123">
        <v>0.288</v>
      </c>
      <c r="I36" s="123">
        <v>0.28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66</v>
      </c>
      <c r="D37" s="37">
        <v>63</v>
      </c>
      <c r="E37" s="37">
        <v>78</v>
      </c>
      <c r="F37" s="38">
        <f>IF(D37&gt;0,100*E37/D37,0)</f>
        <v>123.80952380952381</v>
      </c>
      <c r="G37" s="39"/>
      <c r="H37" s="124">
        <v>2.863</v>
      </c>
      <c r="I37" s="125">
        <v>2.6800000000000006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54</v>
      </c>
      <c r="D39" s="37">
        <v>74</v>
      </c>
      <c r="E39" s="37">
        <v>75</v>
      </c>
      <c r="F39" s="38">
        <v>101.35135135135135</v>
      </c>
      <c r="G39" s="39"/>
      <c r="H39" s="124">
        <v>2</v>
      </c>
      <c r="I39" s="125">
        <v>2.75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/>
      <c r="I50" s="125"/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1</v>
      </c>
      <c r="D52" s="37">
        <v>1</v>
      </c>
      <c r="E52" s="37">
        <v>1</v>
      </c>
      <c r="F52" s="38">
        <v>100</v>
      </c>
      <c r="G52" s="39"/>
      <c r="H52" s="124">
        <v>0.093</v>
      </c>
      <c r="I52" s="125">
        <v>0.093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140</v>
      </c>
      <c r="D61" s="30">
        <v>140</v>
      </c>
      <c r="E61" s="30">
        <v>140</v>
      </c>
      <c r="F61" s="31"/>
      <c r="G61" s="31"/>
      <c r="H61" s="123">
        <v>12.5</v>
      </c>
      <c r="I61" s="123">
        <v>12.6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60</v>
      </c>
      <c r="D62" s="30">
        <v>90</v>
      </c>
      <c r="E62" s="30">
        <v>91</v>
      </c>
      <c r="F62" s="31"/>
      <c r="G62" s="31"/>
      <c r="H62" s="123">
        <v>1.882</v>
      </c>
      <c r="I62" s="123">
        <v>2.832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23">
        <v>0.85</v>
      </c>
      <c r="I63" s="123">
        <v>0.798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219</v>
      </c>
      <c r="D64" s="37">
        <v>249</v>
      </c>
      <c r="E64" s="37">
        <v>250</v>
      </c>
      <c r="F64" s="38">
        <f>IF(D64&gt;0,100*E64/D64,0)</f>
        <v>100.40160642570281</v>
      </c>
      <c r="G64" s="39"/>
      <c r="H64" s="124">
        <v>15.232</v>
      </c>
      <c r="I64" s="125">
        <v>16.229999999999997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958</v>
      </c>
      <c r="D66" s="37">
        <v>921</v>
      </c>
      <c r="E66" s="37">
        <v>825</v>
      </c>
      <c r="F66" s="38">
        <v>89.57654723127035</v>
      </c>
      <c r="G66" s="39"/>
      <c r="H66" s="124">
        <v>129.261</v>
      </c>
      <c r="I66" s="125">
        <v>111.441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7450</v>
      </c>
      <c r="D72" s="30">
        <v>7450</v>
      </c>
      <c r="E72" s="30">
        <v>7200</v>
      </c>
      <c r="F72" s="31"/>
      <c r="G72" s="31"/>
      <c r="H72" s="123">
        <v>711.583</v>
      </c>
      <c r="I72" s="123">
        <v>643.758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385</v>
      </c>
      <c r="D73" s="30">
        <v>385</v>
      </c>
      <c r="E73" s="30">
        <v>390</v>
      </c>
      <c r="F73" s="31"/>
      <c r="G73" s="31"/>
      <c r="H73" s="123">
        <v>11.925</v>
      </c>
      <c r="I73" s="123">
        <v>11.925</v>
      </c>
      <c r="J73" s="123"/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130"/>
    </row>
    <row r="75" spans="1:11" s="32" customFormat="1" ht="11.25" customHeight="1">
      <c r="A75" s="34" t="s">
        <v>58</v>
      </c>
      <c r="B75" s="29"/>
      <c r="C75" s="30">
        <v>1324</v>
      </c>
      <c r="D75" s="30">
        <v>1382</v>
      </c>
      <c r="E75" s="30">
        <v>1382</v>
      </c>
      <c r="F75" s="31"/>
      <c r="G75" s="31"/>
      <c r="H75" s="123">
        <v>134.33695799999998</v>
      </c>
      <c r="I75" s="123">
        <v>140.979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17</v>
      </c>
      <c r="D76" s="30">
        <v>10</v>
      </c>
      <c r="E76" s="30">
        <v>10</v>
      </c>
      <c r="F76" s="31"/>
      <c r="G76" s="31"/>
      <c r="H76" s="123">
        <v>0.595</v>
      </c>
      <c r="I76" s="123">
        <v>0.3</v>
      </c>
      <c r="J76" s="123"/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>
        <v>400</v>
      </c>
      <c r="D78" s="30">
        <v>370</v>
      </c>
      <c r="E78" s="30">
        <v>350</v>
      </c>
      <c r="F78" s="31"/>
      <c r="G78" s="31"/>
      <c r="H78" s="123">
        <v>29.232</v>
      </c>
      <c r="I78" s="123">
        <v>25.9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45</v>
      </c>
      <c r="D79" s="30">
        <v>42</v>
      </c>
      <c r="E79" s="30">
        <v>10</v>
      </c>
      <c r="F79" s="31"/>
      <c r="G79" s="31"/>
      <c r="H79" s="123">
        <v>4.25</v>
      </c>
      <c r="I79" s="123">
        <v>3.559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9621</v>
      </c>
      <c r="D80" s="37">
        <v>9639</v>
      </c>
      <c r="E80" s="37">
        <v>9342</v>
      </c>
      <c r="F80" s="38">
        <v>96.9187675070028</v>
      </c>
      <c r="G80" s="39"/>
      <c r="H80" s="124">
        <v>891.9219579999999</v>
      </c>
      <c r="I80" s="125">
        <v>826.4209999999999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319</v>
      </c>
      <c r="D82" s="30">
        <v>309</v>
      </c>
      <c r="E82" s="30">
        <v>309</v>
      </c>
      <c r="F82" s="31"/>
      <c r="G82" s="31"/>
      <c r="H82" s="123">
        <v>35.042</v>
      </c>
      <c r="I82" s="123">
        <v>33.395</v>
      </c>
      <c r="J82" s="123"/>
      <c r="K82" s="130"/>
    </row>
    <row r="83" spans="1:11" s="32" customFormat="1" ht="11.25" customHeight="1">
      <c r="A83" s="34" t="s">
        <v>65</v>
      </c>
      <c r="B83" s="29"/>
      <c r="C83" s="30">
        <v>87</v>
      </c>
      <c r="D83" s="30">
        <v>93</v>
      </c>
      <c r="E83" s="30">
        <v>78</v>
      </c>
      <c r="F83" s="31"/>
      <c r="G83" s="31"/>
      <c r="H83" s="123">
        <v>5.9</v>
      </c>
      <c r="I83" s="123">
        <v>7.331</v>
      </c>
      <c r="J83" s="123"/>
      <c r="K83" s="130"/>
    </row>
    <row r="84" spans="1:11" s="40" customFormat="1" ht="11.25" customHeight="1">
      <c r="A84" s="35" t="s">
        <v>66</v>
      </c>
      <c r="B84" s="36"/>
      <c r="C84" s="37">
        <v>406</v>
      </c>
      <c r="D84" s="37">
        <v>402</v>
      </c>
      <c r="E84" s="37">
        <v>387</v>
      </c>
      <c r="F84" s="38">
        <v>96.26865671641791</v>
      </c>
      <c r="G84" s="39"/>
      <c r="H84" s="124">
        <v>40.942</v>
      </c>
      <c r="I84" s="125">
        <v>40.726000000000006</v>
      </c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11357</v>
      </c>
      <c r="D87" s="51">
        <v>11383</v>
      </c>
      <c r="E87" s="51">
        <v>10986</v>
      </c>
      <c r="F87" s="52">
        <f>IF(D87&gt;0,100*E87/D87,0)</f>
        <v>96.51234296758324</v>
      </c>
      <c r="G87" s="39"/>
      <c r="H87" s="128">
        <v>1084.5689579999998</v>
      </c>
      <c r="I87" s="129">
        <v>1002.929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4" zoomScaleSheetLayoutView="94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12</v>
      </c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7</v>
      </c>
      <c r="D9" s="30">
        <v>5</v>
      </c>
      <c r="E9" s="30">
        <v>7</v>
      </c>
      <c r="F9" s="31"/>
      <c r="G9" s="31"/>
      <c r="H9" s="123">
        <v>0.576</v>
      </c>
      <c r="I9" s="123">
        <v>0.257</v>
      </c>
      <c r="J9" s="123">
        <v>0.257</v>
      </c>
      <c r="K9" s="130"/>
    </row>
    <row r="10" spans="1:11" s="32" customFormat="1" ht="11.25" customHeight="1">
      <c r="A10" s="34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23">
        <v>0.178</v>
      </c>
      <c r="I10" s="123">
        <v>0.353</v>
      </c>
      <c r="J10" s="123">
        <v>0.353</v>
      </c>
      <c r="K10" s="130"/>
    </row>
    <row r="11" spans="1:11" s="32" customFormat="1" ht="11.25" customHeight="1">
      <c r="A11" s="28" t="s">
        <v>9</v>
      </c>
      <c r="B11" s="29"/>
      <c r="C11" s="30">
        <v>3</v>
      </c>
      <c r="D11" s="30">
        <v>3</v>
      </c>
      <c r="E11" s="30">
        <v>3</v>
      </c>
      <c r="F11" s="31"/>
      <c r="G11" s="31"/>
      <c r="H11" s="123">
        <v>0.3</v>
      </c>
      <c r="I11" s="123">
        <v>0.181</v>
      </c>
      <c r="J11" s="123">
        <v>0.182</v>
      </c>
      <c r="K11" s="130"/>
    </row>
    <row r="12" spans="1:11" s="32" customFormat="1" ht="11.25" customHeight="1">
      <c r="A12" s="34" t="s">
        <v>10</v>
      </c>
      <c r="B12" s="29"/>
      <c r="C12" s="30">
        <v>8</v>
      </c>
      <c r="D12" s="30">
        <v>15</v>
      </c>
      <c r="E12" s="30">
        <v>15</v>
      </c>
      <c r="F12" s="31"/>
      <c r="G12" s="31"/>
      <c r="H12" s="123">
        <v>0.669</v>
      </c>
      <c r="I12" s="123">
        <v>0.932</v>
      </c>
      <c r="J12" s="123">
        <v>0.933</v>
      </c>
      <c r="K12" s="130"/>
    </row>
    <row r="13" spans="1:11" s="40" customFormat="1" ht="11.25" customHeight="1">
      <c r="A13" s="35" t="s">
        <v>11</v>
      </c>
      <c r="B13" s="36"/>
      <c r="C13" s="37">
        <v>20</v>
      </c>
      <c r="D13" s="37">
        <v>28</v>
      </c>
      <c r="E13" s="37">
        <v>30</v>
      </c>
      <c r="F13" s="38">
        <v>107.14285714285714</v>
      </c>
      <c r="G13" s="39"/>
      <c r="H13" s="124">
        <v>1.723</v>
      </c>
      <c r="I13" s="125">
        <v>1.7229999999999999</v>
      </c>
      <c r="J13" s="125">
        <v>1.725</v>
      </c>
      <c r="K13" s="131">
        <v>100.11607661056298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>
        <v>4</v>
      </c>
      <c r="F17" s="38"/>
      <c r="G17" s="39"/>
      <c r="H17" s="124"/>
      <c r="I17" s="125"/>
      <c r="J17" s="125">
        <v>0.071</v>
      </c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>
        <v>4</v>
      </c>
      <c r="D20" s="30">
        <v>4</v>
      </c>
      <c r="E20" s="30"/>
      <c r="F20" s="31"/>
      <c r="G20" s="31"/>
      <c r="H20" s="123">
        <v>0.229</v>
      </c>
      <c r="I20" s="123">
        <v>0.226</v>
      </c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>
        <v>4</v>
      </c>
      <c r="D22" s="37">
        <v>4</v>
      </c>
      <c r="E22" s="37"/>
      <c r="F22" s="38"/>
      <c r="G22" s="39"/>
      <c r="H22" s="124">
        <v>0.229</v>
      </c>
      <c r="I22" s="125">
        <v>0.226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9</v>
      </c>
      <c r="D28" s="30"/>
      <c r="E28" s="30"/>
      <c r="F28" s="31"/>
      <c r="G28" s="31"/>
      <c r="H28" s="123">
        <v>0.653</v>
      </c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>
        <v>2</v>
      </c>
      <c r="E29" s="30">
        <v>2</v>
      </c>
      <c r="F29" s="31"/>
      <c r="G29" s="31"/>
      <c r="H29" s="123"/>
      <c r="I29" s="123">
        <v>0.103</v>
      </c>
      <c r="J29" s="123">
        <v>0.102</v>
      </c>
      <c r="K29" s="130"/>
    </row>
    <row r="30" spans="1:11" s="32" customFormat="1" ht="11.25" customHeight="1">
      <c r="A30" s="34" t="s">
        <v>22</v>
      </c>
      <c r="B30" s="29"/>
      <c r="C30" s="30">
        <v>39</v>
      </c>
      <c r="D30" s="30"/>
      <c r="E30" s="30"/>
      <c r="F30" s="31"/>
      <c r="G30" s="31"/>
      <c r="H30" s="123">
        <v>3.172</v>
      </c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>
        <v>48</v>
      </c>
      <c r="D31" s="37">
        <v>2</v>
      </c>
      <c r="E31" s="37">
        <v>2</v>
      </c>
      <c r="F31" s="38">
        <v>100</v>
      </c>
      <c r="G31" s="39"/>
      <c r="H31" s="124">
        <v>3.825</v>
      </c>
      <c r="I31" s="125">
        <v>0.103</v>
      </c>
      <c r="J31" s="125">
        <v>0.102</v>
      </c>
      <c r="K31" s="131">
        <v>99.02912621359224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40</v>
      </c>
      <c r="D33" s="30">
        <v>40</v>
      </c>
      <c r="E33" s="30">
        <v>40</v>
      </c>
      <c r="F33" s="31"/>
      <c r="G33" s="31"/>
      <c r="H33" s="123">
        <v>2.223</v>
      </c>
      <c r="I33" s="123">
        <v>2</v>
      </c>
      <c r="J33" s="123">
        <v>1.9</v>
      </c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>
        <v>38</v>
      </c>
      <c r="D35" s="30">
        <v>35</v>
      </c>
      <c r="E35" s="30">
        <v>40</v>
      </c>
      <c r="F35" s="31"/>
      <c r="G35" s="31"/>
      <c r="H35" s="123">
        <v>1.413</v>
      </c>
      <c r="I35" s="123">
        <v>1.225</v>
      </c>
      <c r="J35" s="123">
        <v>1.4</v>
      </c>
      <c r="K35" s="130"/>
    </row>
    <row r="36" spans="1:11" s="32" customFormat="1" ht="11.25" customHeight="1">
      <c r="A36" s="34" t="s">
        <v>27</v>
      </c>
      <c r="B36" s="29"/>
      <c r="C36" s="30">
        <v>37</v>
      </c>
      <c r="D36" s="30">
        <v>28</v>
      </c>
      <c r="E36" s="30">
        <v>90</v>
      </c>
      <c r="F36" s="31"/>
      <c r="G36" s="31"/>
      <c r="H36" s="123">
        <v>1.295</v>
      </c>
      <c r="I36" s="123">
        <v>0.98</v>
      </c>
      <c r="J36" s="123">
        <v>2.7</v>
      </c>
      <c r="K36" s="130"/>
    </row>
    <row r="37" spans="1:11" s="40" customFormat="1" ht="11.25" customHeight="1">
      <c r="A37" s="35" t="s">
        <v>28</v>
      </c>
      <c r="B37" s="36"/>
      <c r="C37" s="37">
        <v>115</v>
      </c>
      <c r="D37" s="37">
        <v>103</v>
      </c>
      <c r="E37" s="37">
        <v>170</v>
      </c>
      <c r="F37" s="38">
        <v>165.04854368932038</v>
      </c>
      <c r="G37" s="39"/>
      <c r="H37" s="124">
        <v>4.931</v>
      </c>
      <c r="I37" s="125">
        <v>4.205</v>
      </c>
      <c r="J37" s="125">
        <v>6</v>
      </c>
      <c r="K37" s="131">
        <v>142.6872770511296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51</v>
      </c>
      <c r="D39" s="37">
        <v>50</v>
      </c>
      <c r="E39" s="37">
        <v>55</v>
      </c>
      <c r="F39" s="38">
        <v>110</v>
      </c>
      <c r="G39" s="39"/>
      <c r="H39" s="124">
        <v>1.924</v>
      </c>
      <c r="I39" s="125">
        <v>1.9</v>
      </c>
      <c r="J39" s="125">
        <v>2.03</v>
      </c>
      <c r="K39" s="131">
        <v>106.84210526315789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>
        <v>1</v>
      </c>
      <c r="F41" s="31"/>
      <c r="G41" s="31"/>
      <c r="H41" s="123"/>
      <c r="I41" s="123"/>
      <c r="J41" s="123">
        <v>0.04</v>
      </c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>
        <v>3</v>
      </c>
      <c r="D45" s="30">
        <v>3</v>
      </c>
      <c r="E45" s="30">
        <v>3</v>
      </c>
      <c r="F45" s="31"/>
      <c r="G45" s="31"/>
      <c r="H45" s="123">
        <v>0.114</v>
      </c>
      <c r="I45" s="123">
        <v>0.114</v>
      </c>
      <c r="J45" s="123">
        <v>0.114</v>
      </c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>
        <v>3</v>
      </c>
      <c r="D50" s="37">
        <v>3</v>
      </c>
      <c r="E50" s="37">
        <v>4</v>
      </c>
      <c r="F50" s="38">
        <v>133.33333333333334</v>
      </c>
      <c r="G50" s="39"/>
      <c r="H50" s="124">
        <v>0.114</v>
      </c>
      <c r="I50" s="125">
        <v>0.114</v>
      </c>
      <c r="J50" s="125">
        <v>0.154</v>
      </c>
      <c r="K50" s="131">
        <v>135.08771929824562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5</v>
      </c>
      <c r="D52" s="37">
        <v>5</v>
      </c>
      <c r="E52" s="37">
        <v>5</v>
      </c>
      <c r="F52" s="38">
        <v>100</v>
      </c>
      <c r="G52" s="39"/>
      <c r="H52" s="124">
        <v>0.462</v>
      </c>
      <c r="I52" s="125">
        <v>0.462</v>
      </c>
      <c r="J52" s="125">
        <v>0.468</v>
      </c>
      <c r="K52" s="131">
        <v>101.2987012987013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267</v>
      </c>
      <c r="D61" s="30">
        <v>270</v>
      </c>
      <c r="E61" s="30">
        <v>270</v>
      </c>
      <c r="F61" s="31"/>
      <c r="G61" s="31"/>
      <c r="H61" s="123">
        <v>34.71</v>
      </c>
      <c r="I61" s="123">
        <v>29.7</v>
      </c>
      <c r="J61" s="123">
        <v>32.4</v>
      </c>
      <c r="K61" s="130"/>
    </row>
    <row r="62" spans="1:11" s="32" customFormat="1" ht="11.25" customHeight="1">
      <c r="A62" s="34" t="s">
        <v>48</v>
      </c>
      <c r="B62" s="29"/>
      <c r="C62" s="30">
        <v>70</v>
      </c>
      <c r="D62" s="30">
        <v>75</v>
      </c>
      <c r="E62" s="30">
        <v>80</v>
      </c>
      <c r="F62" s="31"/>
      <c r="G62" s="31"/>
      <c r="H62" s="123">
        <v>2.044</v>
      </c>
      <c r="I62" s="123">
        <v>2.179</v>
      </c>
      <c r="J62" s="123">
        <v>2.244</v>
      </c>
      <c r="K62" s="130"/>
    </row>
    <row r="63" spans="1:11" s="32" customFormat="1" ht="11.25" customHeight="1">
      <c r="A63" s="34" t="s">
        <v>49</v>
      </c>
      <c r="B63" s="29"/>
      <c r="C63" s="30">
        <v>93</v>
      </c>
      <c r="D63" s="30"/>
      <c r="E63" s="30"/>
      <c r="F63" s="31"/>
      <c r="G63" s="31"/>
      <c r="H63" s="123">
        <v>3.767</v>
      </c>
      <c r="I63" s="123"/>
      <c r="J63" s="123"/>
      <c r="K63" s="130"/>
    </row>
    <row r="64" spans="1:11" s="40" customFormat="1" ht="11.25" customHeight="1">
      <c r="A64" s="35" t="s">
        <v>50</v>
      </c>
      <c r="B64" s="36"/>
      <c r="C64" s="37">
        <v>430</v>
      </c>
      <c r="D64" s="37">
        <v>345</v>
      </c>
      <c r="E64" s="37">
        <v>350</v>
      </c>
      <c r="F64" s="38">
        <v>101.44927536231884</v>
      </c>
      <c r="G64" s="39"/>
      <c r="H64" s="124">
        <v>40.521</v>
      </c>
      <c r="I64" s="125">
        <v>31.878999999999998</v>
      </c>
      <c r="J64" s="125">
        <v>34.644</v>
      </c>
      <c r="K64" s="131">
        <v>108.6734213745726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902</v>
      </c>
      <c r="D66" s="37">
        <v>1420</v>
      </c>
      <c r="E66" s="37">
        <v>1320</v>
      </c>
      <c r="F66" s="38">
        <v>92.95774647887323</v>
      </c>
      <c r="G66" s="39"/>
      <c r="H66" s="124">
        <v>41.782</v>
      </c>
      <c r="I66" s="125">
        <v>65.777</v>
      </c>
      <c r="J66" s="125">
        <v>60.8</v>
      </c>
      <c r="K66" s="131">
        <v>92.43352539641516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2145</v>
      </c>
      <c r="D72" s="30">
        <v>2250</v>
      </c>
      <c r="E72" s="30">
        <v>2198</v>
      </c>
      <c r="F72" s="31"/>
      <c r="G72" s="31"/>
      <c r="H72" s="123">
        <v>246.189</v>
      </c>
      <c r="I72" s="123">
        <v>266.625</v>
      </c>
      <c r="J72" s="123">
        <v>260.489</v>
      </c>
      <c r="K72" s="130"/>
    </row>
    <row r="73" spans="1:11" s="32" customFormat="1" ht="11.25" customHeight="1">
      <c r="A73" s="34" t="s">
        <v>56</v>
      </c>
      <c r="B73" s="29"/>
      <c r="C73" s="30">
        <v>185</v>
      </c>
      <c r="D73" s="30">
        <v>185</v>
      </c>
      <c r="E73" s="30">
        <v>190</v>
      </c>
      <c r="F73" s="31"/>
      <c r="G73" s="31"/>
      <c r="H73" s="123">
        <v>6.7</v>
      </c>
      <c r="I73" s="123">
        <v>6.7</v>
      </c>
      <c r="J73" s="123">
        <v>6.7</v>
      </c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130"/>
    </row>
    <row r="75" spans="1:11" s="32" customFormat="1" ht="11.25" customHeight="1">
      <c r="A75" s="34" t="s">
        <v>58</v>
      </c>
      <c r="B75" s="29"/>
      <c r="C75" s="30">
        <v>1019</v>
      </c>
      <c r="D75" s="30">
        <v>1019</v>
      </c>
      <c r="E75" s="30">
        <v>189</v>
      </c>
      <c r="F75" s="31"/>
      <c r="G75" s="31"/>
      <c r="H75" s="123">
        <v>107.683</v>
      </c>
      <c r="I75" s="123">
        <v>107.682935</v>
      </c>
      <c r="J75" s="123">
        <v>11.34</v>
      </c>
      <c r="K75" s="130"/>
    </row>
    <row r="76" spans="1:11" s="32" customFormat="1" ht="11.25" customHeight="1">
      <c r="A76" s="34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23">
        <v>0.375</v>
      </c>
      <c r="I76" s="123">
        <v>0.375</v>
      </c>
      <c r="J76" s="123">
        <v>0.375</v>
      </c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>
        <v>20</v>
      </c>
      <c r="F77" s="31"/>
      <c r="G77" s="31"/>
      <c r="H77" s="123"/>
      <c r="I77" s="123"/>
      <c r="J77" s="123">
        <v>0.6</v>
      </c>
      <c r="K77" s="130"/>
    </row>
    <row r="78" spans="1:11" s="32" customFormat="1" ht="11.25" customHeight="1">
      <c r="A78" s="34" t="s">
        <v>61</v>
      </c>
      <c r="B78" s="29"/>
      <c r="C78" s="30">
        <v>201</v>
      </c>
      <c r="D78" s="30">
        <v>200</v>
      </c>
      <c r="E78" s="30">
        <v>185</v>
      </c>
      <c r="F78" s="31"/>
      <c r="G78" s="31"/>
      <c r="H78" s="123">
        <v>12.812</v>
      </c>
      <c r="I78" s="123">
        <v>12</v>
      </c>
      <c r="J78" s="123">
        <v>11.1</v>
      </c>
      <c r="K78" s="130"/>
    </row>
    <row r="79" spans="1:11" s="32" customFormat="1" ht="11.25" customHeight="1">
      <c r="A79" s="34" t="s">
        <v>62</v>
      </c>
      <c r="B79" s="29"/>
      <c r="C79" s="30">
        <v>30</v>
      </c>
      <c r="D79" s="30">
        <v>30</v>
      </c>
      <c r="E79" s="30">
        <v>6</v>
      </c>
      <c r="F79" s="31"/>
      <c r="G79" s="31"/>
      <c r="H79" s="123">
        <v>2.55</v>
      </c>
      <c r="I79" s="123">
        <v>2.55</v>
      </c>
      <c r="J79" s="123">
        <v>0.554</v>
      </c>
      <c r="K79" s="130"/>
    </row>
    <row r="80" spans="1:11" s="40" customFormat="1" ht="11.25" customHeight="1">
      <c r="A80" s="41" t="s">
        <v>63</v>
      </c>
      <c r="B80" s="36"/>
      <c r="C80" s="37">
        <v>3595</v>
      </c>
      <c r="D80" s="37">
        <v>3699</v>
      </c>
      <c r="E80" s="37">
        <v>2803</v>
      </c>
      <c r="F80" s="38">
        <f>IF(D80&gt;0,100*E80/D80,0)</f>
        <v>75.7772370911057</v>
      </c>
      <c r="G80" s="39"/>
      <c r="H80" s="124">
        <v>376.309</v>
      </c>
      <c r="I80" s="125">
        <v>395.932935</v>
      </c>
      <c r="J80" s="125">
        <v>291.15799999999996</v>
      </c>
      <c r="K80" s="131">
        <v>73.53720144549227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189</v>
      </c>
      <c r="D82" s="30">
        <v>180</v>
      </c>
      <c r="E82" s="30">
        <v>150</v>
      </c>
      <c r="F82" s="31"/>
      <c r="G82" s="31"/>
      <c r="H82" s="123">
        <v>20.811</v>
      </c>
      <c r="I82" s="123">
        <v>19.807</v>
      </c>
      <c r="J82" s="123">
        <v>16.072</v>
      </c>
      <c r="K82" s="130"/>
    </row>
    <row r="83" spans="1:11" s="32" customFormat="1" ht="11.25" customHeight="1">
      <c r="A83" s="34" t="s">
        <v>65</v>
      </c>
      <c r="B83" s="29"/>
      <c r="C83" s="30">
        <v>28</v>
      </c>
      <c r="D83" s="30">
        <v>28</v>
      </c>
      <c r="E83" s="30">
        <v>21</v>
      </c>
      <c r="F83" s="31"/>
      <c r="G83" s="31"/>
      <c r="H83" s="123">
        <v>2.423</v>
      </c>
      <c r="I83" s="123">
        <v>1.7</v>
      </c>
      <c r="J83" s="123">
        <v>1.7</v>
      </c>
      <c r="K83" s="130"/>
    </row>
    <row r="84" spans="1:11" s="40" customFormat="1" ht="11.25" customHeight="1">
      <c r="A84" s="35" t="s">
        <v>66</v>
      </c>
      <c r="B84" s="36"/>
      <c r="C84" s="37">
        <v>217</v>
      </c>
      <c r="D84" s="37">
        <v>208</v>
      </c>
      <c r="E84" s="37">
        <v>171</v>
      </c>
      <c r="F84" s="38">
        <v>82.21153846153847</v>
      </c>
      <c r="G84" s="39"/>
      <c r="H84" s="124">
        <v>23.234</v>
      </c>
      <c r="I84" s="125">
        <v>21.506999999999998</v>
      </c>
      <c r="J84" s="125">
        <v>17.772</v>
      </c>
      <c r="K84" s="131">
        <v>82.63356116613195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5390</v>
      </c>
      <c r="D87" s="51">
        <v>5867</v>
      </c>
      <c r="E87" s="51">
        <v>4914</v>
      </c>
      <c r="F87" s="52">
        <f>IF(D87&gt;0,100*E87/D87,0)</f>
        <v>83.75660473836714</v>
      </c>
      <c r="G87" s="39"/>
      <c r="H87" s="128">
        <v>495.05400000000003</v>
      </c>
      <c r="I87" s="129">
        <v>523.828935</v>
      </c>
      <c r="J87" s="129">
        <v>414.9239999999999</v>
      </c>
      <c r="K87" s="133">
        <f>IF(I87&gt;0,100*J87/I87,0)</f>
        <v>79.20982830014916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9" zoomScaleSheetLayoutView="99" zoomScalePageLayoutView="0" workbookViewId="0" topLeftCell="A58">
      <selection activeCell="J87" sqref="J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12</v>
      </c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280</v>
      </c>
      <c r="D9" s="30">
        <v>274</v>
      </c>
      <c r="E9" s="30">
        <v>276</v>
      </c>
      <c r="F9" s="31"/>
      <c r="G9" s="31"/>
      <c r="H9" s="123">
        <v>22.848</v>
      </c>
      <c r="I9" s="123">
        <v>23.171</v>
      </c>
      <c r="J9" s="123">
        <v>23.184</v>
      </c>
      <c r="K9" s="130"/>
    </row>
    <row r="10" spans="1:11" s="32" customFormat="1" ht="11.25" customHeight="1">
      <c r="A10" s="34" t="s">
        <v>8</v>
      </c>
      <c r="B10" s="29"/>
      <c r="C10" s="30">
        <v>181</v>
      </c>
      <c r="D10" s="30">
        <v>174</v>
      </c>
      <c r="E10" s="30">
        <v>175</v>
      </c>
      <c r="F10" s="31"/>
      <c r="G10" s="31"/>
      <c r="H10" s="123">
        <v>15.351</v>
      </c>
      <c r="I10" s="123">
        <v>15.501</v>
      </c>
      <c r="J10" s="123">
        <v>15.615</v>
      </c>
      <c r="K10" s="130"/>
    </row>
    <row r="11" spans="1:11" s="32" customFormat="1" ht="11.25" customHeight="1">
      <c r="A11" s="28" t="s">
        <v>9</v>
      </c>
      <c r="B11" s="29"/>
      <c r="C11" s="30">
        <v>228</v>
      </c>
      <c r="D11" s="30">
        <v>227</v>
      </c>
      <c r="E11" s="30">
        <v>227</v>
      </c>
      <c r="F11" s="31"/>
      <c r="G11" s="31"/>
      <c r="H11" s="123">
        <v>22.63</v>
      </c>
      <c r="I11" s="123">
        <v>24.722</v>
      </c>
      <c r="J11" s="123">
        <v>24.748</v>
      </c>
      <c r="K11" s="130"/>
    </row>
    <row r="12" spans="1:11" s="32" customFormat="1" ht="11.25" customHeight="1">
      <c r="A12" s="34" t="s">
        <v>10</v>
      </c>
      <c r="B12" s="29"/>
      <c r="C12" s="30">
        <v>400</v>
      </c>
      <c r="D12" s="30">
        <v>367</v>
      </c>
      <c r="E12" s="30">
        <v>368</v>
      </c>
      <c r="F12" s="31"/>
      <c r="G12" s="31"/>
      <c r="H12" s="123">
        <v>31.681</v>
      </c>
      <c r="I12" s="123">
        <v>29.492</v>
      </c>
      <c r="J12" s="123">
        <v>29.611</v>
      </c>
      <c r="K12" s="130"/>
    </row>
    <row r="13" spans="1:11" s="40" customFormat="1" ht="11.25" customHeight="1">
      <c r="A13" s="35" t="s">
        <v>11</v>
      </c>
      <c r="B13" s="36"/>
      <c r="C13" s="37">
        <v>1089</v>
      </c>
      <c r="D13" s="37">
        <v>1042</v>
      </c>
      <c r="E13" s="37">
        <v>1046</v>
      </c>
      <c r="F13" s="38">
        <f>IF(D13&gt;0,100*E13/D13,0)</f>
        <v>100.38387715930902</v>
      </c>
      <c r="G13" s="39"/>
      <c r="H13" s="124">
        <v>92.50999999999999</v>
      </c>
      <c r="I13" s="125">
        <v>92.886</v>
      </c>
      <c r="J13" s="125">
        <v>93.158</v>
      </c>
      <c r="K13" s="131">
        <v>100.29283207372478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>
        <v>96</v>
      </c>
      <c r="D15" s="37">
        <v>96</v>
      </c>
      <c r="E15" s="37">
        <v>142</v>
      </c>
      <c r="F15" s="38">
        <v>147.91666666666666</v>
      </c>
      <c r="G15" s="39"/>
      <c r="H15" s="124">
        <v>2.36</v>
      </c>
      <c r="I15" s="125">
        <v>2.3</v>
      </c>
      <c r="J15" s="125">
        <v>3.07</v>
      </c>
      <c r="K15" s="131">
        <v>133.47826086956522</v>
      </c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16</v>
      </c>
      <c r="D17" s="37">
        <v>16</v>
      </c>
      <c r="E17" s="37">
        <v>21</v>
      </c>
      <c r="F17" s="38">
        <v>131.25</v>
      </c>
      <c r="G17" s="39"/>
      <c r="H17" s="124">
        <v>0.324</v>
      </c>
      <c r="I17" s="125">
        <v>1.165</v>
      </c>
      <c r="J17" s="125">
        <v>0.388</v>
      </c>
      <c r="K17" s="131">
        <v>33.30472103004292</v>
      </c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55</v>
      </c>
      <c r="D19" s="30">
        <v>55</v>
      </c>
      <c r="E19" s="30">
        <v>55</v>
      </c>
      <c r="F19" s="31"/>
      <c r="G19" s="31"/>
      <c r="H19" s="123">
        <v>1.56</v>
      </c>
      <c r="I19" s="123">
        <v>1.441</v>
      </c>
      <c r="J19" s="123">
        <v>1.398</v>
      </c>
      <c r="K19" s="130"/>
    </row>
    <row r="20" spans="1:11" s="32" customFormat="1" ht="11.25" customHeight="1">
      <c r="A20" s="34" t="s">
        <v>15</v>
      </c>
      <c r="B20" s="29"/>
      <c r="C20" s="30">
        <v>75</v>
      </c>
      <c r="D20" s="30">
        <v>75</v>
      </c>
      <c r="E20" s="30">
        <v>75</v>
      </c>
      <c r="F20" s="31"/>
      <c r="G20" s="31"/>
      <c r="H20" s="123">
        <v>1.949</v>
      </c>
      <c r="I20" s="123">
        <v>1.853</v>
      </c>
      <c r="J20" s="123">
        <v>1.963</v>
      </c>
      <c r="K20" s="130"/>
    </row>
    <row r="21" spans="1:11" s="32" customFormat="1" ht="11.25" customHeight="1">
      <c r="A21" s="34" t="s">
        <v>16</v>
      </c>
      <c r="B21" s="29"/>
      <c r="C21" s="30">
        <v>164</v>
      </c>
      <c r="D21" s="30">
        <v>164</v>
      </c>
      <c r="E21" s="30">
        <v>164</v>
      </c>
      <c r="F21" s="31"/>
      <c r="G21" s="31"/>
      <c r="H21" s="123">
        <v>4.047</v>
      </c>
      <c r="I21" s="123">
        <v>3.936</v>
      </c>
      <c r="J21" s="123">
        <v>3.7</v>
      </c>
      <c r="K21" s="130"/>
    </row>
    <row r="22" spans="1:11" s="40" customFormat="1" ht="11.25" customHeight="1">
      <c r="A22" s="35" t="s">
        <v>17</v>
      </c>
      <c r="B22" s="36"/>
      <c r="C22" s="37">
        <v>294</v>
      </c>
      <c r="D22" s="37">
        <v>294</v>
      </c>
      <c r="E22" s="37">
        <v>294</v>
      </c>
      <c r="F22" s="38">
        <v>100</v>
      </c>
      <c r="G22" s="39"/>
      <c r="H22" s="124">
        <v>7.556</v>
      </c>
      <c r="I22" s="125">
        <v>7.23</v>
      </c>
      <c r="J22" s="125">
        <v>7.061</v>
      </c>
      <c r="K22" s="131">
        <v>97.6625172890733</v>
      </c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2056</v>
      </c>
      <c r="D24" s="37">
        <v>2212</v>
      </c>
      <c r="E24" s="37">
        <v>2076</v>
      </c>
      <c r="F24" s="38">
        <v>93.85171790235081</v>
      </c>
      <c r="G24" s="39"/>
      <c r="H24" s="124">
        <v>163.305</v>
      </c>
      <c r="I24" s="125">
        <v>180.169</v>
      </c>
      <c r="J24" s="125">
        <v>147.967</v>
      </c>
      <c r="K24" s="131">
        <v>82.12678096675899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170</v>
      </c>
      <c r="D26" s="37">
        <v>150</v>
      </c>
      <c r="E26" s="37">
        <v>205</v>
      </c>
      <c r="F26" s="38">
        <v>136.66666666666666</v>
      </c>
      <c r="G26" s="39"/>
      <c r="H26" s="124">
        <v>12.986</v>
      </c>
      <c r="I26" s="125">
        <v>10</v>
      </c>
      <c r="J26" s="125">
        <v>13.6</v>
      </c>
      <c r="K26" s="131">
        <v>136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51</v>
      </c>
      <c r="D28" s="30">
        <v>31</v>
      </c>
      <c r="E28" s="30">
        <v>17</v>
      </c>
      <c r="F28" s="31"/>
      <c r="G28" s="31"/>
      <c r="H28" s="123">
        <v>3.701</v>
      </c>
      <c r="I28" s="123">
        <v>2.35</v>
      </c>
      <c r="J28" s="123">
        <v>2.125</v>
      </c>
      <c r="K28" s="130"/>
    </row>
    <row r="29" spans="1:11" s="32" customFormat="1" ht="11.25" customHeight="1">
      <c r="A29" s="34" t="s">
        <v>21</v>
      </c>
      <c r="B29" s="29"/>
      <c r="C29" s="30">
        <v>6</v>
      </c>
      <c r="D29" s="30">
        <v>12</v>
      </c>
      <c r="E29" s="30">
        <v>10</v>
      </c>
      <c r="F29" s="31"/>
      <c r="G29" s="31"/>
      <c r="H29" s="123">
        <v>0.39</v>
      </c>
      <c r="I29" s="123">
        <v>0.629</v>
      </c>
      <c r="J29" s="123">
        <v>0.452</v>
      </c>
      <c r="K29" s="130"/>
    </row>
    <row r="30" spans="1:11" s="32" customFormat="1" ht="11.25" customHeight="1">
      <c r="A30" s="34" t="s">
        <v>22</v>
      </c>
      <c r="B30" s="29"/>
      <c r="C30" s="30">
        <v>641</v>
      </c>
      <c r="D30" s="30">
        <v>631</v>
      </c>
      <c r="E30" s="30">
        <v>658</v>
      </c>
      <c r="F30" s="31"/>
      <c r="G30" s="31"/>
      <c r="H30" s="123">
        <v>47.452</v>
      </c>
      <c r="I30" s="123">
        <v>52.1</v>
      </c>
      <c r="J30" s="123">
        <v>52.339</v>
      </c>
      <c r="K30" s="130"/>
    </row>
    <row r="31" spans="1:11" s="40" customFormat="1" ht="11.25" customHeight="1">
      <c r="A31" s="41" t="s">
        <v>23</v>
      </c>
      <c r="B31" s="36"/>
      <c r="C31" s="37">
        <v>698</v>
      </c>
      <c r="D31" s="37">
        <v>674</v>
      </c>
      <c r="E31" s="37">
        <v>685</v>
      </c>
      <c r="F31" s="38">
        <v>101.6320474777448</v>
      </c>
      <c r="G31" s="39"/>
      <c r="H31" s="124">
        <v>51.543</v>
      </c>
      <c r="I31" s="125">
        <v>55.079</v>
      </c>
      <c r="J31" s="125">
        <v>54.916</v>
      </c>
      <c r="K31" s="131">
        <v>99.70406143902393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340</v>
      </c>
      <c r="D33" s="30">
        <v>345</v>
      </c>
      <c r="E33" s="30">
        <v>340</v>
      </c>
      <c r="F33" s="31"/>
      <c r="G33" s="31"/>
      <c r="H33" s="123">
        <v>18.893</v>
      </c>
      <c r="I33" s="123">
        <v>19.6</v>
      </c>
      <c r="J33" s="123">
        <v>19.5</v>
      </c>
      <c r="K33" s="130"/>
    </row>
    <row r="34" spans="1:11" s="32" customFormat="1" ht="11.25" customHeight="1">
      <c r="A34" s="34" t="s">
        <v>25</v>
      </c>
      <c r="B34" s="29"/>
      <c r="C34" s="30">
        <v>269</v>
      </c>
      <c r="D34" s="30">
        <v>266</v>
      </c>
      <c r="E34" s="30">
        <v>265</v>
      </c>
      <c r="F34" s="31"/>
      <c r="G34" s="31"/>
      <c r="H34" s="123">
        <v>9.735</v>
      </c>
      <c r="I34" s="123">
        <v>9.675</v>
      </c>
      <c r="J34" s="123">
        <v>9.2</v>
      </c>
      <c r="K34" s="130"/>
    </row>
    <row r="35" spans="1:11" s="32" customFormat="1" ht="11.25" customHeight="1">
      <c r="A35" s="34" t="s">
        <v>26</v>
      </c>
      <c r="B35" s="29"/>
      <c r="C35" s="30">
        <v>201</v>
      </c>
      <c r="D35" s="30">
        <v>195</v>
      </c>
      <c r="E35" s="30">
        <v>190</v>
      </c>
      <c r="F35" s="31"/>
      <c r="G35" s="31"/>
      <c r="H35" s="123">
        <v>7.064</v>
      </c>
      <c r="I35" s="123">
        <v>6.725</v>
      </c>
      <c r="J35" s="123">
        <v>6.7</v>
      </c>
      <c r="K35" s="130"/>
    </row>
    <row r="36" spans="1:11" s="32" customFormat="1" ht="11.25" customHeight="1">
      <c r="A36" s="34" t="s">
        <v>27</v>
      </c>
      <c r="B36" s="29"/>
      <c r="C36" s="30">
        <v>376</v>
      </c>
      <c r="D36" s="30">
        <v>367</v>
      </c>
      <c r="E36" s="30">
        <v>413</v>
      </c>
      <c r="F36" s="31"/>
      <c r="G36" s="31"/>
      <c r="H36" s="123">
        <v>14.385</v>
      </c>
      <c r="I36" s="123">
        <v>12.853</v>
      </c>
      <c r="J36" s="123">
        <v>13.48</v>
      </c>
      <c r="K36" s="130"/>
    </row>
    <row r="37" spans="1:11" s="40" customFormat="1" ht="11.25" customHeight="1">
      <c r="A37" s="35" t="s">
        <v>28</v>
      </c>
      <c r="B37" s="36"/>
      <c r="C37" s="37">
        <v>1186</v>
      </c>
      <c r="D37" s="37">
        <v>1173</v>
      </c>
      <c r="E37" s="37">
        <v>1208</v>
      </c>
      <c r="F37" s="38">
        <f>IF(D37&gt;0,100*E37/D37,0)</f>
        <v>102.98380221653879</v>
      </c>
      <c r="G37" s="39"/>
      <c r="H37" s="124">
        <v>50.077</v>
      </c>
      <c r="I37" s="125">
        <v>48.853</v>
      </c>
      <c r="J37" s="125">
        <v>48.879999999999995</v>
      </c>
      <c r="K37" s="131">
        <f>IF(I37&gt;0,100*J37/I37,0)</f>
        <v>100.05526784434937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285</v>
      </c>
      <c r="D39" s="37">
        <v>294</v>
      </c>
      <c r="E39" s="37">
        <v>379</v>
      </c>
      <c r="F39" s="38">
        <v>128.91156462585033</v>
      </c>
      <c r="G39" s="39"/>
      <c r="H39" s="124">
        <v>10.689</v>
      </c>
      <c r="I39" s="125">
        <v>11</v>
      </c>
      <c r="J39" s="125">
        <v>14.09</v>
      </c>
      <c r="K39" s="131">
        <v>128.0909090909091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16</v>
      </c>
      <c r="D41" s="30">
        <v>15</v>
      </c>
      <c r="E41" s="30">
        <v>15</v>
      </c>
      <c r="F41" s="31"/>
      <c r="G41" s="31"/>
      <c r="H41" s="123">
        <v>1.04</v>
      </c>
      <c r="I41" s="123">
        <v>0.923</v>
      </c>
      <c r="J41" s="123">
        <v>0.887</v>
      </c>
      <c r="K41" s="130"/>
    </row>
    <row r="42" spans="1:11" s="32" customFormat="1" ht="11.25" customHeight="1">
      <c r="A42" s="34" t="s">
        <v>31</v>
      </c>
      <c r="B42" s="29"/>
      <c r="C42" s="30">
        <v>3</v>
      </c>
      <c r="D42" s="30">
        <v>1</v>
      </c>
      <c r="E42" s="30">
        <v>1</v>
      </c>
      <c r="F42" s="31"/>
      <c r="G42" s="31"/>
      <c r="H42" s="123">
        <v>0.15</v>
      </c>
      <c r="I42" s="123">
        <v>0.05</v>
      </c>
      <c r="J42" s="123">
        <v>0.05</v>
      </c>
      <c r="K42" s="130"/>
    </row>
    <row r="43" spans="1:11" s="32" customFormat="1" ht="11.25" customHeight="1">
      <c r="A43" s="34" t="s">
        <v>32</v>
      </c>
      <c r="B43" s="29"/>
      <c r="C43" s="30">
        <v>25</v>
      </c>
      <c r="D43" s="30">
        <v>22</v>
      </c>
      <c r="E43" s="30">
        <v>25</v>
      </c>
      <c r="F43" s="31"/>
      <c r="G43" s="31"/>
      <c r="H43" s="123">
        <v>1.25</v>
      </c>
      <c r="I43" s="123">
        <v>1.1</v>
      </c>
      <c r="J43" s="123">
        <v>1.25</v>
      </c>
      <c r="K43" s="130"/>
    </row>
    <row r="44" spans="1:11" s="32" customFormat="1" ht="11.25" customHeight="1">
      <c r="A44" s="34" t="s">
        <v>33</v>
      </c>
      <c r="B44" s="29"/>
      <c r="C44" s="30">
        <v>10</v>
      </c>
      <c r="D44" s="30">
        <v>5</v>
      </c>
      <c r="E44" s="30">
        <v>5</v>
      </c>
      <c r="F44" s="31"/>
      <c r="G44" s="31"/>
      <c r="H44" s="123">
        <v>0.45</v>
      </c>
      <c r="I44" s="123">
        <v>0.225</v>
      </c>
      <c r="J44" s="123">
        <v>0.215</v>
      </c>
      <c r="K44" s="130"/>
    </row>
    <row r="45" spans="1:11" s="32" customFormat="1" ht="11.25" customHeight="1">
      <c r="A45" s="34" t="s">
        <v>34</v>
      </c>
      <c r="B45" s="29"/>
      <c r="C45" s="30">
        <v>35</v>
      </c>
      <c r="D45" s="30">
        <v>35</v>
      </c>
      <c r="E45" s="30">
        <v>28</v>
      </c>
      <c r="F45" s="31"/>
      <c r="G45" s="31"/>
      <c r="H45" s="123">
        <v>1.12</v>
      </c>
      <c r="I45" s="123">
        <v>1.106</v>
      </c>
      <c r="J45" s="123">
        <v>0.864</v>
      </c>
      <c r="K45" s="130"/>
    </row>
    <row r="46" spans="1:11" s="32" customFormat="1" ht="11.25" customHeight="1">
      <c r="A46" s="34" t="s">
        <v>35</v>
      </c>
      <c r="B46" s="29"/>
      <c r="C46" s="30">
        <v>40</v>
      </c>
      <c r="D46" s="30">
        <v>34</v>
      </c>
      <c r="E46" s="30">
        <v>26</v>
      </c>
      <c r="F46" s="31"/>
      <c r="G46" s="31"/>
      <c r="H46" s="123">
        <v>1.6</v>
      </c>
      <c r="I46" s="123">
        <v>1.36</v>
      </c>
      <c r="J46" s="123">
        <v>1.04</v>
      </c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>
        <v>11</v>
      </c>
      <c r="D48" s="30">
        <v>11</v>
      </c>
      <c r="E48" s="30">
        <v>10</v>
      </c>
      <c r="F48" s="31"/>
      <c r="G48" s="31"/>
      <c r="H48" s="123">
        <v>0.561</v>
      </c>
      <c r="I48" s="123">
        <v>0.418</v>
      </c>
      <c r="J48" s="123">
        <v>0.38</v>
      </c>
      <c r="K48" s="130"/>
    </row>
    <row r="49" spans="1:11" s="32" customFormat="1" ht="11.25" customHeight="1">
      <c r="A49" s="34" t="s">
        <v>38</v>
      </c>
      <c r="B49" s="29"/>
      <c r="C49" s="30">
        <v>9</v>
      </c>
      <c r="D49" s="30">
        <v>9</v>
      </c>
      <c r="E49" s="30">
        <v>7</v>
      </c>
      <c r="F49" s="31"/>
      <c r="G49" s="31"/>
      <c r="H49" s="123">
        <v>0.522</v>
      </c>
      <c r="I49" s="123">
        <v>0.522</v>
      </c>
      <c r="J49" s="123">
        <v>0.29</v>
      </c>
      <c r="K49" s="130"/>
    </row>
    <row r="50" spans="1:11" s="40" customFormat="1" ht="11.25" customHeight="1">
      <c r="A50" s="41" t="s">
        <v>39</v>
      </c>
      <c r="B50" s="36"/>
      <c r="C50" s="37">
        <v>149</v>
      </c>
      <c r="D50" s="37">
        <v>132</v>
      </c>
      <c r="E50" s="37">
        <v>117</v>
      </c>
      <c r="F50" s="38">
        <v>88.63636363636364</v>
      </c>
      <c r="G50" s="39"/>
      <c r="H50" s="124">
        <v>6.693</v>
      </c>
      <c r="I50" s="125">
        <v>5.7040000000000015</v>
      </c>
      <c r="J50" s="125">
        <v>4.976</v>
      </c>
      <c r="K50" s="131">
        <v>87.23702664796632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56</v>
      </c>
      <c r="D52" s="37">
        <v>56</v>
      </c>
      <c r="E52" s="37">
        <v>54</v>
      </c>
      <c r="F52" s="38">
        <v>96.42857142857143</v>
      </c>
      <c r="G52" s="39"/>
      <c r="H52" s="124">
        <v>5.18</v>
      </c>
      <c r="I52" s="125">
        <v>5.18</v>
      </c>
      <c r="J52" s="125">
        <v>5.052</v>
      </c>
      <c r="K52" s="131">
        <v>97.52895752895752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263</v>
      </c>
      <c r="D54" s="30">
        <v>223</v>
      </c>
      <c r="E54" s="30">
        <v>207</v>
      </c>
      <c r="F54" s="31"/>
      <c r="G54" s="31"/>
      <c r="H54" s="123">
        <v>24.955</v>
      </c>
      <c r="I54" s="123">
        <v>21.583</v>
      </c>
      <c r="J54" s="123">
        <v>16.96</v>
      </c>
      <c r="K54" s="130"/>
    </row>
    <row r="55" spans="1:11" s="32" customFormat="1" ht="11.25" customHeight="1">
      <c r="A55" s="34" t="s">
        <v>42</v>
      </c>
      <c r="B55" s="29"/>
      <c r="C55" s="30">
        <v>285</v>
      </c>
      <c r="D55" s="30">
        <v>340</v>
      </c>
      <c r="E55" s="30">
        <v>275</v>
      </c>
      <c r="F55" s="31"/>
      <c r="G55" s="31"/>
      <c r="H55" s="123">
        <v>22.35</v>
      </c>
      <c r="I55" s="123">
        <v>26.05</v>
      </c>
      <c r="J55" s="123">
        <v>21.5</v>
      </c>
      <c r="K55" s="130"/>
    </row>
    <row r="56" spans="1:11" s="32" customFormat="1" ht="11.25" customHeight="1">
      <c r="A56" s="34" t="s">
        <v>43</v>
      </c>
      <c r="B56" s="29"/>
      <c r="C56" s="30">
        <v>9</v>
      </c>
      <c r="D56" s="30">
        <v>8</v>
      </c>
      <c r="E56" s="30">
        <v>58</v>
      </c>
      <c r="F56" s="31"/>
      <c r="G56" s="31"/>
      <c r="H56" s="123">
        <v>0.405</v>
      </c>
      <c r="I56" s="123">
        <v>0.475</v>
      </c>
      <c r="J56" s="123">
        <v>1.465</v>
      </c>
      <c r="K56" s="130"/>
    </row>
    <row r="57" spans="1:11" s="32" customFormat="1" ht="11.25" customHeight="1">
      <c r="A57" s="34" t="s">
        <v>44</v>
      </c>
      <c r="B57" s="29"/>
      <c r="C57" s="30">
        <v>5</v>
      </c>
      <c r="D57" s="30">
        <v>34</v>
      </c>
      <c r="E57" s="30">
        <v>19</v>
      </c>
      <c r="F57" s="31"/>
      <c r="G57" s="31"/>
      <c r="H57" s="123">
        <v>0.085</v>
      </c>
      <c r="I57" s="123">
        <v>0.714</v>
      </c>
      <c r="J57" s="123">
        <v>0.345</v>
      </c>
      <c r="K57" s="130"/>
    </row>
    <row r="58" spans="1:11" s="32" customFormat="1" ht="11.25" customHeight="1">
      <c r="A58" s="34" t="s">
        <v>45</v>
      </c>
      <c r="B58" s="29"/>
      <c r="C58" s="30">
        <v>566</v>
      </c>
      <c r="D58" s="30">
        <v>635</v>
      </c>
      <c r="E58" s="30">
        <v>574</v>
      </c>
      <c r="F58" s="31"/>
      <c r="G58" s="31"/>
      <c r="H58" s="123">
        <v>44.19</v>
      </c>
      <c r="I58" s="123">
        <v>43.748</v>
      </c>
      <c r="J58" s="123">
        <v>42.646</v>
      </c>
      <c r="K58" s="130"/>
    </row>
    <row r="59" spans="1:11" s="40" customFormat="1" ht="11.25" customHeight="1">
      <c r="A59" s="35" t="s">
        <v>46</v>
      </c>
      <c r="B59" s="36"/>
      <c r="C59" s="37">
        <v>1128</v>
      </c>
      <c r="D59" s="37">
        <v>1240</v>
      </c>
      <c r="E59" s="37">
        <v>1133</v>
      </c>
      <c r="F59" s="38">
        <v>91.37096774193549</v>
      </c>
      <c r="G59" s="39"/>
      <c r="H59" s="124">
        <v>91.985</v>
      </c>
      <c r="I59" s="125">
        <v>92.57</v>
      </c>
      <c r="J59" s="125">
        <v>82.916</v>
      </c>
      <c r="K59" s="131">
        <v>89.57113535702713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538</v>
      </c>
      <c r="D61" s="30">
        <v>540</v>
      </c>
      <c r="E61" s="30">
        <v>540</v>
      </c>
      <c r="F61" s="31"/>
      <c r="G61" s="31"/>
      <c r="H61" s="123">
        <v>50.54</v>
      </c>
      <c r="I61" s="123">
        <v>47.4</v>
      </c>
      <c r="J61" s="123">
        <v>50.2</v>
      </c>
      <c r="K61" s="130"/>
    </row>
    <row r="62" spans="1:11" s="32" customFormat="1" ht="11.25" customHeight="1">
      <c r="A62" s="34" t="s">
        <v>48</v>
      </c>
      <c r="B62" s="29"/>
      <c r="C62" s="30">
        <v>555</v>
      </c>
      <c r="D62" s="30">
        <v>549</v>
      </c>
      <c r="E62" s="30">
        <v>542</v>
      </c>
      <c r="F62" s="31"/>
      <c r="G62" s="31"/>
      <c r="H62" s="123">
        <v>19.215</v>
      </c>
      <c r="I62" s="123">
        <v>18.919</v>
      </c>
      <c r="J62" s="123">
        <v>17.925</v>
      </c>
      <c r="K62" s="130"/>
    </row>
    <row r="63" spans="1:11" s="32" customFormat="1" ht="11.25" customHeight="1">
      <c r="A63" s="34" t="s">
        <v>49</v>
      </c>
      <c r="B63" s="29"/>
      <c r="C63" s="30">
        <v>150</v>
      </c>
      <c r="D63" s="30">
        <v>150</v>
      </c>
      <c r="E63" s="30">
        <v>174</v>
      </c>
      <c r="F63" s="31"/>
      <c r="G63" s="31"/>
      <c r="H63" s="123">
        <v>7.038</v>
      </c>
      <c r="I63" s="123">
        <v>6.179</v>
      </c>
      <c r="J63" s="123">
        <v>7.184</v>
      </c>
      <c r="K63" s="130"/>
    </row>
    <row r="64" spans="1:11" s="40" customFormat="1" ht="11.25" customHeight="1">
      <c r="A64" s="35" t="s">
        <v>50</v>
      </c>
      <c r="B64" s="36"/>
      <c r="C64" s="37">
        <v>1243</v>
      </c>
      <c r="D64" s="37">
        <v>1239</v>
      </c>
      <c r="E64" s="37">
        <v>1256</v>
      </c>
      <c r="F64" s="38">
        <v>101.37207425343018</v>
      </c>
      <c r="G64" s="39"/>
      <c r="H64" s="124">
        <v>76.79299999999999</v>
      </c>
      <c r="I64" s="125">
        <v>72.498</v>
      </c>
      <c r="J64" s="125">
        <v>75.309</v>
      </c>
      <c r="K64" s="131">
        <v>103.87734834064386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2397</v>
      </c>
      <c r="D66" s="37">
        <v>3045</v>
      </c>
      <c r="E66" s="37">
        <v>2636</v>
      </c>
      <c r="F66" s="38">
        <f>IF(D66&gt;0,100*E66/D66,0)</f>
        <v>86.56814449917898</v>
      </c>
      <c r="G66" s="39"/>
      <c r="H66" s="124">
        <v>190.48399999999998</v>
      </c>
      <c r="I66" s="125">
        <v>236.659</v>
      </c>
      <c r="J66" s="125">
        <v>223.734</v>
      </c>
      <c r="K66" s="131">
        <v>94.53855547433227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19823</v>
      </c>
      <c r="D68" s="30">
        <v>21500</v>
      </c>
      <c r="E68" s="30">
        <v>21400</v>
      </c>
      <c r="F68" s="31"/>
      <c r="G68" s="31"/>
      <c r="H68" s="123">
        <v>1727.297</v>
      </c>
      <c r="I68" s="123">
        <v>1569.3</v>
      </c>
      <c r="J68" s="123">
        <v>1845</v>
      </c>
      <c r="K68" s="130"/>
    </row>
    <row r="69" spans="1:11" s="32" customFormat="1" ht="11.25" customHeight="1">
      <c r="A69" s="34" t="s">
        <v>53</v>
      </c>
      <c r="B69" s="29"/>
      <c r="C69" s="30">
        <v>2630</v>
      </c>
      <c r="D69" s="30">
        <v>2800</v>
      </c>
      <c r="E69" s="30">
        <v>2700</v>
      </c>
      <c r="F69" s="31"/>
      <c r="G69" s="31"/>
      <c r="H69" s="123">
        <v>226.633</v>
      </c>
      <c r="I69" s="123">
        <v>203</v>
      </c>
      <c r="J69" s="123">
        <v>230</v>
      </c>
      <c r="K69" s="130"/>
    </row>
    <row r="70" spans="1:11" s="40" customFormat="1" ht="11.25" customHeight="1">
      <c r="A70" s="35" t="s">
        <v>54</v>
      </c>
      <c r="B70" s="36"/>
      <c r="C70" s="37">
        <v>22453</v>
      </c>
      <c r="D70" s="37">
        <v>24300</v>
      </c>
      <c r="E70" s="37">
        <v>24100</v>
      </c>
      <c r="F70" s="38">
        <v>99.17695473251028</v>
      </c>
      <c r="G70" s="39"/>
      <c r="H70" s="124">
        <v>1953.93</v>
      </c>
      <c r="I70" s="125">
        <v>1772.3</v>
      </c>
      <c r="J70" s="125">
        <v>2075</v>
      </c>
      <c r="K70" s="131">
        <v>117.0795012131129</v>
      </c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10345</v>
      </c>
      <c r="D72" s="30">
        <v>11000</v>
      </c>
      <c r="E72" s="30">
        <v>10698</v>
      </c>
      <c r="F72" s="31"/>
      <c r="G72" s="31"/>
      <c r="H72" s="123">
        <v>984.757</v>
      </c>
      <c r="I72" s="123">
        <v>1132.401</v>
      </c>
      <c r="J72" s="123">
        <v>1008.867</v>
      </c>
      <c r="K72" s="130"/>
    </row>
    <row r="73" spans="1:11" s="32" customFormat="1" ht="11.25" customHeight="1">
      <c r="A73" s="34" t="s">
        <v>56</v>
      </c>
      <c r="B73" s="29"/>
      <c r="C73" s="30">
        <v>1125</v>
      </c>
      <c r="D73" s="30">
        <v>1754</v>
      </c>
      <c r="E73" s="30">
        <v>1759</v>
      </c>
      <c r="F73" s="31"/>
      <c r="G73" s="31"/>
      <c r="H73" s="123">
        <v>54.11000000000001</v>
      </c>
      <c r="I73" s="123">
        <v>50.962</v>
      </c>
      <c r="J73" s="123">
        <v>52.435</v>
      </c>
      <c r="K73" s="130"/>
    </row>
    <row r="74" spans="1:11" s="32" customFormat="1" ht="11.25" customHeight="1">
      <c r="A74" s="34" t="s">
        <v>57</v>
      </c>
      <c r="B74" s="29"/>
      <c r="C74" s="30">
        <v>295</v>
      </c>
      <c r="D74" s="30">
        <v>300</v>
      </c>
      <c r="E74" s="30">
        <v>250</v>
      </c>
      <c r="F74" s="31"/>
      <c r="G74" s="31"/>
      <c r="H74" s="123">
        <v>10.483</v>
      </c>
      <c r="I74" s="123">
        <v>10.5</v>
      </c>
      <c r="J74" s="123">
        <v>8.75</v>
      </c>
      <c r="K74" s="130"/>
    </row>
    <row r="75" spans="1:11" s="32" customFormat="1" ht="11.25" customHeight="1">
      <c r="A75" s="34" t="s">
        <v>58</v>
      </c>
      <c r="B75" s="29"/>
      <c r="C75" s="30">
        <v>4262</v>
      </c>
      <c r="D75" s="30">
        <v>4262</v>
      </c>
      <c r="E75" s="30">
        <v>4016</v>
      </c>
      <c r="F75" s="31"/>
      <c r="G75" s="31"/>
      <c r="H75" s="123">
        <v>389.29499999999996</v>
      </c>
      <c r="I75" s="123">
        <v>389.294252</v>
      </c>
      <c r="J75" s="123">
        <v>356.378</v>
      </c>
      <c r="K75" s="130"/>
    </row>
    <row r="76" spans="1:11" s="32" customFormat="1" ht="11.25" customHeight="1">
      <c r="A76" s="34" t="s">
        <v>59</v>
      </c>
      <c r="B76" s="29"/>
      <c r="C76" s="30">
        <v>182</v>
      </c>
      <c r="D76" s="30">
        <v>187</v>
      </c>
      <c r="E76" s="30">
        <v>175</v>
      </c>
      <c r="F76" s="31"/>
      <c r="G76" s="31"/>
      <c r="H76" s="123">
        <v>7.316000000000001</v>
      </c>
      <c r="I76" s="123">
        <v>5.62</v>
      </c>
      <c r="J76" s="123">
        <v>4.5</v>
      </c>
      <c r="K76" s="130"/>
    </row>
    <row r="77" spans="1:11" s="32" customFormat="1" ht="11.25" customHeight="1">
      <c r="A77" s="34" t="s">
        <v>60</v>
      </c>
      <c r="B77" s="29"/>
      <c r="C77" s="30">
        <v>182</v>
      </c>
      <c r="D77" s="30">
        <v>46</v>
      </c>
      <c r="E77" s="30">
        <v>58</v>
      </c>
      <c r="F77" s="31"/>
      <c r="G77" s="31"/>
      <c r="H77" s="123">
        <v>7.5</v>
      </c>
      <c r="I77" s="123">
        <v>2.703</v>
      </c>
      <c r="J77" s="123">
        <v>3.28</v>
      </c>
      <c r="K77" s="130"/>
    </row>
    <row r="78" spans="1:11" s="32" customFormat="1" ht="11.25" customHeight="1">
      <c r="A78" s="34" t="s">
        <v>61</v>
      </c>
      <c r="B78" s="29"/>
      <c r="C78" s="30">
        <v>918</v>
      </c>
      <c r="D78" s="30">
        <v>940</v>
      </c>
      <c r="E78" s="30">
        <v>895</v>
      </c>
      <c r="F78" s="31"/>
      <c r="G78" s="31"/>
      <c r="H78" s="123">
        <v>61.010999999999996</v>
      </c>
      <c r="I78" s="123">
        <v>63.332</v>
      </c>
      <c r="J78" s="123">
        <v>60.12</v>
      </c>
      <c r="K78" s="130"/>
    </row>
    <row r="79" spans="1:11" s="32" customFormat="1" ht="11.25" customHeight="1">
      <c r="A79" s="34" t="s">
        <v>62</v>
      </c>
      <c r="B79" s="29"/>
      <c r="C79" s="30">
        <v>6525</v>
      </c>
      <c r="D79" s="30">
        <v>8294</v>
      </c>
      <c r="E79" s="30">
        <v>7661</v>
      </c>
      <c r="F79" s="31"/>
      <c r="G79" s="31"/>
      <c r="H79" s="123">
        <v>506.373</v>
      </c>
      <c r="I79" s="123">
        <v>816.632</v>
      </c>
      <c r="J79" s="123">
        <v>799.862</v>
      </c>
      <c r="K79" s="130"/>
    </row>
    <row r="80" spans="1:11" s="40" customFormat="1" ht="11.25" customHeight="1">
      <c r="A80" s="41" t="s">
        <v>63</v>
      </c>
      <c r="B80" s="36"/>
      <c r="C80" s="37">
        <v>23834</v>
      </c>
      <c r="D80" s="37">
        <v>26783</v>
      </c>
      <c r="E80" s="37">
        <v>25512</v>
      </c>
      <c r="F80" s="38">
        <f>IF(D80&gt;0,100*E80/D80,0)</f>
        <v>95.25445245118172</v>
      </c>
      <c r="G80" s="39"/>
      <c r="H80" s="124">
        <v>2020.845</v>
      </c>
      <c r="I80" s="125">
        <v>2471.444252</v>
      </c>
      <c r="J80" s="125">
        <v>2294.1919999999996</v>
      </c>
      <c r="K80" s="131">
        <f>IF(I80&gt;0,100*J80/I80,0)</f>
        <v>92.82798906523746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660</v>
      </c>
      <c r="D82" s="30">
        <v>651</v>
      </c>
      <c r="E82" s="30">
        <v>627</v>
      </c>
      <c r="F82" s="31"/>
      <c r="G82" s="31"/>
      <c r="H82" s="123">
        <v>70.322</v>
      </c>
      <c r="I82" s="123">
        <v>68.99</v>
      </c>
      <c r="J82" s="123">
        <v>64.156</v>
      </c>
      <c r="K82" s="130"/>
    </row>
    <row r="83" spans="1:11" s="32" customFormat="1" ht="11.25" customHeight="1">
      <c r="A83" s="34" t="s">
        <v>65</v>
      </c>
      <c r="B83" s="29"/>
      <c r="C83" s="30">
        <v>316</v>
      </c>
      <c r="D83" s="30">
        <v>315</v>
      </c>
      <c r="E83" s="30">
        <v>278</v>
      </c>
      <c r="F83" s="31"/>
      <c r="G83" s="31"/>
      <c r="H83" s="123">
        <v>25.118000000000002</v>
      </c>
      <c r="I83" s="123">
        <v>22.1</v>
      </c>
      <c r="J83" s="123">
        <v>19.931</v>
      </c>
      <c r="K83" s="130"/>
    </row>
    <row r="84" spans="1:11" s="40" customFormat="1" ht="11.25" customHeight="1">
      <c r="A84" s="35" t="s">
        <v>66</v>
      </c>
      <c r="B84" s="36"/>
      <c r="C84" s="37">
        <v>976</v>
      </c>
      <c r="D84" s="37">
        <v>966</v>
      </c>
      <c r="E84" s="37">
        <v>905</v>
      </c>
      <c r="F84" s="38">
        <f>IF(D84&gt;0,100*E84/D84,0)</f>
        <v>93.68530020703933</v>
      </c>
      <c r="G84" s="39"/>
      <c r="H84" s="124">
        <v>95.44</v>
      </c>
      <c r="I84" s="125">
        <v>91.09</v>
      </c>
      <c r="J84" s="125">
        <v>84.087</v>
      </c>
      <c r="K84" s="131">
        <v>92.31199912174773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58126</v>
      </c>
      <c r="D87" s="51">
        <v>63712</v>
      </c>
      <c r="E87" s="51">
        <v>61769</v>
      </c>
      <c r="F87" s="52">
        <f>IF(D87&gt;0,100*E87/D87,0)</f>
        <v>96.95033902561526</v>
      </c>
      <c r="G87" s="39"/>
      <c r="H87" s="128">
        <v>4832.7</v>
      </c>
      <c r="I87" s="129">
        <v>5156.127252</v>
      </c>
      <c r="J87" s="129">
        <v>5228.396</v>
      </c>
      <c r="K87" s="133">
        <f>IF(I87&gt;0,100*J87/I87,0)</f>
        <v>101.40160908503503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1"/>
  <dimension ref="A1:K627"/>
  <sheetViews>
    <sheetView showZeros="0" view="pageBreakPreview" zoomScale="89" zoomScaleSheetLayoutView="89" zoomScalePageLayoutView="0" workbookViewId="0" topLeftCell="A1">
      <selection activeCell="A86" sqref="A86:IV87"/>
    </sheetView>
  </sheetViews>
  <sheetFormatPr defaultColWidth="9.7109375" defaultRowHeight="11.25" customHeight="1"/>
  <cols>
    <col min="1" max="1" width="19.421875" style="161" customWidth="1"/>
    <col min="2" max="2" width="0.71875" style="161" customWidth="1"/>
    <col min="3" max="6" width="12.421875" style="161" customWidth="1"/>
    <col min="7" max="7" width="0.71875" style="161" customWidth="1"/>
    <col min="8" max="11" width="12.421875" style="161" customWidth="1"/>
    <col min="12" max="14" width="10.8515625" style="163" customWidth="1"/>
    <col min="15" max="16384" width="9.7109375" style="161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275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139" t="s">
        <v>265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 t="s">
        <v>276</v>
      </c>
      <c r="D6" s="16" t="s">
        <v>276</v>
      </c>
      <c r="E6" s="16" t="s">
        <v>276</v>
      </c>
      <c r="F6" s="17" t="s">
        <v>276</v>
      </c>
      <c r="G6" s="18"/>
      <c r="H6" s="15" t="s">
        <v>276</v>
      </c>
      <c r="I6" s="16" t="s">
        <v>276</v>
      </c>
      <c r="J6" s="16" t="s">
        <v>276</v>
      </c>
      <c r="K6" s="17" t="s">
        <v>276</v>
      </c>
    </row>
    <row r="7" spans="1:11" s="10" customFormat="1" ht="11.25" customHeight="1" thickBot="1">
      <c r="A7" s="19"/>
      <c r="B7" s="8"/>
      <c r="C7" s="20" t="s">
        <v>277</v>
      </c>
      <c r="D7" s="21" t="s">
        <v>278</v>
      </c>
      <c r="E7" s="21" t="s">
        <v>279</v>
      </c>
      <c r="F7" s="22" t="s">
        <v>271</v>
      </c>
      <c r="G7" s="23"/>
      <c r="H7" s="20" t="s">
        <v>277</v>
      </c>
      <c r="I7" s="21" t="s">
        <v>278</v>
      </c>
      <c r="J7" s="21" t="s">
        <v>279</v>
      </c>
      <c r="K7" s="22" t="s">
        <v>271</v>
      </c>
    </row>
    <row r="8" spans="1:11" s="1" customFormat="1" ht="11.25" customHeight="1">
      <c r="A8" s="24"/>
      <c r="B8" s="25"/>
      <c r="C8" s="25"/>
      <c r="D8" s="25"/>
      <c r="E8" s="25"/>
      <c r="F8" s="164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8</v>
      </c>
      <c r="D9" s="30">
        <v>261</v>
      </c>
      <c r="E9" s="30">
        <v>7</v>
      </c>
      <c r="F9" s="30">
        <v>276</v>
      </c>
      <c r="G9" s="31"/>
      <c r="H9" s="140">
        <v>0.565</v>
      </c>
      <c r="I9" s="140">
        <v>22.362</v>
      </c>
      <c r="J9" s="140">
        <v>0.257</v>
      </c>
      <c r="K9" s="141">
        <v>23.184</v>
      </c>
    </row>
    <row r="10" spans="1:11" s="32" customFormat="1" ht="11.25" customHeight="1">
      <c r="A10" s="34" t="s">
        <v>8</v>
      </c>
      <c r="B10" s="29"/>
      <c r="C10" s="30">
        <v>4</v>
      </c>
      <c r="D10" s="30">
        <v>166</v>
      </c>
      <c r="E10" s="30">
        <v>5</v>
      </c>
      <c r="F10" s="30">
        <v>175</v>
      </c>
      <c r="G10" s="31"/>
      <c r="H10" s="140">
        <v>0.32</v>
      </c>
      <c r="I10" s="140">
        <v>14.942</v>
      </c>
      <c r="J10" s="140">
        <v>0.353</v>
      </c>
      <c r="K10" s="141">
        <v>15.615</v>
      </c>
    </row>
    <row r="11" spans="1:11" s="32" customFormat="1" ht="11.25" customHeight="1">
      <c r="A11" s="28" t="s">
        <v>9</v>
      </c>
      <c r="B11" s="29"/>
      <c r="C11" s="30">
        <v>4</v>
      </c>
      <c r="D11" s="30">
        <v>220</v>
      </c>
      <c r="E11" s="30">
        <v>3</v>
      </c>
      <c r="F11" s="30">
        <v>227</v>
      </c>
      <c r="G11" s="31"/>
      <c r="H11" s="140">
        <v>0.351</v>
      </c>
      <c r="I11" s="140">
        <v>24.215</v>
      </c>
      <c r="J11" s="140">
        <v>0.182</v>
      </c>
      <c r="K11" s="141">
        <v>24.748</v>
      </c>
    </row>
    <row r="12" spans="1:11" s="32" customFormat="1" ht="11.25" customHeight="1">
      <c r="A12" s="34" t="s">
        <v>10</v>
      </c>
      <c r="B12" s="29"/>
      <c r="C12" s="30">
        <v>10</v>
      </c>
      <c r="D12" s="30">
        <v>343</v>
      </c>
      <c r="E12" s="30">
        <v>15</v>
      </c>
      <c r="F12" s="30">
        <v>368</v>
      </c>
      <c r="G12" s="31"/>
      <c r="H12" s="140">
        <v>0.924</v>
      </c>
      <c r="I12" s="140">
        <v>27.754</v>
      </c>
      <c r="J12" s="140">
        <v>0.933</v>
      </c>
      <c r="K12" s="141">
        <v>29.611</v>
      </c>
    </row>
    <row r="13" spans="1:11" s="40" customFormat="1" ht="11.25" customHeight="1">
      <c r="A13" s="35" t="s">
        <v>11</v>
      </c>
      <c r="B13" s="36"/>
      <c r="C13" s="37">
        <v>26</v>
      </c>
      <c r="D13" s="37">
        <v>990</v>
      </c>
      <c r="E13" s="37">
        <v>30</v>
      </c>
      <c r="F13" s="142">
        <v>1046</v>
      </c>
      <c r="G13" s="39"/>
      <c r="H13" s="143">
        <v>2.16</v>
      </c>
      <c r="I13" s="144">
        <v>89.27300000000001</v>
      </c>
      <c r="J13" s="144">
        <v>1.725</v>
      </c>
      <c r="K13" s="145">
        <v>93.158</v>
      </c>
    </row>
    <row r="14" spans="1:11" s="32" customFormat="1" ht="11.25" customHeight="1">
      <c r="A14" s="34"/>
      <c r="B14" s="29"/>
      <c r="C14" s="30"/>
      <c r="D14" s="30"/>
      <c r="E14" s="30"/>
      <c r="F14" s="30"/>
      <c r="G14" s="31"/>
      <c r="H14" s="140"/>
      <c r="I14" s="140"/>
      <c r="J14" s="140"/>
      <c r="K14" s="141"/>
    </row>
    <row r="15" spans="1:11" s="40" customFormat="1" ht="11.25" customHeight="1">
      <c r="A15" s="35" t="s">
        <v>12</v>
      </c>
      <c r="B15" s="36"/>
      <c r="C15" s="37">
        <v>0</v>
      </c>
      <c r="D15" s="37">
        <v>142</v>
      </c>
      <c r="E15" s="37">
        <v>0</v>
      </c>
      <c r="F15" s="142">
        <v>142</v>
      </c>
      <c r="G15" s="39"/>
      <c r="H15" s="143">
        <v>0</v>
      </c>
      <c r="I15" s="144">
        <v>3.07</v>
      </c>
      <c r="J15" s="144">
        <v>0</v>
      </c>
      <c r="K15" s="145">
        <v>3.07</v>
      </c>
    </row>
    <row r="16" spans="1:11" s="32" customFormat="1" ht="11.25" customHeight="1">
      <c r="A16" s="33"/>
      <c r="B16" s="29"/>
      <c r="C16" s="30"/>
      <c r="D16" s="30"/>
      <c r="E16" s="30"/>
      <c r="F16" s="30"/>
      <c r="G16" s="31"/>
      <c r="H16" s="140"/>
      <c r="I16" s="140"/>
      <c r="J16" s="140"/>
      <c r="K16" s="141"/>
    </row>
    <row r="17" spans="1:11" s="40" customFormat="1" ht="11.25" customHeight="1">
      <c r="A17" s="35" t="s">
        <v>13</v>
      </c>
      <c r="B17" s="36"/>
      <c r="C17" s="37">
        <v>1</v>
      </c>
      <c r="D17" s="37">
        <v>16</v>
      </c>
      <c r="E17" s="37">
        <v>4</v>
      </c>
      <c r="F17" s="142">
        <v>21</v>
      </c>
      <c r="G17" s="39"/>
      <c r="H17" s="143">
        <v>0.035</v>
      </c>
      <c r="I17" s="144">
        <v>0.282</v>
      </c>
      <c r="J17" s="144">
        <v>0.071</v>
      </c>
      <c r="K17" s="145">
        <v>0.388</v>
      </c>
    </row>
    <row r="18" spans="1:11" s="32" customFormat="1" ht="11.25" customHeight="1">
      <c r="A18" s="34"/>
      <c r="B18" s="29"/>
      <c r="C18" s="30"/>
      <c r="D18" s="30"/>
      <c r="E18" s="30"/>
      <c r="F18" s="30"/>
      <c r="G18" s="31"/>
      <c r="H18" s="140"/>
      <c r="I18" s="140"/>
      <c r="J18" s="140"/>
      <c r="K18" s="141"/>
    </row>
    <row r="19" spans="1:11" s="32" customFormat="1" ht="11.25" customHeight="1">
      <c r="A19" s="28" t="s">
        <v>14</v>
      </c>
      <c r="B19" s="29"/>
      <c r="C19" s="30">
        <v>0</v>
      </c>
      <c r="D19" s="30">
        <v>55</v>
      </c>
      <c r="E19" s="30">
        <v>0</v>
      </c>
      <c r="F19" s="30">
        <v>55</v>
      </c>
      <c r="G19" s="31">
        <v>0</v>
      </c>
      <c r="H19" s="140">
        <v>0</v>
      </c>
      <c r="I19" s="140">
        <v>1.398</v>
      </c>
      <c r="J19" s="140">
        <v>0</v>
      </c>
      <c r="K19" s="141">
        <v>1.398</v>
      </c>
    </row>
    <row r="20" spans="1:11" s="32" customFormat="1" ht="11.25" customHeight="1">
      <c r="A20" s="34" t="s">
        <v>15</v>
      </c>
      <c r="B20" s="29"/>
      <c r="C20" s="30">
        <v>5</v>
      </c>
      <c r="D20" s="30">
        <v>70</v>
      </c>
      <c r="E20" s="30">
        <v>0</v>
      </c>
      <c r="F20" s="30">
        <v>75</v>
      </c>
      <c r="G20" s="31">
        <v>0.283</v>
      </c>
      <c r="H20" s="140">
        <v>0.283</v>
      </c>
      <c r="I20" s="140">
        <v>1.68</v>
      </c>
      <c r="J20" s="140">
        <v>0</v>
      </c>
      <c r="K20" s="141">
        <v>1.963</v>
      </c>
    </row>
    <row r="21" spans="1:11" s="32" customFormat="1" ht="11.25" customHeight="1">
      <c r="A21" s="34" t="s">
        <v>16</v>
      </c>
      <c r="B21" s="29"/>
      <c r="C21" s="30">
        <v>0</v>
      </c>
      <c r="D21" s="30">
        <v>164</v>
      </c>
      <c r="E21" s="30">
        <v>0</v>
      </c>
      <c r="F21" s="30">
        <v>164</v>
      </c>
      <c r="G21" s="31">
        <v>0</v>
      </c>
      <c r="H21" s="140">
        <v>0</v>
      </c>
      <c r="I21" s="140">
        <v>3.7</v>
      </c>
      <c r="J21" s="140">
        <v>0</v>
      </c>
      <c r="K21" s="141">
        <v>3.7</v>
      </c>
    </row>
    <row r="22" spans="1:11" s="40" customFormat="1" ht="11.25" customHeight="1">
      <c r="A22" s="35" t="s">
        <v>17</v>
      </c>
      <c r="B22" s="36"/>
      <c r="C22" s="37">
        <v>5</v>
      </c>
      <c r="D22" s="37">
        <v>289</v>
      </c>
      <c r="E22" s="37">
        <v>0</v>
      </c>
      <c r="F22" s="142">
        <v>294</v>
      </c>
      <c r="G22" s="39"/>
      <c r="H22" s="143">
        <v>0.283</v>
      </c>
      <c r="I22" s="144">
        <v>6.7780000000000005</v>
      </c>
      <c r="J22" s="144">
        <v>0</v>
      </c>
      <c r="K22" s="145">
        <v>7.061</v>
      </c>
    </row>
    <row r="23" spans="1:11" s="32" customFormat="1" ht="11.25" customHeight="1">
      <c r="A23" s="34"/>
      <c r="B23" s="29"/>
      <c r="C23" s="30"/>
      <c r="D23" s="30"/>
      <c r="E23" s="30"/>
      <c r="F23" s="30"/>
      <c r="G23" s="31"/>
      <c r="H23" s="140"/>
      <c r="I23" s="140"/>
      <c r="J23" s="140"/>
      <c r="K23" s="141"/>
    </row>
    <row r="24" spans="1:11" s="40" customFormat="1" ht="11.25" customHeight="1">
      <c r="A24" s="35" t="s">
        <v>18</v>
      </c>
      <c r="B24" s="36"/>
      <c r="C24" s="37">
        <v>0</v>
      </c>
      <c r="D24" s="37">
        <v>2076</v>
      </c>
      <c r="E24" s="37">
        <v>0</v>
      </c>
      <c r="F24" s="142">
        <v>2076</v>
      </c>
      <c r="G24" s="39"/>
      <c r="H24" s="143">
        <v>0</v>
      </c>
      <c r="I24" s="144">
        <v>147.967</v>
      </c>
      <c r="J24" s="144">
        <v>0</v>
      </c>
      <c r="K24" s="145">
        <v>147.967</v>
      </c>
    </row>
    <row r="25" spans="1:11" s="32" customFormat="1" ht="11.25" customHeight="1">
      <c r="A25" s="165"/>
      <c r="B25" s="29"/>
      <c r="C25" s="30"/>
      <c r="D25" s="30"/>
      <c r="E25" s="30"/>
      <c r="F25" s="30"/>
      <c r="G25" s="31"/>
      <c r="H25" s="140"/>
      <c r="I25" s="140"/>
      <c r="J25" s="140"/>
      <c r="K25" s="141"/>
    </row>
    <row r="26" spans="1:11" s="40" customFormat="1" ht="11.25" customHeight="1">
      <c r="A26" s="35" t="s">
        <v>19</v>
      </c>
      <c r="B26" s="36"/>
      <c r="C26" s="37">
        <v>0</v>
      </c>
      <c r="D26" s="37">
        <v>205</v>
      </c>
      <c r="E26" s="37">
        <v>0</v>
      </c>
      <c r="F26" s="142">
        <v>205</v>
      </c>
      <c r="G26" s="39"/>
      <c r="H26" s="143">
        <v>0</v>
      </c>
      <c r="I26" s="144">
        <v>13.6</v>
      </c>
      <c r="J26" s="144">
        <v>0</v>
      </c>
      <c r="K26" s="145">
        <v>13.6</v>
      </c>
    </row>
    <row r="27" spans="1:11" s="32" customFormat="1" ht="11.25" customHeight="1">
      <c r="A27" s="34"/>
      <c r="B27" s="29"/>
      <c r="C27" s="30"/>
      <c r="D27" s="30"/>
      <c r="E27" s="30"/>
      <c r="F27" s="30"/>
      <c r="G27" s="31"/>
      <c r="H27" s="140"/>
      <c r="I27" s="140"/>
      <c r="J27" s="140"/>
      <c r="K27" s="141"/>
    </row>
    <row r="28" spans="1:11" s="32" customFormat="1" ht="11.25" customHeight="1">
      <c r="A28" s="34" t="s">
        <v>20</v>
      </c>
      <c r="B28" s="29"/>
      <c r="C28" s="30">
        <v>0</v>
      </c>
      <c r="D28" s="30">
        <v>17</v>
      </c>
      <c r="E28" s="30">
        <v>0</v>
      </c>
      <c r="F28" s="30">
        <v>17</v>
      </c>
      <c r="G28" s="31"/>
      <c r="H28" s="140">
        <v>0</v>
      </c>
      <c r="I28" s="140">
        <v>2.125</v>
      </c>
      <c r="J28" s="140">
        <v>0</v>
      </c>
      <c r="K28" s="141">
        <v>2.125</v>
      </c>
    </row>
    <row r="29" spans="1:11" s="32" customFormat="1" ht="11.25" customHeight="1">
      <c r="A29" s="34" t="s">
        <v>21</v>
      </c>
      <c r="B29" s="29"/>
      <c r="C29" s="30">
        <v>2</v>
      </c>
      <c r="D29" s="30">
        <v>6</v>
      </c>
      <c r="E29" s="30">
        <v>2</v>
      </c>
      <c r="F29" s="30">
        <v>10</v>
      </c>
      <c r="G29" s="31"/>
      <c r="H29" s="140">
        <v>0.11</v>
      </c>
      <c r="I29" s="140">
        <v>0.24</v>
      </c>
      <c r="J29" s="140">
        <v>0.102</v>
      </c>
      <c r="K29" s="141">
        <v>0.452</v>
      </c>
    </row>
    <row r="30" spans="1:11" s="32" customFormat="1" ht="11.25" customHeight="1">
      <c r="A30" s="34" t="s">
        <v>22</v>
      </c>
      <c r="B30" s="29"/>
      <c r="C30" s="30">
        <v>0</v>
      </c>
      <c r="D30" s="30">
        <v>658</v>
      </c>
      <c r="E30" s="30">
        <v>0</v>
      </c>
      <c r="F30" s="30">
        <v>658</v>
      </c>
      <c r="G30" s="31"/>
      <c r="H30" s="140">
        <v>0</v>
      </c>
      <c r="I30" s="140">
        <v>52.339</v>
      </c>
      <c r="J30" s="140">
        <v>0</v>
      </c>
      <c r="K30" s="141">
        <v>52.339</v>
      </c>
    </row>
    <row r="31" spans="1:11" s="40" customFormat="1" ht="11.25" customHeight="1">
      <c r="A31" s="41" t="s">
        <v>23</v>
      </c>
      <c r="B31" s="36"/>
      <c r="C31" s="37">
        <v>2</v>
      </c>
      <c r="D31" s="37">
        <v>681</v>
      </c>
      <c r="E31" s="37">
        <v>2</v>
      </c>
      <c r="F31" s="142">
        <v>685</v>
      </c>
      <c r="G31" s="39"/>
      <c r="H31" s="143">
        <v>0.11</v>
      </c>
      <c r="I31" s="144">
        <v>54.704</v>
      </c>
      <c r="J31" s="144">
        <v>0.102</v>
      </c>
      <c r="K31" s="145">
        <v>54.916</v>
      </c>
    </row>
    <row r="32" spans="1:11" s="32" customFormat="1" ht="11.25" customHeight="1">
      <c r="A32" s="34"/>
      <c r="B32" s="29"/>
      <c r="C32" s="30"/>
      <c r="D32" s="30"/>
      <c r="E32" s="30"/>
      <c r="F32" s="30"/>
      <c r="G32" s="31"/>
      <c r="H32" s="140"/>
      <c r="I32" s="140"/>
      <c r="J32" s="140"/>
      <c r="K32" s="141"/>
    </row>
    <row r="33" spans="1:11" s="32" customFormat="1" ht="11.25" customHeight="1">
      <c r="A33" s="34" t="s">
        <v>24</v>
      </c>
      <c r="B33" s="29"/>
      <c r="C33" s="30">
        <v>30</v>
      </c>
      <c r="D33" s="30">
        <v>270</v>
      </c>
      <c r="E33" s="30">
        <v>40</v>
      </c>
      <c r="F33" s="30">
        <v>340</v>
      </c>
      <c r="G33" s="31"/>
      <c r="H33" s="140">
        <v>1.6</v>
      </c>
      <c r="I33" s="140">
        <v>16</v>
      </c>
      <c r="J33" s="140">
        <v>1.9</v>
      </c>
      <c r="K33" s="141">
        <v>19.5</v>
      </c>
    </row>
    <row r="34" spans="1:11" s="32" customFormat="1" ht="11.25" customHeight="1">
      <c r="A34" s="34" t="s">
        <v>25</v>
      </c>
      <c r="B34" s="29"/>
      <c r="C34" s="30">
        <v>25</v>
      </c>
      <c r="D34" s="30">
        <v>240</v>
      </c>
      <c r="E34" s="30">
        <v>0</v>
      </c>
      <c r="F34" s="30">
        <v>265</v>
      </c>
      <c r="G34" s="31"/>
      <c r="H34" s="140">
        <v>0.8</v>
      </c>
      <c r="I34" s="140">
        <v>8.4</v>
      </c>
      <c r="J34" s="140">
        <v>0</v>
      </c>
      <c r="K34" s="141">
        <v>9.2</v>
      </c>
    </row>
    <row r="35" spans="1:11" s="32" customFormat="1" ht="11.25" customHeight="1">
      <c r="A35" s="34" t="s">
        <v>26</v>
      </c>
      <c r="B35" s="29"/>
      <c r="C35" s="30">
        <v>0</v>
      </c>
      <c r="D35" s="30">
        <v>150</v>
      </c>
      <c r="E35" s="30">
        <v>40</v>
      </c>
      <c r="F35" s="30">
        <v>190</v>
      </c>
      <c r="G35" s="31"/>
      <c r="H35" s="140">
        <v>0</v>
      </c>
      <c r="I35" s="140">
        <v>5.3</v>
      </c>
      <c r="J35" s="140">
        <v>1.4</v>
      </c>
      <c r="K35" s="141">
        <v>6.7</v>
      </c>
    </row>
    <row r="36" spans="1:11" s="32" customFormat="1" ht="11.25" customHeight="1">
      <c r="A36" s="34" t="s">
        <v>27</v>
      </c>
      <c r="B36" s="29"/>
      <c r="C36" s="30">
        <v>8</v>
      </c>
      <c r="D36" s="30">
        <v>315</v>
      </c>
      <c r="E36" s="30">
        <v>90</v>
      </c>
      <c r="F36" s="30">
        <v>413</v>
      </c>
      <c r="G36" s="31"/>
      <c r="H36" s="140">
        <v>0.28</v>
      </c>
      <c r="I36" s="140">
        <v>10.5</v>
      </c>
      <c r="J36" s="140">
        <v>2.7</v>
      </c>
      <c r="K36" s="141">
        <v>13.48</v>
      </c>
    </row>
    <row r="37" spans="1:11" s="40" customFormat="1" ht="11.25" customHeight="1">
      <c r="A37" s="35" t="s">
        <v>28</v>
      </c>
      <c r="B37" s="36"/>
      <c r="C37" s="37">
        <v>63</v>
      </c>
      <c r="D37" s="37">
        <v>975</v>
      </c>
      <c r="E37" s="37">
        <v>170</v>
      </c>
      <c r="F37" s="142">
        <v>1208</v>
      </c>
      <c r="G37" s="39"/>
      <c r="H37" s="143">
        <v>2.6800000000000006</v>
      </c>
      <c r="I37" s="144">
        <v>40.2</v>
      </c>
      <c r="J37" s="144">
        <v>6</v>
      </c>
      <c r="K37" s="145">
        <v>48.879999999999995</v>
      </c>
    </row>
    <row r="38" spans="1:11" s="32" customFormat="1" ht="11.25" customHeight="1">
      <c r="A38" s="34"/>
      <c r="B38" s="29"/>
      <c r="C38" s="30"/>
      <c r="D38" s="30"/>
      <c r="E38" s="30"/>
      <c r="F38" s="30"/>
      <c r="G38" s="31"/>
      <c r="H38" s="140"/>
      <c r="I38" s="140"/>
      <c r="J38" s="140"/>
      <c r="K38" s="141"/>
    </row>
    <row r="39" spans="1:11" s="40" customFormat="1" ht="11.25" customHeight="1">
      <c r="A39" s="35" t="s">
        <v>29</v>
      </c>
      <c r="B39" s="36"/>
      <c r="C39" s="37">
        <v>74</v>
      </c>
      <c r="D39" s="37">
        <v>250</v>
      </c>
      <c r="E39" s="37">
        <v>55</v>
      </c>
      <c r="F39" s="142">
        <v>379</v>
      </c>
      <c r="G39" s="39"/>
      <c r="H39" s="143">
        <v>2.75</v>
      </c>
      <c r="I39" s="144">
        <v>9.31</v>
      </c>
      <c r="J39" s="144">
        <v>2.03</v>
      </c>
      <c r="K39" s="145">
        <v>14.09</v>
      </c>
    </row>
    <row r="40" spans="1:11" s="32" customFormat="1" ht="11.25" customHeight="1">
      <c r="A40" s="34"/>
      <c r="B40" s="29"/>
      <c r="C40" s="30"/>
      <c r="D40" s="30"/>
      <c r="E40" s="30"/>
      <c r="F40" s="30"/>
      <c r="G40" s="31"/>
      <c r="H40" s="140">
        <v>0</v>
      </c>
      <c r="I40" s="140">
        <v>0</v>
      </c>
      <c r="J40" s="140">
        <v>0</v>
      </c>
      <c r="K40" s="141">
        <v>0</v>
      </c>
    </row>
    <row r="41" spans="1:11" s="32" customFormat="1" ht="11.25" customHeight="1">
      <c r="A41" s="28" t="s">
        <v>30</v>
      </c>
      <c r="B41" s="29"/>
      <c r="C41" s="30">
        <v>0</v>
      </c>
      <c r="D41" s="30">
        <v>14</v>
      </c>
      <c r="E41" s="30">
        <v>1</v>
      </c>
      <c r="F41" s="30">
        <v>15</v>
      </c>
      <c r="G41" s="31"/>
      <c r="H41" s="140">
        <v>0</v>
      </c>
      <c r="I41" s="140">
        <v>0.847</v>
      </c>
      <c r="J41" s="140">
        <v>0.04</v>
      </c>
      <c r="K41" s="141">
        <v>0.887</v>
      </c>
    </row>
    <row r="42" spans="1:11" s="32" customFormat="1" ht="11.25" customHeight="1">
      <c r="A42" s="34" t="s">
        <v>31</v>
      </c>
      <c r="B42" s="29"/>
      <c r="C42" s="30">
        <v>0</v>
      </c>
      <c r="D42" s="30">
        <v>1</v>
      </c>
      <c r="E42" s="30">
        <v>0</v>
      </c>
      <c r="F42" s="30">
        <v>1</v>
      </c>
      <c r="G42" s="31"/>
      <c r="H42" s="140">
        <v>0</v>
      </c>
      <c r="I42" s="140">
        <v>0.05</v>
      </c>
      <c r="J42" s="140">
        <v>0</v>
      </c>
      <c r="K42" s="141">
        <v>0.05</v>
      </c>
    </row>
    <row r="43" spans="1:11" s="32" customFormat="1" ht="11.25" customHeight="1">
      <c r="A43" s="34" t="s">
        <v>32</v>
      </c>
      <c r="B43" s="29"/>
      <c r="C43" s="30">
        <v>0</v>
      </c>
      <c r="D43" s="30">
        <v>25</v>
      </c>
      <c r="E43" s="30">
        <v>0</v>
      </c>
      <c r="F43" s="30">
        <v>25</v>
      </c>
      <c r="G43" s="31"/>
      <c r="H43" s="140">
        <v>0</v>
      </c>
      <c r="I43" s="140">
        <v>1.25</v>
      </c>
      <c r="J43" s="140">
        <v>0</v>
      </c>
      <c r="K43" s="141">
        <v>1.25</v>
      </c>
    </row>
    <row r="44" spans="1:11" s="32" customFormat="1" ht="11.25" customHeight="1">
      <c r="A44" s="34" t="s">
        <v>33</v>
      </c>
      <c r="B44" s="29"/>
      <c r="C44" s="30">
        <v>0</v>
      </c>
      <c r="D44" s="30">
        <v>5</v>
      </c>
      <c r="E44" s="30">
        <v>0</v>
      </c>
      <c r="F44" s="30">
        <v>5</v>
      </c>
      <c r="G44" s="31"/>
      <c r="H44" s="140">
        <v>0</v>
      </c>
      <c r="I44" s="140">
        <v>0.215</v>
      </c>
      <c r="J44" s="140">
        <v>0</v>
      </c>
      <c r="K44" s="141">
        <v>0.215</v>
      </c>
    </row>
    <row r="45" spans="1:11" s="32" customFormat="1" ht="11.25" customHeight="1">
      <c r="A45" s="34" t="s">
        <v>34</v>
      </c>
      <c r="B45" s="29"/>
      <c r="C45" s="30">
        <v>0</v>
      </c>
      <c r="D45" s="30">
        <v>25</v>
      </c>
      <c r="E45" s="30">
        <v>3</v>
      </c>
      <c r="F45" s="30">
        <v>28</v>
      </c>
      <c r="G45" s="31"/>
      <c r="H45" s="140">
        <v>0</v>
      </c>
      <c r="I45" s="140">
        <v>0.75</v>
      </c>
      <c r="J45" s="140">
        <v>0.114</v>
      </c>
      <c r="K45" s="141">
        <v>0.864</v>
      </c>
    </row>
    <row r="46" spans="1:11" s="32" customFormat="1" ht="11.25" customHeight="1">
      <c r="A46" s="34" t="s">
        <v>35</v>
      </c>
      <c r="B46" s="29"/>
      <c r="C46" s="30">
        <v>0</v>
      </c>
      <c r="D46" s="30">
        <v>26</v>
      </c>
      <c r="E46" s="30">
        <v>0</v>
      </c>
      <c r="F46" s="30">
        <v>26</v>
      </c>
      <c r="G46" s="31"/>
      <c r="H46" s="140">
        <v>0</v>
      </c>
      <c r="I46" s="140">
        <v>1.04</v>
      </c>
      <c r="J46" s="140">
        <v>0</v>
      </c>
      <c r="K46" s="141">
        <v>1.04</v>
      </c>
    </row>
    <row r="47" spans="1:11" s="32" customFormat="1" ht="11.25" customHeight="1">
      <c r="A47" s="34" t="s">
        <v>36</v>
      </c>
      <c r="B47" s="29"/>
      <c r="C47" s="30">
        <v>0</v>
      </c>
      <c r="D47" s="30">
        <v>0</v>
      </c>
      <c r="E47" s="30">
        <v>0</v>
      </c>
      <c r="F47" s="30">
        <v>0</v>
      </c>
      <c r="G47" s="31"/>
      <c r="H47" s="140">
        <v>0</v>
      </c>
      <c r="I47" s="140">
        <v>0</v>
      </c>
      <c r="J47" s="140">
        <v>0</v>
      </c>
      <c r="K47" s="141">
        <v>0</v>
      </c>
    </row>
    <row r="48" spans="1:11" s="32" customFormat="1" ht="11.25" customHeight="1">
      <c r="A48" s="34" t="s">
        <v>37</v>
      </c>
      <c r="B48" s="29"/>
      <c r="C48" s="30">
        <v>0</v>
      </c>
      <c r="D48" s="30">
        <v>10</v>
      </c>
      <c r="E48" s="30">
        <v>0</v>
      </c>
      <c r="F48" s="30">
        <v>10</v>
      </c>
      <c r="G48" s="31"/>
      <c r="H48" s="140">
        <v>0</v>
      </c>
      <c r="I48" s="140">
        <v>0.38</v>
      </c>
      <c r="J48" s="140">
        <v>0</v>
      </c>
      <c r="K48" s="141">
        <v>0.38</v>
      </c>
    </row>
    <row r="49" spans="1:11" s="32" customFormat="1" ht="11.25" customHeight="1">
      <c r="A49" s="34" t="s">
        <v>38</v>
      </c>
      <c r="B49" s="29"/>
      <c r="C49" s="30">
        <v>0</v>
      </c>
      <c r="D49" s="30">
        <v>7</v>
      </c>
      <c r="E49" s="30">
        <v>0</v>
      </c>
      <c r="F49" s="30">
        <v>7</v>
      </c>
      <c r="G49" s="31"/>
      <c r="H49" s="140">
        <v>0</v>
      </c>
      <c r="I49" s="140">
        <v>0.29</v>
      </c>
      <c r="J49" s="140">
        <v>0</v>
      </c>
      <c r="K49" s="141">
        <v>0.29</v>
      </c>
    </row>
    <row r="50" spans="1:11" s="40" customFormat="1" ht="11.25" customHeight="1">
      <c r="A50" s="41" t="s">
        <v>39</v>
      </c>
      <c r="B50" s="36"/>
      <c r="C50" s="37">
        <v>0</v>
      </c>
      <c r="D50" s="37">
        <v>113</v>
      </c>
      <c r="E50" s="37">
        <v>4</v>
      </c>
      <c r="F50" s="142">
        <v>117</v>
      </c>
      <c r="G50" s="39"/>
      <c r="H50" s="143">
        <v>0</v>
      </c>
      <c r="I50" s="144">
        <v>4.822</v>
      </c>
      <c r="J50" s="144">
        <v>0.154</v>
      </c>
      <c r="K50" s="145">
        <v>4.976</v>
      </c>
    </row>
    <row r="51" spans="1:11" s="32" customFormat="1" ht="11.25" customHeight="1">
      <c r="A51" s="34"/>
      <c r="B51" s="42"/>
      <c r="C51" s="43"/>
      <c r="D51" s="43"/>
      <c r="E51" s="43"/>
      <c r="F51" s="43"/>
      <c r="G51" s="31"/>
      <c r="H51" s="140"/>
      <c r="I51" s="140"/>
      <c r="J51" s="140"/>
      <c r="K51" s="141"/>
    </row>
    <row r="52" spans="1:11" s="40" customFormat="1" ht="11.25" customHeight="1">
      <c r="A52" s="35" t="s">
        <v>40</v>
      </c>
      <c r="B52" s="36"/>
      <c r="C52" s="37">
        <v>1</v>
      </c>
      <c r="D52" s="37">
        <v>48</v>
      </c>
      <c r="E52" s="37">
        <v>5</v>
      </c>
      <c r="F52" s="142">
        <v>54</v>
      </c>
      <c r="G52" s="39"/>
      <c r="H52" s="143">
        <v>0.093</v>
      </c>
      <c r="I52" s="144">
        <v>4.491</v>
      </c>
      <c r="J52" s="144">
        <v>0.468</v>
      </c>
      <c r="K52" s="145">
        <v>5.052</v>
      </c>
    </row>
    <row r="53" spans="1:11" s="32" customFormat="1" ht="11.25" customHeight="1">
      <c r="A53" s="34"/>
      <c r="B53" s="29"/>
      <c r="C53" s="30"/>
      <c r="D53" s="30"/>
      <c r="E53" s="30"/>
      <c r="F53" s="30"/>
      <c r="G53" s="31"/>
      <c r="H53" s="140"/>
      <c r="I53" s="140"/>
      <c r="J53" s="140"/>
      <c r="K53" s="141"/>
    </row>
    <row r="54" spans="1:11" s="32" customFormat="1" ht="11.25" customHeight="1">
      <c r="A54" s="34" t="s">
        <v>41</v>
      </c>
      <c r="B54" s="29"/>
      <c r="C54" s="30">
        <v>0</v>
      </c>
      <c r="D54" s="30">
        <v>207</v>
      </c>
      <c r="E54" s="30">
        <v>0</v>
      </c>
      <c r="F54" s="30">
        <v>207</v>
      </c>
      <c r="G54" s="31"/>
      <c r="H54" s="140">
        <v>0</v>
      </c>
      <c r="I54" s="140">
        <v>16.96</v>
      </c>
      <c r="J54" s="140">
        <v>0</v>
      </c>
      <c r="K54" s="141">
        <v>16.96</v>
      </c>
    </row>
    <row r="55" spans="1:11" s="32" customFormat="1" ht="11.25" customHeight="1">
      <c r="A55" s="34" t="s">
        <v>42</v>
      </c>
      <c r="B55" s="29"/>
      <c r="C55" s="30">
        <v>0</v>
      </c>
      <c r="D55" s="30">
        <v>275</v>
      </c>
      <c r="E55" s="30">
        <v>0</v>
      </c>
      <c r="F55" s="30">
        <v>275</v>
      </c>
      <c r="G55" s="31"/>
      <c r="H55" s="140">
        <v>0</v>
      </c>
      <c r="I55" s="140">
        <v>21.5</v>
      </c>
      <c r="J55" s="140">
        <v>0</v>
      </c>
      <c r="K55" s="141">
        <v>21.5</v>
      </c>
    </row>
    <row r="56" spans="1:11" s="32" customFormat="1" ht="11.25" customHeight="1">
      <c r="A56" s="34" t="s">
        <v>43</v>
      </c>
      <c r="B56" s="29"/>
      <c r="C56" s="30">
        <v>0</v>
      </c>
      <c r="D56" s="30">
        <v>58</v>
      </c>
      <c r="E56" s="30">
        <v>0</v>
      </c>
      <c r="F56" s="30">
        <v>58</v>
      </c>
      <c r="G56" s="31"/>
      <c r="H56" s="140">
        <v>0</v>
      </c>
      <c r="I56" s="140">
        <v>1.465</v>
      </c>
      <c r="J56" s="140">
        <v>0</v>
      </c>
      <c r="K56" s="141">
        <v>1.465</v>
      </c>
    </row>
    <row r="57" spans="1:11" s="32" customFormat="1" ht="11.25" customHeight="1">
      <c r="A57" s="34" t="s">
        <v>44</v>
      </c>
      <c r="B57" s="29"/>
      <c r="C57" s="30">
        <v>0</v>
      </c>
      <c r="D57" s="30">
        <v>19</v>
      </c>
      <c r="E57" s="30">
        <v>0</v>
      </c>
      <c r="F57" s="30">
        <v>19</v>
      </c>
      <c r="G57" s="31"/>
      <c r="H57" s="140">
        <v>0</v>
      </c>
      <c r="I57" s="140">
        <v>0.345</v>
      </c>
      <c r="J57" s="140">
        <v>0</v>
      </c>
      <c r="K57" s="141">
        <v>0.345</v>
      </c>
    </row>
    <row r="58" spans="1:11" s="32" customFormat="1" ht="11.25" customHeight="1">
      <c r="A58" s="34" t="s">
        <v>45</v>
      </c>
      <c r="B58" s="29"/>
      <c r="C58" s="30">
        <v>0</v>
      </c>
      <c r="D58" s="30">
        <v>574</v>
      </c>
      <c r="E58" s="30">
        <v>0</v>
      </c>
      <c r="F58" s="30">
        <v>574</v>
      </c>
      <c r="G58" s="31"/>
      <c r="H58" s="140">
        <v>0</v>
      </c>
      <c r="I58" s="140">
        <v>42.646</v>
      </c>
      <c r="J58" s="140">
        <v>0</v>
      </c>
      <c r="K58" s="141">
        <v>42.646</v>
      </c>
    </row>
    <row r="59" spans="1:11" s="40" customFormat="1" ht="11.25" customHeight="1">
      <c r="A59" s="35" t="s">
        <v>46</v>
      </c>
      <c r="B59" s="36"/>
      <c r="C59" s="37">
        <v>0</v>
      </c>
      <c r="D59" s="37">
        <v>1133</v>
      </c>
      <c r="E59" s="37">
        <v>0</v>
      </c>
      <c r="F59" s="142">
        <v>1133</v>
      </c>
      <c r="G59" s="39"/>
      <c r="H59" s="143">
        <v>0</v>
      </c>
      <c r="I59" s="144">
        <v>82.916</v>
      </c>
      <c r="J59" s="144">
        <v>0</v>
      </c>
      <c r="K59" s="145">
        <v>82.916</v>
      </c>
    </row>
    <row r="60" spans="1:11" s="32" customFormat="1" ht="11.25" customHeight="1">
      <c r="A60" s="34"/>
      <c r="B60" s="29"/>
      <c r="C60" s="30"/>
      <c r="D60" s="30"/>
      <c r="E60" s="30"/>
      <c r="F60" s="30"/>
      <c r="G60" s="31"/>
      <c r="H60" s="140"/>
      <c r="I60" s="140"/>
      <c r="J60" s="140"/>
      <c r="K60" s="141"/>
    </row>
    <row r="61" spans="1:11" s="32" customFormat="1" ht="11.25" customHeight="1">
      <c r="A61" s="34" t="s">
        <v>47</v>
      </c>
      <c r="B61" s="29"/>
      <c r="C61" s="30">
        <v>140</v>
      </c>
      <c r="D61" s="30">
        <v>130</v>
      </c>
      <c r="E61" s="30">
        <v>270</v>
      </c>
      <c r="F61" s="30">
        <v>540</v>
      </c>
      <c r="G61" s="31"/>
      <c r="H61" s="140">
        <v>12.6</v>
      </c>
      <c r="I61" s="140">
        <v>5.2</v>
      </c>
      <c r="J61" s="140">
        <v>32.4</v>
      </c>
      <c r="K61" s="141">
        <v>50.2</v>
      </c>
    </row>
    <row r="62" spans="1:11" s="32" customFormat="1" ht="11.25" customHeight="1">
      <c r="A62" s="34" t="s">
        <v>48</v>
      </c>
      <c r="B62" s="29"/>
      <c r="C62" s="30">
        <v>90</v>
      </c>
      <c r="D62" s="30">
        <v>372</v>
      </c>
      <c r="E62" s="30">
        <v>80</v>
      </c>
      <c r="F62" s="30">
        <v>542</v>
      </c>
      <c r="G62" s="31"/>
      <c r="H62" s="140">
        <v>2.832</v>
      </c>
      <c r="I62" s="140">
        <v>12.849</v>
      </c>
      <c r="J62" s="140">
        <v>2.244</v>
      </c>
      <c r="K62" s="141">
        <v>17.925</v>
      </c>
    </row>
    <row r="63" spans="1:11" s="32" customFormat="1" ht="11.25" customHeight="1">
      <c r="A63" s="34" t="s">
        <v>49</v>
      </c>
      <c r="B63" s="29"/>
      <c r="C63" s="30">
        <v>19</v>
      </c>
      <c r="D63" s="30">
        <v>155</v>
      </c>
      <c r="E63" s="30">
        <v>0</v>
      </c>
      <c r="F63" s="30">
        <v>174</v>
      </c>
      <c r="G63" s="31"/>
      <c r="H63" s="140">
        <v>0.798</v>
      </c>
      <c r="I63" s="140">
        <v>6.386</v>
      </c>
      <c r="J63" s="140">
        <v>0</v>
      </c>
      <c r="K63" s="141">
        <v>7.184</v>
      </c>
    </row>
    <row r="64" spans="1:11" s="40" customFormat="1" ht="11.25" customHeight="1">
      <c r="A64" s="35" t="s">
        <v>50</v>
      </c>
      <c r="B64" s="36"/>
      <c r="C64" s="37">
        <v>249</v>
      </c>
      <c r="D64" s="37">
        <v>657</v>
      </c>
      <c r="E64" s="37">
        <v>350</v>
      </c>
      <c r="F64" s="142">
        <v>1256</v>
      </c>
      <c r="G64" s="39"/>
      <c r="H64" s="143">
        <v>16.229999999999997</v>
      </c>
      <c r="I64" s="144">
        <v>24.435</v>
      </c>
      <c r="J64" s="144">
        <v>34.644</v>
      </c>
      <c r="K64" s="145">
        <v>75.309</v>
      </c>
    </row>
    <row r="65" spans="1:11" s="32" customFormat="1" ht="11.25" customHeight="1">
      <c r="A65" s="34"/>
      <c r="B65" s="29"/>
      <c r="C65" s="30"/>
      <c r="D65" s="30"/>
      <c r="E65" s="30"/>
      <c r="F65" s="30"/>
      <c r="G65" s="31"/>
      <c r="H65" s="140"/>
      <c r="I65" s="140"/>
      <c r="J65" s="140"/>
      <c r="K65" s="141"/>
    </row>
    <row r="66" spans="1:11" s="40" customFormat="1" ht="11.25" customHeight="1">
      <c r="A66" s="35" t="s">
        <v>51</v>
      </c>
      <c r="B66" s="36"/>
      <c r="C66" s="37">
        <v>921</v>
      </c>
      <c r="D66" s="37">
        <v>395</v>
      </c>
      <c r="E66" s="37">
        <v>1320</v>
      </c>
      <c r="F66" s="142">
        <v>2636</v>
      </c>
      <c r="G66" s="39"/>
      <c r="H66" s="143">
        <v>123.832</v>
      </c>
      <c r="I66" s="144">
        <v>39.102</v>
      </c>
      <c r="J66" s="144">
        <v>60.8</v>
      </c>
      <c r="K66" s="145">
        <v>223.734</v>
      </c>
    </row>
    <row r="67" spans="1:11" s="32" customFormat="1" ht="11.25" customHeight="1">
      <c r="A67" s="34"/>
      <c r="B67" s="29"/>
      <c r="C67" s="30"/>
      <c r="D67" s="30"/>
      <c r="E67" s="30"/>
      <c r="F67" s="30"/>
      <c r="G67" s="31"/>
      <c r="H67" s="140"/>
      <c r="I67" s="140"/>
      <c r="J67" s="140"/>
      <c r="K67" s="141"/>
    </row>
    <row r="68" spans="1:11" s="32" customFormat="1" ht="11.25" customHeight="1">
      <c r="A68" s="34" t="s">
        <v>52</v>
      </c>
      <c r="B68" s="29"/>
      <c r="C68" s="30">
        <v>0</v>
      </c>
      <c r="D68" s="30">
        <v>21400</v>
      </c>
      <c r="E68" s="30">
        <v>0</v>
      </c>
      <c r="F68" s="30">
        <v>21400</v>
      </c>
      <c r="G68" s="31"/>
      <c r="H68" s="140">
        <v>0</v>
      </c>
      <c r="I68" s="140">
        <v>1845</v>
      </c>
      <c r="J68" s="140">
        <v>0</v>
      </c>
      <c r="K68" s="141">
        <v>1845</v>
      </c>
    </row>
    <row r="69" spans="1:11" s="32" customFormat="1" ht="11.25" customHeight="1">
      <c r="A69" s="34" t="s">
        <v>53</v>
      </c>
      <c r="B69" s="29"/>
      <c r="C69" s="30">
        <v>0</v>
      </c>
      <c r="D69" s="30">
        <v>2700</v>
      </c>
      <c r="E69" s="30">
        <v>0</v>
      </c>
      <c r="F69" s="30">
        <v>2700</v>
      </c>
      <c r="G69" s="31"/>
      <c r="H69" s="140">
        <v>0</v>
      </c>
      <c r="I69" s="140">
        <v>230</v>
      </c>
      <c r="J69" s="140">
        <v>0</v>
      </c>
      <c r="K69" s="141">
        <v>230</v>
      </c>
    </row>
    <row r="70" spans="1:11" s="40" customFormat="1" ht="11.25" customHeight="1">
      <c r="A70" s="35" t="s">
        <v>54</v>
      </c>
      <c r="B70" s="36"/>
      <c r="C70" s="37">
        <v>0</v>
      </c>
      <c r="D70" s="37">
        <v>24100</v>
      </c>
      <c r="E70" s="37">
        <v>0</v>
      </c>
      <c r="F70" s="142">
        <v>24100</v>
      </c>
      <c r="G70" s="39"/>
      <c r="H70" s="143">
        <v>0</v>
      </c>
      <c r="I70" s="144">
        <v>2075</v>
      </c>
      <c r="J70" s="144">
        <v>0</v>
      </c>
      <c r="K70" s="145">
        <v>2075</v>
      </c>
    </row>
    <row r="71" spans="1:11" s="32" customFormat="1" ht="11.25" customHeight="1">
      <c r="A71" s="34"/>
      <c r="B71" s="29"/>
      <c r="C71" s="30"/>
      <c r="D71" s="30"/>
      <c r="E71" s="30"/>
      <c r="F71" s="30"/>
      <c r="G71" s="31"/>
      <c r="H71" s="140"/>
      <c r="I71" s="140"/>
      <c r="J71" s="140"/>
      <c r="K71" s="141"/>
    </row>
    <row r="72" spans="1:11" s="32" customFormat="1" ht="11.25" customHeight="1">
      <c r="A72" s="34" t="s">
        <v>55</v>
      </c>
      <c r="B72" s="29"/>
      <c r="C72" s="30">
        <v>7450</v>
      </c>
      <c r="D72" s="30">
        <v>1050</v>
      </c>
      <c r="E72" s="30">
        <v>2198</v>
      </c>
      <c r="F72" s="30">
        <v>10698</v>
      </c>
      <c r="G72" s="31"/>
      <c r="H72" s="140">
        <v>643.758</v>
      </c>
      <c r="I72" s="140">
        <v>104.62</v>
      </c>
      <c r="J72" s="140">
        <v>260.489</v>
      </c>
      <c r="K72" s="141">
        <v>1008.867</v>
      </c>
    </row>
    <row r="73" spans="1:11" s="32" customFormat="1" ht="11.25" customHeight="1">
      <c r="A73" s="34" t="s">
        <v>56</v>
      </c>
      <c r="B73" s="29"/>
      <c r="C73" s="30">
        <v>385</v>
      </c>
      <c r="D73" s="30">
        <v>1184</v>
      </c>
      <c r="E73" s="30">
        <v>190</v>
      </c>
      <c r="F73" s="30">
        <v>1759</v>
      </c>
      <c r="G73" s="31"/>
      <c r="H73" s="140">
        <v>11.925</v>
      </c>
      <c r="I73" s="140">
        <v>33.81</v>
      </c>
      <c r="J73" s="140">
        <v>6.7</v>
      </c>
      <c r="K73" s="141">
        <v>52.435</v>
      </c>
    </row>
    <row r="74" spans="1:11" s="32" customFormat="1" ht="11.25" customHeight="1">
      <c r="A74" s="34" t="s">
        <v>57</v>
      </c>
      <c r="B74" s="29"/>
      <c r="C74" s="30">
        <v>0</v>
      </c>
      <c r="D74" s="30">
        <v>250</v>
      </c>
      <c r="E74" s="30">
        <v>0</v>
      </c>
      <c r="F74" s="30">
        <v>250</v>
      </c>
      <c r="G74" s="31"/>
      <c r="H74" s="140">
        <v>0</v>
      </c>
      <c r="I74" s="140">
        <v>8.75</v>
      </c>
      <c r="J74" s="140">
        <v>0</v>
      </c>
      <c r="K74" s="141">
        <v>8.75</v>
      </c>
    </row>
    <row r="75" spans="1:11" s="32" customFormat="1" ht="11.25" customHeight="1">
      <c r="A75" s="34" t="s">
        <v>58</v>
      </c>
      <c r="B75" s="29"/>
      <c r="C75" s="30">
        <v>1382</v>
      </c>
      <c r="D75" s="30">
        <v>2445</v>
      </c>
      <c r="E75" s="30">
        <v>189</v>
      </c>
      <c r="F75" s="30">
        <v>4016</v>
      </c>
      <c r="G75" s="31"/>
      <c r="H75" s="140">
        <v>140.979</v>
      </c>
      <c r="I75" s="140">
        <v>204.059</v>
      </c>
      <c r="J75" s="140">
        <v>11.34</v>
      </c>
      <c r="K75" s="141">
        <v>356.378</v>
      </c>
    </row>
    <row r="76" spans="1:11" s="32" customFormat="1" ht="11.25" customHeight="1">
      <c r="A76" s="34" t="s">
        <v>59</v>
      </c>
      <c r="B76" s="29"/>
      <c r="C76" s="30">
        <v>10</v>
      </c>
      <c r="D76" s="30">
        <v>150</v>
      </c>
      <c r="E76" s="30">
        <v>15</v>
      </c>
      <c r="F76" s="30">
        <v>175</v>
      </c>
      <c r="G76" s="31"/>
      <c r="H76" s="140">
        <v>0.3</v>
      </c>
      <c r="I76" s="140">
        <v>3.825</v>
      </c>
      <c r="J76" s="140">
        <v>0.375</v>
      </c>
      <c r="K76" s="141">
        <v>4.5</v>
      </c>
    </row>
    <row r="77" spans="1:11" s="32" customFormat="1" ht="11.25" customHeight="1">
      <c r="A77" s="34" t="s">
        <v>60</v>
      </c>
      <c r="B77" s="29"/>
      <c r="C77" s="30">
        <v>0</v>
      </c>
      <c r="D77" s="30">
        <v>38</v>
      </c>
      <c r="E77" s="30">
        <v>20</v>
      </c>
      <c r="F77" s="30">
        <v>58</v>
      </c>
      <c r="G77" s="31"/>
      <c r="H77" s="140">
        <v>0</v>
      </c>
      <c r="I77" s="140">
        <v>2.68</v>
      </c>
      <c r="J77" s="140">
        <v>0.6</v>
      </c>
      <c r="K77" s="141">
        <v>3.28</v>
      </c>
    </row>
    <row r="78" spans="1:11" s="32" customFormat="1" ht="11.25" customHeight="1">
      <c r="A78" s="34" t="s">
        <v>61</v>
      </c>
      <c r="B78" s="29"/>
      <c r="C78" s="30">
        <v>370</v>
      </c>
      <c r="D78" s="30">
        <v>340</v>
      </c>
      <c r="E78" s="30">
        <v>185</v>
      </c>
      <c r="F78" s="30">
        <v>895</v>
      </c>
      <c r="G78" s="31"/>
      <c r="H78" s="140">
        <v>25.9</v>
      </c>
      <c r="I78" s="140">
        <v>23.12</v>
      </c>
      <c r="J78" s="140">
        <v>11.1</v>
      </c>
      <c r="K78" s="141">
        <v>60.12</v>
      </c>
    </row>
    <row r="79" spans="1:11" s="32" customFormat="1" ht="11.25" customHeight="1">
      <c r="A79" s="34" t="s">
        <v>62</v>
      </c>
      <c r="B79" s="29"/>
      <c r="C79" s="30">
        <v>42</v>
      </c>
      <c r="D79" s="30">
        <v>7613</v>
      </c>
      <c r="E79" s="30">
        <v>6</v>
      </c>
      <c r="F79" s="30">
        <v>7661</v>
      </c>
      <c r="G79" s="31"/>
      <c r="H79" s="140">
        <v>3.559</v>
      </c>
      <c r="I79" s="140">
        <v>795.749</v>
      </c>
      <c r="J79" s="140">
        <v>0.554</v>
      </c>
      <c r="K79" s="141">
        <v>799.862</v>
      </c>
    </row>
    <row r="80" spans="1:11" s="40" customFormat="1" ht="11.25" customHeight="1">
      <c r="A80" s="41" t="s">
        <v>63</v>
      </c>
      <c r="B80" s="36"/>
      <c r="C80" s="37">
        <v>9639</v>
      </c>
      <c r="D80" s="37">
        <v>13070</v>
      </c>
      <c r="E80" s="37">
        <v>2803</v>
      </c>
      <c r="F80" s="142">
        <v>25512</v>
      </c>
      <c r="G80" s="39"/>
      <c r="H80" s="143">
        <v>826.4209999999999</v>
      </c>
      <c r="I80" s="144">
        <v>1176.613</v>
      </c>
      <c r="J80" s="144">
        <v>291.15799999999996</v>
      </c>
      <c r="K80" s="145">
        <v>2294.1919999999996</v>
      </c>
    </row>
    <row r="81" spans="1:11" s="32" customFormat="1" ht="11.25" customHeight="1">
      <c r="A81" s="34"/>
      <c r="B81" s="29"/>
      <c r="C81" s="30"/>
      <c r="D81" s="30"/>
      <c r="E81" s="30"/>
      <c r="F81" s="30"/>
      <c r="G81" s="31"/>
      <c r="H81" s="140"/>
      <c r="I81" s="140"/>
      <c r="J81" s="140"/>
      <c r="K81" s="141"/>
    </row>
    <row r="82" spans="1:11" s="32" customFormat="1" ht="11.25" customHeight="1">
      <c r="A82" s="34" t="s">
        <v>64</v>
      </c>
      <c r="B82" s="29"/>
      <c r="C82" s="30">
        <v>309</v>
      </c>
      <c r="D82" s="30">
        <v>168</v>
      </c>
      <c r="E82" s="30">
        <v>150</v>
      </c>
      <c r="F82" s="30">
        <v>627</v>
      </c>
      <c r="G82" s="31"/>
      <c r="H82" s="140">
        <v>33.395</v>
      </c>
      <c r="I82" s="140">
        <v>14.689</v>
      </c>
      <c r="J82" s="140">
        <v>16.072</v>
      </c>
      <c r="K82" s="141">
        <v>64.156</v>
      </c>
    </row>
    <row r="83" spans="1:11" s="32" customFormat="1" ht="11.25" customHeight="1">
      <c r="A83" s="34" t="s">
        <v>65</v>
      </c>
      <c r="B83" s="29"/>
      <c r="C83" s="30">
        <v>93</v>
      </c>
      <c r="D83" s="30">
        <v>164</v>
      </c>
      <c r="E83" s="30">
        <v>21</v>
      </c>
      <c r="F83" s="30">
        <v>278</v>
      </c>
      <c r="G83" s="31"/>
      <c r="H83" s="140">
        <v>7.331</v>
      </c>
      <c r="I83" s="140">
        <v>10.9</v>
      </c>
      <c r="J83" s="140">
        <v>1.7</v>
      </c>
      <c r="K83" s="141">
        <v>19.931</v>
      </c>
    </row>
    <row r="84" spans="1:11" s="40" customFormat="1" ht="11.25" customHeight="1">
      <c r="A84" s="35" t="s">
        <v>66</v>
      </c>
      <c r="B84" s="36"/>
      <c r="C84" s="37">
        <v>402</v>
      </c>
      <c r="D84" s="37">
        <v>332</v>
      </c>
      <c r="E84" s="37">
        <v>171</v>
      </c>
      <c r="F84" s="142">
        <v>905</v>
      </c>
      <c r="G84" s="39"/>
      <c r="H84" s="143">
        <v>40.726000000000006</v>
      </c>
      <c r="I84" s="144">
        <v>25.589</v>
      </c>
      <c r="J84" s="144">
        <v>17.772</v>
      </c>
      <c r="K84" s="145">
        <v>84.087</v>
      </c>
    </row>
    <row r="85" spans="1:11" s="32" customFormat="1" ht="11.25" customHeight="1" thickBot="1">
      <c r="A85" s="34"/>
      <c r="B85" s="29"/>
      <c r="C85" s="30"/>
      <c r="D85" s="30"/>
      <c r="E85" s="30"/>
      <c r="F85" s="30"/>
      <c r="G85" s="31"/>
      <c r="H85" s="140"/>
      <c r="I85" s="140"/>
      <c r="J85" s="140"/>
      <c r="K85" s="141"/>
    </row>
    <row r="86" spans="1:11" s="32" customFormat="1" ht="11.25" customHeight="1">
      <c r="A86" s="45"/>
      <c r="B86" s="46"/>
      <c r="C86" s="47"/>
      <c r="D86" s="47"/>
      <c r="E86" s="47"/>
      <c r="F86" s="147"/>
      <c r="G86" s="31"/>
      <c r="H86" s="148"/>
      <c r="I86" s="149"/>
      <c r="J86" s="149"/>
      <c r="K86" s="48"/>
    </row>
    <row r="87" spans="1:11" s="40" customFormat="1" ht="11.25" customHeight="1">
      <c r="A87" s="49" t="s">
        <v>272</v>
      </c>
      <c r="B87" s="50"/>
      <c r="C87" s="51">
        <v>11383</v>
      </c>
      <c r="D87" s="51">
        <v>45472</v>
      </c>
      <c r="E87" s="51">
        <v>4914</v>
      </c>
      <c r="F87" s="150">
        <v>61769</v>
      </c>
      <c r="G87" s="39"/>
      <c r="H87" s="151">
        <v>1015.3199999999999</v>
      </c>
      <c r="I87" s="152">
        <v>3798.152</v>
      </c>
      <c r="J87" s="152">
        <v>414.9239999999999</v>
      </c>
      <c r="K87" s="52">
        <v>5228.396</v>
      </c>
    </row>
    <row r="88" spans="1:11" s="40" customFormat="1" ht="11.25" customHeight="1">
      <c r="A88" s="49" t="s">
        <v>273</v>
      </c>
      <c r="B88" s="50"/>
      <c r="C88" s="51">
        <v>11297</v>
      </c>
      <c r="D88" s="51">
        <v>45921</v>
      </c>
      <c r="E88" s="51">
        <v>5867</v>
      </c>
      <c r="F88" s="150">
        <v>63085</v>
      </c>
      <c r="G88" s="39"/>
      <c r="H88" s="151">
        <v>1084.5779579999999</v>
      </c>
      <c r="I88" s="152">
        <v>3549.342359</v>
      </c>
      <c r="J88" s="152">
        <v>523.564935</v>
      </c>
      <c r="K88" s="52">
        <v>5157.485252</v>
      </c>
    </row>
    <row r="89" spans="1:11" s="40" customFormat="1" ht="11.25" customHeight="1">
      <c r="A89" s="49" t="s">
        <v>274</v>
      </c>
      <c r="B89" s="50"/>
      <c r="C89" s="152">
        <v>100.76126405240329</v>
      </c>
      <c r="D89" s="152">
        <v>99.02223383637116</v>
      </c>
      <c r="E89" s="152">
        <v>83.75660473836714</v>
      </c>
      <c r="F89" s="133">
        <v>97.91392565586114</v>
      </c>
      <c r="G89" s="39"/>
      <c r="H89" s="151">
        <v>93.6142941603097</v>
      </c>
      <c r="I89" s="152">
        <v>107.01002089497221</v>
      </c>
      <c r="J89" s="152">
        <v>79.24976870347514</v>
      </c>
      <c r="K89" s="133">
        <v>101.37490937026918</v>
      </c>
    </row>
    <row r="90" spans="1:11" ht="11.25" customHeight="1" thickBot="1">
      <c r="A90" s="153"/>
      <c r="B90" s="154"/>
      <c r="C90" s="155"/>
      <c r="D90" s="155"/>
      <c r="E90" s="155"/>
      <c r="F90" s="156"/>
      <c r="G90" s="157"/>
      <c r="H90" s="158"/>
      <c r="I90" s="159"/>
      <c r="J90" s="159"/>
      <c r="K90" s="160"/>
    </row>
    <row r="624" ht="11.25" customHeight="1">
      <c r="B624" s="162"/>
    </row>
    <row r="625" ht="11.25" customHeight="1">
      <c r="B625" s="162"/>
    </row>
    <row r="626" ht="11.25" customHeight="1">
      <c r="B626" s="162"/>
    </row>
    <row r="627" ht="11.25" customHeight="1">
      <c r="B627" s="162"/>
    </row>
  </sheetData>
  <sheetProtection/>
  <mergeCells count="4">
    <mergeCell ref="A1:K1"/>
    <mergeCell ref="J2:K2"/>
    <mergeCell ref="C4:F4"/>
    <mergeCell ref="H4:K4"/>
  </mergeCells>
  <printOptions horizontalCentered="1" verticalCentered="1"/>
  <pageMargins left="0.7874015748031497" right="0.5905511811023623" top="0.3937007874015748" bottom="0.5905511811023623" header="0" footer="0"/>
  <pageSetup firstPageNumber="6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86" zoomScaleSheetLayoutView="86" zoomScalePageLayoutView="0" workbookViewId="0" topLeftCell="A49">
      <selection activeCell="J87" sqref="J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8</v>
      </c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24">
        <v>0.01</v>
      </c>
      <c r="I15" s="125">
        <v>0.01</v>
      </c>
      <c r="J15" s="125">
        <v>0.01</v>
      </c>
      <c r="K15" s="131">
        <v>100</v>
      </c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1</v>
      </c>
      <c r="D19" s="30">
        <v>1</v>
      </c>
      <c r="E19" s="30">
        <v>1</v>
      </c>
      <c r="F19" s="31"/>
      <c r="G19" s="31"/>
      <c r="H19" s="123">
        <v>0.011</v>
      </c>
      <c r="I19" s="123">
        <v>0.011</v>
      </c>
      <c r="J19" s="123">
        <v>0.012</v>
      </c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>
        <v>1</v>
      </c>
      <c r="D22" s="37">
        <v>1</v>
      </c>
      <c r="E22" s="37">
        <v>1</v>
      </c>
      <c r="F22" s="38">
        <v>100</v>
      </c>
      <c r="G22" s="39"/>
      <c r="H22" s="124">
        <v>0.011</v>
      </c>
      <c r="I22" s="125">
        <v>0.011</v>
      </c>
      <c r="J22" s="125">
        <v>0.012</v>
      </c>
      <c r="K22" s="131">
        <f>IF(I22&gt;0,100*J22/I22,0)</f>
        <v>109.0909090909091</v>
      </c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1192</v>
      </c>
      <c r="D24" s="37">
        <v>1269</v>
      </c>
      <c r="E24" s="37">
        <v>1269</v>
      </c>
      <c r="F24" s="38">
        <v>100</v>
      </c>
      <c r="G24" s="39"/>
      <c r="H24" s="124">
        <v>14.892</v>
      </c>
      <c r="I24" s="125">
        <v>16.492</v>
      </c>
      <c r="J24" s="125">
        <v>16.492</v>
      </c>
      <c r="K24" s="131">
        <v>100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180</v>
      </c>
      <c r="D26" s="37">
        <v>175</v>
      </c>
      <c r="E26" s="37">
        <v>175</v>
      </c>
      <c r="F26" s="38">
        <v>100</v>
      </c>
      <c r="G26" s="39"/>
      <c r="H26" s="124">
        <v>2.2</v>
      </c>
      <c r="I26" s="125">
        <v>2.2</v>
      </c>
      <c r="J26" s="125">
        <v>2.2</v>
      </c>
      <c r="K26" s="131">
        <v>100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>
        <v>3</v>
      </c>
      <c r="E28" s="30">
        <v>2</v>
      </c>
      <c r="F28" s="31"/>
      <c r="G28" s="31"/>
      <c r="H28" s="123"/>
      <c r="I28" s="123">
        <v>0.069</v>
      </c>
      <c r="J28" s="123">
        <v>0.02</v>
      </c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>
        <v>3</v>
      </c>
      <c r="F29" s="31"/>
      <c r="G29" s="31"/>
      <c r="H29" s="123"/>
      <c r="I29" s="123">
        <v>0.06</v>
      </c>
      <c r="J29" s="123">
        <v>0.064</v>
      </c>
      <c r="K29" s="130"/>
    </row>
    <row r="30" spans="1:11" s="32" customFormat="1" ht="11.25" customHeight="1">
      <c r="A30" s="34" t="s">
        <v>22</v>
      </c>
      <c r="B30" s="29"/>
      <c r="C30" s="30">
        <v>29</v>
      </c>
      <c r="D30" s="30">
        <v>33</v>
      </c>
      <c r="E30" s="30">
        <v>33</v>
      </c>
      <c r="F30" s="31"/>
      <c r="G30" s="31"/>
      <c r="H30" s="123">
        <v>0.56</v>
      </c>
      <c r="I30" s="123">
        <v>0.66</v>
      </c>
      <c r="J30" s="123">
        <v>0.528</v>
      </c>
      <c r="K30" s="130"/>
    </row>
    <row r="31" spans="1:11" s="40" customFormat="1" ht="11.25" customHeight="1">
      <c r="A31" s="41" t="s">
        <v>23</v>
      </c>
      <c r="B31" s="36"/>
      <c r="C31" s="37">
        <v>29</v>
      </c>
      <c r="D31" s="37">
        <v>36</v>
      </c>
      <c r="E31" s="37">
        <v>38</v>
      </c>
      <c r="F31" s="38">
        <v>105.55555555555556</v>
      </c>
      <c r="G31" s="39"/>
      <c r="H31" s="124">
        <v>0.56</v>
      </c>
      <c r="I31" s="125">
        <v>0.789</v>
      </c>
      <c r="J31" s="125">
        <v>0.612</v>
      </c>
      <c r="K31" s="131">
        <v>77.56653992395437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240</v>
      </c>
      <c r="D33" s="30">
        <v>390</v>
      </c>
      <c r="E33" s="30">
        <v>350</v>
      </c>
      <c r="F33" s="31"/>
      <c r="G33" s="31"/>
      <c r="H33" s="123">
        <v>2.8</v>
      </c>
      <c r="I33" s="123">
        <v>5</v>
      </c>
      <c r="J33" s="123">
        <v>4.55</v>
      </c>
      <c r="K33" s="130"/>
    </row>
    <row r="34" spans="1:11" s="32" customFormat="1" ht="11.25" customHeight="1">
      <c r="A34" s="34" t="s">
        <v>25</v>
      </c>
      <c r="B34" s="29"/>
      <c r="C34" s="30">
        <v>16</v>
      </c>
      <c r="D34" s="30">
        <v>22</v>
      </c>
      <c r="E34" s="30">
        <v>24</v>
      </c>
      <c r="F34" s="31"/>
      <c r="G34" s="31"/>
      <c r="H34" s="123">
        <v>0.165</v>
      </c>
      <c r="I34" s="123">
        <v>0.24</v>
      </c>
      <c r="J34" s="123">
        <v>0.24</v>
      </c>
      <c r="K34" s="130"/>
    </row>
    <row r="35" spans="1:11" s="32" customFormat="1" ht="11.25" customHeight="1">
      <c r="A35" s="34" t="s">
        <v>26</v>
      </c>
      <c r="B35" s="29"/>
      <c r="C35" s="30">
        <v>11</v>
      </c>
      <c r="D35" s="30">
        <v>7</v>
      </c>
      <c r="E35" s="30">
        <v>7</v>
      </c>
      <c r="F35" s="31"/>
      <c r="G35" s="31"/>
      <c r="H35" s="123">
        <v>0.135</v>
      </c>
      <c r="I35" s="123">
        <v>0.09</v>
      </c>
      <c r="J35" s="123">
        <v>0.09</v>
      </c>
      <c r="K35" s="130"/>
    </row>
    <row r="36" spans="1:11" s="32" customFormat="1" ht="11.25" customHeight="1">
      <c r="A36" s="34" t="s">
        <v>27</v>
      </c>
      <c r="B36" s="29"/>
      <c r="C36" s="30">
        <v>488</v>
      </c>
      <c r="D36" s="30">
        <v>405</v>
      </c>
      <c r="E36" s="30">
        <v>400</v>
      </c>
      <c r="F36" s="31"/>
      <c r="G36" s="31"/>
      <c r="H36" s="123">
        <v>7.32</v>
      </c>
      <c r="I36" s="123">
        <v>6.075</v>
      </c>
      <c r="J36" s="123">
        <v>6</v>
      </c>
      <c r="K36" s="130"/>
    </row>
    <row r="37" spans="1:11" s="40" customFormat="1" ht="11.25" customHeight="1">
      <c r="A37" s="35" t="s">
        <v>28</v>
      </c>
      <c r="B37" s="36"/>
      <c r="C37" s="37">
        <v>755</v>
      </c>
      <c r="D37" s="37">
        <v>824</v>
      </c>
      <c r="E37" s="37">
        <v>781</v>
      </c>
      <c r="F37" s="38">
        <v>94.78155339805825</v>
      </c>
      <c r="G37" s="39"/>
      <c r="H37" s="124">
        <v>10.42</v>
      </c>
      <c r="I37" s="125">
        <v>11.405000000000001</v>
      </c>
      <c r="J37" s="125">
        <v>10.879999999999999</v>
      </c>
      <c r="K37" s="131">
        <f>IF(I37&gt;0,100*J37/I37,0)</f>
        <v>95.39675580885576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75</v>
      </c>
      <c r="D39" s="37">
        <v>90</v>
      </c>
      <c r="E39" s="37">
        <v>90</v>
      </c>
      <c r="F39" s="38">
        <v>100</v>
      </c>
      <c r="G39" s="39"/>
      <c r="H39" s="124">
        <v>0.99</v>
      </c>
      <c r="I39" s="125">
        <v>1.33</v>
      </c>
      <c r="J39" s="125">
        <v>1.33</v>
      </c>
      <c r="K39" s="131">
        <v>100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>
        <v>2</v>
      </c>
      <c r="E43" s="30">
        <v>2</v>
      </c>
      <c r="F43" s="31"/>
      <c r="G43" s="31"/>
      <c r="H43" s="123"/>
      <c r="I43" s="123">
        <v>0.03</v>
      </c>
      <c r="J43" s="123">
        <v>0.03</v>
      </c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>
        <v>1</v>
      </c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>
        <v>5</v>
      </c>
      <c r="D46" s="30">
        <v>3</v>
      </c>
      <c r="E46" s="30">
        <v>3</v>
      </c>
      <c r="F46" s="31"/>
      <c r="G46" s="31"/>
      <c r="H46" s="123">
        <v>0.05</v>
      </c>
      <c r="I46" s="123">
        <v>0.03</v>
      </c>
      <c r="J46" s="123">
        <v>0.03</v>
      </c>
      <c r="K46" s="130"/>
    </row>
    <row r="47" spans="1:11" s="32" customFormat="1" ht="11.25" customHeight="1">
      <c r="A47" s="34" t="s">
        <v>36</v>
      </c>
      <c r="B47" s="29"/>
      <c r="C47" s="30"/>
      <c r="D47" s="30">
        <v>7</v>
      </c>
      <c r="E47" s="30"/>
      <c r="F47" s="31"/>
      <c r="G47" s="31"/>
      <c r="H47" s="123"/>
      <c r="I47" s="123">
        <v>0.032</v>
      </c>
      <c r="J47" s="123"/>
      <c r="K47" s="130"/>
    </row>
    <row r="48" spans="1:11" s="32" customFormat="1" ht="11.25" customHeight="1">
      <c r="A48" s="34" t="s">
        <v>37</v>
      </c>
      <c r="B48" s="29"/>
      <c r="C48" s="30">
        <v>2</v>
      </c>
      <c r="D48" s="30">
        <v>2</v>
      </c>
      <c r="E48" s="30">
        <v>2</v>
      </c>
      <c r="F48" s="31"/>
      <c r="G48" s="31"/>
      <c r="H48" s="123">
        <v>0.025</v>
      </c>
      <c r="I48" s="123">
        <v>0.025</v>
      </c>
      <c r="J48" s="123">
        <v>0.025</v>
      </c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>
        <v>7</v>
      </c>
      <c r="D50" s="37">
        <v>14</v>
      </c>
      <c r="E50" s="37">
        <v>8</v>
      </c>
      <c r="F50" s="38">
        <v>57.142857142857146</v>
      </c>
      <c r="G50" s="39"/>
      <c r="H50" s="124">
        <v>0.07500000000000001</v>
      </c>
      <c r="I50" s="125">
        <v>0.11699999999999999</v>
      </c>
      <c r="J50" s="125">
        <v>0.08499999999999999</v>
      </c>
      <c r="K50" s="131">
        <v>72.64957264957265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28</v>
      </c>
      <c r="D52" s="37">
        <v>28</v>
      </c>
      <c r="E52" s="37">
        <v>28</v>
      </c>
      <c r="F52" s="38">
        <v>100</v>
      </c>
      <c r="G52" s="39"/>
      <c r="H52" s="124">
        <v>0.336</v>
      </c>
      <c r="I52" s="125">
        <v>0.364</v>
      </c>
      <c r="J52" s="125">
        <v>0.364</v>
      </c>
      <c r="K52" s="131">
        <v>100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300</v>
      </c>
      <c r="D54" s="30">
        <v>330</v>
      </c>
      <c r="E54" s="30">
        <v>300</v>
      </c>
      <c r="F54" s="31"/>
      <c r="G54" s="31"/>
      <c r="H54" s="123">
        <v>3.75</v>
      </c>
      <c r="I54" s="123">
        <v>4.29</v>
      </c>
      <c r="J54" s="123">
        <v>3.9</v>
      </c>
      <c r="K54" s="130"/>
    </row>
    <row r="55" spans="1:11" s="32" customFormat="1" ht="11.25" customHeight="1">
      <c r="A55" s="34" t="s">
        <v>42</v>
      </c>
      <c r="B55" s="29"/>
      <c r="C55" s="30">
        <v>14</v>
      </c>
      <c r="D55" s="30">
        <v>4</v>
      </c>
      <c r="E55" s="30">
        <v>4</v>
      </c>
      <c r="F55" s="31"/>
      <c r="G55" s="31"/>
      <c r="H55" s="123">
        <v>0.14</v>
      </c>
      <c r="I55" s="123">
        <v>0.04</v>
      </c>
      <c r="J55" s="123">
        <v>0.04</v>
      </c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>
        <v>3</v>
      </c>
      <c r="D57" s="30">
        <v>32</v>
      </c>
      <c r="E57" s="30">
        <v>32</v>
      </c>
      <c r="F57" s="31"/>
      <c r="G57" s="31"/>
      <c r="H57" s="123">
        <v>0.051</v>
      </c>
      <c r="I57" s="123">
        <v>0.16</v>
      </c>
      <c r="J57" s="123">
        <v>0.448</v>
      </c>
      <c r="K57" s="130"/>
    </row>
    <row r="58" spans="1:11" s="32" customFormat="1" ht="11.25" customHeight="1">
      <c r="A58" s="34" t="s">
        <v>45</v>
      </c>
      <c r="B58" s="29"/>
      <c r="C58" s="30">
        <v>12</v>
      </c>
      <c r="D58" s="30">
        <v>5</v>
      </c>
      <c r="E58" s="30">
        <v>5</v>
      </c>
      <c r="F58" s="31"/>
      <c r="G58" s="31"/>
      <c r="H58" s="123">
        <v>0.134</v>
      </c>
      <c r="I58" s="123">
        <v>0.05</v>
      </c>
      <c r="J58" s="123">
        <v>0.057</v>
      </c>
      <c r="K58" s="130"/>
    </row>
    <row r="59" spans="1:11" s="40" customFormat="1" ht="11.25" customHeight="1">
      <c r="A59" s="35" t="s">
        <v>46</v>
      </c>
      <c r="B59" s="36"/>
      <c r="C59" s="37">
        <v>329</v>
      </c>
      <c r="D59" s="37">
        <v>371</v>
      </c>
      <c r="E59" s="37">
        <v>341</v>
      </c>
      <c r="F59" s="38">
        <v>91.91374663072776</v>
      </c>
      <c r="G59" s="39"/>
      <c r="H59" s="124">
        <v>4.075</v>
      </c>
      <c r="I59" s="125">
        <v>4.54</v>
      </c>
      <c r="J59" s="125">
        <v>4.445</v>
      </c>
      <c r="K59" s="131">
        <v>97.90748898678414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2100</v>
      </c>
      <c r="D61" s="30">
        <v>2200</v>
      </c>
      <c r="E61" s="30">
        <v>1980</v>
      </c>
      <c r="F61" s="31"/>
      <c r="G61" s="31"/>
      <c r="H61" s="123">
        <v>31.5</v>
      </c>
      <c r="I61" s="123">
        <v>26.4</v>
      </c>
      <c r="J61" s="123">
        <v>27.027</v>
      </c>
      <c r="K61" s="130"/>
    </row>
    <row r="62" spans="1:11" s="32" customFormat="1" ht="11.25" customHeight="1">
      <c r="A62" s="34" t="s">
        <v>48</v>
      </c>
      <c r="B62" s="29"/>
      <c r="C62" s="30">
        <v>955</v>
      </c>
      <c r="D62" s="30">
        <v>1065</v>
      </c>
      <c r="E62" s="30">
        <v>1065</v>
      </c>
      <c r="F62" s="31"/>
      <c r="G62" s="31"/>
      <c r="H62" s="123">
        <v>14.803</v>
      </c>
      <c r="I62" s="123">
        <v>16.082</v>
      </c>
      <c r="J62" s="123">
        <v>15.134</v>
      </c>
      <c r="K62" s="130"/>
    </row>
    <row r="63" spans="1:11" s="32" customFormat="1" ht="11.25" customHeight="1">
      <c r="A63" s="34" t="s">
        <v>49</v>
      </c>
      <c r="B63" s="29"/>
      <c r="C63" s="30">
        <v>942</v>
      </c>
      <c r="D63" s="30">
        <v>1082</v>
      </c>
      <c r="E63" s="30">
        <v>1110</v>
      </c>
      <c r="F63" s="31"/>
      <c r="G63" s="31"/>
      <c r="H63" s="123">
        <v>9.45</v>
      </c>
      <c r="I63" s="123">
        <v>13.518</v>
      </c>
      <c r="J63" s="123">
        <v>16.65</v>
      </c>
      <c r="K63" s="130"/>
    </row>
    <row r="64" spans="1:11" s="40" customFormat="1" ht="11.25" customHeight="1">
      <c r="A64" s="35" t="s">
        <v>50</v>
      </c>
      <c r="B64" s="36"/>
      <c r="C64" s="37">
        <v>3997</v>
      </c>
      <c r="D64" s="37">
        <v>4347</v>
      </c>
      <c r="E64" s="37">
        <v>4155</v>
      </c>
      <c r="F64" s="38">
        <v>95.58316080055211</v>
      </c>
      <c r="G64" s="39"/>
      <c r="H64" s="124">
        <v>55.753</v>
      </c>
      <c r="I64" s="125">
        <v>56</v>
      </c>
      <c r="J64" s="125">
        <v>58.811</v>
      </c>
      <c r="K64" s="131">
        <v>105.01964285714287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7511</v>
      </c>
      <c r="D66" s="37">
        <v>7259</v>
      </c>
      <c r="E66" s="37">
        <v>7295</v>
      </c>
      <c r="F66" s="38">
        <v>100.49593607934978</v>
      </c>
      <c r="G66" s="39"/>
      <c r="H66" s="124">
        <v>101.348</v>
      </c>
      <c r="I66" s="125">
        <v>105.256</v>
      </c>
      <c r="J66" s="125">
        <v>103.87</v>
      </c>
      <c r="K66" s="131">
        <v>98.68321045831117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208</v>
      </c>
      <c r="D72" s="30">
        <v>211</v>
      </c>
      <c r="E72" s="30">
        <v>211</v>
      </c>
      <c r="F72" s="31"/>
      <c r="G72" s="31"/>
      <c r="H72" s="123">
        <v>2.555</v>
      </c>
      <c r="I72" s="123">
        <v>2.396</v>
      </c>
      <c r="J72" s="123">
        <v>2.396</v>
      </c>
      <c r="K72" s="130"/>
    </row>
    <row r="73" spans="1:11" s="32" customFormat="1" ht="11.25" customHeight="1">
      <c r="A73" s="34" t="s">
        <v>56</v>
      </c>
      <c r="B73" s="29"/>
      <c r="C73" s="30">
        <v>170</v>
      </c>
      <c r="D73" s="30">
        <v>170</v>
      </c>
      <c r="E73" s="30">
        <v>170</v>
      </c>
      <c r="F73" s="31"/>
      <c r="G73" s="31"/>
      <c r="H73" s="123">
        <v>3.1</v>
      </c>
      <c r="I73" s="123">
        <v>3.1</v>
      </c>
      <c r="J73" s="123">
        <v>3.1</v>
      </c>
      <c r="K73" s="130"/>
    </row>
    <row r="74" spans="1:11" s="32" customFormat="1" ht="11.25" customHeight="1">
      <c r="A74" s="34" t="s">
        <v>57</v>
      </c>
      <c r="B74" s="29"/>
      <c r="C74" s="30">
        <v>90</v>
      </c>
      <c r="D74" s="30">
        <v>75</v>
      </c>
      <c r="E74" s="30">
        <v>75</v>
      </c>
      <c r="F74" s="31"/>
      <c r="G74" s="31"/>
      <c r="H74" s="123">
        <v>1.215</v>
      </c>
      <c r="I74" s="123">
        <v>1.012</v>
      </c>
      <c r="J74" s="123">
        <v>4.5</v>
      </c>
      <c r="K74" s="130"/>
    </row>
    <row r="75" spans="1:11" s="32" customFormat="1" ht="11.25" customHeight="1">
      <c r="A75" s="34" t="s">
        <v>58</v>
      </c>
      <c r="B75" s="29"/>
      <c r="C75" s="30">
        <v>771</v>
      </c>
      <c r="D75" s="30">
        <v>846</v>
      </c>
      <c r="E75" s="30">
        <v>864</v>
      </c>
      <c r="F75" s="31"/>
      <c r="G75" s="31"/>
      <c r="H75" s="123">
        <v>9.173</v>
      </c>
      <c r="I75" s="123">
        <v>10.135</v>
      </c>
      <c r="J75" s="123">
        <v>10.135</v>
      </c>
      <c r="K75" s="130"/>
    </row>
    <row r="76" spans="1:11" s="32" customFormat="1" ht="11.25" customHeight="1">
      <c r="A76" s="34" t="s">
        <v>59</v>
      </c>
      <c r="B76" s="29"/>
      <c r="C76" s="30">
        <v>17</v>
      </c>
      <c r="D76" s="30">
        <v>15</v>
      </c>
      <c r="E76" s="30">
        <v>5</v>
      </c>
      <c r="F76" s="31"/>
      <c r="G76" s="31"/>
      <c r="H76" s="123">
        <v>0.221</v>
      </c>
      <c r="I76" s="123">
        <v>0.195</v>
      </c>
      <c r="J76" s="123">
        <v>0.195</v>
      </c>
      <c r="K76" s="130"/>
    </row>
    <row r="77" spans="1:11" s="32" customFormat="1" ht="11.25" customHeight="1">
      <c r="A77" s="34" t="s">
        <v>60</v>
      </c>
      <c r="B77" s="29"/>
      <c r="C77" s="30">
        <v>5</v>
      </c>
      <c r="D77" s="30">
        <v>15</v>
      </c>
      <c r="E77" s="30">
        <v>15</v>
      </c>
      <c r="F77" s="31"/>
      <c r="G77" s="31"/>
      <c r="H77" s="123">
        <v>0.06</v>
      </c>
      <c r="I77" s="123">
        <v>0.225</v>
      </c>
      <c r="J77" s="123">
        <v>0.15</v>
      </c>
      <c r="K77" s="130"/>
    </row>
    <row r="78" spans="1:11" s="32" customFormat="1" ht="11.25" customHeight="1">
      <c r="A78" s="34" t="s">
        <v>61</v>
      </c>
      <c r="B78" s="29"/>
      <c r="C78" s="30">
        <v>270</v>
      </c>
      <c r="D78" s="30">
        <v>270</v>
      </c>
      <c r="E78" s="30">
        <v>270</v>
      </c>
      <c r="F78" s="31"/>
      <c r="G78" s="31"/>
      <c r="H78" s="123">
        <v>4.698</v>
      </c>
      <c r="I78" s="123">
        <v>4.55</v>
      </c>
      <c r="J78" s="123">
        <v>4.9</v>
      </c>
      <c r="K78" s="130"/>
    </row>
    <row r="79" spans="1:11" s="32" customFormat="1" ht="11.25" customHeight="1">
      <c r="A79" s="34" t="s">
        <v>62</v>
      </c>
      <c r="B79" s="29"/>
      <c r="C79" s="30">
        <v>180</v>
      </c>
      <c r="D79" s="30">
        <v>180.237</v>
      </c>
      <c r="E79" s="30">
        <v>181</v>
      </c>
      <c r="F79" s="31"/>
      <c r="G79" s="31"/>
      <c r="H79" s="123">
        <v>2.55</v>
      </c>
      <c r="I79" s="123">
        <v>1.51880256788905</v>
      </c>
      <c r="J79" s="123">
        <v>1.388</v>
      </c>
      <c r="K79" s="130"/>
    </row>
    <row r="80" spans="1:11" s="40" customFormat="1" ht="11.25" customHeight="1">
      <c r="A80" s="41" t="s">
        <v>63</v>
      </c>
      <c r="B80" s="36"/>
      <c r="C80" s="37">
        <v>1711</v>
      </c>
      <c r="D80" s="37">
        <v>1782.237</v>
      </c>
      <c r="E80" s="37">
        <v>1791</v>
      </c>
      <c r="F80" s="38">
        <v>100.4916854492416</v>
      </c>
      <c r="G80" s="39"/>
      <c r="H80" s="124">
        <v>23.572</v>
      </c>
      <c r="I80" s="125">
        <v>23.131802567889054</v>
      </c>
      <c r="J80" s="125">
        <v>26.763999999999996</v>
      </c>
      <c r="K80" s="131">
        <v>115.70218067291073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23">
        <v>0.025</v>
      </c>
      <c r="I82" s="123">
        <v>0.025</v>
      </c>
      <c r="J82" s="123">
        <v>0.025</v>
      </c>
      <c r="K82" s="130"/>
    </row>
    <row r="83" spans="1:11" s="32" customFormat="1" ht="11.25" customHeight="1">
      <c r="A83" s="34" t="s">
        <v>65</v>
      </c>
      <c r="B83" s="29"/>
      <c r="C83" s="30">
        <v>9</v>
      </c>
      <c r="D83" s="30">
        <v>10</v>
      </c>
      <c r="E83" s="30">
        <v>10</v>
      </c>
      <c r="F83" s="31"/>
      <c r="G83" s="31"/>
      <c r="H83" s="123">
        <v>0.023</v>
      </c>
      <c r="I83" s="123">
        <v>0.023</v>
      </c>
      <c r="J83" s="123">
        <v>0.023</v>
      </c>
      <c r="K83" s="130"/>
    </row>
    <row r="84" spans="1:11" s="40" customFormat="1" ht="11.25" customHeight="1">
      <c r="A84" s="35" t="s">
        <v>66</v>
      </c>
      <c r="B84" s="36"/>
      <c r="C84" s="37">
        <v>10</v>
      </c>
      <c r="D84" s="37">
        <v>11</v>
      </c>
      <c r="E84" s="37">
        <v>11</v>
      </c>
      <c r="F84" s="38">
        <v>100</v>
      </c>
      <c r="G84" s="39"/>
      <c r="H84" s="124">
        <v>0.048</v>
      </c>
      <c r="I84" s="125">
        <v>0.048</v>
      </c>
      <c r="J84" s="125">
        <v>0.048</v>
      </c>
      <c r="K84" s="131">
        <v>100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15826</v>
      </c>
      <c r="D87" s="51">
        <v>16208.237000000001</v>
      </c>
      <c r="E87" s="51">
        <v>15984</v>
      </c>
      <c r="F87" s="52">
        <f>IF(D87&gt;0,100*E87/D87,0)</f>
        <v>98.61652442520429</v>
      </c>
      <c r="G87" s="39"/>
      <c r="H87" s="128">
        <v>214.29000000000002</v>
      </c>
      <c r="I87" s="129">
        <v>221.69380256788907</v>
      </c>
      <c r="J87" s="129">
        <v>225.923</v>
      </c>
      <c r="K87" s="133">
        <f>IF(I87&gt;0,100*J87/I87,0)</f>
        <v>101.9076750829856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86" zoomScaleSheetLayoutView="86" zoomScalePageLayoutView="0" workbookViewId="0" topLeftCell="A49">
      <selection activeCell="E87" sqref="E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36</v>
      </c>
      <c r="D26" s="37">
        <v>41</v>
      </c>
      <c r="E26" s="37">
        <v>41</v>
      </c>
      <c r="F26" s="38">
        <v>100</v>
      </c>
      <c r="G26" s="39"/>
      <c r="H26" s="124">
        <v>1.5</v>
      </c>
      <c r="I26" s="125">
        <v>1.6</v>
      </c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>
        <v>10</v>
      </c>
      <c r="E30" s="30">
        <v>13</v>
      </c>
      <c r="F30" s="31"/>
      <c r="G30" s="31"/>
      <c r="H30" s="123"/>
      <c r="I30" s="123">
        <v>0.351</v>
      </c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>
        <v>10</v>
      </c>
      <c r="E31" s="37">
        <v>13</v>
      </c>
      <c r="F31" s="38">
        <v>130</v>
      </c>
      <c r="G31" s="39"/>
      <c r="H31" s="124"/>
      <c r="I31" s="125">
        <v>0.351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23">
        <v>3.5</v>
      </c>
      <c r="I33" s="123">
        <v>3.77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12</v>
      </c>
      <c r="D34" s="30">
        <v>15</v>
      </c>
      <c r="E34" s="30">
        <v>20</v>
      </c>
      <c r="F34" s="31"/>
      <c r="G34" s="31"/>
      <c r="H34" s="123">
        <v>0.45</v>
      </c>
      <c r="I34" s="123">
        <v>0.56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13</v>
      </c>
      <c r="D35" s="30">
        <v>15</v>
      </c>
      <c r="E35" s="30">
        <v>20</v>
      </c>
      <c r="F35" s="31"/>
      <c r="G35" s="31"/>
      <c r="H35" s="123">
        <v>0.55</v>
      </c>
      <c r="I35" s="123">
        <v>0.63</v>
      </c>
      <c r="J35" s="123"/>
      <c r="K35" s="130"/>
    </row>
    <row r="36" spans="1:11" s="32" customFormat="1" ht="11.25" customHeight="1">
      <c r="A36" s="34" t="s">
        <v>27</v>
      </c>
      <c r="B36" s="29"/>
      <c r="C36" s="30">
        <v>184</v>
      </c>
      <c r="D36" s="30">
        <v>180</v>
      </c>
      <c r="E36" s="30">
        <v>150</v>
      </c>
      <c r="F36" s="31"/>
      <c r="G36" s="31"/>
      <c r="H36" s="123">
        <v>8.628</v>
      </c>
      <c r="I36" s="123">
        <v>4.2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329</v>
      </c>
      <c r="D37" s="37">
        <v>330</v>
      </c>
      <c r="E37" s="37">
        <v>310</v>
      </c>
      <c r="F37" s="38">
        <f>IF(D37&gt;0,100*E37/D37,0)</f>
        <v>93.93939393939394</v>
      </c>
      <c r="G37" s="39"/>
      <c r="H37" s="124">
        <v>13.128</v>
      </c>
      <c r="I37" s="125">
        <v>9.16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12</v>
      </c>
      <c r="D39" s="37">
        <v>12</v>
      </c>
      <c r="E39" s="37">
        <v>12</v>
      </c>
      <c r="F39" s="38">
        <v>100</v>
      </c>
      <c r="G39" s="39"/>
      <c r="H39" s="124">
        <v>0.4</v>
      </c>
      <c r="I39" s="125">
        <v>0.39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>
        <v>10</v>
      </c>
      <c r="D43" s="30">
        <v>10</v>
      </c>
      <c r="E43" s="30">
        <v>10</v>
      </c>
      <c r="F43" s="31"/>
      <c r="G43" s="31"/>
      <c r="H43" s="123">
        <v>0.24</v>
      </c>
      <c r="I43" s="123">
        <v>0.24</v>
      </c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23">
        <v>0.052</v>
      </c>
      <c r="I45" s="123">
        <v>0.052</v>
      </c>
      <c r="J45" s="123"/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>
        <v>12</v>
      </c>
      <c r="D50" s="37">
        <v>12</v>
      </c>
      <c r="E50" s="37">
        <v>12</v>
      </c>
      <c r="F50" s="38">
        <f>IF(D50&gt;0,100*E50/D50,0)</f>
        <v>100</v>
      </c>
      <c r="G50" s="39"/>
      <c r="H50" s="124">
        <v>0.292</v>
      </c>
      <c r="I50" s="125">
        <v>0.292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100</v>
      </c>
      <c r="D54" s="30">
        <v>125</v>
      </c>
      <c r="E54" s="30">
        <v>150</v>
      </c>
      <c r="F54" s="31"/>
      <c r="G54" s="31"/>
      <c r="H54" s="123">
        <v>5</v>
      </c>
      <c r="I54" s="123">
        <v>6.5</v>
      </c>
      <c r="J54" s="123"/>
      <c r="K54" s="130"/>
    </row>
    <row r="55" spans="1:11" s="32" customFormat="1" ht="11.25" customHeight="1">
      <c r="A55" s="34" t="s">
        <v>42</v>
      </c>
      <c r="B55" s="29"/>
      <c r="C55" s="30">
        <v>275</v>
      </c>
      <c r="D55" s="30">
        <v>285</v>
      </c>
      <c r="E55" s="30">
        <v>285</v>
      </c>
      <c r="F55" s="31"/>
      <c r="G55" s="31"/>
      <c r="H55" s="123">
        <v>13.75</v>
      </c>
      <c r="I55" s="123">
        <v>14.25</v>
      </c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>
        <v>38</v>
      </c>
      <c r="D58" s="30">
        <v>38</v>
      </c>
      <c r="E58" s="30">
        <v>38</v>
      </c>
      <c r="F58" s="31"/>
      <c r="G58" s="31"/>
      <c r="H58" s="123">
        <v>1.71</v>
      </c>
      <c r="I58" s="123">
        <v>1.444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413</v>
      </c>
      <c r="D59" s="37">
        <v>448</v>
      </c>
      <c r="E59" s="37">
        <v>473</v>
      </c>
      <c r="F59" s="38">
        <v>105.58035714285714</v>
      </c>
      <c r="G59" s="39"/>
      <c r="H59" s="124">
        <v>20.46</v>
      </c>
      <c r="I59" s="125">
        <v>22.194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200</v>
      </c>
      <c r="D61" s="30">
        <v>180</v>
      </c>
      <c r="E61" s="30">
        <v>180</v>
      </c>
      <c r="F61" s="31"/>
      <c r="G61" s="31"/>
      <c r="H61" s="123">
        <v>7</v>
      </c>
      <c r="I61" s="123">
        <v>6.3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166</v>
      </c>
      <c r="D62" s="30">
        <v>165</v>
      </c>
      <c r="E62" s="30">
        <v>157</v>
      </c>
      <c r="F62" s="31"/>
      <c r="G62" s="31"/>
      <c r="H62" s="123">
        <v>3.594</v>
      </c>
      <c r="I62" s="123">
        <v>3.391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1025</v>
      </c>
      <c r="D63" s="30">
        <v>1117</v>
      </c>
      <c r="E63" s="30">
        <v>1112</v>
      </c>
      <c r="F63" s="31"/>
      <c r="G63" s="31"/>
      <c r="H63" s="123">
        <v>70.1792730844794</v>
      </c>
      <c r="I63" s="123">
        <v>60.32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1391</v>
      </c>
      <c r="D64" s="37">
        <v>1462</v>
      </c>
      <c r="E64" s="37">
        <v>1449</v>
      </c>
      <c r="F64" s="38">
        <f>IF(D64&gt;0,100*E64/D64,0)</f>
        <v>99.11080711354309</v>
      </c>
      <c r="G64" s="39"/>
      <c r="H64" s="124">
        <v>80.7732730844794</v>
      </c>
      <c r="I64" s="125">
        <v>70.011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400</v>
      </c>
      <c r="D66" s="37">
        <v>1100</v>
      </c>
      <c r="E66" s="37">
        <v>580</v>
      </c>
      <c r="F66" s="38">
        <v>52.72727272727273</v>
      </c>
      <c r="G66" s="39"/>
      <c r="H66" s="124">
        <v>29.883</v>
      </c>
      <c r="I66" s="125">
        <v>23.2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23">
        <v>0.316</v>
      </c>
      <c r="I72" s="123">
        <v>0.315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70</v>
      </c>
      <c r="D73" s="30">
        <v>70</v>
      </c>
      <c r="E73" s="30">
        <v>71</v>
      </c>
      <c r="F73" s="31"/>
      <c r="G73" s="31"/>
      <c r="H73" s="123">
        <v>1.55</v>
      </c>
      <c r="I73" s="123">
        <v>1.55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573</v>
      </c>
      <c r="D74" s="30">
        <v>625</v>
      </c>
      <c r="E74" s="30">
        <v>625</v>
      </c>
      <c r="F74" s="31"/>
      <c r="G74" s="31"/>
      <c r="H74" s="123">
        <v>28.65</v>
      </c>
      <c r="I74" s="123">
        <v>31.25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167</v>
      </c>
      <c r="D75" s="30">
        <v>144</v>
      </c>
      <c r="E75" s="30">
        <v>144</v>
      </c>
      <c r="F75" s="31"/>
      <c r="G75" s="31"/>
      <c r="H75" s="123">
        <v>6.3982209999999995</v>
      </c>
      <c r="I75" s="123">
        <v>5.318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48</v>
      </c>
      <c r="D76" s="30">
        <v>55</v>
      </c>
      <c r="E76" s="30">
        <v>55</v>
      </c>
      <c r="F76" s="31"/>
      <c r="G76" s="31"/>
      <c r="H76" s="123">
        <v>1.44</v>
      </c>
      <c r="I76" s="123">
        <v>1.65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110</v>
      </c>
      <c r="D77" s="30">
        <v>70</v>
      </c>
      <c r="E77" s="30">
        <v>107</v>
      </c>
      <c r="F77" s="31"/>
      <c r="G77" s="31"/>
      <c r="H77" s="123">
        <v>4.95</v>
      </c>
      <c r="I77" s="123">
        <v>2.94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160</v>
      </c>
      <c r="D78" s="30">
        <v>190</v>
      </c>
      <c r="E78" s="30">
        <v>190</v>
      </c>
      <c r="F78" s="31"/>
      <c r="G78" s="31"/>
      <c r="H78" s="123">
        <v>8</v>
      </c>
      <c r="I78" s="123">
        <v>8.17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258</v>
      </c>
      <c r="D79" s="30">
        <v>289</v>
      </c>
      <c r="E79" s="30">
        <v>289</v>
      </c>
      <c r="F79" s="31"/>
      <c r="G79" s="31"/>
      <c r="H79" s="123">
        <v>13.182</v>
      </c>
      <c r="I79" s="123">
        <v>19.088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1404</v>
      </c>
      <c r="D80" s="37">
        <v>1461</v>
      </c>
      <c r="E80" s="37">
        <v>1499</v>
      </c>
      <c r="F80" s="38">
        <f>IF(D80&gt;0,100*E80/D80,0)</f>
        <v>102.6009582477755</v>
      </c>
      <c r="G80" s="39"/>
      <c r="H80" s="124">
        <v>64.486221</v>
      </c>
      <c r="I80" s="125">
        <v>70.281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/>
      <c r="I84" s="125"/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3997</v>
      </c>
      <c r="D87" s="51">
        <v>4876</v>
      </c>
      <c r="E87" s="51">
        <v>4389</v>
      </c>
      <c r="F87" s="52">
        <f>IF(D87&gt;0,100*E87/D87,0)</f>
        <v>90.01230516817063</v>
      </c>
      <c r="G87" s="39"/>
      <c r="H87" s="128">
        <v>210.9224940844794</v>
      </c>
      <c r="I87" s="129">
        <v>197.47899999999998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83" zoomScaleSheetLayoutView="83" zoomScalePageLayoutView="0" workbookViewId="0" topLeftCell="A4">
      <selection activeCell="H10" sqref="H1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8</v>
      </c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1</v>
      </c>
      <c r="D17" s="37"/>
      <c r="E17" s="37"/>
      <c r="F17" s="38"/>
      <c r="G17" s="39"/>
      <c r="H17" s="124">
        <v>0.004</v>
      </c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66</v>
      </c>
      <c r="D24" s="37">
        <v>52</v>
      </c>
      <c r="E24" s="37">
        <v>41</v>
      </c>
      <c r="F24" s="38">
        <v>78.84615384615384</v>
      </c>
      <c r="G24" s="39"/>
      <c r="H24" s="124">
        <v>1.906</v>
      </c>
      <c r="I24" s="125">
        <v>1.456</v>
      </c>
      <c r="J24" s="125">
        <v>1.189</v>
      </c>
      <c r="K24" s="131">
        <v>81.66208791208791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>
        <v>103</v>
      </c>
      <c r="F28" s="31"/>
      <c r="G28" s="31"/>
      <c r="H28" s="123"/>
      <c r="I28" s="123"/>
      <c r="J28" s="123">
        <v>2.575</v>
      </c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>
        <v>103</v>
      </c>
      <c r="F31" s="38"/>
      <c r="G31" s="39"/>
      <c r="H31" s="124"/>
      <c r="I31" s="125"/>
      <c r="J31" s="125">
        <v>2.575</v>
      </c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/>
      <c r="I37" s="125"/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/>
      <c r="I39" s="125"/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>
        <v>9</v>
      </c>
      <c r="F45" s="31"/>
      <c r="G45" s="31"/>
      <c r="H45" s="123"/>
      <c r="I45" s="123"/>
      <c r="J45" s="123">
        <v>0.225</v>
      </c>
      <c r="K45" s="130"/>
    </row>
    <row r="46" spans="1:11" s="32" customFormat="1" ht="11.25" customHeight="1">
      <c r="A46" s="34" t="s">
        <v>35</v>
      </c>
      <c r="B46" s="29"/>
      <c r="C46" s="30">
        <v>132</v>
      </c>
      <c r="D46" s="30">
        <v>120</v>
      </c>
      <c r="E46" s="30">
        <v>75</v>
      </c>
      <c r="F46" s="31"/>
      <c r="G46" s="31"/>
      <c r="H46" s="123">
        <v>3.168</v>
      </c>
      <c r="I46" s="123">
        <v>3</v>
      </c>
      <c r="J46" s="123">
        <v>1.875</v>
      </c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>
        <v>109</v>
      </c>
      <c r="D48" s="30">
        <v>123</v>
      </c>
      <c r="E48" s="30">
        <v>128</v>
      </c>
      <c r="F48" s="31"/>
      <c r="G48" s="31"/>
      <c r="H48" s="123">
        <v>2.398</v>
      </c>
      <c r="I48" s="123">
        <v>2.706</v>
      </c>
      <c r="J48" s="123">
        <v>2.816</v>
      </c>
      <c r="K48" s="130"/>
    </row>
    <row r="49" spans="1:11" s="32" customFormat="1" ht="11.25" customHeight="1">
      <c r="A49" s="34" t="s">
        <v>38</v>
      </c>
      <c r="B49" s="29"/>
      <c r="C49" s="30"/>
      <c r="D49" s="30">
        <v>16</v>
      </c>
      <c r="E49" s="30">
        <v>16</v>
      </c>
      <c r="F49" s="31"/>
      <c r="G49" s="31"/>
      <c r="H49" s="123"/>
      <c r="I49" s="123">
        <v>0.406</v>
      </c>
      <c r="J49" s="123">
        <v>0.406</v>
      </c>
      <c r="K49" s="130"/>
    </row>
    <row r="50" spans="1:11" s="40" customFormat="1" ht="11.25" customHeight="1">
      <c r="A50" s="41" t="s">
        <v>39</v>
      </c>
      <c r="B50" s="36"/>
      <c r="C50" s="37">
        <v>241</v>
      </c>
      <c r="D50" s="37">
        <v>259</v>
      </c>
      <c r="E50" s="37">
        <v>228</v>
      </c>
      <c r="F50" s="38">
        <v>88.03088803088804</v>
      </c>
      <c r="G50" s="39"/>
      <c r="H50" s="124">
        <v>5.566000000000001</v>
      </c>
      <c r="I50" s="125">
        <v>6.111999999999999</v>
      </c>
      <c r="J50" s="125">
        <v>5.322</v>
      </c>
      <c r="K50" s="131">
        <v>87.07460732984295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/>
      <c r="I64" s="125"/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/>
      <c r="I66" s="125"/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130"/>
    </row>
    <row r="73" spans="1:11" s="32" customFormat="1" ht="11.25" customHeight="1">
      <c r="A73" s="34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>
        <v>4</v>
      </c>
      <c r="D78" s="30"/>
      <c r="E78" s="30"/>
      <c r="F78" s="31"/>
      <c r="G78" s="31"/>
      <c r="H78" s="123">
        <v>0.052</v>
      </c>
      <c r="I78" s="123"/>
      <c r="J78" s="123"/>
      <c r="K78" s="130"/>
    </row>
    <row r="79" spans="1:11" s="32" customFormat="1" ht="11.25" customHeight="1">
      <c r="A79" s="34" t="s">
        <v>62</v>
      </c>
      <c r="B79" s="29"/>
      <c r="C79" s="30">
        <v>7</v>
      </c>
      <c r="D79" s="30">
        <v>7</v>
      </c>
      <c r="E79" s="30"/>
      <c r="F79" s="31"/>
      <c r="G79" s="31"/>
      <c r="H79" s="123">
        <v>0.105</v>
      </c>
      <c r="I79" s="123">
        <v>0.105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11</v>
      </c>
      <c r="D80" s="37">
        <v>7</v>
      </c>
      <c r="E80" s="37"/>
      <c r="F80" s="38"/>
      <c r="G80" s="39"/>
      <c r="H80" s="124">
        <v>0.157</v>
      </c>
      <c r="I80" s="125">
        <v>0.105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/>
      <c r="I84" s="125"/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319</v>
      </c>
      <c r="D87" s="51">
        <v>318</v>
      </c>
      <c r="E87" s="51">
        <v>372</v>
      </c>
      <c r="F87" s="52">
        <f>IF(D87&gt;0,100*E87/D87,0)</f>
        <v>116.98113207547169</v>
      </c>
      <c r="G87" s="39"/>
      <c r="H87" s="128">
        <v>7.633000000000001</v>
      </c>
      <c r="I87" s="129">
        <v>7.673</v>
      </c>
      <c r="J87" s="129">
        <v>9.086</v>
      </c>
      <c r="K87" s="133">
        <f>IF(I87&gt;0,100*J87/I87,0)</f>
        <v>118.41522220774144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88" zoomScaleSheetLayoutView="88" zoomScalePageLayoutView="0" workbookViewId="0" topLeftCell="A49">
      <selection activeCell="K8" sqref="K8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1</v>
      </c>
      <c r="D17" s="37"/>
      <c r="E17" s="37"/>
      <c r="F17" s="38"/>
      <c r="G17" s="39"/>
      <c r="H17" s="124">
        <v>0.005</v>
      </c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3</v>
      </c>
      <c r="D19" s="30">
        <v>4</v>
      </c>
      <c r="E19" s="30"/>
      <c r="F19" s="31"/>
      <c r="G19" s="31"/>
      <c r="H19" s="123">
        <v>0.094</v>
      </c>
      <c r="I19" s="123">
        <v>0.09</v>
      </c>
      <c r="J19" s="123"/>
      <c r="K19" s="130"/>
    </row>
    <row r="20" spans="1:11" s="32" customFormat="1" ht="11.25" customHeight="1">
      <c r="A20" s="34" t="s">
        <v>15</v>
      </c>
      <c r="B20" s="29"/>
      <c r="C20" s="30">
        <v>11</v>
      </c>
      <c r="D20" s="30">
        <v>12</v>
      </c>
      <c r="E20" s="30"/>
      <c r="F20" s="31"/>
      <c r="G20" s="31"/>
      <c r="H20" s="123">
        <v>0.266</v>
      </c>
      <c r="I20" s="123">
        <v>0.011</v>
      </c>
      <c r="J20" s="123"/>
      <c r="K20" s="130"/>
    </row>
    <row r="21" spans="1:11" s="32" customFormat="1" ht="11.25" customHeight="1">
      <c r="A21" s="34" t="s">
        <v>16</v>
      </c>
      <c r="B21" s="29"/>
      <c r="C21" s="30">
        <v>10</v>
      </c>
      <c r="D21" s="30">
        <v>10</v>
      </c>
      <c r="E21" s="30"/>
      <c r="F21" s="31"/>
      <c r="G21" s="31"/>
      <c r="H21" s="123">
        <v>0.256</v>
      </c>
      <c r="I21" s="123">
        <v>0.251</v>
      </c>
      <c r="J21" s="123"/>
      <c r="K21" s="130"/>
    </row>
    <row r="22" spans="1:11" s="40" customFormat="1" ht="11.25" customHeight="1">
      <c r="A22" s="35" t="s">
        <v>17</v>
      </c>
      <c r="B22" s="36"/>
      <c r="C22" s="37">
        <v>24</v>
      </c>
      <c r="D22" s="37">
        <v>26</v>
      </c>
      <c r="E22" s="37"/>
      <c r="F22" s="38"/>
      <c r="G22" s="39"/>
      <c r="H22" s="124">
        <v>0.616</v>
      </c>
      <c r="I22" s="125">
        <v>0.352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152</v>
      </c>
      <c r="D24" s="37">
        <v>112</v>
      </c>
      <c r="E24" s="37">
        <v>194</v>
      </c>
      <c r="F24" s="38">
        <v>173.21428571428572</v>
      </c>
      <c r="G24" s="39"/>
      <c r="H24" s="124">
        <v>4.766</v>
      </c>
      <c r="I24" s="125">
        <v>3.032</v>
      </c>
      <c r="J24" s="125">
        <v>5.246</v>
      </c>
      <c r="K24" s="131">
        <v>173.02110817941954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13</v>
      </c>
      <c r="D26" s="37">
        <v>12</v>
      </c>
      <c r="E26" s="37">
        <v>12</v>
      </c>
      <c r="F26" s="38">
        <v>100</v>
      </c>
      <c r="G26" s="39"/>
      <c r="H26" s="124">
        <v>0.33</v>
      </c>
      <c r="I26" s="125">
        <v>0.3</v>
      </c>
      <c r="J26" s="125">
        <v>0.3</v>
      </c>
      <c r="K26" s="131">
        <v>100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>
        <v>2</v>
      </c>
      <c r="E28" s="30">
        <v>1</v>
      </c>
      <c r="F28" s="31"/>
      <c r="G28" s="31"/>
      <c r="H28" s="123"/>
      <c r="I28" s="123">
        <v>0.052</v>
      </c>
      <c r="J28" s="123">
        <v>0.03</v>
      </c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>
        <v>36</v>
      </c>
      <c r="D30" s="30">
        <v>43</v>
      </c>
      <c r="E30" s="30">
        <v>16</v>
      </c>
      <c r="F30" s="31"/>
      <c r="G30" s="31"/>
      <c r="H30" s="123">
        <v>1.29</v>
      </c>
      <c r="I30" s="123">
        <v>1.29</v>
      </c>
      <c r="J30" s="123">
        <v>0.448</v>
      </c>
      <c r="K30" s="130"/>
    </row>
    <row r="31" spans="1:11" s="40" customFormat="1" ht="11.25" customHeight="1">
      <c r="A31" s="41" t="s">
        <v>23</v>
      </c>
      <c r="B31" s="36"/>
      <c r="C31" s="37">
        <v>36</v>
      </c>
      <c r="D31" s="37">
        <v>45</v>
      </c>
      <c r="E31" s="37">
        <v>17</v>
      </c>
      <c r="F31" s="38">
        <v>37.77777777777778</v>
      </c>
      <c r="G31" s="39"/>
      <c r="H31" s="124">
        <v>1.29</v>
      </c>
      <c r="I31" s="125">
        <v>1.342</v>
      </c>
      <c r="J31" s="125">
        <v>0.478</v>
      </c>
      <c r="K31" s="131">
        <v>35.618479880774956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100</v>
      </c>
      <c r="D33" s="30">
        <v>130</v>
      </c>
      <c r="E33" s="30">
        <v>130</v>
      </c>
      <c r="F33" s="31"/>
      <c r="G33" s="31"/>
      <c r="H33" s="123">
        <v>2</v>
      </c>
      <c r="I33" s="123">
        <v>2.8</v>
      </c>
      <c r="J33" s="123">
        <v>2.5</v>
      </c>
      <c r="K33" s="130"/>
    </row>
    <row r="34" spans="1:11" s="32" customFormat="1" ht="11.25" customHeight="1">
      <c r="A34" s="34" t="s">
        <v>25</v>
      </c>
      <c r="B34" s="29"/>
      <c r="C34" s="30">
        <v>55</v>
      </c>
      <c r="D34" s="30">
        <v>58</v>
      </c>
      <c r="E34" s="30">
        <v>58</v>
      </c>
      <c r="F34" s="31"/>
      <c r="G34" s="31"/>
      <c r="H34" s="123">
        <v>1.05</v>
      </c>
      <c r="I34" s="123">
        <v>1.4</v>
      </c>
      <c r="J34" s="123">
        <v>1.44</v>
      </c>
      <c r="K34" s="130"/>
    </row>
    <row r="35" spans="1:11" s="32" customFormat="1" ht="11.25" customHeight="1">
      <c r="A35" s="34" t="s">
        <v>26</v>
      </c>
      <c r="B35" s="29"/>
      <c r="C35" s="30">
        <v>30</v>
      </c>
      <c r="D35" s="30">
        <v>25</v>
      </c>
      <c r="E35" s="30">
        <v>20</v>
      </c>
      <c r="F35" s="31"/>
      <c r="G35" s="31"/>
      <c r="H35" s="123">
        <v>0.63</v>
      </c>
      <c r="I35" s="123">
        <v>0.525</v>
      </c>
      <c r="J35" s="123">
        <v>0.4</v>
      </c>
      <c r="K35" s="130"/>
    </row>
    <row r="36" spans="1:11" s="32" customFormat="1" ht="11.25" customHeight="1">
      <c r="A36" s="34" t="s">
        <v>27</v>
      </c>
      <c r="B36" s="29"/>
      <c r="C36" s="30">
        <v>184</v>
      </c>
      <c r="D36" s="30">
        <v>150</v>
      </c>
      <c r="E36" s="30">
        <v>125</v>
      </c>
      <c r="F36" s="31"/>
      <c r="G36" s="31"/>
      <c r="H36" s="123">
        <v>4.6</v>
      </c>
      <c r="I36" s="123">
        <v>3.75</v>
      </c>
      <c r="J36" s="123">
        <v>3.15</v>
      </c>
      <c r="K36" s="130"/>
    </row>
    <row r="37" spans="1:11" s="40" customFormat="1" ht="11.25" customHeight="1">
      <c r="A37" s="35" t="s">
        <v>28</v>
      </c>
      <c r="B37" s="36"/>
      <c r="C37" s="37">
        <v>369</v>
      </c>
      <c r="D37" s="37">
        <v>363</v>
      </c>
      <c r="E37" s="37">
        <v>333</v>
      </c>
      <c r="F37" s="38">
        <v>91.73553719008264</v>
      </c>
      <c r="G37" s="39"/>
      <c r="H37" s="124">
        <v>8.28</v>
      </c>
      <c r="I37" s="125">
        <v>8.475</v>
      </c>
      <c r="J37" s="125">
        <v>7.49</v>
      </c>
      <c r="K37" s="131">
        <v>88.37758112094396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15</v>
      </c>
      <c r="D39" s="37">
        <v>16</v>
      </c>
      <c r="E39" s="37">
        <v>16</v>
      </c>
      <c r="F39" s="38">
        <v>100</v>
      </c>
      <c r="G39" s="39"/>
      <c r="H39" s="124">
        <v>0.3</v>
      </c>
      <c r="I39" s="125">
        <v>0.28</v>
      </c>
      <c r="J39" s="125">
        <v>0.28</v>
      </c>
      <c r="K39" s="131">
        <v>100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>
        <v>1</v>
      </c>
      <c r="F41" s="31"/>
      <c r="G41" s="31"/>
      <c r="H41" s="123"/>
      <c r="I41" s="123"/>
      <c r="J41" s="123">
        <v>0.018</v>
      </c>
      <c r="K41" s="130"/>
    </row>
    <row r="42" spans="1:11" s="32" customFormat="1" ht="11.25" customHeight="1">
      <c r="A42" s="34" t="s">
        <v>31</v>
      </c>
      <c r="B42" s="29"/>
      <c r="C42" s="30">
        <v>3</v>
      </c>
      <c r="D42" s="30"/>
      <c r="E42" s="30">
        <v>2</v>
      </c>
      <c r="F42" s="31"/>
      <c r="G42" s="31"/>
      <c r="H42" s="123">
        <v>0.075</v>
      </c>
      <c r="I42" s="123"/>
      <c r="J42" s="123">
        <v>0.05</v>
      </c>
      <c r="K42" s="130"/>
    </row>
    <row r="43" spans="1:11" s="32" customFormat="1" ht="11.25" customHeight="1">
      <c r="A43" s="34" t="s">
        <v>32</v>
      </c>
      <c r="B43" s="29"/>
      <c r="C43" s="30">
        <v>12</v>
      </c>
      <c r="D43" s="30">
        <v>9</v>
      </c>
      <c r="E43" s="30">
        <v>5</v>
      </c>
      <c r="F43" s="31"/>
      <c r="G43" s="31"/>
      <c r="H43" s="123">
        <v>0.456</v>
      </c>
      <c r="I43" s="123">
        <v>0.342</v>
      </c>
      <c r="J43" s="123">
        <v>0.06</v>
      </c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>
        <v>3</v>
      </c>
      <c r="D45" s="30">
        <v>3</v>
      </c>
      <c r="E45" s="30"/>
      <c r="F45" s="31"/>
      <c r="G45" s="31"/>
      <c r="H45" s="123">
        <v>0.06</v>
      </c>
      <c r="I45" s="123">
        <v>0.063</v>
      </c>
      <c r="J45" s="123"/>
      <c r="K45" s="130"/>
    </row>
    <row r="46" spans="1:11" s="32" customFormat="1" ht="11.25" customHeight="1">
      <c r="A46" s="34" t="s">
        <v>35</v>
      </c>
      <c r="B46" s="29"/>
      <c r="C46" s="30">
        <v>9</v>
      </c>
      <c r="D46" s="30">
        <v>7</v>
      </c>
      <c r="E46" s="30">
        <v>3</v>
      </c>
      <c r="F46" s="31"/>
      <c r="G46" s="31"/>
      <c r="H46" s="123">
        <v>0.135</v>
      </c>
      <c r="I46" s="123">
        <v>0.105</v>
      </c>
      <c r="J46" s="123">
        <v>0.045</v>
      </c>
      <c r="K46" s="130"/>
    </row>
    <row r="47" spans="1:11" s="32" customFormat="1" ht="11.25" customHeight="1">
      <c r="A47" s="34" t="s">
        <v>36</v>
      </c>
      <c r="B47" s="29"/>
      <c r="C47" s="30">
        <v>117</v>
      </c>
      <c r="D47" s="30">
        <v>112</v>
      </c>
      <c r="E47" s="30">
        <v>110</v>
      </c>
      <c r="F47" s="31"/>
      <c r="G47" s="31"/>
      <c r="H47" s="123">
        <v>4.095</v>
      </c>
      <c r="I47" s="123">
        <v>3.682</v>
      </c>
      <c r="J47" s="123">
        <v>3.3</v>
      </c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>
        <v>5</v>
      </c>
      <c r="D49" s="30">
        <v>5</v>
      </c>
      <c r="E49" s="30"/>
      <c r="F49" s="31"/>
      <c r="G49" s="31"/>
      <c r="H49" s="123">
        <v>0.125</v>
      </c>
      <c r="I49" s="123">
        <v>0.125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149</v>
      </c>
      <c r="D50" s="37">
        <v>136</v>
      </c>
      <c r="E50" s="37">
        <v>121</v>
      </c>
      <c r="F50" s="38">
        <v>88.97058823529412</v>
      </c>
      <c r="G50" s="39"/>
      <c r="H50" s="124">
        <v>4.946</v>
      </c>
      <c r="I50" s="125">
        <v>4.317</v>
      </c>
      <c r="J50" s="125">
        <v>3.473</v>
      </c>
      <c r="K50" s="131">
        <v>80.44938614778782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>
        <v>25</v>
      </c>
      <c r="D58" s="30">
        <v>14</v>
      </c>
      <c r="E58" s="30">
        <v>6</v>
      </c>
      <c r="F58" s="31"/>
      <c r="G58" s="31"/>
      <c r="H58" s="123">
        <v>0.575</v>
      </c>
      <c r="I58" s="123">
        <v>0.301</v>
      </c>
      <c r="J58" s="123">
        <v>0.122</v>
      </c>
      <c r="K58" s="130"/>
    </row>
    <row r="59" spans="1:11" s="40" customFormat="1" ht="11.25" customHeight="1">
      <c r="A59" s="35" t="s">
        <v>46</v>
      </c>
      <c r="B59" s="36"/>
      <c r="C59" s="37">
        <v>25</v>
      </c>
      <c r="D59" s="37">
        <v>14</v>
      </c>
      <c r="E59" s="37">
        <v>6</v>
      </c>
      <c r="F59" s="38">
        <v>42.857142857142854</v>
      </c>
      <c r="G59" s="39"/>
      <c r="H59" s="124">
        <v>0.575</v>
      </c>
      <c r="I59" s="125">
        <v>0.301</v>
      </c>
      <c r="J59" s="125">
        <v>0.122</v>
      </c>
      <c r="K59" s="131">
        <v>40.53156146179402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160</v>
      </c>
      <c r="D61" s="30">
        <v>150</v>
      </c>
      <c r="E61" s="30">
        <v>210</v>
      </c>
      <c r="F61" s="31"/>
      <c r="G61" s="31"/>
      <c r="H61" s="123">
        <v>5.985</v>
      </c>
      <c r="I61" s="123">
        <v>4.1</v>
      </c>
      <c r="J61" s="123">
        <v>6.3</v>
      </c>
      <c r="K61" s="130"/>
    </row>
    <row r="62" spans="1:11" s="32" customFormat="1" ht="11.25" customHeight="1">
      <c r="A62" s="34" t="s">
        <v>48</v>
      </c>
      <c r="B62" s="29"/>
      <c r="C62" s="30">
        <v>75</v>
      </c>
      <c r="D62" s="30">
        <v>75</v>
      </c>
      <c r="E62" s="30">
        <v>64</v>
      </c>
      <c r="F62" s="31"/>
      <c r="G62" s="31"/>
      <c r="H62" s="123">
        <v>1.875</v>
      </c>
      <c r="I62" s="123">
        <v>1.6</v>
      </c>
      <c r="J62" s="123">
        <v>1.164</v>
      </c>
      <c r="K62" s="130"/>
    </row>
    <row r="63" spans="1:11" s="32" customFormat="1" ht="11.25" customHeight="1">
      <c r="A63" s="34" t="s">
        <v>49</v>
      </c>
      <c r="B63" s="29"/>
      <c r="C63" s="30">
        <v>106</v>
      </c>
      <c r="D63" s="30">
        <v>100</v>
      </c>
      <c r="E63" s="30">
        <v>100</v>
      </c>
      <c r="F63" s="31"/>
      <c r="G63" s="31"/>
      <c r="H63" s="123">
        <v>3.18</v>
      </c>
      <c r="I63" s="123">
        <v>3</v>
      </c>
      <c r="J63" s="123">
        <v>3</v>
      </c>
      <c r="K63" s="130"/>
    </row>
    <row r="64" spans="1:11" s="40" customFormat="1" ht="11.25" customHeight="1">
      <c r="A64" s="35" t="s">
        <v>50</v>
      </c>
      <c r="B64" s="36"/>
      <c r="C64" s="37">
        <v>341</v>
      </c>
      <c r="D64" s="37">
        <v>325</v>
      </c>
      <c r="E64" s="37">
        <v>374</v>
      </c>
      <c r="F64" s="38">
        <v>115.07692307692308</v>
      </c>
      <c r="G64" s="39"/>
      <c r="H64" s="124">
        <v>11.040000000000001</v>
      </c>
      <c r="I64" s="125">
        <v>8.7</v>
      </c>
      <c r="J64" s="125">
        <v>10.463999999999999</v>
      </c>
      <c r="K64" s="131">
        <v>120.27586206896551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518</v>
      </c>
      <c r="D66" s="37">
        <v>428</v>
      </c>
      <c r="E66" s="37">
        <v>470</v>
      </c>
      <c r="F66" s="38">
        <v>109.81308411214954</v>
      </c>
      <c r="G66" s="39"/>
      <c r="H66" s="124">
        <v>11.059</v>
      </c>
      <c r="I66" s="125">
        <v>9.63</v>
      </c>
      <c r="J66" s="125">
        <v>9.185</v>
      </c>
      <c r="K66" s="131">
        <v>95.37902388369677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186</v>
      </c>
      <c r="D72" s="30">
        <v>186</v>
      </c>
      <c r="E72" s="30">
        <v>184</v>
      </c>
      <c r="F72" s="31"/>
      <c r="G72" s="31"/>
      <c r="H72" s="123">
        <v>6.662</v>
      </c>
      <c r="I72" s="123">
        <v>6.71</v>
      </c>
      <c r="J72" s="123">
        <v>6.71</v>
      </c>
      <c r="K72" s="130"/>
    </row>
    <row r="73" spans="1:11" s="32" customFormat="1" ht="11.25" customHeight="1">
      <c r="A73" s="34" t="s">
        <v>56</v>
      </c>
      <c r="B73" s="29"/>
      <c r="C73" s="30">
        <v>5</v>
      </c>
      <c r="D73" s="30">
        <v>6</v>
      </c>
      <c r="E73" s="30">
        <v>6</v>
      </c>
      <c r="F73" s="31"/>
      <c r="G73" s="31"/>
      <c r="H73" s="123">
        <v>0.09</v>
      </c>
      <c r="I73" s="123">
        <v>0.09</v>
      </c>
      <c r="J73" s="123">
        <v>0.09</v>
      </c>
      <c r="K73" s="130"/>
    </row>
    <row r="74" spans="1:11" s="32" customFormat="1" ht="11.25" customHeight="1">
      <c r="A74" s="34" t="s">
        <v>57</v>
      </c>
      <c r="B74" s="29"/>
      <c r="C74" s="30">
        <v>25</v>
      </c>
      <c r="D74" s="30">
        <v>25</v>
      </c>
      <c r="E74" s="30">
        <v>25</v>
      </c>
      <c r="F74" s="31"/>
      <c r="G74" s="31"/>
      <c r="H74" s="123">
        <v>0.5</v>
      </c>
      <c r="I74" s="123">
        <v>0.5</v>
      </c>
      <c r="J74" s="123">
        <v>0.5</v>
      </c>
      <c r="K74" s="130"/>
    </row>
    <row r="75" spans="1:11" s="32" customFormat="1" ht="11.25" customHeight="1">
      <c r="A75" s="34" t="s">
        <v>58</v>
      </c>
      <c r="B75" s="29"/>
      <c r="C75" s="30">
        <v>356</v>
      </c>
      <c r="D75" s="30">
        <v>356</v>
      </c>
      <c r="E75" s="30">
        <v>399</v>
      </c>
      <c r="F75" s="31"/>
      <c r="G75" s="31"/>
      <c r="H75" s="123">
        <v>11.914</v>
      </c>
      <c r="I75" s="123">
        <v>12.1395</v>
      </c>
      <c r="J75" s="123">
        <v>12.14</v>
      </c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130"/>
    </row>
    <row r="77" spans="1:11" s="32" customFormat="1" ht="11.25" customHeight="1">
      <c r="A77" s="34" t="s">
        <v>60</v>
      </c>
      <c r="B77" s="29"/>
      <c r="C77" s="30">
        <v>5</v>
      </c>
      <c r="D77" s="30">
        <v>3</v>
      </c>
      <c r="E77" s="30"/>
      <c r="F77" s="31"/>
      <c r="G77" s="31"/>
      <c r="H77" s="123">
        <v>0.09</v>
      </c>
      <c r="I77" s="123">
        <v>0.06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10</v>
      </c>
      <c r="D78" s="30"/>
      <c r="E78" s="30">
        <v>10</v>
      </c>
      <c r="F78" s="31"/>
      <c r="G78" s="31"/>
      <c r="H78" s="123">
        <v>0.25</v>
      </c>
      <c r="I78" s="123"/>
      <c r="J78" s="123">
        <v>0.25</v>
      </c>
      <c r="K78" s="130"/>
    </row>
    <row r="79" spans="1:11" s="32" customFormat="1" ht="11.25" customHeight="1">
      <c r="A79" s="34" t="s">
        <v>62</v>
      </c>
      <c r="B79" s="29"/>
      <c r="C79" s="30">
        <v>10</v>
      </c>
      <c r="D79" s="30">
        <v>10</v>
      </c>
      <c r="E79" s="30">
        <v>2</v>
      </c>
      <c r="F79" s="31"/>
      <c r="G79" s="31"/>
      <c r="H79" s="123">
        <v>0.2</v>
      </c>
      <c r="I79" s="123">
        <v>0.25</v>
      </c>
      <c r="J79" s="123">
        <v>0.04</v>
      </c>
      <c r="K79" s="130"/>
    </row>
    <row r="80" spans="1:11" s="40" customFormat="1" ht="11.25" customHeight="1">
      <c r="A80" s="41" t="s">
        <v>63</v>
      </c>
      <c r="B80" s="36"/>
      <c r="C80" s="37">
        <v>597</v>
      </c>
      <c r="D80" s="37">
        <v>586</v>
      </c>
      <c r="E80" s="37">
        <v>626</v>
      </c>
      <c r="F80" s="38">
        <v>106.8259385665529</v>
      </c>
      <c r="G80" s="39"/>
      <c r="H80" s="124">
        <v>19.706</v>
      </c>
      <c r="I80" s="125">
        <v>19.749499999999998</v>
      </c>
      <c r="J80" s="125">
        <v>19.73</v>
      </c>
      <c r="K80" s="131">
        <v>99.90126332312212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57</v>
      </c>
      <c r="D82" s="30">
        <v>65</v>
      </c>
      <c r="E82" s="30">
        <v>54</v>
      </c>
      <c r="F82" s="31"/>
      <c r="G82" s="31"/>
      <c r="H82" s="123">
        <v>1.315</v>
      </c>
      <c r="I82" s="123">
        <v>1.115</v>
      </c>
      <c r="J82" s="123">
        <v>1.115</v>
      </c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>
        <v>57</v>
      </c>
      <c r="D84" s="37">
        <v>65</v>
      </c>
      <c r="E84" s="37">
        <v>54</v>
      </c>
      <c r="F84" s="38">
        <v>83.07692307692308</v>
      </c>
      <c r="G84" s="39"/>
      <c r="H84" s="124">
        <v>1.315</v>
      </c>
      <c r="I84" s="125">
        <v>1.115</v>
      </c>
      <c r="J84" s="125">
        <v>1.115</v>
      </c>
      <c r="K84" s="131">
        <v>100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2297</v>
      </c>
      <c r="D87" s="51">
        <v>2128</v>
      </c>
      <c r="E87" s="51">
        <v>2223</v>
      </c>
      <c r="F87" s="52">
        <f>IF(D87&gt;0,100*E87/D87,0)</f>
        <v>104.46428571428571</v>
      </c>
      <c r="G87" s="39"/>
      <c r="H87" s="128">
        <v>64.228</v>
      </c>
      <c r="I87" s="129">
        <v>57.5935</v>
      </c>
      <c r="J87" s="129">
        <v>57.883</v>
      </c>
      <c r="K87" s="133">
        <f>IF(I87&gt;0,100*J87/I87,0)</f>
        <v>100.5026608905519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5" zoomScaleSheetLayoutView="95" zoomScalePageLayoutView="0" workbookViewId="0" topLeftCell="A52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11</v>
      </c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23">
        <v>0.021</v>
      </c>
      <c r="I9" s="123">
        <v>0.037</v>
      </c>
      <c r="J9" s="123">
        <v>0.037</v>
      </c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>
        <v>2</v>
      </c>
      <c r="D12" s="30">
        <v>3</v>
      </c>
      <c r="E12" s="30">
        <v>3</v>
      </c>
      <c r="F12" s="31"/>
      <c r="G12" s="31"/>
      <c r="H12" s="123">
        <v>0.043</v>
      </c>
      <c r="I12" s="123">
        <v>0.066</v>
      </c>
      <c r="J12" s="123">
        <v>0.066</v>
      </c>
      <c r="K12" s="130"/>
    </row>
    <row r="13" spans="1:11" s="40" customFormat="1" ht="11.25" customHeight="1">
      <c r="A13" s="35" t="s">
        <v>11</v>
      </c>
      <c r="B13" s="36"/>
      <c r="C13" s="37">
        <v>3</v>
      </c>
      <c r="D13" s="37">
        <v>4</v>
      </c>
      <c r="E13" s="37">
        <v>4</v>
      </c>
      <c r="F13" s="38">
        <v>100</v>
      </c>
      <c r="G13" s="39"/>
      <c r="H13" s="124">
        <v>0.064</v>
      </c>
      <c r="I13" s="125">
        <v>0.10300000000000001</v>
      </c>
      <c r="J13" s="125">
        <v>0.10300000000000001</v>
      </c>
      <c r="K13" s="131">
        <v>100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24">
        <v>0.01</v>
      </c>
      <c r="I15" s="125">
        <v>0.01</v>
      </c>
      <c r="J15" s="125">
        <v>0.01</v>
      </c>
      <c r="K15" s="131">
        <v>100</v>
      </c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3</v>
      </c>
      <c r="D17" s="37">
        <v>1</v>
      </c>
      <c r="E17" s="37"/>
      <c r="F17" s="38"/>
      <c r="G17" s="39"/>
      <c r="H17" s="124">
        <v>0.036</v>
      </c>
      <c r="I17" s="125">
        <v>0.016</v>
      </c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25</v>
      </c>
      <c r="D19" s="30">
        <v>21</v>
      </c>
      <c r="E19" s="30">
        <v>29</v>
      </c>
      <c r="F19" s="31"/>
      <c r="G19" s="31"/>
      <c r="H19" s="123">
        <v>0.213</v>
      </c>
      <c r="I19" s="123">
        <v>0.381</v>
      </c>
      <c r="J19" s="123">
        <v>0.231</v>
      </c>
      <c r="K19" s="130"/>
    </row>
    <row r="20" spans="1:11" s="32" customFormat="1" ht="11.25" customHeight="1">
      <c r="A20" s="34" t="s">
        <v>15</v>
      </c>
      <c r="B20" s="29"/>
      <c r="C20" s="30">
        <v>2</v>
      </c>
      <c r="D20" s="30">
        <v>2</v>
      </c>
      <c r="E20" s="30">
        <v>2</v>
      </c>
      <c r="F20" s="31"/>
      <c r="G20" s="31"/>
      <c r="H20" s="123">
        <v>0.031</v>
      </c>
      <c r="I20" s="123">
        <v>0.033</v>
      </c>
      <c r="J20" s="123">
        <v>0.034</v>
      </c>
      <c r="K20" s="130"/>
    </row>
    <row r="21" spans="1:11" s="32" customFormat="1" ht="11.25" customHeight="1">
      <c r="A21" s="34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23">
        <v>0.029</v>
      </c>
      <c r="I21" s="123">
        <v>0.031</v>
      </c>
      <c r="J21" s="123">
        <v>0.033</v>
      </c>
      <c r="K21" s="130"/>
    </row>
    <row r="22" spans="1:11" s="40" customFormat="1" ht="11.25" customHeight="1">
      <c r="A22" s="35" t="s">
        <v>17</v>
      </c>
      <c r="B22" s="36"/>
      <c r="C22" s="37">
        <v>30</v>
      </c>
      <c r="D22" s="37">
        <v>26</v>
      </c>
      <c r="E22" s="37">
        <v>34</v>
      </c>
      <c r="F22" s="38">
        <v>130.76923076923077</v>
      </c>
      <c r="G22" s="39"/>
      <c r="H22" s="124">
        <v>0.273</v>
      </c>
      <c r="I22" s="125">
        <v>0.44500000000000006</v>
      </c>
      <c r="J22" s="125">
        <v>0.29800000000000004</v>
      </c>
      <c r="K22" s="131">
        <v>66.96629213483146</v>
      </c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681</v>
      </c>
      <c r="D24" s="37">
        <v>744</v>
      </c>
      <c r="E24" s="37">
        <v>893</v>
      </c>
      <c r="F24" s="38">
        <v>120.02688172043011</v>
      </c>
      <c r="G24" s="39"/>
      <c r="H24" s="124">
        <v>14.511</v>
      </c>
      <c r="I24" s="125">
        <v>15.718</v>
      </c>
      <c r="J24" s="125">
        <v>19.795</v>
      </c>
      <c r="K24" s="131">
        <v>125.93841455655938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8</v>
      </c>
      <c r="D26" s="37">
        <v>8</v>
      </c>
      <c r="E26" s="37">
        <v>7</v>
      </c>
      <c r="F26" s="38">
        <v>87.5</v>
      </c>
      <c r="G26" s="39"/>
      <c r="H26" s="124">
        <v>0.184</v>
      </c>
      <c r="I26" s="125">
        <v>0.17</v>
      </c>
      <c r="J26" s="125">
        <v>0.15</v>
      </c>
      <c r="K26" s="131">
        <v>88.23529411764706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93</v>
      </c>
      <c r="D28" s="30">
        <v>122</v>
      </c>
      <c r="E28" s="30">
        <v>122</v>
      </c>
      <c r="F28" s="31"/>
      <c r="G28" s="31"/>
      <c r="H28" s="123">
        <v>1.571</v>
      </c>
      <c r="I28" s="123">
        <v>2.853</v>
      </c>
      <c r="J28" s="123">
        <v>4.012</v>
      </c>
      <c r="K28" s="130"/>
    </row>
    <row r="29" spans="1:11" s="32" customFormat="1" ht="11.25" customHeight="1">
      <c r="A29" s="34" t="s">
        <v>21</v>
      </c>
      <c r="B29" s="29"/>
      <c r="C29" s="30">
        <v>1</v>
      </c>
      <c r="D29" s="30"/>
      <c r="E29" s="30"/>
      <c r="F29" s="31"/>
      <c r="G29" s="31"/>
      <c r="H29" s="123">
        <v>0.012</v>
      </c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>
        <v>89</v>
      </c>
      <c r="D30" s="30">
        <v>89</v>
      </c>
      <c r="E30" s="30">
        <v>44</v>
      </c>
      <c r="F30" s="31"/>
      <c r="G30" s="31"/>
      <c r="H30" s="123">
        <v>1.767</v>
      </c>
      <c r="I30" s="123">
        <v>1.767</v>
      </c>
      <c r="J30" s="123">
        <v>0.915</v>
      </c>
      <c r="K30" s="130"/>
    </row>
    <row r="31" spans="1:11" s="40" customFormat="1" ht="11.25" customHeight="1">
      <c r="A31" s="41" t="s">
        <v>23</v>
      </c>
      <c r="B31" s="36"/>
      <c r="C31" s="37">
        <v>183</v>
      </c>
      <c r="D31" s="37">
        <v>211</v>
      </c>
      <c r="E31" s="37">
        <v>166</v>
      </c>
      <c r="F31" s="38">
        <v>78.67298578199052</v>
      </c>
      <c r="G31" s="39"/>
      <c r="H31" s="124">
        <v>3.3499999999999996</v>
      </c>
      <c r="I31" s="125">
        <v>4.62</v>
      </c>
      <c r="J31" s="125">
        <v>4.927</v>
      </c>
      <c r="K31" s="131">
        <v>106.64502164502163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117</v>
      </c>
      <c r="D33" s="30">
        <v>110</v>
      </c>
      <c r="E33" s="30">
        <v>110</v>
      </c>
      <c r="F33" s="31"/>
      <c r="G33" s="31"/>
      <c r="H33" s="123">
        <v>0.956</v>
      </c>
      <c r="I33" s="123">
        <v>0.902</v>
      </c>
      <c r="J33" s="123">
        <v>0.82</v>
      </c>
      <c r="K33" s="130"/>
    </row>
    <row r="34" spans="1:11" s="32" customFormat="1" ht="11.25" customHeight="1">
      <c r="A34" s="34" t="s">
        <v>25</v>
      </c>
      <c r="B34" s="29"/>
      <c r="C34" s="30">
        <v>9</v>
      </c>
      <c r="D34" s="30">
        <v>13</v>
      </c>
      <c r="E34" s="30">
        <v>13</v>
      </c>
      <c r="F34" s="31"/>
      <c r="G34" s="31"/>
      <c r="H34" s="123">
        <v>0.138</v>
      </c>
      <c r="I34" s="123">
        <v>0.2</v>
      </c>
      <c r="J34" s="123">
        <v>0.2</v>
      </c>
      <c r="K34" s="130"/>
    </row>
    <row r="35" spans="1:11" s="32" customFormat="1" ht="11.25" customHeight="1">
      <c r="A35" s="34" t="s">
        <v>26</v>
      </c>
      <c r="B35" s="29"/>
      <c r="C35" s="30">
        <v>42</v>
      </c>
      <c r="D35" s="30">
        <v>30</v>
      </c>
      <c r="E35" s="30">
        <v>20</v>
      </c>
      <c r="F35" s="31"/>
      <c r="G35" s="31"/>
      <c r="H35" s="123">
        <v>0.599</v>
      </c>
      <c r="I35" s="123">
        <v>0.45</v>
      </c>
      <c r="J35" s="123">
        <v>0.3</v>
      </c>
      <c r="K35" s="130"/>
    </row>
    <row r="36" spans="1:11" s="32" customFormat="1" ht="11.25" customHeight="1">
      <c r="A36" s="34" t="s">
        <v>27</v>
      </c>
      <c r="B36" s="29"/>
      <c r="C36" s="30">
        <v>97</v>
      </c>
      <c r="D36" s="30">
        <v>97</v>
      </c>
      <c r="E36" s="30">
        <v>97</v>
      </c>
      <c r="F36" s="31"/>
      <c r="G36" s="31"/>
      <c r="H36" s="123">
        <v>1.164</v>
      </c>
      <c r="I36" s="123">
        <v>1.164</v>
      </c>
      <c r="J36" s="123">
        <v>0.65</v>
      </c>
      <c r="K36" s="130"/>
    </row>
    <row r="37" spans="1:11" s="40" customFormat="1" ht="11.25" customHeight="1">
      <c r="A37" s="35" t="s">
        <v>28</v>
      </c>
      <c r="B37" s="36"/>
      <c r="C37" s="37">
        <v>265</v>
      </c>
      <c r="D37" s="37">
        <v>250</v>
      </c>
      <c r="E37" s="37">
        <v>240</v>
      </c>
      <c r="F37" s="38">
        <v>96</v>
      </c>
      <c r="G37" s="39"/>
      <c r="H37" s="124">
        <v>2.8569999999999998</v>
      </c>
      <c r="I37" s="125">
        <v>2.716</v>
      </c>
      <c r="J37" s="125">
        <v>1.9700000000000002</v>
      </c>
      <c r="K37" s="131">
        <v>72.53313696612666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17</v>
      </c>
      <c r="D39" s="37">
        <v>17</v>
      </c>
      <c r="E39" s="37">
        <v>14</v>
      </c>
      <c r="F39" s="38">
        <v>82.3529411764706</v>
      </c>
      <c r="G39" s="39"/>
      <c r="H39" s="124">
        <v>0.316</v>
      </c>
      <c r="I39" s="125">
        <v>0.26</v>
      </c>
      <c r="J39" s="125">
        <v>0.25</v>
      </c>
      <c r="K39" s="131">
        <v>96.15384615384615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>
        <v>98</v>
      </c>
      <c r="E41" s="30">
        <v>75</v>
      </c>
      <c r="F41" s="31"/>
      <c r="G41" s="31"/>
      <c r="H41" s="123"/>
      <c r="I41" s="123">
        <v>1.735</v>
      </c>
      <c r="J41" s="123">
        <v>1.725</v>
      </c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>
        <v>88</v>
      </c>
      <c r="D43" s="30">
        <v>75</v>
      </c>
      <c r="E43" s="30">
        <v>1</v>
      </c>
      <c r="F43" s="31"/>
      <c r="G43" s="31"/>
      <c r="H43" s="123">
        <v>1.32</v>
      </c>
      <c r="I43" s="123">
        <v>0.9</v>
      </c>
      <c r="J43" s="123">
        <v>0.012</v>
      </c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>
        <v>5</v>
      </c>
      <c r="D45" s="30">
        <v>5</v>
      </c>
      <c r="E45" s="30">
        <v>3</v>
      </c>
      <c r="F45" s="31"/>
      <c r="G45" s="31"/>
      <c r="H45" s="123">
        <v>0.12</v>
      </c>
      <c r="I45" s="123">
        <v>0.125</v>
      </c>
      <c r="J45" s="123">
        <v>0.075</v>
      </c>
      <c r="K45" s="130"/>
    </row>
    <row r="46" spans="1:11" s="32" customFormat="1" ht="11.25" customHeight="1">
      <c r="A46" s="34" t="s">
        <v>35</v>
      </c>
      <c r="B46" s="29"/>
      <c r="C46" s="30">
        <v>11</v>
      </c>
      <c r="D46" s="30">
        <v>39</v>
      </c>
      <c r="E46" s="30">
        <v>12</v>
      </c>
      <c r="F46" s="31"/>
      <c r="G46" s="31"/>
      <c r="H46" s="123">
        <v>0.165</v>
      </c>
      <c r="I46" s="123">
        <v>0.585</v>
      </c>
      <c r="J46" s="123">
        <v>0.18</v>
      </c>
      <c r="K46" s="130"/>
    </row>
    <row r="47" spans="1:11" s="32" customFormat="1" ht="11.25" customHeight="1">
      <c r="A47" s="34" t="s">
        <v>36</v>
      </c>
      <c r="B47" s="29"/>
      <c r="C47" s="30">
        <v>1</v>
      </c>
      <c r="D47" s="30">
        <v>1</v>
      </c>
      <c r="E47" s="30">
        <v>1</v>
      </c>
      <c r="F47" s="31"/>
      <c r="G47" s="31"/>
      <c r="H47" s="123">
        <v>0.002</v>
      </c>
      <c r="I47" s="123">
        <v>0.01</v>
      </c>
      <c r="J47" s="123">
        <v>0.018</v>
      </c>
      <c r="K47" s="130"/>
    </row>
    <row r="48" spans="1:11" s="32" customFormat="1" ht="11.25" customHeight="1">
      <c r="A48" s="34" t="s">
        <v>37</v>
      </c>
      <c r="B48" s="29"/>
      <c r="C48" s="30">
        <v>351</v>
      </c>
      <c r="D48" s="30">
        <v>163</v>
      </c>
      <c r="E48" s="30">
        <v>303</v>
      </c>
      <c r="F48" s="31"/>
      <c r="G48" s="31"/>
      <c r="H48" s="123">
        <v>5.265</v>
      </c>
      <c r="I48" s="123">
        <v>3.586</v>
      </c>
      <c r="J48" s="123">
        <v>6.666</v>
      </c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>
        <v>456</v>
      </c>
      <c r="D50" s="37">
        <v>381</v>
      </c>
      <c r="E50" s="37">
        <v>395</v>
      </c>
      <c r="F50" s="38">
        <v>103.6745406824147</v>
      </c>
      <c r="G50" s="39"/>
      <c r="H50" s="124">
        <v>6.872</v>
      </c>
      <c r="I50" s="125">
        <v>6.941</v>
      </c>
      <c r="J50" s="125">
        <v>8.676</v>
      </c>
      <c r="K50" s="131">
        <v>124.99639821351391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2</v>
      </c>
      <c r="D52" s="37">
        <v>2</v>
      </c>
      <c r="E52" s="37">
        <v>2</v>
      </c>
      <c r="F52" s="38">
        <v>100</v>
      </c>
      <c r="G52" s="39"/>
      <c r="H52" s="124">
        <v>0.036</v>
      </c>
      <c r="I52" s="125">
        <v>0.036</v>
      </c>
      <c r="J52" s="125">
        <v>0.038</v>
      </c>
      <c r="K52" s="131">
        <v>105.55555555555556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250</v>
      </c>
      <c r="D54" s="30">
        <v>250</v>
      </c>
      <c r="E54" s="30">
        <v>180</v>
      </c>
      <c r="F54" s="31"/>
      <c r="G54" s="31"/>
      <c r="H54" s="123">
        <v>6.25</v>
      </c>
      <c r="I54" s="123">
        <v>6.5</v>
      </c>
      <c r="J54" s="123">
        <v>4.68</v>
      </c>
      <c r="K54" s="130"/>
    </row>
    <row r="55" spans="1:11" s="32" customFormat="1" ht="11.25" customHeight="1">
      <c r="A55" s="34" t="s">
        <v>42</v>
      </c>
      <c r="B55" s="29"/>
      <c r="C55" s="30">
        <v>6</v>
      </c>
      <c r="D55" s="30">
        <v>4</v>
      </c>
      <c r="E55" s="30">
        <v>2</v>
      </c>
      <c r="F55" s="31"/>
      <c r="G55" s="31"/>
      <c r="H55" s="123">
        <v>0.096</v>
      </c>
      <c r="I55" s="123">
        <v>0.065</v>
      </c>
      <c r="J55" s="123">
        <v>0.035</v>
      </c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>
        <v>15</v>
      </c>
      <c r="D58" s="30">
        <v>2</v>
      </c>
      <c r="E58" s="30">
        <v>2</v>
      </c>
      <c r="F58" s="31"/>
      <c r="G58" s="31"/>
      <c r="H58" s="123">
        <v>0.27</v>
      </c>
      <c r="I58" s="123">
        <v>0.035</v>
      </c>
      <c r="J58" s="123">
        <v>0.034</v>
      </c>
      <c r="K58" s="130"/>
    </row>
    <row r="59" spans="1:11" s="40" customFormat="1" ht="11.25" customHeight="1">
      <c r="A59" s="35" t="s">
        <v>46</v>
      </c>
      <c r="B59" s="36"/>
      <c r="C59" s="37">
        <v>271</v>
      </c>
      <c r="D59" s="37">
        <v>256</v>
      </c>
      <c r="E59" s="37">
        <v>184</v>
      </c>
      <c r="F59" s="38">
        <v>71.875</v>
      </c>
      <c r="G59" s="39"/>
      <c r="H59" s="124">
        <v>6.616</v>
      </c>
      <c r="I59" s="125">
        <v>6.6000000000000005</v>
      </c>
      <c r="J59" s="125">
        <v>4.749</v>
      </c>
      <c r="K59" s="131">
        <v>71.95454545454544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282</v>
      </c>
      <c r="D61" s="30">
        <v>270</v>
      </c>
      <c r="E61" s="30">
        <v>220</v>
      </c>
      <c r="F61" s="31"/>
      <c r="G61" s="31"/>
      <c r="H61" s="123">
        <v>7.332</v>
      </c>
      <c r="I61" s="123">
        <v>7.452</v>
      </c>
      <c r="J61" s="123">
        <v>6.6</v>
      </c>
      <c r="K61" s="130"/>
    </row>
    <row r="62" spans="1:11" s="32" customFormat="1" ht="11.25" customHeight="1">
      <c r="A62" s="34" t="s">
        <v>48</v>
      </c>
      <c r="B62" s="29"/>
      <c r="C62" s="30">
        <v>21</v>
      </c>
      <c r="D62" s="30">
        <v>21</v>
      </c>
      <c r="E62" s="30">
        <v>13</v>
      </c>
      <c r="F62" s="31"/>
      <c r="G62" s="31"/>
      <c r="H62" s="123">
        <v>0.473</v>
      </c>
      <c r="I62" s="123">
        <v>0.473</v>
      </c>
      <c r="J62" s="123">
        <v>0.278</v>
      </c>
      <c r="K62" s="130"/>
    </row>
    <row r="63" spans="1:11" s="32" customFormat="1" ht="11.25" customHeight="1">
      <c r="A63" s="34" t="s">
        <v>49</v>
      </c>
      <c r="B63" s="29"/>
      <c r="C63" s="30">
        <v>227</v>
      </c>
      <c r="D63" s="30">
        <v>193</v>
      </c>
      <c r="E63" s="30">
        <v>193</v>
      </c>
      <c r="F63" s="31"/>
      <c r="G63" s="31"/>
      <c r="H63" s="123">
        <v>3.496</v>
      </c>
      <c r="I63" s="123">
        <v>2.731</v>
      </c>
      <c r="J63" s="123">
        <v>2.938</v>
      </c>
      <c r="K63" s="130"/>
    </row>
    <row r="64" spans="1:11" s="40" customFormat="1" ht="11.25" customHeight="1">
      <c r="A64" s="35" t="s">
        <v>50</v>
      </c>
      <c r="B64" s="36"/>
      <c r="C64" s="37">
        <v>530</v>
      </c>
      <c r="D64" s="37">
        <v>484</v>
      </c>
      <c r="E64" s="37">
        <v>426</v>
      </c>
      <c r="F64" s="38">
        <v>88.01652892561984</v>
      </c>
      <c r="G64" s="39"/>
      <c r="H64" s="124">
        <v>11.301</v>
      </c>
      <c r="I64" s="125">
        <v>10.655999999999999</v>
      </c>
      <c r="J64" s="125">
        <v>9.816</v>
      </c>
      <c r="K64" s="131">
        <v>92.11711711711713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200</v>
      </c>
      <c r="D66" s="37">
        <v>930</v>
      </c>
      <c r="E66" s="37">
        <v>870</v>
      </c>
      <c r="F66" s="38">
        <v>93.54838709677419</v>
      </c>
      <c r="G66" s="39"/>
      <c r="H66" s="124">
        <v>4.57</v>
      </c>
      <c r="I66" s="125">
        <v>16.74</v>
      </c>
      <c r="J66" s="125">
        <v>13.127</v>
      </c>
      <c r="K66" s="131">
        <v>78.41696535244924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313</v>
      </c>
      <c r="D68" s="30">
        <v>300</v>
      </c>
      <c r="E68" s="30">
        <v>350</v>
      </c>
      <c r="F68" s="31"/>
      <c r="G68" s="31"/>
      <c r="H68" s="123">
        <v>5.634</v>
      </c>
      <c r="I68" s="123">
        <v>5.5</v>
      </c>
      <c r="J68" s="123">
        <v>4.5</v>
      </c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>
        <v>313</v>
      </c>
      <c r="D70" s="37">
        <v>300</v>
      </c>
      <c r="E70" s="37">
        <v>350</v>
      </c>
      <c r="F70" s="38">
        <v>116.66666666666667</v>
      </c>
      <c r="G70" s="39"/>
      <c r="H70" s="124">
        <v>5.634</v>
      </c>
      <c r="I70" s="125">
        <v>5.5</v>
      </c>
      <c r="J70" s="125">
        <v>4.5</v>
      </c>
      <c r="K70" s="131">
        <v>81.81818181818181</v>
      </c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305</v>
      </c>
      <c r="D72" s="30">
        <v>405</v>
      </c>
      <c r="E72" s="30">
        <v>365</v>
      </c>
      <c r="F72" s="31"/>
      <c r="G72" s="31"/>
      <c r="H72" s="123">
        <v>3.055</v>
      </c>
      <c r="I72" s="123">
        <v>4.365</v>
      </c>
      <c r="J72" s="123">
        <v>3.65</v>
      </c>
      <c r="K72" s="130"/>
    </row>
    <row r="73" spans="1:11" s="32" customFormat="1" ht="11.25" customHeight="1">
      <c r="A73" s="34" t="s">
        <v>56</v>
      </c>
      <c r="B73" s="29"/>
      <c r="C73" s="30">
        <v>65</v>
      </c>
      <c r="D73" s="30">
        <v>50</v>
      </c>
      <c r="E73" s="30">
        <v>50</v>
      </c>
      <c r="F73" s="31"/>
      <c r="G73" s="31"/>
      <c r="H73" s="123">
        <v>0.91</v>
      </c>
      <c r="I73" s="123">
        <v>0.9</v>
      </c>
      <c r="J73" s="123">
        <v>0.8</v>
      </c>
      <c r="K73" s="130"/>
    </row>
    <row r="74" spans="1:11" s="32" customFormat="1" ht="11.25" customHeight="1">
      <c r="A74" s="34" t="s">
        <v>57</v>
      </c>
      <c r="B74" s="29"/>
      <c r="C74" s="30">
        <v>100</v>
      </c>
      <c r="D74" s="30">
        <v>100</v>
      </c>
      <c r="E74" s="30">
        <v>100</v>
      </c>
      <c r="F74" s="31"/>
      <c r="G74" s="31"/>
      <c r="H74" s="123">
        <v>2</v>
      </c>
      <c r="I74" s="123">
        <v>2</v>
      </c>
      <c r="J74" s="123">
        <v>2</v>
      </c>
      <c r="K74" s="130"/>
    </row>
    <row r="75" spans="1:11" s="32" customFormat="1" ht="11.25" customHeight="1">
      <c r="A75" s="34" t="s">
        <v>58</v>
      </c>
      <c r="B75" s="29"/>
      <c r="C75" s="30">
        <v>163</v>
      </c>
      <c r="D75" s="30">
        <v>163</v>
      </c>
      <c r="E75" s="30">
        <v>146</v>
      </c>
      <c r="F75" s="31"/>
      <c r="G75" s="31"/>
      <c r="H75" s="123">
        <v>2.206</v>
      </c>
      <c r="I75" s="123">
        <v>2.1909957999999996</v>
      </c>
      <c r="J75" s="123">
        <v>1.888</v>
      </c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130"/>
    </row>
    <row r="77" spans="1:11" s="32" customFormat="1" ht="11.25" customHeight="1">
      <c r="A77" s="34" t="s">
        <v>60</v>
      </c>
      <c r="B77" s="29"/>
      <c r="C77" s="30">
        <v>18</v>
      </c>
      <c r="D77" s="30">
        <v>5</v>
      </c>
      <c r="E77" s="30">
        <v>2</v>
      </c>
      <c r="F77" s="31"/>
      <c r="G77" s="31"/>
      <c r="H77" s="123">
        <v>0.25</v>
      </c>
      <c r="I77" s="123">
        <v>0.068</v>
      </c>
      <c r="J77" s="123">
        <v>0.03</v>
      </c>
      <c r="K77" s="130"/>
    </row>
    <row r="78" spans="1:11" s="32" customFormat="1" ht="11.25" customHeight="1">
      <c r="A78" s="34" t="s">
        <v>61</v>
      </c>
      <c r="B78" s="29"/>
      <c r="C78" s="30">
        <v>18</v>
      </c>
      <c r="D78" s="30">
        <v>20</v>
      </c>
      <c r="E78" s="30">
        <v>18</v>
      </c>
      <c r="F78" s="31"/>
      <c r="G78" s="31"/>
      <c r="H78" s="123">
        <v>0.342</v>
      </c>
      <c r="I78" s="123">
        <v>0.342</v>
      </c>
      <c r="J78" s="123">
        <v>0.342</v>
      </c>
      <c r="K78" s="130"/>
    </row>
    <row r="79" spans="1:11" s="32" customFormat="1" ht="11.25" customHeight="1">
      <c r="A79" s="34" t="s">
        <v>62</v>
      </c>
      <c r="B79" s="29"/>
      <c r="C79" s="30">
        <v>25</v>
      </c>
      <c r="D79" s="30">
        <v>25</v>
      </c>
      <c r="E79" s="30">
        <v>504.45</v>
      </c>
      <c r="F79" s="31"/>
      <c r="G79" s="31"/>
      <c r="H79" s="123">
        <v>0.45</v>
      </c>
      <c r="I79" s="123">
        <v>0.475</v>
      </c>
      <c r="J79" s="123">
        <v>9.64</v>
      </c>
      <c r="K79" s="130"/>
    </row>
    <row r="80" spans="1:11" s="40" customFormat="1" ht="11.25" customHeight="1">
      <c r="A80" s="41" t="s">
        <v>63</v>
      </c>
      <c r="B80" s="36"/>
      <c r="C80" s="37">
        <v>694</v>
      </c>
      <c r="D80" s="37">
        <v>768</v>
      </c>
      <c r="E80" s="37">
        <v>1185.45</v>
      </c>
      <c r="F80" s="38">
        <v>154.35546875</v>
      </c>
      <c r="G80" s="39"/>
      <c r="H80" s="124">
        <v>9.213</v>
      </c>
      <c r="I80" s="125">
        <v>10.3409958</v>
      </c>
      <c r="J80" s="125">
        <v>18.35</v>
      </c>
      <c r="K80" s="131">
        <v>177.4490615304186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26</v>
      </c>
      <c r="D82" s="30">
        <v>26</v>
      </c>
      <c r="E82" s="30">
        <v>24</v>
      </c>
      <c r="F82" s="31"/>
      <c r="G82" s="31"/>
      <c r="H82" s="123">
        <v>0.49</v>
      </c>
      <c r="I82" s="123">
        <v>0.49</v>
      </c>
      <c r="J82" s="123">
        <v>0.446</v>
      </c>
      <c r="K82" s="130"/>
    </row>
    <row r="83" spans="1:11" s="32" customFormat="1" ht="11.25" customHeight="1">
      <c r="A83" s="34" t="s">
        <v>65</v>
      </c>
      <c r="B83" s="29"/>
      <c r="C83" s="30">
        <v>34</v>
      </c>
      <c r="D83" s="30">
        <v>34</v>
      </c>
      <c r="E83" s="30">
        <v>35</v>
      </c>
      <c r="F83" s="31"/>
      <c r="G83" s="31"/>
      <c r="H83" s="123">
        <v>0.656</v>
      </c>
      <c r="I83" s="123">
        <v>0.67</v>
      </c>
      <c r="J83" s="123">
        <v>0.67</v>
      </c>
      <c r="K83" s="130"/>
    </row>
    <row r="84" spans="1:11" s="40" customFormat="1" ht="11.25" customHeight="1">
      <c r="A84" s="35" t="s">
        <v>66</v>
      </c>
      <c r="B84" s="36"/>
      <c r="C84" s="37">
        <v>60</v>
      </c>
      <c r="D84" s="37">
        <v>60</v>
      </c>
      <c r="E84" s="37">
        <v>59</v>
      </c>
      <c r="F84" s="38">
        <v>98.33333333333333</v>
      </c>
      <c r="G84" s="39"/>
      <c r="H84" s="124">
        <v>1.146</v>
      </c>
      <c r="I84" s="125">
        <v>1.1600000000000001</v>
      </c>
      <c r="J84" s="125">
        <v>1.116</v>
      </c>
      <c r="K84" s="131">
        <v>96.20689655172413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3717</v>
      </c>
      <c r="D87" s="51">
        <v>4443</v>
      </c>
      <c r="E87" s="51">
        <v>4830.45</v>
      </c>
      <c r="F87" s="52">
        <f>IF(D87&gt;0,100*E87/D87,0)</f>
        <v>108.7204591492235</v>
      </c>
      <c r="G87" s="39"/>
      <c r="H87" s="128">
        <v>66.989</v>
      </c>
      <c r="I87" s="129">
        <v>82.0319958</v>
      </c>
      <c r="J87" s="129">
        <v>87.87500000000001</v>
      </c>
      <c r="K87" s="133">
        <f>IF(I87&gt;0,100*J87/I87,0)</f>
        <v>107.1228355997161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P112"/>
  <sheetViews>
    <sheetView showZeros="0" view="pageBreakPreview" zoomScale="85" zoomScaleSheetLayoutView="85" zoomScalePageLayoutView="0" workbookViewId="0" topLeftCell="A1">
      <selection activeCell="M45" sqref="M45"/>
    </sheetView>
  </sheetViews>
  <sheetFormatPr defaultColWidth="8.7109375" defaultRowHeight="15"/>
  <cols>
    <col min="1" max="1" width="23.57421875" style="63" customWidth="1"/>
    <col min="2" max="2" width="0.9921875" style="63" customWidth="1"/>
    <col min="3" max="3" width="1.1484375" style="63" customWidth="1"/>
    <col min="4" max="4" width="6.421875" style="63" customWidth="1"/>
    <col min="5" max="7" width="9.421875" style="63" customWidth="1"/>
    <col min="8" max="8" width="10.421875" style="63" customWidth="1"/>
    <col min="9" max="9" width="0.9921875" style="63" customWidth="1"/>
    <col min="10" max="10" width="6.421875" style="63" customWidth="1"/>
    <col min="11" max="13" width="9.421875" style="63" customWidth="1"/>
    <col min="14" max="14" width="10.421875" style="63" customWidth="1"/>
    <col min="15" max="15" width="22.00390625" style="63" customWidth="1"/>
    <col min="16" max="16" width="0.9921875" style="63" customWidth="1"/>
    <col min="17" max="17" width="1.1484375" style="63" customWidth="1"/>
    <col min="18" max="18" width="6.421875" style="63" customWidth="1"/>
    <col min="19" max="21" width="9.421875" style="63" customWidth="1"/>
    <col min="22" max="22" width="10.421875" style="63" customWidth="1"/>
    <col min="23" max="23" width="0.9921875" style="63" customWidth="1"/>
    <col min="24" max="24" width="6.421875" style="63" customWidth="1"/>
    <col min="25" max="27" width="9.421875" style="63" customWidth="1"/>
    <col min="28" max="28" width="10.421875" style="63" customWidth="1"/>
    <col min="29" max="29" width="22.28125" style="63" customWidth="1"/>
    <col min="30" max="30" width="1.28515625" style="63" customWidth="1"/>
    <col min="31" max="31" width="0.9921875" style="63" customWidth="1"/>
    <col min="32" max="36" width="8.7109375" style="63" customWidth="1"/>
    <col min="37" max="37" width="1.28515625" style="63" customWidth="1"/>
    <col min="38" max="16384" width="8.7109375" style="63" customWidth="1"/>
  </cols>
  <sheetData>
    <row r="1" spans="1:22" ht="9">
      <c r="A1" s="62"/>
      <c r="B1" s="62"/>
      <c r="C1" s="62"/>
      <c r="D1" s="62"/>
      <c r="E1" s="62"/>
      <c r="F1" s="62"/>
      <c r="G1" s="62"/>
      <c r="H1" s="62"/>
      <c r="O1" s="62"/>
      <c r="P1" s="62"/>
      <c r="Q1" s="62"/>
      <c r="R1" s="62"/>
      <c r="S1" s="62"/>
      <c r="T1" s="62"/>
      <c r="U1" s="62"/>
      <c r="V1" s="62"/>
    </row>
    <row r="2" spans="1:41" s="66" customFormat="1" ht="9.75">
      <c r="A2" s="64" t="s">
        <v>111</v>
      </c>
      <c r="B2" s="65"/>
      <c r="C2" s="65"/>
      <c r="D2" s="65"/>
      <c r="E2" s="65"/>
      <c r="F2" s="65"/>
      <c r="G2" s="65"/>
      <c r="H2" s="65"/>
      <c r="J2" s="66" t="s">
        <v>112</v>
      </c>
      <c r="M2" s="66" t="s">
        <v>118</v>
      </c>
      <c r="O2" s="64" t="s">
        <v>111</v>
      </c>
      <c r="P2" s="65"/>
      <c r="Q2" s="65"/>
      <c r="R2" s="65"/>
      <c r="S2" s="65"/>
      <c r="T2" s="65"/>
      <c r="U2" s="65"/>
      <c r="V2" s="65"/>
      <c r="X2" s="66" t="s">
        <v>112</v>
      </c>
      <c r="AA2" s="66" t="s">
        <v>118</v>
      </c>
      <c r="AC2" s="64" t="s">
        <v>111</v>
      </c>
      <c r="AD2" s="65"/>
      <c r="AE2" s="65"/>
      <c r="AF2" s="65"/>
      <c r="AG2" s="65"/>
      <c r="AH2" s="65"/>
      <c r="AI2" s="65"/>
      <c r="AJ2" s="65"/>
      <c r="AL2" s="66" t="s">
        <v>112</v>
      </c>
      <c r="AO2" s="66" t="s">
        <v>118</v>
      </c>
    </row>
    <row r="3" spans="1:36" s="66" customFormat="1" ht="12" customHeight="1" thickBot="1">
      <c r="A3" s="65"/>
      <c r="B3" s="65"/>
      <c r="C3" s="65"/>
      <c r="D3" s="65"/>
      <c r="E3" s="65"/>
      <c r="F3" s="65"/>
      <c r="G3" s="65"/>
      <c r="H3" s="65"/>
      <c r="O3" s="65"/>
      <c r="P3" s="65"/>
      <c r="Q3" s="65"/>
      <c r="R3" s="65"/>
      <c r="S3" s="65"/>
      <c r="T3" s="65"/>
      <c r="U3" s="65"/>
      <c r="V3" s="65"/>
      <c r="AC3" s="65"/>
      <c r="AD3" s="65"/>
      <c r="AE3" s="65"/>
      <c r="AF3" s="65"/>
      <c r="AG3" s="65"/>
      <c r="AH3" s="65"/>
      <c r="AI3" s="65"/>
      <c r="AJ3" s="65"/>
    </row>
    <row r="4" spans="1:42" s="66" customFormat="1" ht="10.5" thickBot="1">
      <c r="A4" s="67"/>
      <c r="B4" s="68"/>
      <c r="C4" s="69"/>
      <c r="D4" s="218" t="s">
        <v>113</v>
      </c>
      <c r="E4" s="219"/>
      <c r="F4" s="219"/>
      <c r="G4" s="219"/>
      <c r="H4" s="220"/>
      <c r="J4" s="218" t="s">
        <v>114</v>
      </c>
      <c r="K4" s="219"/>
      <c r="L4" s="219"/>
      <c r="M4" s="219"/>
      <c r="N4" s="220"/>
      <c r="O4" s="67"/>
      <c r="P4" s="68"/>
      <c r="Q4" s="69"/>
      <c r="R4" s="218" t="s">
        <v>113</v>
      </c>
      <c r="S4" s="219"/>
      <c r="T4" s="219"/>
      <c r="U4" s="219"/>
      <c r="V4" s="220"/>
      <c r="X4" s="218" t="s">
        <v>114</v>
      </c>
      <c r="Y4" s="219"/>
      <c r="Z4" s="219"/>
      <c r="AA4" s="219"/>
      <c r="AB4" s="220"/>
      <c r="AC4" s="67"/>
      <c r="AD4" s="68"/>
      <c r="AE4" s="69"/>
      <c r="AF4" s="218" t="s">
        <v>113</v>
      </c>
      <c r="AG4" s="219"/>
      <c r="AH4" s="219"/>
      <c r="AI4" s="219"/>
      <c r="AJ4" s="220"/>
      <c r="AL4" s="218" t="s">
        <v>114</v>
      </c>
      <c r="AM4" s="219"/>
      <c r="AN4" s="219"/>
      <c r="AO4" s="219"/>
      <c r="AP4" s="220"/>
    </row>
    <row r="5" spans="1:42" s="66" customFormat="1" ht="9.75">
      <c r="A5" s="70" t="s">
        <v>115</v>
      </c>
      <c r="B5" s="71"/>
      <c r="C5" s="69"/>
      <c r="D5" s="67"/>
      <c r="E5" s="72" t="s">
        <v>288</v>
      </c>
      <c r="F5" s="72" t="s">
        <v>116</v>
      </c>
      <c r="G5" s="72" t="s">
        <v>117</v>
      </c>
      <c r="H5" s="73">
        <f>G6</f>
        <v>2017</v>
      </c>
      <c r="J5" s="67"/>
      <c r="K5" s="72" t="s">
        <v>288</v>
      </c>
      <c r="L5" s="72" t="s">
        <v>116</v>
      </c>
      <c r="M5" s="72" t="s">
        <v>117</v>
      </c>
      <c r="N5" s="73">
        <f>M6</f>
        <v>2017</v>
      </c>
      <c r="O5" s="70" t="s">
        <v>115</v>
      </c>
      <c r="P5" s="71"/>
      <c r="Q5" s="69"/>
      <c r="R5" s="67"/>
      <c r="S5" s="72" t="s">
        <v>288</v>
      </c>
      <c r="T5" s="72" t="s">
        <v>116</v>
      </c>
      <c r="U5" s="72" t="s">
        <v>117</v>
      </c>
      <c r="V5" s="73">
        <f>U6</f>
        <v>2017</v>
      </c>
      <c r="X5" s="67"/>
      <c r="Y5" s="72" t="s">
        <v>288</v>
      </c>
      <c r="Z5" s="72" t="s">
        <v>116</v>
      </c>
      <c r="AA5" s="72" t="s">
        <v>117</v>
      </c>
      <c r="AB5" s="73">
        <f>AA6</f>
        <v>2017</v>
      </c>
      <c r="AC5" s="70" t="s">
        <v>115</v>
      </c>
      <c r="AD5" s="71"/>
      <c r="AE5" s="69"/>
      <c r="AF5" s="67"/>
      <c r="AG5" s="72" t="s">
        <v>116</v>
      </c>
      <c r="AH5" s="72" t="s">
        <v>116</v>
      </c>
      <c r="AI5" s="72" t="s">
        <v>117</v>
      </c>
      <c r="AJ5" s="73">
        <f>AI6</f>
        <v>2018</v>
      </c>
      <c r="AL5" s="67"/>
      <c r="AM5" s="72" t="s">
        <v>116</v>
      </c>
      <c r="AN5" s="72" t="s">
        <v>116</v>
      </c>
      <c r="AO5" s="72" t="s">
        <v>117</v>
      </c>
      <c r="AP5" s="73">
        <f>AO6</f>
        <v>2018</v>
      </c>
    </row>
    <row r="6" spans="1:42" s="66" customFormat="1" ht="23.25" customHeight="1" thickBot="1">
      <c r="A6" s="74"/>
      <c r="B6" s="75"/>
      <c r="C6" s="76"/>
      <c r="D6" s="77" t="s">
        <v>314</v>
      </c>
      <c r="E6" s="78">
        <f>G6-2</f>
        <v>2015</v>
      </c>
      <c r="F6" s="78">
        <f>G6-1</f>
        <v>2016</v>
      </c>
      <c r="G6" s="78">
        <v>2017</v>
      </c>
      <c r="H6" s="79" t="str">
        <f>CONCATENATE(F6,"=100")</f>
        <v>2016=100</v>
      </c>
      <c r="I6" s="80"/>
      <c r="J6" s="77" t="s">
        <v>314</v>
      </c>
      <c r="K6" s="78">
        <f>M6-2</f>
        <v>2015</v>
      </c>
      <c r="L6" s="78">
        <f>M6-1</f>
        <v>2016</v>
      </c>
      <c r="M6" s="78">
        <v>2017</v>
      </c>
      <c r="N6" s="79" t="str">
        <f>CONCATENATE(L6,"=100")</f>
        <v>2016=100</v>
      </c>
      <c r="O6" s="74"/>
      <c r="P6" s="75"/>
      <c r="Q6" s="76"/>
      <c r="R6" s="77" t="s">
        <v>314</v>
      </c>
      <c r="S6" s="78">
        <f>U6-2</f>
        <v>2015</v>
      </c>
      <c r="T6" s="78">
        <f>U6-1</f>
        <v>2016</v>
      </c>
      <c r="U6" s="78">
        <v>2017</v>
      </c>
      <c r="V6" s="79" t="str">
        <f>CONCATENATE(T6,"=100")</f>
        <v>2016=100</v>
      </c>
      <c r="W6" s="80"/>
      <c r="X6" s="77" t="s">
        <v>314</v>
      </c>
      <c r="Y6" s="78">
        <f>AA6-2</f>
        <v>2015</v>
      </c>
      <c r="Z6" s="78">
        <f>AA6-1</f>
        <v>2016</v>
      </c>
      <c r="AA6" s="78">
        <v>2017</v>
      </c>
      <c r="AB6" s="79" t="str">
        <f>CONCATENATE(Z6,"=100")</f>
        <v>2016=100</v>
      </c>
      <c r="AC6" s="92"/>
      <c r="AD6" s="93"/>
      <c r="AE6" s="69"/>
      <c r="AF6" s="77" t="s">
        <v>314</v>
      </c>
      <c r="AG6" s="78">
        <f>AI6-2</f>
        <v>2016</v>
      </c>
      <c r="AH6" s="78">
        <f>AI6-1</f>
        <v>2017</v>
      </c>
      <c r="AI6" s="78">
        <v>2018</v>
      </c>
      <c r="AJ6" s="79" t="str">
        <f>CONCATENATE(AH6,"=100")</f>
        <v>2017=100</v>
      </c>
      <c r="AL6" s="77" t="s">
        <v>314</v>
      </c>
      <c r="AM6" s="78">
        <f>AO6-2</f>
        <v>2016</v>
      </c>
      <c r="AN6" s="78">
        <f>AO6-1</f>
        <v>2017</v>
      </c>
      <c r="AO6" s="78">
        <v>2018</v>
      </c>
      <c r="AP6" s="79" t="str">
        <f>CONCATENATE(AN6,"=100")</f>
        <v>2017=100</v>
      </c>
    </row>
    <row r="7" spans="1:42" s="87" customFormat="1" ht="11.25" customHeight="1">
      <c r="A7" s="81"/>
      <c r="B7" s="81"/>
      <c r="C7" s="81"/>
      <c r="D7" s="82"/>
      <c r="E7" s="83"/>
      <c r="F7" s="83"/>
      <c r="G7" s="83"/>
      <c r="H7" s="83">
        <f>IF(AND(F7&gt;0,G7&gt;0),G7*100/F7,"")</f>
      </c>
      <c r="I7" s="84"/>
      <c r="J7" s="84"/>
      <c r="K7" s="85"/>
      <c r="L7" s="85"/>
      <c r="M7" s="85"/>
      <c r="N7" s="85">
        <f>IF(AND(L7&gt;0,M7&gt;0),M7*100/L7,"")</f>
      </c>
      <c r="O7" s="81"/>
      <c r="P7" s="81"/>
      <c r="Q7" s="81"/>
      <c r="R7" s="82"/>
      <c r="S7" s="83"/>
      <c r="T7" s="83"/>
      <c r="U7" s="83"/>
      <c r="V7" s="83">
        <f>IF(AND(T7&gt;0,U7&gt;0),U7*100/T7,"")</f>
      </c>
      <c r="W7" s="84"/>
      <c r="X7" s="84"/>
      <c r="Y7" s="85"/>
      <c r="Z7" s="85"/>
      <c r="AA7" s="85"/>
      <c r="AB7" s="86">
        <f>IF(AND(Z7&gt;0,AA7&gt;0),AA7*100/Z7,"")</f>
      </c>
      <c r="AC7" s="81"/>
      <c r="AD7" s="81"/>
      <c r="AE7" s="81"/>
      <c r="AF7" s="82"/>
      <c r="AG7" s="83"/>
      <c r="AH7" s="83"/>
      <c r="AI7" s="83"/>
      <c r="AJ7" s="83">
        <f>IF(AND(AH7&gt;0,AI7&gt;0),AI7*100/AH7,"")</f>
      </c>
      <c r="AK7" s="84"/>
      <c r="AL7" s="84"/>
      <c r="AM7" s="85"/>
      <c r="AN7" s="85"/>
      <c r="AO7" s="85"/>
      <c r="AP7" s="86">
        <f>IF(AND(AN7&gt;0,AO7&gt;0),AO7*100/AN7,"")</f>
      </c>
    </row>
    <row r="8" spans="1:42" s="87" customFormat="1" ht="11.25" customHeight="1">
      <c r="A8" s="81"/>
      <c r="B8" s="81"/>
      <c r="C8" s="81"/>
      <c r="D8" s="82"/>
      <c r="E8" s="83"/>
      <c r="F8" s="83"/>
      <c r="G8" s="83"/>
      <c r="H8" s="83"/>
      <c r="I8" s="83"/>
      <c r="J8" s="83"/>
      <c r="K8" s="83"/>
      <c r="L8" s="83"/>
      <c r="M8" s="83"/>
      <c r="N8" s="85"/>
      <c r="O8" s="81"/>
      <c r="P8" s="81"/>
      <c r="Q8" s="81"/>
      <c r="R8" s="82"/>
      <c r="S8" s="83"/>
      <c r="T8" s="83"/>
      <c r="U8" s="83"/>
      <c r="V8" s="83"/>
      <c r="W8" s="84"/>
      <c r="X8" s="84"/>
      <c r="Y8" s="85"/>
      <c r="Z8" s="85"/>
      <c r="AA8" s="85"/>
      <c r="AB8" s="86"/>
      <c r="AC8" s="81"/>
      <c r="AD8" s="81"/>
      <c r="AE8" s="81"/>
      <c r="AF8" s="82"/>
      <c r="AG8" s="83"/>
      <c r="AH8" s="83"/>
      <c r="AI8" s="83"/>
      <c r="AJ8" s="83"/>
      <c r="AK8" s="84"/>
      <c r="AL8" s="84"/>
      <c r="AM8" s="85"/>
      <c r="AN8" s="85"/>
      <c r="AO8" s="85"/>
      <c r="AP8" s="86"/>
    </row>
    <row r="9" spans="1:42" s="87" customFormat="1" ht="11.25" customHeight="1">
      <c r="A9" s="81" t="s">
        <v>119</v>
      </c>
      <c r="B9" s="81"/>
      <c r="C9" s="81"/>
      <c r="D9" s="97"/>
      <c r="E9" s="83"/>
      <c r="F9" s="83"/>
      <c r="G9" s="83"/>
      <c r="H9" s="83">
        <f aca="true" t="shared" si="0" ref="H9:H22">IF(AND(F9&gt;0,G9&gt;0),G9*100/F9,"")</f>
      </c>
      <c r="I9" s="84"/>
      <c r="J9" s="98"/>
      <c r="K9" s="85"/>
      <c r="L9" s="85"/>
      <c r="M9" s="85"/>
      <c r="N9" s="85">
        <f aca="true" t="shared" si="1" ref="N9:N22">IF(AND(L9&gt;0,M9&gt;0),M9*100/L9,"")</f>
      </c>
      <c r="O9" s="81" t="s">
        <v>133</v>
      </c>
      <c r="P9" s="81"/>
      <c r="Q9" s="81"/>
      <c r="R9" s="97"/>
      <c r="S9" s="83"/>
      <c r="T9" s="83"/>
      <c r="U9" s="83"/>
      <c r="V9" s="83">
        <f aca="true" t="shared" si="2" ref="V9:V18">IF(AND(T9&gt;0,U9&gt;0),U9*100/T9,"")</f>
      </c>
      <c r="W9" s="84"/>
      <c r="X9" s="98"/>
      <c r="Y9" s="85"/>
      <c r="Z9" s="85"/>
      <c r="AA9" s="85"/>
      <c r="AB9" s="86">
        <f aca="true" t="shared" si="3" ref="AB9:AB18">IF(AND(Z9&gt;0,AA9&gt;0),AA9*100/Z9,"")</f>
      </c>
      <c r="AC9" s="81" t="s">
        <v>119</v>
      </c>
      <c r="AD9" s="81"/>
      <c r="AE9" s="81"/>
      <c r="AF9" s="97"/>
      <c r="AG9" s="83"/>
      <c r="AH9" s="83"/>
      <c r="AI9" s="83"/>
      <c r="AJ9" s="83">
        <f aca="true" t="shared" si="4" ref="AJ9:AJ18">IF(AND(AH9&gt;0,AI9&gt;0),AI9*100/AH9,"")</f>
      </c>
      <c r="AK9" s="84"/>
      <c r="AL9" s="98"/>
      <c r="AM9" s="85"/>
      <c r="AN9" s="85"/>
      <c r="AO9" s="85"/>
      <c r="AP9" s="86">
        <f aca="true" t="shared" si="5" ref="AP9:AP18">IF(AND(AN9&gt;0,AO9&gt;0),AO9*100/AN9,"")</f>
      </c>
    </row>
    <row r="10" spans="1:42" s="87" customFormat="1" ht="11.25" customHeight="1">
      <c r="A10" s="81" t="s">
        <v>120</v>
      </c>
      <c r="B10" s="83"/>
      <c r="C10" s="83"/>
      <c r="D10" s="97">
        <v>9</v>
      </c>
      <c r="E10" s="89">
        <v>1828.423</v>
      </c>
      <c r="F10" s="89">
        <v>1800.3616459999998</v>
      </c>
      <c r="G10" s="89">
        <v>1647.2667349775786</v>
      </c>
      <c r="H10" s="89">
        <f t="shared" si="0"/>
        <v>91.49643565432736</v>
      </c>
      <c r="I10" s="85"/>
      <c r="J10" s="98">
        <v>9</v>
      </c>
      <c r="K10" s="86">
        <v>5437.736</v>
      </c>
      <c r="L10" s="86">
        <v>6913.501258119128</v>
      </c>
      <c r="M10" s="86">
        <v>3828.8247999999994</v>
      </c>
      <c r="N10" s="85">
        <f t="shared" si="1"/>
        <v>55.38184860389627</v>
      </c>
      <c r="O10" s="81" t="s">
        <v>300</v>
      </c>
      <c r="P10" s="83"/>
      <c r="Q10" s="83"/>
      <c r="R10" s="97">
        <v>6</v>
      </c>
      <c r="S10" s="89">
        <v>6.173</v>
      </c>
      <c r="T10" s="89">
        <v>6.124</v>
      </c>
      <c r="U10" s="89">
        <v>6.242190000000001</v>
      </c>
      <c r="V10" s="89">
        <f t="shared" si="2"/>
        <v>101.92994774657089</v>
      </c>
      <c r="W10" s="85"/>
      <c r="X10" s="98">
        <v>6</v>
      </c>
      <c r="Y10" s="86">
        <v>53.596000000000004</v>
      </c>
      <c r="Z10" s="86">
        <v>57.66525</v>
      </c>
      <c r="AA10" s="86">
        <v>61.89123588652482</v>
      </c>
      <c r="AB10" s="86">
        <f t="shared" si="3"/>
        <v>107.32847926008266</v>
      </c>
      <c r="AC10" s="81" t="s">
        <v>120</v>
      </c>
      <c r="AD10" s="83"/>
      <c r="AE10" s="83"/>
      <c r="AF10" s="97">
        <v>12</v>
      </c>
      <c r="AG10" s="89">
        <v>1800.3616459999998</v>
      </c>
      <c r="AH10" s="89">
        <v>1647.2667349775786</v>
      </c>
      <c r="AI10" s="89">
        <v>1632.039</v>
      </c>
      <c r="AJ10" s="89">
        <f t="shared" si="4"/>
        <v>99.07557563968012</v>
      </c>
      <c r="AK10" s="85"/>
      <c r="AL10" s="98">
        <v>9</v>
      </c>
      <c r="AM10" s="86">
        <v>6913.501258119128</v>
      </c>
      <c r="AN10" s="86">
        <v>3828.8247999999994</v>
      </c>
      <c r="AO10" s="86">
        <v>0</v>
      </c>
      <c r="AP10" s="86">
        <f t="shared" si="5"/>
      </c>
    </row>
    <row r="11" spans="1:42" s="87" customFormat="1" ht="11.25" customHeight="1">
      <c r="A11" s="81" t="s">
        <v>121</v>
      </c>
      <c r="B11" s="83"/>
      <c r="C11" s="83"/>
      <c r="D11" s="97">
        <v>9</v>
      </c>
      <c r="E11" s="89">
        <v>347.942</v>
      </c>
      <c r="F11" s="89">
        <v>448.795059</v>
      </c>
      <c r="G11" s="89">
        <v>424.3392650224215</v>
      </c>
      <c r="H11" s="89">
        <f t="shared" si="0"/>
        <v>94.55078805188485</v>
      </c>
      <c r="I11" s="85"/>
      <c r="J11" s="98">
        <v>9</v>
      </c>
      <c r="K11" s="86">
        <v>924.992</v>
      </c>
      <c r="L11" s="86">
        <v>1029.891939468258</v>
      </c>
      <c r="M11" s="86">
        <v>1159.9394</v>
      </c>
      <c r="N11" s="85">
        <f t="shared" si="1"/>
        <v>112.62729181072012</v>
      </c>
      <c r="O11" s="81" t="s">
        <v>301</v>
      </c>
      <c r="P11" s="83"/>
      <c r="Q11" s="83"/>
      <c r="R11" s="97">
        <v>8</v>
      </c>
      <c r="S11" s="186">
        <v>31.900000000000002</v>
      </c>
      <c r="T11" s="186">
        <v>31.8</v>
      </c>
      <c r="U11" s="186">
        <v>37.2</v>
      </c>
      <c r="V11" s="89">
        <f t="shared" si="2"/>
        <v>116.9811320754717</v>
      </c>
      <c r="W11" s="85"/>
      <c r="X11" s="98">
        <v>12</v>
      </c>
      <c r="Y11" s="86">
        <v>7.633000000000001</v>
      </c>
      <c r="Z11" s="86">
        <v>7.673</v>
      </c>
      <c r="AA11" s="86">
        <v>9.086</v>
      </c>
      <c r="AB11" s="86">
        <f t="shared" si="3"/>
        <v>118.41522220774144</v>
      </c>
      <c r="AC11" s="81" t="s">
        <v>121</v>
      </c>
      <c r="AD11" s="83"/>
      <c r="AE11" s="83"/>
      <c r="AF11" s="97">
        <v>12</v>
      </c>
      <c r="AG11" s="89">
        <v>448.795059</v>
      </c>
      <c r="AH11" s="89">
        <v>424.3392650224215</v>
      </c>
      <c r="AI11" s="89">
        <v>390.341</v>
      </c>
      <c r="AJ11" s="89">
        <f t="shared" si="4"/>
        <v>91.98795213527433</v>
      </c>
      <c r="AK11" s="85"/>
      <c r="AL11" s="98">
        <v>9</v>
      </c>
      <c r="AM11" s="86">
        <v>1029.891939468258</v>
      </c>
      <c r="AN11" s="86">
        <v>1159.9394</v>
      </c>
      <c r="AO11" s="86">
        <v>0</v>
      </c>
      <c r="AP11" s="86">
        <f t="shared" si="5"/>
      </c>
    </row>
    <row r="12" spans="1:42" ht="11.25">
      <c r="A12" s="81" t="s">
        <v>122</v>
      </c>
      <c r="B12" s="83"/>
      <c r="C12" s="83"/>
      <c r="D12" s="97">
        <v>9</v>
      </c>
      <c r="E12" s="89">
        <v>2176.365</v>
      </c>
      <c r="F12" s="89">
        <v>2249.156705</v>
      </c>
      <c r="G12" s="89">
        <v>2071.606</v>
      </c>
      <c r="H12" s="89">
        <f t="shared" si="0"/>
        <v>92.10589886399225</v>
      </c>
      <c r="I12" s="85"/>
      <c r="J12" s="98">
        <v>9</v>
      </c>
      <c r="K12" s="86">
        <v>6362.727999999999</v>
      </c>
      <c r="L12" s="86">
        <v>7943.393197587387</v>
      </c>
      <c r="M12" s="86">
        <v>4988.7642000000005</v>
      </c>
      <c r="N12" s="85">
        <f t="shared" si="1"/>
        <v>62.80394380471077</v>
      </c>
      <c r="O12" s="81" t="s">
        <v>136</v>
      </c>
      <c r="P12" s="83"/>
      <c r="Q12" s="83"/>
      <c r="R12" s="97">
        <v>10</v>
      </c>
      <c r="S12" s="89">
        <v>2.291</v>
      </c>
      <c r="T12" s="89">
        <v>2.297</v>
      </c>
      <c r="U12" s="89">
        <v>2.128</v>
      </c>
      <c r="V12" s="89">
        <f t="shared" si="2"/>
        <v>92.64257727470614</v>
      </c>
      <c r="W12" s="85"/>
      <c r="X12" s="98">
        <v>3</v>
      </c>
      <c r="Y12" s="86">
        <v>63.882</v>
      </c>
      <c r="Z12" s="86">
        <v>64.228</v>
      </c>
      <c r="AA12" s="86">
        <v>57.5935</v>
      </c>
      <c r="AB12" s="86">
        <f t="shared" si="3"/>
        <v>89.67039297502647</v>
      </c>
      <c r="AC12" s="81" t="s">
        <v>122</v>
      </c>
      <c r="AD12" s="83"/>
      <c r="AE12" s="83"/>
      <c r="AF12" s="97">
        <v>12</v>
      </c>
      <c r="AG12" s="89">
        <v>2249.156705</v>
      </c>
      <c r="AH12" s="89">
        <v>2071.606</v>
      </c>
      <c r="AI12" s="89">
        <v>2022.38</v>
      </c>
      <c r="AJ12" s="89">
        <f t="shared" si="4"/>
        <v>97.62377594967381</v>
      </c>
      <c r="AK12" s="85"/>
      <c r="AL12" s="98">
        <v>9</v>
      </c>
      <c r="AM12" s="86">
        <v>7943.393197587387</v>
      </c>
      <c r="AN12" s="86">
        <v>4988.7642000000005</v>
      </c>
      <c r="AO12" s="86">
        <v>0</v>
      </c>
      <c r="AP12" s="86">
        <f t="shared" si="5"/>
      </c>
    </row>
    <row r="13" spans="1:42" s="66" customFormat="1" ht="11.25" customHeight="1">
      <c r="A13" s="81" t="s">
        <v>123</v>
      </c>
      <c r="B13" s="83"/>
      <c r="C13" s="83"/>
      <c r="D13" s="97">
        <v>9</v>
      </c>
      <c r="E13" s="89">
        <v>368.434</v>
      </c>
      <c r="F13" s="89">
        <v>304.46180409640374</v>
      </c>
      <c r="G13" s="89">
        <v>281.0767</v>
      </c>
      <c r="H13" s="89">
        <f t="shared" si="0"/>
        <v>92.31919939323517</v>
      </c>
      <c r="I13" s="85"/>
      <c r="J13" s="98">
        <v>9</v>
      </c>
      <c r="K13" s="86">
        <v>809.3000000000001</v>
      </c>
      <c r="L13" s="86">
        <v>808.4203088265292</v>
      </c>
      <c r="M13" s="86">
        <v>568.9785</v>
      </c>
      <c r="N13" s="85">
        <f t="shared" si="1"/>
        <v>70.38151983414502</v>
      </c>
      <c r="O13" s="81" t="s">
        <v>180</v>
      </c>
      <c r="P13" s="83"/>
      <c r="Q13" s="83"/>
      <c r="R13" s="97">
        <v>11</v>
      </c>
      <c r="S13" s="89">
        <v>3.717</v>
      </c>
      <c r="T13" s="89">
        <v>4.443</v>
      </c>
      <c r="U13" s="89">
        <v>4.83045</v>
      </c>
      <c r="V13" s="89">
        <f t="shared" si="2"/>
        <v>108.72045914922352</v>
      </c>
      <c r="W13" s="85"/>
      <c r="X13" s="98">
        <v>12</v>
      </c>
      <c r="Y13" s="86">
        <v>66.989</v>
      </c>
      <c r="Z13" s="86">
        <v>82.0319958</v>
      </c>
      <c r="AA13" s="86">
        <v>87.87500000000001</v>
      </c>
      <c r="AB13" s="86">
        <f t="shared" si="3"/>
        <v>107.1228355997161</v>
      </c>
      <c r="AC13" s="81" t="s">
        <v>123</v>
      </c>
      <c r="AD13" s="83"/>
      <c r="AE13" s="83"/>
      <c r="AF13" s="97">
        <v>12</v>
      </c>
      <c r="AG13" s="89">
        <v>304.46180409640374</v>
      </c>
      <c r="AH13" s="89">
        <v>281.0767</v>
      </c>
      <c r="AI13" s="89">
        <v>269.818</v>
      </c>
      <c r="AJ13" s="89">
        <f t="shared" si="4"/>
        <v>95.99443852870053</v>
      </c>
      <c r="AK13" s="85"/>
      <c r="AL13" s="98">
        <v>9</v>
      </c>
      <c r="AM13" s="86">
        <v>808.4203088265292</v>
      </c>
      <c r="AN13" s="86">
        <v>568.9785</v>
      </c>
      <c r="AO13" s="86">
        <v>0</v>
      </c>
      <c r="AP13" s="86">
        <f t="shared" si="5"/>
      </c>
    </row>
    <row r="14" spans="1:42" s="66" customFormat="1" ht="11.25" customHeight="1">
      <c r="A14" s="81" t="s">
        <v>124</v>
      </c>
      <c r="B14" s="83"/>
      <c r="C14" s="83"/>
      <c r="D14" s="97">
        <v>9</v>
      </c>
      <c r="E14" s="89">
        <v>2230.462</v>
      </c>
      <c r="F14" s="89">
        <v>2265.187867403596</v>
      </c>
      <c r="G14" s="89">
        <v>2316.4923</v>
      </c>
      <c r="H14" s="89">
        <f t="shared" si="0"/>
        <v>102.26490850205771</v>
      </c>
      <c r="I14" s="85"/>
      <c r="J14" s="98">
        <v>9</v>
      </c>
      <c r="K14" s="86">
        <v>5895.8060000000005</v>
      </c>
      <c r="L14" s="86">
        <v>8481.336373148499</v>
      </c>
      <c r="M14" s="86">
        <v>5370.631249999999</v>
      </c>
      <c r="N14" s="85">
        <f t="shared" si="1"/>
        <v>63.32293654810295</v>
      </c>
      <c r="O14" s="81" t="s">
        <v>302</v>
      </c>
      <c r="P14" s="83"/>
      <c r="Q14" s="83"/>
      <c r="R14" s="97">
        <v>5</v>
      </c>
      <c r="S14" s="186">
        <v>48.998000000000005</v>
      </c>
      <c r="T14" s="186">
        <v>45.838</v>
      </c>
      <c r="U14" s="186">
        <v>43.397000000000006</v>
      </c>
      <c r="V14" s="89">
        <f t="shared" si="2"/>
        <v>94.67472402809896</v>
      </c>
      <c r="W14" s="85"/>
      <c r="X14" s="98">
        <v>6</v>
      </c>
      <c r="Y14" s="86">
        <v>140.54000000000002</v>
      </c>
      <c r="Z14" s="86">
        <v>132.745</v>
      </c>
      <c r="AA14" s="86">
        <v>131.71</v>
      </c>
      <c r="AB14" s="86">
        <f t="shared" si="3"/>
        <v>99.2203096161814</v>
      </c>
      <c r="AC14" s="81" t="s">
        <v>124</v>
      </c>
      <c r="AD14" s="83"/>
      <c r="AE14" s="83"/>
      <c r="AF14" s="97">
        <v>12</v>
      </c>
      <c r="AG14" s="89">
        <v>2265.187867403596</v>
      </c>
      <c r="AH14" s="89">
        <v>2316.4923</v>
      </c>
      <c r="AI14" s="89">
        <v>2305.8565</v>
      </c>
      <c r="AJ14" s="89">
        <f t="shared" si="4"/>
        <v>99.54086616217114</v>
      </c>
      <c r="AK14" s="85"/>
      <c r="AL14" s="98">
        <v>9</v>
      </c>
      <c r="AM14" s="86">
        <v>8481.336373148499</v>
      </c>
      <c r="AN14" s="86">
        <v>5370.631249999999</v>
      </c>
      <c r="AO14" s="86">
        <v>0</v>
      </c>
      <c r="AP14" s="86">
        <f t="shared" si="5"/>
      </c>
    </row>
    <row r="15" spans="1:42" s="66" customFormat="1" ht="11.25">
      <c r="A15" s="81" t="s">
        <v>125</v>
      </c>
      <c r="B15" s="83"/>
      <c r="C15" s="83"/>
      <c r="D15" s="97">
        <v>9</v>
      </c>
      <c r="E15" s="89">
        <v>2598.896</v>
      </c>
      <c r="F15" s="89">
        <v>2569.6496715000003</v>
      </c>
      <c r="G15" s="89">
        <v>2597.569</v>
      </c>
      <c r="H15" s="89">
        <f t="shared" si="0"/>
        <v>101.08650330080606</v>
      </c>
      <c r="I15" s="85"/>
      <c r="J15" s="98">
        <v>9</v>
      </c>
      <c r="K15" s="86">
        <v>6705.106</v>
      </c>
      <c r="L15" s="86">
        <v>9289.75668197503</v>
      </c>
      <c r="M15" s="86">
        <v>5939.60975</v>
      </c>
      <c r="N15" s="85">
        <f t="shared" si="1"/>
        <v>63.937193979737486</v>
      </c>
      <c r="O15" s="81" t="s">
        <v>303</v>
      </c>
      <c r="P15" s="83"/>
      <c r="Q15" s="83"/>
      <c r="R15" s="97">
        <v>5</v>
      </c>
      <c r="S15" s="186">
        <v>9.182</v>
      </c>
      <c r="T15" s="186">
        <v>9.431999999999999</v>
      </c>
      <c r="U15" s="186">
        <v>9.25</v>
      </c>
      <c r="V15" s="89">
        <f t="shared" si="2"/>
        <v>98.07039864291774</v>
      </c>
      <c r="W15" s="85"/>
      <c r="X15" s="98">
        <v>6</v>
      </c>
      <c r="Y15" s="86">
        <v>14.645000000000003</v>
      </c>
      <c r="Z15" s="86">
        <v>16.215</v>
      </c>
      <c r="AA15" s="86">
        <v>16.176</v>
      </c>
      <c r="AB15" s="86">
        <f t="shared" si="3"/>
        <v>99.75948196114709</v>
      </c>
      <c r="AC15" s="81" t="s">
        <v>125</v>
      </c>
      <c r="AD15" s="83"/>
      <c r="AE15" s="83"/>
      <c r="AF15" s="97">
        <v>12</v>
      </c>
      <c r="AG15" s="89">
        <v>2569.6496715000003</v>
      </c>
      <c r="AH15" s="89">
        <v>2597.569</v>
      </c>
      <c r="AI15" s="89">
        <v>2575.593</v>
      </c>
      <c r="AJ15" s="89">
        <f t="shared" si="4"/>
        <v>99.15397820038659</v>
      </c>
      <c r="AK15" s="85"/>
      <c r="AL15" s="98">
        <v>9</v>
      </c>
      <c r="AM15" s="86">
        <v>9289.75668197503</v>
      </c>
      <c r="AN15" s="86">
        <v>5939.60975</v>
      </c>
      <c r="AO15" s="86">
        <v>0</v>
      </c>
      <c r="AP15" s="86">
        <f t="shared" si="5"/>
      </c>
    </row>
    <row r="16" spans="1:42" s="66" customFormat="1" ht="11.25">
      <c r="A16" s="81" t="s">
        <v>126</v>
      </c>
      <c r="B16" s="83"/>
      <c r="C16" s="83"/>
      <c r="D16" s="97">
        <v>9</v>
      </c>
      <c r="E16" s="89">
        <v>483.727</v>
      </c>
      <c r="F16" s="89">
        <v>500.93625549999996</v>
      </c>
      <c r="G16" s="89">
        <v>558.224</v>
      </c>
      <c r="H16" s="89">
        <f t="shared" si="0"/>
        <v>111.4361346121413</v>
      </c>
      <c r="I16" s="85"/>
      <c r="J16" s="98">
        <v>9</v>
      </c>
      <c r="K16" s="86">
        <v>781.0479999999999</v>
      </c>
      <c r="L16" s="86">
        <v>1115.700360129066</v>
      </c>
      <c r="M16" s="86">
        <v>872.1093999999999</v>
      </c>
      <c r="N16" s="85">
        <f t="shared" si="1"/>
        <v>78.16699099201804</v>
      </c>
      <c r="O16" s="81" t="s">
        <v>181</v>
      </c>
      <c r="P16" s="83"/>
      <c r="Q16" s="83"/>
      <c r="R16" s="97">
        <v>10</v>
      </c>
      <c r="S16" s="89">
        <v>25.599</v>
      </c>
      <c r="T16" s="89">
        <v>28.688</v>
      </c>
      <c r="U16" s="89">
        <v>29.736</v>
      </c>
      <c r="V16" s="89">
        <f t="shared" si="2"/>
        <v>103.65309537088679</v>
      </c>
      <c r="W16" s="85"/>
      <c r="X16" s="98">
        <v>12</v>
      </c>
      <c r="Y16" s="86">
        <v>452.1719999999999</v>
      </c>
      <c r="Z16" s="86">
        <v>481.84289428955225</v>
      </c>
      <c r="AA16" s="86">
        <v>503.54699999999997</v>
      </c>
      <c r="AB16" s="86">
        <f t="shared" si="3"/>
        <v>104.50439468292858</v>
      </c>
      <c r="AC16" s="81" t="s">
        <v>126</v>
      </c>
      <c r="AD16" s="83"/>
      <c r="AE16" s="83"/>
      <c r="AF16" s="97">
        <v>12</v>
      </c>
      <c r="AG16" s="89">
        <v>500.93625549999996</v>
      </c>
      <c r="AH16" s="89">
        <v>558.224</v>
      </c>
      <c r="AI16" s="89">
        <v>544.245</v>
      </c>
      <c r="AJ16" s="89">
        <f t="shared" si="4"/>
        <v>97.49580813436899</v>
      </c>
      <c r="AK16" s="85"/>
      <c r="AL16" s="98">
        <v>9</v>
      </c>
      <c r="AM16" s="86">
        <v>1115.700360129066</v>
      </c>
      <c r="AN16" s="86">
        <v>872.1093999999999</v>
      </c>
      <c r="AO16" s="86">
        <v>0</v>
      </c>
      <c r="AP16" s="86">
        <f t="shared" si="5"/>
      </c>
    </row>
    <row r="17" spans="1:42" s="66" customFormat="1" ht="12" customHeight="1">
      <c r="A17" s="81" t="s">
        <v>127</v>
      </c>
      <c r="B17" s="83"/>
      <c r="C17" s="83"/>
      <c r="D17" s="97">
        <v>9</v>
      </c>
      <c r="E17" s="89">
        <v>146.625</v>
      </c>
      <c r="F17" s="89">
        <v>156.2999585</v>
      </c>
      <c r="G17" s="89">
        <v>107.635</v>
      </c>
      <c r="H17" s="89">
        <f t="shared" si="0"/>
        <v>68.86438168823953</v>
      </c>
      <c r="I17" s="85"/>
      <c r="J17" s="98">
        <v>9</v>
      </c>
      <c r="K17" s="86">
        <v>281.366</v>
      </c>
      <c r="L17" s="86">
        <v>390.44063700011907</v>
      </c>
      <c r="M17" s="86">
        <v>131.784</v>
      </c>
      <c r="N17" s="85">
        <f t="shared" si="1"/>
        <v>33.75263420645423</v>
      </c>
      <c r="O17" s="81" t="s">
        <v>137</v>
      </c>
      <c r="P17" s="83"/>
      <c r="Q17" s="83"/>
      <c r="R17" s="97">
        <v>5</v>
      </c>
      <c r="S17" s="89">
        <v>1.776</v>
      </c>
      <c r="T17" s="89">
        <v>1.841</v>
      </c>
      <c r="U17" s="89">
        <v>1.734</v>
      </c>
      <c r="V17" s="89">
        <f t="shared" si="2"/>
        <v>94.18794133623031</v>
      </c>
      <c r="W17" s="85"/>
      <c r="X17" s="98">
        <v>5</v>
      </c>
      <c r="Y17" s="86">
        <v>96.18100000000001</v>
      </c>
      <c r="Z17" s="86">
        <v>98.74000000000001</v>
      </c>
      <c r="AA17" s="86">
        <v>89.07799999999999</v>
      </c>
      <c r="AB17" s="86">
        <f t="shared" si="3"/>
        <v>90.21470528661129</v>
      </c>
      <c r="AC17" s="81" t="s">
        <v>127</v>
      </c>
      <c r="AD17" s="83"/>
      <c r="AE17" s="83"/>
      <c r="AF17" s="97">
        <v>12</v>
      </c>
      <c r="AG17" s="89">
        <v>156.2999585</v>
      </c>
      <c r="AH17" s="89">
        <v>107.635</v>
      </c>
      <c r="AI17" s="89">
        <v>125.417</v>
      </c>
      <c r="AJ17" s="89">
        <f t="shared" si="4"/>
        <v>116.52064848794537</v>
      </c>
      <c r="AK17" s="85"/>
      <c r="AL17" s="98">
        <v>9</v>
      </c>
      <c r="AM17" s="86">
        <v>390.44063700011907</v>
      </c>
      <c r="AN17" s="86">
        <v>131.784</v>
      </c>
      <c r="AO17" s="86">
        <v>0</v>
      </c>
      <c r="AP17" s="86">
        <f t="shared" si="5"/>
      </c>
    </row>
    <row r="18" spans="1:42" s="87" customFormat="1" ht="11.25" customHeight="1">
      <c r="A18" s="81" t="s">
        <v>128</v>
      </c>
      <c r="B18" s="83"/>
      <c r="C18" s="83"/>
      <c r="D18" s="97">
        <v>9</v>
      </c>
      <c r="E18" s="89">
        <v>215.62</v>
      </c>
      <c r="F18" s="89">
        <v>222.219096</v>
      </c>
      <c r="G18" s="89">
        <v>190.021</v>
      </c>
      <c r="H18" s="89">
        <f t="shared" si="0"/>
        <v>85.51065296386588</v>
      </c>
      <c r="I18" s="85"/>
      <c r="J18" s="98">
        <v>9</v>
      </c>
      <c r="K18" s="86">
        <v>449.983</v>
      </c>
      <c r="L18" s="86">
        <v>540.8342492667418</v>
      </c>
      <c r="M18" s="86">
        <v>349.32000000000005</v>
      </c>
      <c r="N18" s="85">
        <f t="shared" si="1"/>
        <v>64.58910479016536</v>
      </c>
      <c r="O18" s="81" t="s">
        <v>138</v>
      </c>
      <c r="P18" s="83"/>
      <c r="Q18" s="83"/>
      <c r="R18" s="97">
        <v>3</v>
      </c>
      <c r="S18" s="89">
        <v>8.095</v>
      </c>
      <c r="T18" s="89">
        <v>8.066</v>
      </c>
      <c r="U18" s="89">
        <v>8.133</v>
      </c>
      <c r="V18" s="89">
        <f t="shared" si="2"/>
        <v>100.83064716092238</v>
      </c>
      <c r="W18" s="85"/>
      <c r="X18" s="98">
        <v>6</v>
      </c>
      <c r="Y18" s="86">
        <v>705.2230000000001</v>
      </c>
      <c r="Z18" s="86">
        <v>720.4646448055717</v>
      </c>
      <c r="AA18" s="86">
        <v>610.779</v>
      </c>
      <c r="AB18" s="86">
        <f t="shared" si="3"/>
        <v>84.77570751092554</v>
      </c>
      <c r="AC18" s="81" t="s">
        <v>128</v>
      </c>
      <c r="AD18" s="83"/>
      <c r="AE18" s="83"/>
      <c r="AF18" s="97">
        <v>12</v>
      </c>
      <c r="AG18" s="89">
        <v>222.219096</v>
      </c>
      <c r="AH18" s="89">
        <v>190.021</v>
      </c>
      <c r="AI18" s="89">
        <v>190.12</v>
      </c>
      <c r="AJ18" s="89">
        <f t="shared" si="4"/>
        <v>100.05209950479158</v>
      </c>
      <c r="AK18" s="85"/>
      <c r="AL18" s="98">
        <v>9</v>
      </c>
      <c r="AM18" s="86">
        <v>540.8342492667418</v>
      </c>
      <c r="AN18" s="86">
        <v>349.32000000000005</v>
      </c>
      <c r="AO18" s="86">
        <v>0</v>
      </c>
      <c r="AP18" s="86">
        <f t="shared" si="5"/>
      </c>
    </row>
    <row r="19" spans="1:42" s="87" customFormat="1" ht="11.25" customHeight="1">
      <c r="A19" s="81" t="s">
        <v>286</v>
      </c>
      <c r="B19" s="83"/>
      <c r="C19" s="83"/>
      <c r="D19" s="97">
        <v>9</v>
      </c>
      <c r="E19" s="89">
        <f>E12+E15+E16+E17+E18</f>
        <v>5621.233</v>
      </c>
      <c r="F19" s="89">
        <f>F12+F15+F16+F17+F18</f>
        <v>5698.2616865</v>
      </c>
      <c r="G19" s="89">
        <f>G12+G15+G16+G17+G18</f>
        <v>5525.055</v>
      </c>
      <c r="H19" s="89">
        <f t="shared" si="0"/>
        <v>96.96035921076859</v>
      </c>
      <c r="I19" s="85"/>
      <c r="J19" s="98">
        <v>9</v>
      </c>
      <c r="K19" s="89">
        <f>K12+K15+K16+K17+K18</f>
        <v>14580.231</v>
      </c>
      <c r="L19" s="89">
        <f>L12+L15+L16+L17+L18</f>
        <v>19280.125125958348</v>
      </c>
      <c r="M19" s="89">
        <f>M12+M15+M16+M17+M18</f>
        <v>12281.58735</v>
      </c>
      <c r="N19" s="85">
        <f t="shared" si="1"/>
        <v>63.70076578737724</v>
      </c>
      <c r="O19" s="81" t="s">
        <v>304</v>
      </c>
      <c r="P19" s="83"/>
      <c r="Q19" s="83"/>
      <c r="R19" s="97">
        <v>6</v>
      </c>
      <c r="S19" s="186">
        <v>5.1</v>
      </c>
      <c r="T19" s="186">
        <v>6</v>
      </c>
      <c r="U19" s="186">
        <v>5.800000000000001</v>
      </c>
      <c r="V19" s="89">
        <f aca="true" t="shared" si="6" ref="V19:V26">IF(AND(T19&gt;0,U19&gt;0),U19*100/T19,"")</f>
        <v>96.66666666666669</v>
      </c>
      <c r="W19" s="85"/>
      <c r="X19" s="98">
        <v>11</v>
      </c>
      <c r="Y19" s="86">
        <v>0.553</v>
      </c>
      <c r="Z19" s="86">
        <v>0.6549999999999999</v>
      </c>
      <c r="AA19" s="86">
        <v>0.625</v>
      </c>
      <c r="AB19" s="86">
        <f aca="true" t="shared" si="7" ref="AB19:AB26">IF(AND(Z19&gt;0,AA19&gt;0),AA19*100/Z19,"")</f>
        <v>95.41984732824429</v>
      </c>
      <c r="AC19" s="81"/>
      <c r="AD19" s="83"/>
      <c r="AE19" s="83"/>
      <c r="AF19" s="97"/>
      <c r="AG19" s="89"/>
      <c r="AH19" s="89"/>
      <c r="AI19" s="89"/>
      <c r="AJ19" s="89"/>
      <c r="AK19" s="85"/>
      <c r="AL19" s="98"/>
      <c r="AM19" s="86"/>
      <c r="AN19" s="86"/>
      <c r="AO19" s="86"/>
      <c r="AP19" s="86"/>
    </row>
    <row r="20" spans="1:42" s="87" customFormat="1" ht="11.25" customHeight="1">
      <c r="A20" s="81" t="s">
        <v>143</v>
      </c>
      <c r="B20" s="83"/>
      <c r="C20" s="83"/>
      <c r="D20" s="97">
        <v>7</v>
      </c>
      <c r="E20" s="89">
        <v>398.257</v>
      </c>
      <c r="F20" s="89">
        <v>353.2401185</v>
      </c>
      <c r="G20" s="89">
        <v>337.91744</v>
      </c>
      <c r="H20" s="89">
        <f t="shared" si="0"/>
        <v>95.66224851099409</v>
      </c>
      <c r="I20" s="85"/>
      <c r="J20" s="98">
        <v>11</v>
      </c>
      <c r="K20" s="86">
        <v>4565.119369999999</v>
      </c>
      <c r="L20" s="86">
        <v>3919.57386944025</v>
      </c>
      <c r="M20" s="86">
        <v>3754.171</v>
      </c>
      <c r="N20" s="85">
        <f t="shared" si="1"/>
        <v>95.78008031102955</v>
      </c>
      <c r="O20" s="81" t="s">
        <v>139</v>
      </c>
      <c r="P20" s="83"/>
      <c r="Q20" s="83"/>
      <c r="R20" s="97">
        <v>4</v>
      </c>
      <c r="S20" s="89">
        <v>3.836</v>
      </c>
      <c r="T20" s="89">
        <v>3.985</v>
      </c>
      <c r="U20" s="89">
        <v>3.63692</v>
      </c>
      <c r="V20" s="89">
        <f t="shared" si="6"/>
        <v>91.26524466750314</v>
      </c>
      <c r="W20" s="85"/>
      <c r="X20" s="98">
        <v>8</v>
      </c>
      <c r="Y20" s="86">
        <v>244.54</v>
      </c>
      <c r="Z20" s="86">
        <v>238.08264</v>
      </c>
      <c r="AA20" s="86">
        <v>227.48100000000002</v>
      </c>
      <c r="AB20" s="86">
        <f t="shared" si="7"/>
        <v>95.54707558686346</v>
      </c>
      <c r="AC20" s="81" t="s">
        <v>129</v>
      </c>
      <c r="AD20" s="83"/>
      <c r="AE20" s="83"/>
      <c r="AF20" s="97"/>
      <c r="AG20" s="89"/>
      <c r="AH20" s="89"/>
      <c r="AI20" s="89"/>
      <c r="AJ20" s="89"/>
      <c r="AK20" s="85"/>
      <c r="AL20" s="98"/>
      <c r="AM20" s="86"/>
      <c r="AN20" s="86"/>
      <c r="AO20" s="86"/>
      <c r="AP20" s="86"/>
    </row>
    <row r="21" spans="1:42" s="87" customFormat="1" ht="11.25" customHeight="1">
      <c r="A21" s="81" t="s">
        <v>144</v>
      </c>
      <c r="B21" s="83"/>
      <c r="C21" s="83"/>
      <c r="D21" s="97">
        <v>12</v>
      </c>
      <c r="E21" s="89">
        <v>8.375</v>
      </c>
      <c r="F21" s="89">
        <v>8.960619</v>
      </c>
      <c r="G21" s="89">
        <v>7.439</v>
      </c>
      <c r="H21" s="89">
        <f t="shared" si="0"/>
        <v>83.01881823119587</v>
      </c>
      <c r="I21" s="85"/>
      <c r="J21" s="98">
        <v>12</v>
      </c>
      <c r="K21" s="86">
        <v>50.33500000000001</v>
      </c>
      <c r="L21" s="86">
        <v>52.360440729032256</v>
      </c>
      <c r="M21" s="86">
        <v>42.89</v>
      </c>
      <c r="N21" s="85">
        <f t="shared" si="1"/>
        <v>81.91298507580899</v>
      </c>
      <c r="O21" s="81" t="s">
        <v>182</v>
      </c>
      <c r="P21" s="83"/>
      <c r="Q21" s="83"/>
      <c r="R21" s="97">
        <v>5</v>
      </c>
      <c r="S21" s="89">
        <v>2.885</v>
      </c>
      <c r="T21" s="89">
        <v>3.058</v>
      </c>
      <c r="U21" s="89">
        <v>3.3870536</v>
      </c>
      <c r="V21" s="89">
        <f t="shared" si="6"/>
        <v>110.76041857423154</v>
      </c>
      <c r="W21" s="85"/>
      <c r="X21" s="98">
        <v>11</v>
      </c>
      <c r="Y21" s="86">
        <v>82.708</v>
      </c>
      <c r="Z21" s="86">
        <v>102.8493</v>
      </c>
      <c r="AA21" s="86">
        <v>103.096</v>
      </c>
      <c r="AB21" s="86">
        <f t="shared" si="7"/>
        <v>100.23986551196751</v>
      </c>
      <c r="AC21" s="81" t="s">
        <v>130</v>
      </c>
      <c r="AD21" s="83"/>
      <c r="AE21" s="83"/>
      <c r="AF21" s="97">
        <v>12</v>
      </c>
      <c r="AG21" s="89">
        <v>4.308</v>
      </c>
      <c r="AH21" s="89">
        <v>3.969</v>
      </c>
      <c r="AI21" s="89">
        <v>3.913</v>
      </c>
      <c r="AJ21" s="89">
        <f>IF(AND(AH21&gt;0,AI21&gt;0),AI21*100/AH21,"")</f>
        <v>98.58906525573191</v>
      </c>
      <c r="AK21" s="85"/>
      <c r="AL21" s="98">
        <v>4</v>
      </c>
      <c r="AM21" s="86">
        <v>105.5155</v>
      </c>
      <c r="AN21" s="86">
        <v>96.383</v>
      </c>
      <c r="AO21" s="86">
        <v>0</v>
      </c>
      <c r="AP21" s="86">
        <f>IF(AND(AN21&gt;0,AO21&gt;0),AO21*100/AN21,"")</f>
      </c>
    </row>
    <row r="22" spans="1:42" s="87" customFormat="1" ht="11.25" customHeight="1">
      <c r="A22" s="81" t="s">
        <v>291</v>
      </c>
      <c r="B22" s="83"/>
      <c r="C22" s="83"/>
      <c r="D22" s="97">
        <v>11</v>
      </c>
      <c r="E22" s="89">
        <v>109.29</v>
      </c>
      <c r="F22" s="89">
        <v>109.325</v>
      </c>
      <c r="G22" s="89">
        <v>107.934</v>
      </c>
      <c r="H22" s="89">
        <f t="shared" si="0"/>
        <v>98.72764692430825</v>
      </c>
      <c r="I22" s="85"/>
      <c r="J22" s="98">
        <v>11</v>
      </c>
      <c r="K22" s="86">
        <v>847.0260000000001</v>
      </c>
      <c r="L22" s="86">
        <v>821.4639999999999</v>
      </c>
      <c r="M22" s="86">
        <v>805.3590000000002</v>
      </c>
      <c r="N22" s="85">
        <f t="shared" si="1"/>
        <v>98.0394758626063</v>
      </c>
      <c r="O22" s="81" t="s">
        <v>140</v>
      </c>
      <c r="P22" s="83"/>
      <c r="Q22" s="83"/>
      <c r="R22" s="97">
        <v>5</v>
      </c>
      <c r="S22" s="89">
        <v>10.717</v>
      </c>
      <c r="T22" s="89">
        <v>10.899</v>
      </c>
      <c r="U22" s="89">
        <v>11.489253000000001</v>
      </c>
      <c r="V22" s="89">
        <f t="shared" si="6"/>
        <v>105.41566198733831</v>
      </c>
      <c r="W22" s="85"/>
      <c r="X22" s="98">
        <v>10</v>
      </c>
      <c r="Y22" s="86">
        <v>543.1949999999999</v>
      </c>
      <c r="Z22" s="86">
        <v>574.58975</v>
      </c>
      <c r="AA22" s="86">
        <v>591.8580000000001</v>
      </c>
      <c r="AB22" s="86">
        <f t="shared" si="7"/>
        <v>103.00531814220494</v>
      </c>
      <c r="AC22" s="81"/>
      <c r="AD22" s="83"/>
      <c r="AE22" s="83"/>
      <c r="AF22" s="97"/>
      <c r="AG22" s="89"/>
      <c r="AH22" s="89"/>
      <c r="AI22" s="89"/>
      <c r="AJ22" s="89"/>
      <c r="AK22" s="85"/>
      <c r="AL22" s="98"/>
      <c r="AM22" s="86"/>
      <c r="AN22" s="86"/>
      <c r="AO22" s="86"/>
      <c r="AP22" s="86"/>
    </row>
    <row r="23" spans="1:42" s="87" customFormat="1" ht="11.25" customHeight="1">
      <c r="A23" s="81"/>
      <c r="B23" s="83"/>
      <c r="C23" s="83"/>
      <c r="D23" s="97"/>
      <c r="E23" s="89"/>
      <c r="F23" s="89"/>
      <c r="G23" s="89"/>
      <c r="H23" s="89"/>
      <c r="I23" s="85"/>
      <c r="J23" s="98"/>
      <c r="K23" s="86"/>
      <c r="L23" s="86"/>
      <c r="M23" s="86"/>
      <c r="N23" s="85"/>
      <c r="O23" s="81" t="s">
        <v>183</v>
      </c>
      <c r="P23" s="83"/>
      <c r="Q23" s="83"/>
      <c r="R23" s="97">
        <v>5</v>
      </c>
      <c r="S23" s="89">
        <v>6.692</v>
      </c>
      <c r="T23" s="89">
        <v>6.662</v>
      </c>
      <c r="U23" s="89">
        <v>6.761845999999999</v>
      </c>
      <c r="V23" s="89">
        <f t="shared" si="6"/>
        <v>101.49873911738216</v>
      </c>
      <c r="W23" s="85"/>
      <c r="X23" s="98">
        <v>9</v>
      </c>
      <c r="Y23" s="86">
        <v>410.86499999999995</v>
      </c>
      <c r="Z23" s="86">
        <v>401.219</v>
      </c>
      <c r="AA23" s="86">
        <v>388.025</v>
      </c>
      <c r="AB23" s="86">
        <f t="shared" si="7"/>
        <v>96.71152163780877</v>
      </c>
      <c r="AC23" s="81" t="s">
        <v>131</v>
      </c>
      <c r="AD23" s="83"/>
      <c r="AE23" s="83"/>
      <c r="AF23" s="97"/>
      <c r="AG23" s="89"/>
      <c r="AH23" s="89"/>
      <c r="AI23" s="89"/>
      <c r="AJ23" s="89"/>
      <c r="AK23" s="85"/>
      <c r="AL23" s="98"/>
      <c r="AM23" s="86"/>
      <c r="AN23" s="86"/>
      <c r="AO23" s="86"/>
      <c r="AP23" s="86"/>
    </row>
    <row r="24" spans="1:42" s="87" customFormat="1" ht="11.25" customHeight="1">
      <c r="A24" s="81" t="s">
        <v>145</v>
      </c>
      <c r="B24" s="83"/>
      <c r="C24" s="83"/>
      <c r="D24" s="97"/>
      <c r="E24" s="89"/>
      <c r="F24" s="89"/>
      <c r="G24" s="89"/>
      <c r="H24" s="89"/>
      <c r="I24" s="85"/>
      <c r="J24" s="98"/>
      <c r="K24" s="86"/>
      <c r="L24" s="86"/>
      <c r="M24" s="86"/>
      <c r="N24" s="85"/>
      <c r="O24" s="81" t="s">
        <v>305</v>
      </c>
      <c r="P24" s="83"/>
      <c r="Q24" s="83"/>
      <c r="R24" s="97">
        <v>3</v>
      </c>
      <c r="S24" s="89">
        <v>6.953</v>
      </c>
      <c r="T24" s="89">
        <v>7.052854483082768</v>
      </c>
      <c r="U24" s="89">
        <v>6.194</v>
      </c>
      <c r="V24" s="89">
        <f t="shared" si="6"/>
        <v>87.82259742997891</v>
      </c>
      <c r="W24" s="85"/>
      <c r="X24" s="98">
        <v>5</v>
      </c>
      <c r="Y24" s="86">
        <v>86.86600000000001</v>
      </c>
      <c r="Z24" s="86">
        <v>81.74770000000001</v>
      </c>
      <c r="AA24" s="86">
        <v>74.47000000000003</v>
      </c>
      <c r="AB24" s="86">
        <f t="shared" si="7"/>
        <v>91.09736420718873</v>
      </c>
      <c r="AC24" s="81" t="s">
        <v>132</v>
      </c>
      <c r="AD24" s="83"/>
      <c r="AE24" s="83"/>
      <c r="AF24" s="97">
        <v>12</v>
      </c>
      <c r="AG24" s="89">
        <v>7.229</v>
      </c>
      <c r="AH24" s="89">
        <v>7.253</v>
      </c>
      <c r="AI24" s="89">
        <v>7.63</v>
      </c>
      <c r="AJ24" s="89">
        <f>IF(AND(AH24&gt;0,AI24&gt;0),AI24*100/AH24,"")</f>
        <v>105.1978491658624</v>
      </c>
      <c r="AK24" s="85"/>
      <c r="AL24" s="98">
        <v>9</v>
      </c>
      <c r="AM24" s="86">
        <v>644.578</v>
      </c>
      <c r="AN24" s="86">
        <v>661.378</v>
      </c>
      <c r="AO24" s="86">
        <v>0</v>
      </c>
      <c r="AP24" s="86">
        <f>IF(AND(AN24&gt;0,AO24&gt;0),AO24*100/AN24,"")</f>
      </c>
    </row>
    <row r="25" spans="1:42" s="87" customFormat="1" ht="11.25" customHeight="1">
      <c r="A25" s="81" t="s">
        <v>146</v>
      </c>
      <c r="B25" s="83"/>
      <c r="C25" s="83"/>
      <c r="D25" s="97">
        <v>11</v>
      </c>
      <c r="E25" s="89">
        <v>8.802</v>
      </c>
      <c r="F25" s="89">
        <v>9.26348</v>
      </c>
      <c r="G25" s="89">
        <v>9.941</v>
      </c>
      <c r="H25" s="89">
        <f aca="true" t="shared" si="8" ref="H25:H32">IF(AND(F25&gt;0,G25&gt;0),G25*100/F25,"")</f>
        <v>107.3138820400109</v>
      </c>
      <c r="I25" s="85"/>
      <c r="J25" s="98">
        <v>11</v>
      </c>
      <c r="K25" s="86">
        <v>17.125000000000004</v>
      </c>
      <c r="L25" s="86">
        <v>17.56798</v>
      </c>
      <c r="M25" s="86">
        <v>19.817</v>
      </c>
      <c r="N25" s="85">
        <f aca="true" t="shared" si="9" ref="N25:N32">IF(AND(L25&gt;0,M25&gt;0),M25*100/L25,"")</f>
        <v>112.80181329896779</v>
      </c>
      <c r="O25" s="81" t="s">
        <v>306</v>
      </c>
      <c r="P25" s="83"/>
      <c r="Q25" s="83"/>
      <c r="R25" s="97">
        <v>3</v>
      </c>
      <c r="S25" s="186">
        <v>26.3</v>
      </c>
      <c r="T25" s="186">
        <v>27.700000000000003</v>
      </c>
      <c r="U25" s="186">
        <v>25.8</v>
      </c>
      <c r="V25" s="89">
        <f t="shared" si="6"/>
        <v>93.1407942238267</v>
      </c>
      <c r="W25" s="85"/>
      <c r="X25" s="98">
        <v>6</v>
      </c>
      <c r="Y25" s="86">
        <v>4.957000000000001</v>
      </c>
      <c r="Z25" s="86">
        <v>4.8420000000000005</v>
      </c>
      <c r="AA25" s="86">
        <v>4.8100000000000005</v>
      </c>
      <c r="AB25" s="86">
        <f t="shared" si="7"/>
        <v>99.3391160677406</v>
      </c>
      <c r="AC25" s="81"/>
      <c r="AD25" s="83"/>
      <c r="AE25" s="83"/>
      <c r="AF25" s="97"/>
      <c r="AG25" s="89"/>
      <c r="AH25" s="89"/>
      <c r="AI25" s="89"/>
      <c r="AJ25" s="89"/>
      <c r="AK25" s="85"/>
      <c r="AL25" s="98"/>
      <c r="AM25" s="86"/>
      <c r="AN25" s="86"/>
      <c r="AO25" s="86"/>
      <c r="AP25" s="86"/>
    </row>
    <row r="26" spans="1:42" s="87" customFormat="1" ht="11.25" customHeight="1">
      <c r="A26" s="81" t="s">
        <v>147</v>
      </c>
      <c r="B26" s="83"/>
      <c r="C26" s="83"/>
      <c r="D26" s="97">
        <v>8</v>
      </c>
      <c r="E26" s="89">
        <v>50.072</v>
      </c>
      <c r="F26" s="89">
        <v>46.192651</v>
      </c>
      <c r="G26" s="89">
        <v>43.57</v>
      </c>
      <c r="H26" s="89">
        <f t="shared" si="8"/>
        <v>94.3223630962423</v>
      </c>
      <c r="I26" s="85"/>
      <c r="J26" s="98">
        <v>8</v>
      </c>
      <c r="K26" s="86">
        <v>65.532</v>
      </c>
      <c r="L26" s="86">
        <v>55.0354</v>
      </c>
      <c r="M26" s="86">
        <v>50.86299999999999</v>
      </c>
      <c r="N26" s="85">
        <f t="shared" si="9"/>
        <v>92.41869778360835</v>
      </c>
      <c r="O26" s="81" t="s">
        <v>142</v>
      </c>
      <c r="P26" s="83"/>
      <c r="Q26" s="83"/>
      <c r="R26" s="97">
        <v>11</v>
      </c>
      <c r="S26" s="89">
        <v>2.776</v>
      </c>
      <c r="T26" s="89">
        <v>2.679</v>
      </c>
      <c r="U26" s="89">
        <v>2.693</v>
      </c>
      <c r="V26" s="89">
        <f t="shared" si="6"/>
        <v>100.52258305337814</v>
      </c>
      <c r="W26" s="85"/>
      <c r="X26" s="98">
        <v>3</v>
      </c>
      <c r="Y26" s="86">
        <v>89.55300000000003</v>
      </c>
      <c r="Z26" s="86">
        <v>80.26749999999998</v>
      </c>
      <c r="AA26" s="86">
        <v>81.49074999999999</v>
      </c>
      <c r="AB26" s="86">
        <f t="shared" si="7"/>
        <v>101.52396673622574</v>
      </c>
      <c r="AC26" s="81" t="s">
        <v>133</v>
      </c>
      <c r="AD26" s="83"/>
      <c r="AE26" s="83"/>
      <c r="AF26" s="97"/>
      <c r="AG26" s="89"/>
      <c r="AH26" s="89"/>
      <c r="AI26" s="89"/>
      <c r="AJ26" s="89"/>
      <c r="AK26" s="85"/>
      <c r="AL26" s="98"/>
      <c r="AM26" s="86"/>
      <c r="AN26" s="86"/>
      <c r="AO26" s="86"/>
      <c r="AP26" s="86"/>
    </row>
    <row r="27" spans="1:42" s="87" customFormat="1" ht="11.25" customHeight="1">
      <c r="A27" s="81" t="s">
        <v>148</v>
      </c>
      <c r="B27" s="83"/>
      <c r="C27" s="83"/>
      <c r="D27" s="97">
        <v>8</v>
      </c>
      <c r="E27" s="89">
        <v>29.72</v>
      </c>
      <c r="F27" s="89">
        <v>26.62642</v>
      </c>
      <c r="G27" s="89">
        <v>36.316</v>
      </c>
      <c r="H27" s="89">
        <f t="shared" si="8"/>
        <v>136.39084788717372</v>
      </c>
      <c r="I27" s="85"/>
      <c r="J27" s="98">
        <v>8</v>
      </c>
      <c r="K27" s="86">
        <v>23.193</v>
      </c>
      <c r="L27" s="86">
        <v>29.343999999999998</v>
      </c>
      <c r="M27" s="86">
        <v>18.587</v>
      </c>
      <c r="N27" s="85">
        <f t="shared" si="9"/>
        <v>63.34173936750273</v>
      </c>
      <c r="AC27" s="81" t="s">
        <v>134</v>
      </c>
      <c r="AD27" s="83"/>
      <c r="AE27" s="83"/>
      <c r="AF27" s="97">
        <v>12</v>
      </c>
      <c r="AG27" s="89">
        <v>11.357</v>
      </c>
      <c r="AH27" s="89">
        <v>11.383</v>
      </c>
      <c r="AI27" s="89">
        <v>10.986</v>
      </c>
      <c r="AJ27" s="89">
        <f aca="true" t="shared" si="10" ref="AJ27:AJ38">IF(AND(AH27&gt;0,AI27&gt;0),AI27*100/AH27,"")</f>
        <v>96.51234296758325</v>
      </c>
      <c r="AK27" s="85"/>
      <c r="AL27" s="98">
        <v>5</v>
      </c>
      <c r="AM27" s="86">
        <v>1084.5689579999998</v>
      </c>
      <c r="AN27" s="86">
        <v>1002.929</v>
      </c>
      <c r="AO27" s="86">
        <v>0</v>
      </c>
      <c r="AP27" s="86">
        <f aca="true" t="shared" si="11" ref="AP27:AP38">IF(AND(AN27&gt;0,AO27&gt;0),AO27*100/AN27,"")</f>
      </c>
    </row>
    <row r="28" spans="1:42" s="87" customFormat="1" ht="11.25" customHeight="1">
      <c r="A28" s="81" t="s">
        <v>149</v>
      </c>
      <c r="B28" s="83"/>
      <c r="C28" s="83"/>
      <c r="D28" s="97">
        <v>8</v>
      </c>
      <c r="E28" s="89">
        <v>37.869</v>
      </c>
      <c r="F28" s="89">
        <v>33.472491000000005</v>
      </c>
      <c r="G28" s="89">
        <v>39.809</v>
      </c>
      <c r="H28" s="89">
        <f t="shared" si="8"/>
        <v>118.93049728506908</v>
      </c>
      <c r="I28" s="85"/>
      <c r="J28" s="98">
        <v>8</v>
      </c>
      <c r="K28" s="86">
        <v>27.347999999999995</v>
      </c>
      <c r="L28" s="86">
        <v>38.93150000000001</v>
      </c>
      <c r="M28" s="86">
        <v>39.092</v>
      </c>
      <c r="N28" s="85">
        <f t="shared" si="9"/>
        <v>100.41226256373372</v>
      </c>
      <c r="O28" s="81" t="s">
        <v>184</v>
      </c>
      <c r="P28" s="83"/>
      <c r="Q28" s="83"/>
      <c r="R28" s="97"/>
      <c r="S28" s="89"/>
      <c r="T28" s="89"/>
      <c r="U28" s="89"/>
      <c r="V28" s="89"/>
      <c r="W28" s="85"/>
      <c r="X28" s="98"/>
      <c r="Y28" s="86"/>
      <c r="Z28" s="86"/>
      <c r="AA28" s="86"/>
      <c r="AB28" s="86"/>
      <c r="AC28" s="81" t="s">
        <v>135</v>
      </c>
      <c r="AD28" s="83"/>
      <c r="AE28" s="83"/>
      <c r="AF28" s="97">
        <v>12</v>
      </c>
      <c r="AG28" s="89">
        <v>3.997</v>
      </c>
      <c r="AH28" s="89">
        <v>4.876</v>
      </c>
      <c r="AI28" s="89">
        <v>4.389</v>
      </c>
      <c r="AJ28" s="89">
        <f t="shared" si="10"/>
        <v>90.01230516817063</v>
      </c>
      <c r="AK28" s="85"/>
      <c r="AL28" s="98">
        <v>8</v>
      </c>
      <c r="AM28" s="86">
        <v>210.9224940844794</v>
      </c>
      <c r="AN28" s="86">
        <v>197.47899999999998</v>
      </c>
      <c r="AO28" s="86">
        <v>0</v>
      </c>
      <c r="AP28" s="86">
        <f t="shared" si="11"/>
      </c>
    </row>
    <row r="29" spans="1:42" s="87" customFormat="1" ht="12" customHeight="1">
      <c r="A29" s="81" t="s">
        <v>150</v>
      </c>
      <c r="B29" s="83"/>
      <c r="C29" s="83"/>
      <c r="D29" s="97">
        <v>8</v>
      </c>
      <c r="E29" s="89">
        <v>161.746</v>
      </c>
      <c r="F29" s="89">
        <v>160.7353175</v>
      </c>
      <c r="G29" s="89">
        <v>173.328</v>
      </c>
      <c r="H29" s="89">
        <f t="shared" si="8"/>
        <v>107.8344216416532</v>
      </c>
      <c r="I29" s="85"/>
      <c r="J29" s="98">
        <v>8</v>
      </c>
      <c r="K29" s="86">
        <v>193.38899999999998</v>
      </c>
      <c r="L29" s="86">
        <v>297.116</v>
      </c>
      <c r="M29" s="86">
        <v>194.32599999999996</v>
      </c>
      <c r="N29" s="85">
        <f t="shared" si="9"/>
        <v>65.40408459995422</v>
      </c>
      <c r="O29" s="81" t="s">
        <v>185</v>
      </c>
      <c r="P29" s="83"/>
      <c r="Q29" s="83"/>
      <c r="R29" s="97">
        <v>0</v>
      </c>
      <c r="S29" s="89">
        <v>0</v>
      </c>
      <c r="T29" s="89">
        <v>0</v>
      </c>
      <c r="U29" s="89">
        <v>0</v>
      </c>
      <c r="V29" s="89">
        <f aca="true" t="shared" si="12" ref="V29:V34">IF(AND(T29&gt;0,U29&gt;0),U29*100/T29,"")</f>
      </c>
      <c r="W29" s="85"/>
      <c r="X29" s="98">
        <v>11</v>
      </c>
      <c r="Y29" s="86">
        <v>3086.7780000000002</v>
      </c>
      <c r="Z29" s="86">
        <v>3654.7569999999996</v>
      </c>
      <c r="AA29" s="86">
        <v>3266.2319999999995</v>
      </c>
      <c r="AB29" s="86">
        <f aca="true" t="shared" si="13" ref="AB29:AB35">IF(AND(Z29&gt;0,AA29&gt;0),AA29*100/Z29,"")</f>
        <v>89.36933426764077</v>
      </c>
      <c r="AC29" s="81" t="s">
        <v>136</v>
      </c>
      <c r="AD29" s="83"/>
      <c r="AE29" s="83"/>
      <c r="AF29" s="97">
        <v>10</v>
      </c>
      <c r="AG29" s="89">
        <v>2.297</v>
      </c>
      <c r="AH29" s="89">
        <v>2.128</v>
      </c>
      <c r="AI29" s="89">
        <v>2.223</v>
      </c>
      <c r="AJ29" s="89">
        <f t="shared" si="10"/>
        <v>104.4642857142857</v>
      </c>
      <c r="AK29" s="85"/>
      <c r="AL29" s="98">
        <v>12</v>
      </c>
      <c r="AM29" s="86">
        <v>64.228</v>
      </c>
      <c r="AN29" s="86">
        <v>57.5935</v>
      </c>
      <c r="AO29" s="86">
        <v>57.883</v>
      </c>
      <c r="AP29" s="86">
        <f t="shared" si="11"/>
        <v>100.5026608905519</v>
      </c>
    </row>
    <row r="30" spans="1:42" s="87" customFormat="1" ht="11.25" customHeight="1">
      <c r="A30" s="81" t="s">
        <v>151</v>
      </c>
      <c r="B30" s="83"/>
      <c r="C30" s="83"/>
      <c r="D30" s="97">
        <v>8</v>
      </c>
      <c r="E30" s="89">
        <v>106.122</v>
      </c>
      <c r="F30" s="89">
        <v>91.41099799999999</v>
      </c>
      <c r="G30" s="89">
        <v>125.441</v>
      </c>
      <c r="H30" s="89">
        <f t="shared" si="8"/>
        <v>137.22747015627158</v>
      </c>
      <c r="I30" s="85"/>
      <c r="J30" s="98">
        <v>8</v>
      </c>
      <c r="K30" s="86">
        <v>86.999</v>
      </c>
      <c r="L30" s="86">
        <v>111.44660000000002</v>
      </c>
      <c r="M30" s="86">
        <v>80.293</v>
      </c>
      <c r="N30" s="85">
        <f t="shared" si="9"/>
        <v>72.04616381298308</v>
      </c>
      <c r="O30" s="81" t="s">
        <v>186</v>
      </c>
      <c r="P30" s="83"/>
      <c r="Q30" s="83"/>
      <c r="R30" s="97">
        <v>0</v>
      </c>
      <c r="S30" s="89">
        <v>0</v>
      </c>
      <c r="T30" s="89">
        <v>0</v>
      </c>
      <c r="U30" s="89">
        <v>0</v>
      </c>
      <c r="V30" s="89">
        <f t="shared" si="12"/>
      </c>
      <c r="W30" s="85"/>
      <c r="X30" s="98">
        <v>11</v>
      </c>
      <c r="Y30" s="86">
        <v>775.752</v>
      </c>
      <c r="Z30" s="86">
        <v>995.895</v>
      </c>
      <c r="AA30" s="86">
        <v>908.029</v>
      </c>
      <c r="AB30" s="86">
        <f t="shared" si="13"/>
        <v>91.17718233347892</v>
      </c>
      <c r="AC30" s="81" t="s">
        <v>302</v>
      </c>
      <c r="AD30" s="83"/>
      <c r="AE30" s="83"/>
      <c r="AF30" s="97">
        <v>11</v>
      </c>
      <c r="AG30" s="85">
        <v>45.838</v>
      </c>
      <c r="AH30" s="85">
        <v>43.397000000000006</v>
      </c>
      <c r="AI30" s="85">
        <v>44.989999999999995</v>
      </c>
      <c r="AJ30" s="89">
        <f t="shared" si="10"/>
        <v>103.67076065165791</v>
      </c>
      <c r="AK30" s="85"/>
      <c r="AL30" s="98">
        <v>12</v>
      </c>
      <c r="AM30" s="86">
        <v>132.745</v>
      </c>
      <c r="AN30" s="86">
        <v>131.71</v>
      </c>
      <c r="AO30" s="86">
        <v>130.5</v>
      </c>
      <c r="AP30" s="86">
        <f t="shared" si="11"/>
        <v>99.08131501024978</v>
      </c>
    </row>
    <row r="31" spans="1:42" s="87" customFormat="1" ht="11.25" customHeight="1">
      <c r="A31" s="81" t="s">
        <v>152</v>
      </c>
      <c r="B31" s="83"/>
      <c r="C31" s="83"/>
      <c r="D31" s="97">
        <v>8</v>
      </c>
      <c r="E31" s="89">
        <v>3.876</v>
      </c>
      <c r="F31" s="89">
        <v>3.244</v>
      </c>
      <c r="G31" s="89">
        <v>3.514</v>
      </c>
      <c r="H31" s="89">
        <f t="shared" si="8"/>
        <v>108.32305795314426</v>
      </c>
      <c r="I31" s="85"/>
      <c r="J31" s="98">
        <v>8</v>
      </c>
      <c r="K31" s="86">
        <v>2.8470000000000004</v>
      </c>
      <c r="L31" s="86">
        <v>3.1889999999999996</v>
      </c>
      <c r="M31" s="86">
        <v>2.706</v>
      </c>
      <c r="N31" s="85">
        <f t="shared" si="9"/>
        <v>84.85418626528694</v>
      </c>
      <c r="O31" s="81" t="s">
        <v>187</v>
      </c>
      <c r="P31" s="83"/>
      <c r="Q31" s="83"/>
      <c r="R31" s="97">
        <v>0</v>
      </c>
      <c r="S31" s="89">
        <v>0</v>
      </c>
      <c r="T31" s="89">
        <v>0</v>
      </c>
      <c r="U31" s="89">
        <v>0</v>
      </c>
      <c r="V31" s="89">
        <f t="shared" si="12"/>
      </c>
      <c r="W31" s="85"/>
      <c r="X31" s="98">
        <v>12</v>
      </c>
      <c r="Y31" s="86">
        <v>68.41199999999999</v>
      </c>
      <c r="Z31" s="86">
        <v>73.293</v>
      </c>
      <c r="AA31" s="86">
        <v>69.052</v>
      </c>
      <c r="AB31" s="86">
        <f t="shared" si="13"/>
        <v>94.21363568144298</v>
      </c>
      <c r="AC31" s="81" t="s">
        <v>303</v>
      </c>
      <c r="AD31" s="83"/>
      <c r="AE31" s="83"/>
      <c r="AF31" s="97">
        <v>11</v>
      </c>
      <c r="AG31" s="85">
        <v>9.431999999999999</v>
      </c>
      <c r="AH31" s="85">
        <v>9.25</v>
      </c>
      <c r="AI31" s="85">
        <v>9.218000000000002</v>
      </c>
      <c r="AJ31" s="89">
        <f t="shared" si="10"/>
        <v>99.65405405405407</v>
      </c>
      <c r="AK31" s="85"/>
      <c r="AL31" s="98">
        <v>12</v>
      </c>
      <c r="AM31" s="86">
        <v>16.215</v>
      </c>
      <c r="AN31" s="86">
        <v>16.176</v>
      </c>
      <c r="AO31" s="86">
        <v>13.071</v>
      </c>
      <c r="AP31" s="86">
        <f t="shared" si="11"/>
        <v>80.80489614243324</v>
      </c>
    </row>
    <row r="32" spans="1:42" s="87" customFormat="1" ht="11.25" customHeight="1">
      <c r="A32" s="81" t="s">
        <v>153</v>
      </c>
      <c r="B32" s="83"/>
      <c r="C32" s="83"/>
      <c r="D32" s="97">
        <v>8</v>
      </c>
      <c r="E32" s="89">
        <v>74.362</v>
      </c>
      <c r="F32" s="89">
        <v>71.709965</v>
      </c>
      <c r="G32" s="89">
        <v>66.519</v>
      </c>
      <c r="H32" s="89">
        <f t="shared" si="8"/>
        <v>92.76116645713049</v>
      </c>
      <c r="I32" s="85"/>
      <c r="J32" s="98">
        <v>8</v>
      </c>
      <c r="K32" s="86">
        <v>71.22099999999999</v>
      </c>
      <c r="L32" s="86">
        <v>84.65300000000002</v>
      </c>
      <c r="M32" s="86">
        <v>51.536500000000004</v>
      </c>
      <c r="N32" s="85">
        <f t="shared" si="9"/>
        <v>60.879708929394106</v>
      </c>
      <c r="O32" s="81" t="s">
        <v>188</v>
      </c>
      <c r="P32" s="83"/>
      <c r="Q32" s="83"/>
      <c r="R32" s="97">
        <v>0</v>
      </c>
      <c r="S32" s="89">
        <v>0</v>
      </c>
      <c r="T32" s="89">
        <v>0</v>
      </c>
      <c r="U32" s="89">
        <v>0</v>
      </c>
      <c r="V32" s="89">
        <f t="shared" si="12"/>
      </c>
      <c r="W32" s="85"/>
      <c r="X32" s="98">
        <v>12</v>
      </c>
      <c r="Y32" s="86">
        <v>117.486</v>
      </c>
      <c r="Z32" s="86">
        <v>214.017</v>
      </c>
      <c r="AA32" s="86">
        <v>150.486</v>
      </c>
      <c r="AB32" s="86">
        <f t="shared" si="13"/>
        <v>70.31497497862318</v>
      </c>
      <c r="AC32" s="81" t="s">
        <v>137</v>
      </c>
      <c r="AD32" s="83"/>
      <c r="AE32" s="83"/>
      <c r="AF32" s="97">
        <v>9</v>
      </c>
      <c r="AG32" s="89">
        <v>1.841</v>
      </c>
      <c r="AH32" s="89">
        <v>1.734</v>
      </c>
      <c r="AI32" s="89">
        <v>1.715</v>
      </c>
      <c r="AJ32" s="89">
        <f t="shared" si="10"/>
        <v>98.9042675893887</v>
      </c>
      <c r="AK32" s="85"/>
      <c r="AL32" s="98">
        <v>12</v>
      </c>
      <c r="AM32" s="86">
        <v>98.74000000000001</v>
      </c>
      <c r="AN32" s="86">
        <v>89.07799999999999</v>
      </c>
      <c r="AO32" s="86">
        <v>87.11499999999998</v>
      </c>
      <c r="AP32" s="86">
        <f t="shared" si="11"/>
        <v>97.79631334336199</v>
      </c>
    </row>
    <row r="33" spans="1:42" s="87" customFormat="1" ht="11.25" customHeight="1">
      <c r="A33" s="81"/>
      <c r="B33" s="83"/>
      <c r="C33" s="83"/>
      <c r="D33" s="97"/>
      <c r="E33" s="89"/>
      <c r="F33" s="89"/>
      <c r="G33" s="89"/>
      <c r="H33" s="89"/>
      <c r="I33" s="85"/>
      <c r="J33" s="98"/>
      <c r="K33" s="86"/>
      <c r="L33" s="86"/>
      <c r="M33" s="86"/>
      <c r="N33" s="85"/>
      <c r="O33" s="81" t="s">
        <v>189</v>
      </c>
      <c r="P33" s="83"/>
      <c r="Q33" s="83"/>
      <c r="R33" s="97">
        <v>0</v>
      </c>
      <c r="S33" s="89">
        <v>0</v>
      </c>
      <c r="T33" s="89">
        <v>0</v>
      </c>
      <c r="U33" s="89">
        <v>0</v>
      </c>
      <c r="V33" s="89">
        <f t="shared" si="12"/>
      </c>
      <c r="W33" s="85"/>
      <c r="X33" s="98">
        <v>12</v>
      </c>
      <c r="Y33" s="86">
        <v>1353.3779000000002</v>
      </c>
      <c r="Z33" s="86">
        <v>1544.061</v>
      </c>
      <c r="AA33" s="86">
        <v>1255.23</v>
      </c>
      <c r="AB33" s="86">
        <f t="shared" si="13"/>
        <v>81.29406804523914</v>
      </c>
      <c r="AC33" s="81" t="s">
        <v>138</v>
      </c>
      <c r="AD33" s="83"/>
      <c r="AE33" s="83"/>
      <c r="AF33" s="97">
        <v>12</v>
      </c>
      <c r="AG33" s="89">
        <v>8.066</v>
      </c>
      <c r="AH33" s="89">
        <v>8.133</v>
      </c>
      <c r="AI33" s="89">
        <v>7.233</v>
      </c>
      <c r="AJ33" s="89">
        <f t="shared" si="10"/>
        <v>88.93397270379934</v>
      </c>
      <c r="AK33" s="85"/>
      <c r="AL33" s="98">
        <v>6</v>
      </c>
      <c r="AM33" s="86">
        <v>720.4646448055717</v>
      </c>
      <c r="AN33" s="86">
        <v>610.779</v>
      </c>
      <c r="AO33" s="86">
        <v>0</v>
      </c>
      <c r="AP33" s="86">
        <f t="shared" si="11"/>
      </c>
    </row>
    <row r="34" spans="1:42" s="87" customFormat="1" ht="11.25" customHeight="1">
      <c r="A34" s="81" t="s">
        <v>129</v>
      </c>
      <c r="B34" s="83"/>
      <c r="C34" s="83"/>
      <c r="D34" s="97"/>
      <c r="E34" s="89"/>
      <c r="F34" s="89"/>
      <c r="G34" s="89"/>
      <c r="H34" s="89"/>
      <c r="I34" s="85"/>
      <c r="J34" s="98"/>
      <c r="K34" s="86"/>
      <c r="L34" s="86"/>
      <c r="M34" s="86"/>
      <c r="N34" s="85"/>
      <c r="O34" s="81" t="s">
        <v>190</v>
      </c>
      <c r="P34" s="83"/>
      <c r="Q34" s="83"/>
      <c r="R34" s="97">
        <v>0</v>
      </c>
      <c r="S34" s="89">
        <v>0</v>
      </c>
      <c r="T34" s="89">
        <v>0</v>
      </c>
      <c r="U34" s="89">
        <v>0</v>
      </c>
      <c r="V34" s="89">
        <f t="shared" si="12"/>
      </c>
      <c r="W34" s="85"/>
      <c r="X34" s="98">
        <v>12</v>
      </c>
      <c r="Y34" s="86">
        <v>523.4358999999998</v>
      </c>
      <c r="Z34" s="86">
        <v>584.8330000000001</v>
      </c>
      <c r="AA34" s="86">
        <v>566.632</v>
      </c>
      <c r="AB34" s="86">
        <f t="shared" si="13"/>
        <v>96.8878295171442</v>
      </c>
      <c r="AC34" s="81" t="s">
        <v>139</v>
      </c>
      <c r="AD34" s="83"/>
      <c r="AE34" s="83"/>
      <c r="AF34" s="97">
        <v>11</v>
      </c>
      <c r="AG34" s="89">
        <v>3.985</v>
      </c>
      <c r="AH34" s="89">
        <v>3.63692</v>
      </c>
      <c r="AI34" s="89">
        <v>3.48492</v>
      </c>
      <c r="AJ34" s="89">
        <f t="shared" si="10"/>
        <v>95.82063944216534</v>
      </c>
      <c r="AK34" s="85"/>
      <c r="AL34" s="98">
        <v>12</v>
      </c>
      <c r="AM34" s="86">
        <v>238.08264</v>
      </c>
      <c r="AN34" s="86">
        <v>227.48100000000002</v>
      </c>
      <c r="AO34" s="86">
        <v>223.31199999999998</v>
      </c>
      <c r="AP34" s="86">
        <f t="shared" si="11"/>
        <v>98.1673194684391</v>
      </c>
    </row>
    <row r="35" spans="1:42" s="87" customFormat="1" ht="11.25" customHeight="1">
      <c r="A35" s="81" t="s">
        <v>130</v>
      </c>
      <c r="B35" s="83"/>
      <c r="C35" s="83"/>
      <c r="D35" s="97">
        <v>4</v>
      </c>
      <c r="E35" s="89">
        <v>4.465</v>
      </c>
      <c r="F35" s="89">
        <v>4.308</v>
      </c>
      <c r="G35" s="89">
        <v>3.969</v>
      </c>
      <c r="H35" s="89">
        <f>IF(AND(F35&gt;0,G35&gt;0),G35*100/F35,"")</f>
        <v>92.1309192200557</v>
      </c>
      <c r="I35" s="85"/>
      <c r="J35" s="98">
        <v>4</v>
      </c>
      <c r="K35" s="86">
        <v>100.12</v>
      </c>
      <c r="L35" s="86">
        <v>105.5155</v>
      </c>
      <c r="M35" s="86">
        <v>96.383</v>
      </c>
      <c r="N35" s="85">
        <f>IF(AND(L35&gt;0,M35&gt;0),M35*100/L35,"")</f>
        <v>91.34487350199733</v>
      </c>
      <c r="O35" s="81" t="s">
        <v>289</v>
      </c>
      <c r="Y35" s="86">
        <f>Y32+Y33+Y34</f>
        <v>1994.2998000000002</v>
      </c>
      <c r="Z35" s="86">
        <f>Z32+Z33+Z34</f>
        <v>2342.911</v>
      </c>
      <c r="AA35" s="86">
        <f>AA32+AA33+AA34</f>
        <v>1972.348</v>
      </c>
      <c r="AB35" s="86">
        <f t="shared" si="13"/>
        <v>84.18365016852965</v>
      </c>
      <c r="AC35" s="81" t="s">
        <v>140</v>
      </c>
      <c r="AD35" s="83"/>
      <c r="AE35" s="83"/>
      <c r="AF35" s="97">
        <v>12</v>
      </c>
      <c r="AG35" s="89">
        <v>10.899</v>
      </c>
      <c r="AH35" s="89">
        <v>11.489253000000001</v>
      </c>
      <c r="AI35" s="89">
        <v>11.335</v>
      </c>
      <c r="AJ35" s="89">
        <f t="shared" si="10"/>
        <v>98.65741489024568</v>
      </c>
      <c r="AK35" s="85"/>
      <c r="AL35" s="98">
        <v>10</v>
      </c>
      <c r="AM35" s="86">
        <v>574.58975</v>
      </c>
      <c r="AN35" s="86">
        <v>591.8580000000001</v>
      </c>
      <c r="AO35" s="86">
        <v>0</v>
      </c>
      <c r="AP35" s="86">
        <f t="shared" si="11"/>
      </c>
    </row>
    <row r="36" spans="1:42" s="87" customFormat="1" ht="11.25" customHeight="1">
      <c r="A36" s="81" t="s">
        <v>154</v>
      </c>
      <c r="B36" s="83"/>
      <c r="C36" s="83"/>
      <c r="D36" s="97">
        <v>6</v>
      </c>
      <c r="E36" s="89">
        <v>14.085</v>
      </c>
      <c r="F36" s="89">
        <v>14.23</v>
      </c>
      <c r="G36" s="89">
        <v>15.457</v>
      </c>
      <c r="H36" s="89">
        <f>IF(AND(F36&gt;0,G36&gt;0),G36*100/F36,"")</f>
        <v>108.62262825017568</v>
      </c>
      <c r="I36" s="85"/>
      <c r="J36" s="98">
        <v>6</v>
      </c>
      <c r="K36" s="86">
        <v>407.098</v>
      </c>
      <c r="L36" s="86">
        <v>408.04499999999996</v>
      </c>
      <c r="M36" s="86">
        <v>484.92499999999995</v>
      </c>
      <c r="N36" s="85">
        <f>IF(AND(L36&gt;0,M36&gt;0),M36*100/L36,"")</f>
        <v>118.8410591969023</v>
      </c>
      <c r="O36" s="81"/>
      <c r="P36" s="83"/>
      <c r="Q36" s="83"/>
      <c r="R36" s="97"/>
      <c r="S36" s="89"/>
      <c r="T36" s="89"/>
      <c r="U36" s="89"/>
      <c r="V36" s="89"/>
      <c r="W36" s="85"/>
      <c r="X36" s="98"/>
      <c r="Y36" s="86"/>
      <c r="Z36" s="86"/>
      <c r="AA36" s="86"/>
      <c r="AB36" s="86"/>
      <c r="AC36" s="81" t="s">
        <v>141</v>
      </c>
      <c r="AD36" s="83"/>
      <c r="AE36" s="83"/>
      <c r="AF36" s="97">
        <v>9</v>
      </c>
      <c r="AG36" s="89">
        <v>7.052854483082768</v>
      </c>
      <c r="AH36" s="89">
        <v>6.194</v>
      </c>
      <c r="AI36" s="89">
        <v>6.186</v>
      </c>
      <c r="AJ36" s="89">
        <f t="shared" si="10"/>
        <v>99.87084275104941</v>
      </c>
      <c r="AK36" s="85"/>
      <c r="AL36" s="98">
        <v>12</v>
      </c>
      <c r="AM36" s="86">
        <v>81.74770000000001</v>
      </c>
      <c r="AN36" s="86">
        <v>74.47000000000003</v>
      </c>
      <c r="AO36" s="86">
        <v>81.05499999999998</v>
      </c>
      <c r="AP36" s="86">
        <f t="shared" si="11"/>
        <v>108.84248690747945</v>
      </c>
    </row>
    <row r="37" spans="1:42" s="87" customFormat="1" ht="11.25" customHeight="1">
      <c r="A37" s="81" t="s">
        <v>155</v>
      </c>
      <c r="B37" s="83"/>
      <c r="C37" s="83"/>
      <c r="D37" s="97">
        <v>9</v>
      </c>
      <c r="E37" s="89">
        <v>33.109</v>
      </c>
      <c r="F37" s="89">
        <v>33.091</v>
      </c>
      <c r="G37" s="89">
        <v>34.243</v>
      </c>
      <c r="H37" s="89">
        <f>IF(AND(F37&gt;0,G37&gt;0),G37*100/F37,"")</f>
        <v>103.48130911728265</v>
      </c>
      <c r="I37" s="85"/>
      <c r="J37" s="98">
        <v>9</v>
      </c>
      <c r="K37" s="86">
        <v>1032.991</v>
      </c>
      <c r="L37" s="86">
        <v>940.8121500000001</v>
      </c>
      <c r="M37" s="86">
        <v>1018.3539999999997</v>
      </c>
      <c r="N37" s="85">
        <f>IF(AND(L37&gt;0,M37&gt;0),M37*100/L37,"")</f>
        <v>108.24201196806393</v>
      </c>
      <c r="O37" s="81" t="s">
        <v>191</v>
      </c>
      <c r="P37" s="83"/>
      <c r="Q37" s="83"/>
      <c r="R37" s="97"/>
      <c r="S37" s="89"/>
      <c r="T37" s="89"/>
      <c r="U37" s="89"/>
      <c r="V37" s="89"/>
      <c r="W37" s="85"/>
      <c r="X37" s="98"/>
      <c r="Y37" s="86"/>
      <c r="Z37" s="86"/>
      <c r="AA37" s="86"/>
      <c r="AB37" s="86"/>
      <c r="AC37" s="81" t="s">
        <v>306</v>
      </c>
      <c r="AD37" s="83"/>
      <c r="AE37" s="83"/>
      <c r="AF37" s="97">
        <v>10</v>
      </c>
      <c r="AG37" s="85">
        <v>27.700000000000003</v>
      </c>
      <c r="AH37" s="85">
        <v>25.8</v>
      </c>
      <c r="AI37" s="85">
        <v>23.51</v>
      </c>
      <c r="AJ37" s="89">
        <f t="shared" si="10"/>
        <v>91.12403100775194</v>
      </c>
      <c r="AK37" s="85"/>
      <c r="AL37" s="98">
        <v>12</v>
      </c>
      <c r="AM37" s="86">
        <v>4.8420000000000005</v>
      </c>
      <c r="AN37" s="86">
        <v>4.8100000000000005</v>
      </c>
      <c r="AO37" s="86">
        <v>4.029</v>
      </c>
      <c r="AP37" s="86">
        <f t="shared" si="11"/>
        <v>83.76299376299374</v>
      </c>
    </row>
    <row r="38" spans="1:42" s="87" customFormat="1" ht="11.25" customHeight="1">
      <c r="A38" s="81" t="s">
        <v>156</v>
      </c>
      <c r="B38" s="83"/>
      <c r="C38" s="83"/>
      <c r="D38" s="97">
        <v>12</v>
      </c>
      <c r="E38" s="89">
        <v>20.017</v>
      </c>
      <c r="F38" s="89">
        <v>21.567</v>
      </c>
      <c r="G38" s="89">
        <v>20.393</v>
      </c>
      <c r="H38" s="89">
        <f>IF(AND(F38&gt;0,G38&gt;0),G38*100/F38,"")</f>
        <v>94.55649835396672</v>
      </c>
      <c r="I38" s="85"/>
      <c r="J38" s="98">
        <v>12</v>
      </c>
      <c r="K38" s="86">
        <v>743.8639999999998</v>
      </c>
      <c r="L38" s="86">
        <v>789.9619000000001</v>
      </c>
      <c r="M38" s="86">
        <v>765.5319999999999</v>
      </c>
      <c r="N38" s="85">
        <f>IF(AND(L38&gt;0,M38&gt;0),M38*100/L38,"")</f>
        <v>96.90745844831248</v>
      </c>
      <c r="O38" s="81" t="s">
        <v>192</v>
      </c>
      <c r="P38" s="83"/>
      <c r="Q38" s="83"/>
      <c r="R38" s="97">
        <v>0</v>
      </c>
      <c r="S38" s="89">
        <v>0</v>
      </c>
      <c r="T38" s="89">
        <v>0</v>
      </c>
      <c r="U38" s="89">
        <v>0</v>
      </c>
      <c r="V38" s="89">
        <f>IF(AND(T38&gt;0,U38&gt;0),U38*100/T38,"")</f>
      </c>
      <c r="W38" s="85"/>
      <c r="X38" s="98">
        <v>11</v>
      </c>
      <c r="Y38" s="86">
        <v>84.483</v>
      </c>
      <c r="Z38" s="86">
        <v>77.626</v>
      </c>
      <c r="AA38" s="86">
        <v>92.99100000000001</v>
      </c>
      <c r="AB38" s="86">
        <f aca="true" t="shared" si="14" ref="AB38:AB55">IF(AND(Z38&gt;0,AA38&gt;0),AA38*100/Z38,"")</f>
        <v>119.79362584701005</v>
      </c>
      <c r="AC38" s="81" t="s">
        <v>142</v>
      </c>
      <c r="AD38" s="83"/>
      <c r="AE38" s="83"/>
      <c r="AF38" s="97">
        <v>11</v>
      </c>
      <c r="AG38" s="89">
        <v>2.679</v>
      </c>
      <c r="AH38" s="89">
        <v>2.693</v>
      </c>
      <c r="AI38" s="89">
        <v>2.972</v>
      </c>
      <c r="AJ38" s="89">
        <f t="shared" si="10"/>
        <v>110.3601930932046</v>
      </c>
      <c r="AK38" s="85"/>
      <c r="AL38" s="98">
        <v>12</v>
      </c>
      <c r="AM38" s="86">
        <v>80.26749999999998</v>
      </c>
      <c r="AN38" s="86">
        <v>81.49074999999999</v>
      </c>
      <c r="AO38" s="86">
        <v>92.883</v>
      </c>
      <c r="AP38" s="86">
        <f t="shared" si="11"/>
        <v>113.97980752416686</v>
      </c>
    </row>
    <row r="39" spans="1:28" s="87" customFormat="1" ht="11.25" customHeight="1">
      <c r="A39" s="81" t="s">
        <v>157</v>
      </c>
      <c r="B39" s="83"/>
      <c r="C39" s="83"/>
      <c r="D39" s="97">
        <v>12</v>
      </c>
      <c r="E39" s="89">
        <v>71.676</v>
      </c>
      <c r="F39" s="89">
        <v>73.196</v>
      </c>
      <c r="G39" s="89">
        <v>74.062</v>
      </c>
      <c r="H39" s="89">
        <f>IF(AND(F39&gt;0,G39&gt;0),G39*100/F39,"")</f>
        <v>101.1831247609159</v>
      </c>
      <c r="I39" s="85"/>
      <c r="J39" s="98">
        <v>12</v>
      </c>
      <c r="K39" s="86">
        <v>2284.073</v>
      </c>
      <c r="L39" s="86">
        <v>2244.3345499999996</v>
      </c>
      <c r="M39" s="86">
        <v>2365.194</v>
      </c>
      <c r="N39" s="85">
        <f>IF(AND(L39&gt;0,M39&gt;0),M39*100/L39,"")</f>
        <v>105.38509064969838</v>
      </c>
      <c r="O39" s="81" t="s">
        <v>193</v>
      </c>
      <c r="P39" s="83"/>
      <c r="Q39" s="83"/>
      <c r="R39" s="97">
        <v>0</v>
      </c>
      <c r="S39" s="89">
        <v>0</v>
      </c>
      <c r="T39" s="89">
        <v>0</v>
      </c>
      <c r="U39" s="89">
        <v>0</v>
      </c>
      <c r="V39" s="89">
        <f>IF(AND(T39&gt;0,U39&gt;0),U39*100/T39,"")</f>
      </c>
      <c r="W39" s="85"/>
      <c r="X39" s="98">
        <v>11</v>
      </c>
      <c r="Y39" s="86">
        <v>513.7239999999999</v>
      </c>
      <c r="Z39" s="86">
        <v>539.828</v>
      </c>
      <c r="AA39" s="86">
        <v>515.443</v>
      </c>
      <c r="AB39" s="86">
        <f t="shared" si="14"/>
        <v>95.48282045392236</v>
      </c>
    </row>
    <row r="40" spans="1:28" s="87" customFormat="1" ht="11.25" customHeight="1">
      <c r="A40" s="81"/>
      <c r="B40" s="83"/>
      <c r="C40" s="83"/>
      <c r="D40" s="97"/>
      <c r="E40" s="89"/>
      <c r="F40" s="89"/>
      <c r="G40" s="89"/>
      <c r="H40" s="89"/>
      <c r="I40" s="85"/>
      <c r="J40" s="98"/>
      <c r="K40" s="86"/>
      <c r="L40" s="86"/>
      <c r="M40" s="86"/>
      <c r="N40" s="85"/>
      <c r="O40" s="87" t="s">
        <v>290</v>
      </c>
      <c r="Y40" s="86">
        <f>SUM(Y38:Y39)</f>
        <v>598.2069999999999</v>
      </c>
      <c r="Z40" s="86">
        <f>SUM(Z38:Z39)</f>
        <v>617.454</v>
      </c>
      <c r="AA40" s="86">
        <f>SUM(AA38:AA39)</f>
        <v>608.434</v>
      </c>
      <c r="AB40" s="86">
        <f t="shared" si="14"/>
        <v>98.53916243153336</v>
      </c>
    </row>
    <row r="41" spans="1:28" s="87" customFormat="1" ht="11.25" customHeight="1">
      <c r="A41" s="81" t="s">
        <v>131</v>
      </c>
      <c r="B41" s="83"/>
      <c r="C41" s="83"/>
      <c r="D41" s="97"/>
      <c r="E41" s="89"/>
      <c r="F41" s="89"/>
      <c r="G41" s="89"/>
      <c r="H41" s="89"/>
      <c r="I41" s="85"/>
      <c r="J41" s="98"/>
      <c r="K41" s="86"/>
      <c r="L41" s="86"/>
      <c r="M41" s="86"/>
      <c r="N41" s="85"/>
      <c r="O41" s="81" t="s">
        <v>194</v>
      </c>
      <c r="P41" s="83"/>
      <c r="Q41" s="83"/>
      <c r="R41" s="97">
        <v>0</v>
      </c>
      <c r="S41" s="89">
        <v>0</v>
      </c>
      <c r="T41" s="89">
        <v>0</v>
      </c>
      <c r="U41" s="89">
        <v>0</v>
      </c>
      <c r="V41" s="89">
        <f aca="true" t="shared" si="15" ref="V41:V55">IF(AND(T41&gt;0,U41&gt;0),U41*100/T41,"")</f>
      </c>
      <c r="W41" s="85"/>
      <c r="X41" s="98">
        <v>11</v>
      </c>
      <c r="Y41" s="86">
        <v>355.40999999999997</v>
      </c>
      <c r="Z41" s="86">
        <v>348.32599999999996</v>
      </c>
      <c r="AA41" s="86">
        <v>358.0870000000001</v>
      </c>
      <c r="AB41" s="86">
        <f t="shared" si="14"/>
        <v>102.8022599518842</v>
      </c>
    </row>
    <row r="42" spans="1:28" s="87" customFormat="1" ht="11.25" customHeight="1">
      <c r="A42" s="81" t="s">
        <v>132</v>
      </c>
      <c r="B42" s="83"/>
      <c r="C42" s="83"/>
      <c r="D42" s="97">
        <v>9</v>
      </c>
      <c r="E42" s="89">
        <v>8.724</v>
      </c>
      <c r="F42" s="89">
        <v>7.229</v>
      </c>
      <c r="G42" s="89">
        <v>7.253</v>
      </c>
      <c r="H42" s="89">
        <f aca="true" t="shared" si="16" ref="H42:H49">IF(AND(F42&gt;0,G42&gt;0),G42*100/F42,"")</f>
        <v>100.33199612671184</v>
      </c>
      <c r="I42" s="85"/>
      <c r="J42" s="98">
        <v>9</v>
      </c>
      <c r="K42" s="86">
        <v>776.6629999999999</v>
      </c>
      <c r="L42" s="86">
        <v>644.578</v>
      </c>
      <c r="M42" s="86">
        <v>661.378</v>
      </c>
      <c r="N42" s="85">
        <f aca="true" t="shared" si="17" ref="N42:N49">IF(AND(L42&gt;0,M42&gt;0),M42*100/L42,"")</f>
        <v>102.60635640682742</v>
      </c>
      <c r="O42" s="81" t="s">
        <v>195</v>
      </c>
      <c r="P42" s="83"/>
      <c r="Q42" s="83"/>
      <c r="R42" s="97">
        <v>0</v>
      </c>
      <c r="S42" s="89">
        <v>0</v>
      </c>
      <c r="T42" s="89">
        <v>0</v>
      </c>
      <c r="U42" s="89">
        <v>0</v>
      </c>
      <c r="V42" s="89">
        <f t="shared" si="15"/>
      </c>
      <c r="W42" s="85"/>
      <c r="X42" s="98">
        <v>11</v>
      </c>
      <c r="Y42" s="86">
        <v>153.667</v>
      </c>
      <c r="Z42" s="86">
        <v>154.341715</v>
      </c>
      <c r="AA42" s="86">
        <v>163.698</v>
      </c>
      <c r="AB42" s="86">
        <f t="shared" si="14"/>
        <v>106.06205846552892</v>
      </c>
    </row>
    <row r="43" spans="1:28" s="87" customFormat="1" ht="11.25" customHeight="1">
      <c r="A43" s="81" t="s">
        <v>158</v>
      </c>
      <c r="B43" s="83"/>
      <c r="C43" s="83"/>
      <c r="D43" s="97">
        <v>12</v>
      </c>
      <c r="E43" s="89">
        <v>28.879</v>
      </c>
      <c r="F43" s="89">
        <v>25.675</v>
      </c>
      <c r="G43" s="89">
        <v>29.172</v>
      </c>
      <c r="H43" s="89">
        <f t="shared" si="16"/>
        <v>113.62025316455697</v>
      </c>
      <c r="I43" s="85"/>
      <c r="J43" s="98">
        <v>12</v>
      </c>
      <c r="K43" s="86">
        <v>2564.609</v>
      </c>
      <c r="L43" s="86">
        <v>2317.43</v>
      </c>
      <c r="M43" s="86">
        <v>2796.718</v>
      </c>
      <c r="N43" s="85">
        <f t="shared" si="17"/>
        <v>120.68187604372085</v>
      </c>
      <c r="O43" s="81" t="s">
        <v>196</v>
      </c>
      <c r="P43" s="83"/>
      <c r="Q43" s="83"/>
      <c r="R43" s="97">
        <v>0</v>
      </c>
      <c r="S43" s="89">
        <v>0</v>
      </c>
      <c r="T43" s="89">
        <v>0</v>
      </c>
      <c r="U43" s="89">
        <v>0</v>
      </c>
      <c r="V43" s="89">
        <f t="shared" si="15"/>
      </c>
      <c r="W43" s="85"/>
      <c r="X43" s="98">
        <v>11</v>
      </c>
      <c r="Y43" s="86">
        <v>94.143</v>
      </c>
      <c r="Z43" s="86">
        <v>100.2105</v>
      </c>
      <c r="AA43" s="86">
        <v>100.23</v>
      </c>
      <c r="AB43" s="86">
        <f t="shared" si="14"/>
        <v>100.0194590387235</v>
      </c>
    </row>
    <row r="44" spans="1:28" s="87" customFormat="1" ht="11.25" customHeight="1">
      <c r="A44" s="81" t="s">
        <v>287</v>
      </c>
      <c r="B44" s="83"/>
      <c r="C44" s="83"/>
      <c r="D44" s="97">
        <v>9</v>
      </c>
      <c r="E44" s="89">
        <f>SUM(E42:E43)</f>
        <v>37.603</v>
      </c>
      <c r="F44" s="89">
        <f>SUM(F42:F43)</f>
        <v>32.904</v>
      </c>
      <c r="G44" s="89">
        <f>SUM(G42:G43)</f>
        <v>36.425</v>
      </c>
      <c r="H44" s="89">
        <f t="shared" si="16"/>
        <v>110.70082664721612</v>
      </c>
      <c r="I44" s="85"/>
      <c r="J44" s="98">
        <v>9</v>
      </c>
      <c r="K44" s="89">
        <f>SUM(K42:K43)</f>
        <v>3341.272</v>
      </c>
      <c r="L44" s="89">
        <f>SUM(L42:L43)</f>
        <v>2962.008</v>
      </c>
      <c r="M44" s="89">
        <f>SUM(M42:M43)</f>
        <v>3458.096</v>
      </c>
      <c r="N44" s="85">
        <f t="shared" si="17"/>
        <v>116.74836799900608</v>
      </c>
      <c r="O44" s="81" t="s">
        <v>307</v>
      </c>
      <c r="P44" s="83"/>
      <c r="Q44" s="83"/>
      <c r="R44" s="97">
        <v>0</v>
      </c>
      <c r="S44" s="89">
        <v>0</v>
      </c>
      <c r="T44" s="89">
        <v>0</v>
      </c>
      <c r="U44" s="89">
        <v>0</v>
      </c>
      <c r="V44" s="89">
        <f t="shared" si="15"/>
      </c>
      <c r="W44" s="85"/>
      <c r="X44" s="98">
        <v>9</v>
      </c>
      <c r="Y44" s="86">
        <v>964.1139999999998</v>
      </c>
      <c r="Z44" s="86">
        <v>908.9979999999999</v>
      </c>
      <c r="AA44" s="86">
        <v>1024.885</v>
      </c>
      <c r="AB44" s="86">
        <f t="shared" si="14"/>
        <v>112.74887293481395</v>
      </c>
    </row>
    <row r="45" spans="1:28" s="87" customFormat="1" ht="11.25" customHeight="1">
      <c r="A45" s="81" t="s">
        <v>292</v>
      </c>
      <c r="B45" s="83"/>
      <c r="C45" s="83"/>
      <c r="D45" s="97">
        <v>7</v>
      </c>
      <c r="E45" s="89">
        <v>63.285</v>
      </c>
      <c r="F45" s="89">
        <v>60.701</v>
      </c>
      <c r="G45" s="89">
        <v>62.99073</v>
      </c>
      <c r="H45" s="89">
        <f t="shared" si="16"/>
        <v>103.77214543417736</v>
      </c>
      <c r="I45" s="85"/>
      <c r="J45" s="98">
        <v>12</v>
      </c>
      <c r="K45" s="86">
        <v>160.08599999999998</v>
      </c>
      <c r="L45" s="86">
        <v>152.26200000000003</v>
      </c>
      <c r="M45" s="86">
        <v>196.758</v>
      </c>
      <c r="N45" s="85">
        <f t="shared" si="17"/>
        <v>129.2233124482799</v>
      </c>
      <c r="O45" s="81" t="s">
        <v>197</v>
      </c>
      <c r="P45" s="83"/>
      <c r="Q45" s="83"/>
      <c r="R45" s="97">
        <v>0</v>
      </c>
      <c r="S45" s="89">
        <v>0</v>
      </c>
      <c r="T45" s="89">
        <v>0</v>
      </c>
      <c r="U45" s="89">
        <v>0</v>
      </c>
      <c r="V45" s="89">
        <f t="shared" si="15"/>
      </c>
      <c r="W45" s="85"/>
      <c r="X45" s="98">
        <v>11</v>
      </c>
      <c r="Y45" s="86">
        <v>217.291</v>
      </c>
      <c r="Z45" s="86">
        <v>191.18129999999996</v>
      </c>
      <c r="AA45" s="86">
        <v>178.916</v>
      </c>
      <c r="AB45" s="86">
        <f t="shared" si="14"/>
        <v>93.5844666816263</v>
      </c>
    </row>
    <row r="46" spans="1:28" s="87" customFormat="1" ht="11.25" customHeight="1">
      <c r="A46" s="81" t="s">
        <v>159</v>
      </c>
      <c r="B46" s="83"/>
      <c r="C46" s="83"/>
      <c r="D46" s="97">
        <v>11</v>
      </c>
      <c r="E46" s="89">
        <v>738.851</v>
      </c>
      <c r="F46" s="89">
        <v>719.0709035</v>
      </c>
      <c r="G46" s="89">
        <v>716.32823</v>
      </c>
      <c r="H46" s="89">
        <f t="shared" si="16"/>
        <v>99.61858093733866</v>
      </c>
      <c r="I46" s="85"/>
      <c r="J46" s="98">
        <v>11</v>
      </c>
      <c r="K46" s="86">
        <v>769.195</v>
      </c>
      <c r="L46" s="86">
        <v>713.3106326413581</v>
      </c>
      <c r="M46" s="86">
        <v>887.903</v>
      </c>
      <c r="N46" s="85">
        <f t="shared" si="17"/>
        <v>124.47634443806537</v>
      </c>
      <c r="O46" s="81" t="s">
        <v>198</v>
      </c>
      <c r="P46" s="83"/>
      <c r="Q46" s="83"/>
      <c r="R46" s="97">
        <v>0</v>
      </c>
      <c r="S46" s="89">
        <v>0</v>
      </c>
      <c r="T46" s="89">
        <v>0</v>
      </c>
      <c r="U46" s="89">
        <v>0</v>
      </c>
      <c r="V46" s="89">
        <f t="shared" si="15"/>
      </c>
      <c r="W46" s="85"/>
      <c r="X46" s="98">
        <v>11</v>
      </c>
      <c r="Y46" s="86">
        <v>381.983</v>
      </c>
      <c r="Z46" s="86">
        <v>421.67499999999995</v>
      </c>
      <c r="AA46" s="86">
        <v>416.16499999999996</v>
      </c>
      <c r="AB46" s="86">
        <f t="shared" si="14"/>
        <v>98.69330645639415</v>
      </c>
    </row>
    <row r="47" spans="1:28" s="87" customFormat="1" ht="11.25" customHeight="1">
      <c r="A47" s="81" t="s">
        <v>160</v>
      </c>
      <c r="B47" s="83"/>
      <c r="C47" s="83"/>
      <c r="D47" s="97">
        <v>11</v>
      </c>
      <c r="E47" s="89">
        <v>1.317</v>
      </c>
      <c r="F47" s="89">
        <v>1.042008</v>
      </c>
      <c r="G47" s="89">
        <v>1.65876</v>
      </c>
      <c r="H47" s="89">
        <f t="shared" si="16"/>
        <v>159.18879701499412</v>
      </c>
      <c r="I47" s="85"/>
      <c r="J47" s="98">
        <v>11</v>
      </c>
      <c r="K47" s="86">
        <v>4.1209999999999996</v>
      </c>
      <c r="L47" s="86">
        <v>3.025</v>
      </c>
      <c r="M47" s="86">
        <v>4.865</v>
      </c>
      <c r="N47" s="85">
        <f t="shared" si="17"/>
        <v>160.82644628099175</v>
      </c>
      <c r="O47" s="81" t="s">
        <v>199</v>
      </c>
      <c r="P47" s="83"/>
      <c r="Q47" s="83"/>
      <c r="R47" s="97">
        <v>0</v>
      </c>
      <c r="S47" s="89">
        <v>0</v>
      </c>
      <c r="T47" s="89">
        <v>0</v>
      </c>
      <c r="U47" s="89">
        <v>0</v>
      </c>
      <c r="V47" s="89">
        <f t="shared" si="15"/>
      </c>
      <c r="W47" s="85"/>
      <c r="X47" s="98">
        <v>10</v>
      </c>
      <c r="Y47" s="86">
        <v>26.496000000000002</v>
      </c>
      <c r="Z47" s="86">
        <v>47.177</v>
      </c>
      <c r="AA47" s="86">
        <v>38.654999999999994</v>
      </c>
      <c r="AB47" s="86">
        <f t="shared" si="14"/>
        <v>81.93611293638848</v>
      </c>
    </row>
    <row r="48" spans="1:28" s="87" customFormat="1" ht="11.25" customHeight="1">
      <c r="A48" s="81" t="s">
        <v>161</v>
      </c>
      <c r="B48" s="83"/>
      <c r="C48" s="83"/>
      <c r="D48" s="97">
        <v>7</v>
      </c>
      <c r="E48" s="89">
        <v>71.04</v>
      </c>
      <c r="F48" s="89">
        <v>89.79</v>
      </c>
      <c r="G48" s="89">
        <v>91.21053</v>
      </c>
      <c r="H48" s="89">
        <f t="shared" si="16"/>
        <v>101.58205813564985</v>
      </c>
      <c r="I48" s="85"/>
      <c r="J48" s="98">
        <v>7</v>
      </c>
      <c r="K48" s="86">
        <v>149.38930000000002</v>
      </c>
      <c r="L48" s="86">
        <v>231.564</v>
      </c>
      <c r="M48" s="86">
        <v>141.9711</v>
      </c>
      <c r="N48" s="85">
        <f t="shared" si="17"/>
        <v>61.30965953256983</v>
      </c>
      <c r="O48" s="81" t="s">
        <v>200</v>
      </c>
      <c r="P48" s="83"/>
      <c r="Q48" s="83"/>
      <c r="R48" s="97">
        <v>0</v>
      </c>
      <c r="S48" s="89">
        <v>0</v>
      </c>
      <c r="T48" s="89">
        <v>0</v>
      </c>
      <c r="U48" s="89">
        <v>0</v>
      </c>
      <c r="V48" s="89">
        <f t="shared" si="15"/>
      </c>
      <c r="W48" s="85"/>
      <c r="X48" s="98">
        <v>12</v>
      </c>
      <c r="Y48" s="86">
        <v>21.271999999999995</v>
      </c>
      <c r="Z48" s="86">
        <v>18.584000000000003</v>
      </c>
      <c r="AA48" s="86">
        <v>19.433000000000003</v>
      </c>
      <c r="AB48" s="86">
        <f t="shared" si="14"/>
        <v>104.56844597503229</v>
      </c>
    </row>
    <row r="49" spans="1:28" s="87" customFormat="1" ht="11.25" customHeight="1">
      <c r="A49" s="81" t="s">
        <v>293</v>
      </c>
      <c r="B49" s="83"/>
      <c r="C49" s="83"/>
      <c r="D49" s="97">
        <v>10</v>
      </c>
      <c r="E49" s="89">
        <v>9.022</v>
      </c>
      <c r="F49" s="89">
        <v>8.95668</v>
      </c>
      <c r="G49" s="89">
        <v>8.759649999999999</v>
      </c>
      <c r="H49" s="89">
        <f t="shared" si="16"/>
        <v>97.8001893558774</v>
      </c>
      <c r="I49" s="85"/>
      <c r="J49" s="98">
        <v>11</v>
      </c>
      <c r="K49" s="86">
        <v>29.534000000000002</v>
      </c>
      <c r="L49" s="86">
        <v>28.983</v>
      </c>
      <c r="M49" s="86">
        <v>28.851</v>
      </c>
      <c r="N49" s="85">
        <f t="shared" si="17"/>
        <v>99.54456060449229</v>
      </c>
      <c r="O49" s="81" t="s">
        <v>201</v>
      </c>
      <c r="P49" s="83"/>
      <c r="Q49" s="83"/>
      <c r="R49" s="97">
        <v>0</v>
      </c>
      <c r="S49" s="89">
        <v>0</v>
      </c>
      <c r="T49" s="89">
        <v>0</v>
      </c>
      <c r="U49" s="89">
        <v>0</v>
      </c>
      <c r="V49" s="89">
        <f t="shared" si="15"/>
      </c>
      <c r="W49" s="85"/>
      <c r="X49" s="98">
        <v>11</v>
      </c>
      <c r="Y49" s="86">
        <v>83.70549999999999</v>
      </c>
      <c r="Z49" s="86">
        <v>90.9375</v>
      </c>
      <c r="AA49" s="86">
        <v>99.638</v>
      </c>
      <c r="AB49" s="86">
        <f t="shared" si="14"/>
        <v>109.56756013745705</v>
      </c>
    </row>
    <row r="50" spans="1:28" s="87" customFormat="1" ht="11.25" customHeight="1">
      <c r="A50" s="81"/>
      <c r="B50" s="83"/>
      <c r="C50" s="83"/>
      <c r="D50" s="97"/>
      <c r="E50" s="89"/>
      <c r="F50" s="89"/>
      <c r="G50" s="89"/>
      <c r="H50" s="89"/>
      <c r="I50" s="85"/>
      <c r="J50" s="98"/>
      <c r="K50" s="86"/>
      <c r="L50" s="86"/>
      <c r="M50" s="86"/>
      <c r="N50" s="85"/>
      <c r="O50" s="81" t="s">
        <v>202</v>
      </c>
      <c r="P50" s="83"/>
      <c r="Q50" s="83"/>
      <c r="R50" s="97">
        <v>0</v>
      </c>
      <c r="S50" s="89">
        <v>0</v>
      </c>
      <c r="T50" s="89">
        <v>0</v>
      </c>
      <c r="U50" s="89">
        <v>0</v>
      </c>
      <c r="V50" s="89">
        <f t="shared" si="15"/>
      </c>
      <c r="W50" s="85"/>
      <c r="X50" s="98">
        <v>10</v>
      </c>
      <c r="Y50" s="86">
        <v>617.396</v>
      </c>
      <c r="Z50" s="86">
        <v>543.214</v>
      </c>
      <c r="AA50" s="86">
        <v>638.708</v>
      </c>
      <c r="AB50" s="86">
        <f t="shared" si="14"/>
        <v>117.57944382876728</v>
      </c>
    </row>
    <row r="51" spans="1:28" s="87" customFormat="1" ht="11.25" customHeight="1">
      <c r="A51" s="81" t="s">
        <v>162</v>
      </c>
      <c r="B51" s="83"/>
      <c r="C51" s="83"/>
      <c r="D51" s="97"/>
      <c r="E51" s="89"/>
      <c r="F51" s="89"/>
      <c r="G51" s="89"/>
      <c r="H51" s="89"/>
      <c r="I51" s="85"/>
      <c r="J51" s="98"/>
      <c r="K51" s="86"/>
      <c r="L51" s="86"/>
      <c r="M51" s="86"/>
      <c r="N51" s="85"/>
      <c r="O51" s="81" t="s">
        <v>308</v>
      </c>
      <c r="P51" s="83"/>
      <c r="Q51" s="83"/>
      <c r="R51" s="97">
        <v>0</v>
      </c>
      <c r="S51" s="89">
        <v>0</v>
      </c>
      <c r="T51" s="89">
        <v>0</v>
      </c>
      <c r="U51" s="89">
        <v>0</v>
      </c>
      <c r="V51" s="89">
        <f t="shared" si="15"/>
      </c>
      <c r="W51" s="85"/>
      <c r="X51" s="98">
        <v>11</v>
      </c>
      <c r="Y51" s="86">
        <v>15.331999999999999</v>
      </c>
      <c r="Z51" s="86">
        <v>14.8474</v>
      </c>
      <c r="AA51" s="86">
        <v>18.157</v>
      </c>
      <c r="AB51" s="86">
        <f t="shared" si="14"/>
        <v>122.29077144819968</v>
      </c>
    </row>
    <row r="52" spans="1:28" s="87" customFormat="1" ht="11.25" customHeight="1">
      <c r="A52" s="81" t="s">
        <v>294</v>
      </c>
      <c r="B52" s="83"/>
      <c r="C52" s="83"/>
      <c r="D52" s="97">
        <v>11</v>
      </c>
      <c r="E52" s="89">
        <v>107.917</v>
      </c>
      <c r="F52" s="89">
        <v>108.03204000000001</v>
      </c>
      <c r="G52" s="89">
        <v>105.64166</v>
      </c>
      <c r="H52" s="89">
        <f>IF(AND(F52&gt;0,G52&gt;0),G52*100/F52,"")</f>
        <v>97.78734160717505</v>
      </c>
      <c r="I52" s="85"/>
      <c r="J52" s="98">
        <v>11</v>
      </c>
      <c r="K52" s="86">
        <v>4473.589</v>
      </c>
      <c r="L52" s="86">
        <v>4339.96626</v>
      </c>
      <c r="M52" s="86">
        <v>4109.657</v>
      </c>
      <c r="N52" s="85">
        <f>IF(AND(L52&gt;0,M52&gt;0),M52*100/L52,"")</f>
        <v>94.69329376768012</v>
      </c>
      <c r="O52" s="81" t="s">
        <v>203</v>
      </c>
      <c r="P52" s="83"/>
      <c r="Q52" s="83"/>
      <c r="R52" s="97">
        <v>0</v>
      </c>
      <c r="S52" s="89">
        <v>0</v>
      </c>
      <c r="T52" s="89">
        <v>0</v>
      </c>
      <c r="U52" s="89">
        <v>0</v>
      </c>
      <c r="V52" s="89">
        <f t="shared" si="15"/>
      </c>
      <c r="W52" s="85"/>
      <c r="X52" s="98">
        <v>12</v>
      </c>
      <c r="Y52" s="86">
        <v>164.14199999999997</v>
      </c>
      <c r="Z52" s="86">
        <v>161.919</v>
      </c>
      <c r="AA52" s="86">
        <v>163.689</v>
      </c>
      <c r="AB52" s="86">
        <f t="shared" si="14"/>
        <v>101.09313916217367</v>
      </c>
    </row>
    <row r="53" spans="1:28" s="87" customFormat="1" ht="11.25" customHeight="1">
      <c r="A53" s="81" t="s">
        <v>295</v>
      </c>
      <c r="B53" s="83"/>
      <c r="C53" s="83"/>
      <c r="D53" s="97">
        <v>11</v>
      </c>
      <c r="E53" s="89">
        <v>256.952</v>
      </c>
      <c r="F53" s="89">
        <v>267.51404349999996</v>
      </c>
      <c r="G53" s="89">
        <v>266.34761</v>
      </c>
      <c r="H53" s="89">
        <f>IF(AND(F53&gt;0,G53&gt;0),G53*100/F53,"")</f>
        <v>99.56397298446876</v>
      </c>
      <c r="I53" s="85"/>
      <c r="J53" s="98">
        <v>11</v>
      </c>
      <c r="K53" s="86">
        <v>9664.728</v>
      </c>
      <c r="L53" s="86">
        <v>11153.009101239892</v>
      </c>
      <c r="M53" s="86">
        <v>9490.293</v>
      </c>
      <c r="N53" s="85">
        <f>IF(AND(L53&gt;0,M53&gt;0),M53*100/L53,"")</f>
        <v>85.0917713224582</v>
      </c>
      <c r="O53" s="81" t="s">
        <v>204</v>
      </c>
      <c r="P53" s="83"/>
      <c r="Q53" s="83"/>
      <c r="R53" s="97">
        <v>0</v>
      </c>
      <c r="S53" s="89">
        <v>0</v>
      </c>
      <c r="T53" s="89">
        <v>0</v>
      </c>
      <c r="U53" s="89">
        <v>0</v>
      </c>
      <c r="V53" s="89">
        <f t="shared" si="15"/>
      </c>
      <c r="W53" s="85"/>
      <c r="X53" s="98">
        <v>6</v>
      </c>
      <c r="Y53" s="86">
        <v>16.727999999999998</v>
      </c>
      <c r="Z53" s="86">
        <v>21.891</v>
      </c>
      <c r="AA53" s="86">
        <v>30.339999999999996</v>
      </c>
      <c r="AB53" s="86">
        <f t="shared" si="14"/>
        <v>138.59576995112147</v>
      </c>
    </row>
    <row r="54" spans="1:28" s="87" customFormat="1" ht="11.25" customHeight="1">
      <c r="A54" s="81" t="s">
        <v>296</v>
      </c>
      <c r="B54" s="83"/>
      <c r="C54" s="83"/>
      <c r="D54" s="97">
        <v>11</v>
      </c>
      <c r="E54" s="89">
        <v>127.641</v>
      </c>
      <c r="F54" s="89">
        <v>124.4</v>
      </c>
      <c r="G54" s="89">
        <v>116.73250999999999</v>
      </c>
      <c r="H54" s="89">
        <f>IF(AND(F54&gt;0,G54&gt;0),G54*100/F54,"")</f>
        <v>93.83642282958198</v>
      </c>
      <c r="I54" s="85"/>
      <c r="J54" s="98">
        <v>11</v>
      </c>
      <c r="K54" s="86">
        <v>1467.2010000000002</v>
      </c>
      <c r="L54" s="86">
        <v>1782.93535</v>
      </c>
      <c r="M54" s="86">
        <v>826.8140000000001</v>
      </c>
      <c r="N54" s="85">
        <f>IF(AND(L54&gt;0,M54&gt;0),M54*100/L54,"")</f>
        <v>46.3737510168274</v>
      </c>
      <c r="O54" s="81" t="s">
        <v>309</v>
      </c>
      <c r="P54" s="83"/>
      <c r="Q54" s="83"/>
      <c r="R54" s="97">
        <v>0</v>
      </c>
      <c r="S54" s="89">
        <v>0</v>
      </c>
      <c r="T54" s="89">
        <v>0</v>
      </c>
      <c r="U54" s="89">
        <v>0</v>
      </c>
      <c r="V54" s="89">
        <f t="shared" si="15"/>
      </c>
      <c r="W54" s="85"/>
      <c r="X54" s="98">
        <v>11</v>
      </c>
      <c r="Y54" s="86">
        <v>211.085</v>
      </c>
      <c r="Z54" s="86">
        <v>204.47019999999998</v>
      </c>
      <c r="AA54" s="86">
        <v>230.591</v>
      </c>
      <c r="AB54" s="86">
        <f t="shared" si="14"/>
        <v>112.77486890510208</v>
      </c>
    </row>
    <row r="55" spans="1:28" s="87" customFormat="1" ht="11.25" customHeight="1">
      <c r="A55" s="81"/>
      <c r="B55" s="83"/>
      <c r="C55" s="83"/>
      <c r="D55" s="97"/>
      <c r="E55" s="89"/>
      <c r="F55" s="89"/>
      <c r="G55" s="89"/>
      <c r="H55" s="89"/>
      <c r="I55" s="85"/>
      <c r="J55" s="98"/>
      <c r="K55" s="86"/>
      <c r="L55" s="86"/>
      <c r="M55" s="86"/>
      <c r="N55" s="85"/>
      <c r="O55" s="81" t="s">
        <v>310</v>
      </c>
      <c r="P55" s="83"/>
      <c r="Q55" s="83"/>
      <c r="R55" s="97">
        <v>0</v>
      </c>
      <c r="S55" s="89">
        <v>0</v>
      </c>
      <c r="T55" s="89">
        <v>0</v>
      </c>
      <c r="U55" s="89">
        <v>0</v>
      </c>
      <c r="V55" s="89">
        <f t="shared" si="15"/>
      </c>
      <c r="W55" s="85"/>
      <c r="X55" s="98">
        <v>11</v>
      </c>
      <c r="Y55" s="86">
        <v>11.424999999999999</v>
      </c>
      <c r="Z55" s="86">
        <v>12.138</v>
      </c>
      <c r="AA55" s="86">
        <v>12.435999999999998</v>
      </c>
      <c r="AB55" s="86">
        <f t="shared" si="14"/>
        <v>102.4550996869336</v>
      </c>
    </row>
    <row r="56" spans="1:33" s="87" customFormat="1" ht="11.25" customHeight="1">
      <c r="A56" s="81" t="s">
        <v>133</v>
      </c>
      <c r="B56" s="83"/>
      <c r="C56" s="83"/>
      <c r="D56" s="97"/>
      <c r="E56" s="89"/>
      <c r="F56" s="89"/>
      <c r="G56" s="89"/>
      <c r="H56" s="89"/>
      <c r="I56" s="85"/>
      <c r="J56" s="98"/>
      <c r="K56" s="86"/>
      <c r="L56" s="86"/>
      <c r="M56" s="86"/>
      <c r="N56" s="85"/>
      <c r="O56" s="81"/>
      <c r="P56" s="83"/>
      <c r="Q56" s="83"/>
      <c r="R56" s="97"/>
      <c r="S56" s="89"/>
      <c r="T56" s="89"/>
      <c r="U56" s="89"/>
      <c r="V56" s="89"/>
      <c r="W56" s="85"/>
      <c r="X56" s="98"/>
      <c r="Y56" s="86"/>
      <c r="Z56" s="86"/>
      <c r="AA56" s="86"/>
      <c r="AB56" s="86"/>
      <c r="AC56" s="215"/>
      <c r="AD56" s="221"/>
      <c r="AE56" s="221"/>
      <c r="AF56" s="221"/>
      <c r="AG56" s="222"/>
    </row>
    <row r="57" spans="1:33" s="87" customFormat="1" ht="11.25" customHeight="1">
      <c r="A57" s="81" t="s">
        <v>163</v>
      </c>
      <c r="B57" s="83"/>
      <c r="C57" s="83"/>
      <c r="D57" s="97">
        <v>11</v>
      </c>
      <c r="E57" s="89">
        <v>4.995</v>
      </c>
      <c r="F57" s="89">
        <v>5.657</v>
      </c>
      <c r="G57" s="89">
        <v>4.74535</v>
      </c>
      <c r="H57" s="89">
        <f aca="true" t="shared" si="18" ref="H57:H78">IF(AND(F57&gt;0,G57&gt;0),G57*100/F57,"")</f>
        <v>83.88456779211597</v>
      </c>
      <c r="I57" s="85"/>
      <c r="J57" s="98">
        <v>11</v>
      </c>
      <c r="K57" s="86">
        <v>165.77100000000002</v>
      </c>
      <c r="L57" s="86">
        <v>189.87623999999997</v>
      </c>
      <c r="M57" s="86">
        <v>164.80200000000002</v>
      </c>
      <c r="N57" s="85">
        <f aca="true" t="shared" si="19" ref="N57:N78">IF(AND(L57&gt;0,M57&gt;0),M57*100/L57,"")</f>
        <v>86.79442988759416</v>
      </c>
      <c r="O57" s="81" t="s">
        <v>205</v>
      </c>
      <c r="P57" s="83"/>
      <c r="Q57" s="83"/>
      <c r="R57" s="97"/>
      <c r="S57" s="89"/>
      <c r="T57" s="89"/>
      <c r="U57" s="89"/>
      <c r="V57" s="89"/>
      <c r="W57" s="85"/>
      <c r="X57" s="98"/>
      <c r="Y57" s="86"/>
      <c r="Z57" s="86"/>
      <c r="AA57" s="86"/>
      <c r="AB57" s="86"/>
      <c r="AC57" s="215"/>
      <c r="AD57" s="215"/>
      <c r="AE57" s="215"/>
      <c r="AF57" s="215"/>
      <c r="AG57" s="215"/>
    </row>
    <row r="58" spans="1:33" s="87" customFormat="1" ht="11.25" customHeight="1">
      <c r="A58" s="81" t="s">
        <v>164</v>
      </c>
      <c r="B58" s="83"/>
      <c r="C58" s="83"/>
      <c r="D58" s="97">
        <v>7</v>
      </c>
      <c r="E58" s="89">
        <v>11.251</v>
      </c>
      <c r="F58" s="89">
        <v>11.632</v>
      </c>
      <c r="G58" s="89">
        <v>12.8478</v>
      </c>
      <c r="H58" s="89">
        <f t="shared" si="18"/>
        <v>110.45220082530949</v>
      </c>
      <c r="I58" s="85"/>
      <c r="J58" s="98">
        <v>7</v>
      </c>
      <c r="K58" s="86">
        <v>58.771</v>
      </c>
      <c r="L58" s="86">
        <v>51.69890050000001</v>
      </c>
      <c r="M58" s="86">
        <v>66.80441138692768</v>
      </c>
      <c r="N58" s="85">
        <f t="shared" si="19"/>
        <v>129.21824398746676</v>
      </c>
      <c r="O58" s="81" t="s">
        <v>206</v>
      </c>
      <c r="P58" s="83"/>
      <c r="Q58" s="83"/>
      <c r="R58" s="97">
        <v>0</v>
      </c>
      <c r="S58" s="89">
        <v>0</v>
      </c>
      <c r="T58" s="89">
        <v>0</v>
      </c>
      <c r="U58" s="89">
        <v>0</v>
      </c>
      <c r="V58" s="89">
        <f>IF(AND(T58&gt;0,U58&gt;0),U58*100/T58,"")</f>
      </c>
      <c r="W58" s="85"/>
      <c r="X58" s="98">
        <v>11</v>
      </c>
      <c r="Y58" s="86">
        <v>251.78621</v>
      </c>
      <c r="Z58" s="86">
        <v>271.60152000000005</v>
      </c>
      <c r="AA58" s="86">
        <v>266.223</v>
      </c>
      <c r="AB58" s="86">
        <f>IF(AND(Z58&gt;0,AA58&gt;0),AA58*100/Z58,"")</f>
        <v>98.0197018043198</v>
      </c>
      <c r="AC58" s="215"/>
      <c r="AD58" s="215"/>
      <c r="AE58" s="215"/>
      <c r="AF58" s="215"/>
      <c r="AG58" s="215"/>
    </row>
    <row r="59" spans="1:33" s="87" customFormat="1" ht="11.25" customHeight="1">
      <c r="A59" s="81" t="s">
        <v>165</v>
      </c>
      <c r="B59" s="83"/>
      <c r="C59" s="83"/>
      <c r="D59" s="97">
        <v>11</v>
      </c>
      <c r="E59" s="89">
        <v>34.314</v>
      </c>
      <c r="F59" s="89">
        <v>35.371</v>
      </c>
      <c r="G59" s="89">
        <v>33.29138</v>
      </c>
      <c r="H59" s="89">
        <f t="shared" si="18"/>
        <v>94.12055073365184</v>
      </c>
      <c r="I59" s="85"/>
      <c r="J59" s="98">
        <v>11</v>
      </c>
      <c r="K59" s="86">
        <v>927.198</v>
      </c>
      <c r="L59" s="86">
        <v>924.648627</v>
      </c>
      <c r="M59" s="86">
        <v>879.7660000000001</v>
      </c>
      <c r="N59" s="85">
        <f t="shared" si="19"/>
        <v>95.14598024704578</v>
      </c>
      <c r="O59" s="81" t="s">
        <v>311</v>
      </c>
      <c r="P59" s="83"/>
      <c r="Q59" s="83"/>
      <c r="R59" s="97">
        <v>0</v>
      </c>
      <c r="S59" s="89">
        <v>0</v>
      </c>
      <c r="T59" s="89">
        <v>0</v>
      </c>
      <c r="U59" s="89">
        <v>0</v>
      </c>
      <c r="V59" s="89">
        <f>IF(AND(T59&gt;0,U59&gt;0),U59*100/T59,"")</f>
      </c>
      <c r="W59" s="85"/>
      <c r="X59" s="98">
        <v>11</v>
      </c>
      <c r="Y59" s="86">
        <v>5725.7904842961725</v>
      </c>
      <c r="Z59" s="86">
        <v>6056.769781</v>
      </c>
      <c r="AA59" s="86">
        <v>4768.224</v>
      </c>
      <c r="AB59" s="86">
        <f>IF(AND(Z59&gt;0,AA59&gt;0),AA59*100/Z59,"")</f>
        <v>78.72552816780077</v>
      </c>
      <c r="AC59" s="215"/>
      <c r="AD59" s="215"/>
      <c r="AE59" s="215"/>
      <c r="AF59" s="215"/>
      <c r="AG59" s="215"/>
    </row>
    <row r="60" spans="1:33" s="87" customFormat="1" ht="11.25" customHeight="1">
      <c r="A60" s="81" t="s">
        <v>166</v>
      </c>
      <c r="B60" s="83"/>
      <c r="C60" s="83"/>
      <c r="D60" s="97">
        <v>11</v>
      </c>
      <c r="E60" s="89">
        <v>19.147</v>
      </c>
      <c r="F60" s="89">
        <v>19.676</v>
      </c>
      <c r="G60" s="89">
        <v>20.01395</v>
      </c>
      <c r="H60" s="89">
        <f t="shared" si="18"/>
        <v>101.71757471030699</v>
      </c>
      <c r="I60" s="85"/>
      <c r="J60" s="98">
        <v>11</v>
      </c>
      <c r="K60" s="86">
        <v>1039.698</v>
      </c>
      <c r="L60" s="86">
        <v>1075.0456</v>
      </c>
      <c r="M60" s="86">
        <v>1114.9379999999996</v>
      </c>
      <c r="N60" s="85">
        <f t="shared" si="19"/>
        <v>103.71076352482162</v>
      </c>
      <c r="O60" s="81" t="s">
        <v>312</v>
      </c>
      <c r="P60" s="83"/>
      <c r="Q60" s="83"/>
      <c r="R60" s="97">
        <v>0</v>
      </c>
      <c r="S60" s="89">
        <v>0</v>
      </c>
      <c r="T60" s="89">
        <v>0</v>
      </c>
      <c r="U60" s="89">
        <v>0</v>
      </c>
      <c r="V60" s="89">
        <f>IF(AND(T60&gt;0,U60&gt;0),U60*100/T60,"")</f>
      </c>
      <c r="W60" s="85"/>
      <c r="X60" s="98">
        <v>11</v>
      </c>
      <c r="Y60" s="86">
        <v>43259.14829595985</v>
      </c>
      <c r="Z60" s="86">
        <v>44220.96</v>
      </c>
      <c r="AA60" s="86">
        <v>35931.727</v>
      </c>
      <c r="AB60" s="86">
        <f>IF(AND(Z60&gt;0,AA60&gt;0),AA60*100/Z60,"")</f>
        <v>81.25496823225909</v>
      </c>
      <c r="AC60" s="215"/>
      <c r="AD60" s="215"/>
      <c r="AE60" s="215"/>
      <c r="AF60" s="215"/>
      <c r="AG60" s="215"/>
    </row>
    <row r="61" spans="1:33" s="87" customFormat="1" ht="11.25" customHeight="1">
      <c r="A61" s="81" t="s">
        <v>167</v>
      </c>
      <c r="B61" s="83"/>
      <c r="C61" s="83"/>
      <c r="D61" s="97">
        <v>11</v>
      </c>
      <c r="E61" s="89">
        <v>22.144</v>
      </c>
      <c r="F61" s="89">
        <v>21.503</v>
      </c>
      <c r="G61" s="89">
        <v>19.506520000000002</v>
      </c>
      <c r="H61" s="89">
        <f t="shared" si="18"/>
        <v>90.71534204529601</v>
      </c>
      <c r="I61" s="85"/>
      <c r="J61" s="98">
        <v>11</v>
      </c>
      <c r="K61" s="86">
        <v>692.056</v>
      </c>
      <c r="L61" s="86">
        <v>685.225497</v>
      </c>
      <c r="M61" s="86">
        <v>611.3749999999999</v>
      </c>
      <c r="N61" s="85">
        <f t="shared" si="19"/>
        <v>89.22245343710551</v>
      </c>
      <c r="O61" s="81" t="s">
        <v>313</v>
      </c>
      <c r="P61" s="83"/>
      <c r="Q61" s="83"/>
      <c r="R61" s="97">
        <v>0</v>
      </c>
      <c r="S61" s="89">
        <v>0</v>
      </c>
      <c r="T61" s="89">
        <v>0</v>
      </c>
      <c r="U61" s="89">
        <v>0</v>
      </c>
      <c r="V61" s="89">
        <f>IF(AND(T61&gt;0,U61&gt;0),U61*100/T61,"")</f>
      </c>
      <c r="W61" s="85"/>
      <c r="X61" s="98">
        <v>11</v>
      </c>
      <c r="Y61" s="86">
        <v>1.2979999999999998</v>
      </c>
      <c r="Z61" s="86">
        <v>1.2109999999999999</v>
      </c>
      <c r="AA61" s="86">
        <v>1.098</v>
      </c>
      <c r="AB61" s="86">
        <f>IF(AND(Z61&gt;0,AA61&gt;0),AA61*100/Z61,"")</f>
        <v>90.6688687035508</v>
      </c>
      <c r="AC61" s="215"/>
      <c r="AD61" s="215"/>
      <c r="AE61" s="215"/>
      <c r="AF61" s="215"/>
      <c r="AG61" s="215"/>
    </row>
    <row r="62" spans="1:33" s="87" customFormat="1" ht="11.25" customHeight="1">
      <c r="A62" s="81" t="s">
        <v>134</v>
      </c>
      <c r="B62" s="83"/>
      <c r="C62" s="83"/>
      <c r="D62" s="97">
        <v>5</v>
      </c>
      <c r="E62" s="89">
        <v>10.825</v>
      </c>
      <c r="F62" s="89">
        <v>11.357</v>
      </c>
      <c r="G62" s="89">
        <v>11.383</v>
      </c>
      <c r="H62" s="89">
        <f t="shared" si="18"/>
        <v>100.22893369727922</v>
      </c>
      <c r="I62" s="85"/>
      <c r="J62" s="98">
        <v>5</v>
      </c>
      <c r="K62" s="86">
        <v>1017.8859999999999</v>
      </c>
      <c r="L62" s="86">
        <v>1084.5689579999998</v>
      </c>
      <c r="M62" s="86">
        <v>1015.3199999999999</v>
      </c>
      <c r="N62" s="85">
        <f t="shared" si="19"/>
        <v>93.61507099302395</v>
      </c>
      <c r="O62" s="81"/>
      <c r="P62" s="83"/>
      <c r="Q62" s="83"/>
      <c r="R62" s="97"/>
      <c r="S62" s="89"/>
      <c r="T62" s="89"/>
      <c r="U62" s="89"/>
      <c r="V62" s="89"/>
      <c r="W62" s="85"/>
      <c r="X62" s="98"/>
      <c r="Y62" s="86"/>
      <c r="Z62" s="86"/>
      <c r="AA62" s="86"/>
      <c r="AB62" s="86"/>
      <c r="AC62" s="215"/>
      <c r="AD62" s="215"/>
      <c r="AE62" s="215"/>
      <c r="AF62" s="215"/>
      <c r="AG62" s="215"/>
    </row>
    <row r="63" spans="1:33" s="87" customFormat="1" ht="11.25" customHeight="1">
      <c r="A63" s="81" t="s">
        <v>168</v>
      </c>
      <c r="B63" s="83"/>
      <c r="C63" s="83"/>
      <c r="D63" s="97">
        <v>9</v>
      </c>
      <c r="E63" s="89">
        <v>41.911</v>
      </c>
      <c r="F63" s="89">
        <v>46.488</v>
      </c>
      <c r="G63" s="89">
        <v>45.472</v>
      </c>
      <c r="H63" s="89">
        <f t="shared" si="18"/>
        <v>97.81448976079848</v>
      </c>
      <c r="I63" s="85"/>
      <c r="J63" s="98">
        <v>9</v>
      </c>
      <c r="K63" s="86">
        <v>3319.7599999999998</v>
      </c>
      <c r="L63" s="86">
        <v>3547.729359</v>
      </c>
      <c r="M63" s="86">
        <v>3798.152</v>
      </c>
      <c r="N63" s="85">
        <f t="shared" si="19"/>
        <v>107.05867375042912</v>
      </c>
      <c r="O63" s="81" t="s">
        <v>207</v>
      </c>
      <c r="P63" s="83"/>
      <c r="Q63" s="83"/>
      <c r="R63" s="97"/>
      <c r="S63" s="89"/>
      <c r="T63" s="89"/>
      <c r="U63" s="89"/>
      <c r="V63" s="89"/>
      <c r="W63" s="85"/>
      <c r="X63" s="98"/>
      <c r="Y63" s="86"/>
      <c r="Z63" s="86"/>
      <c r="AA63" s="86"/>
      <c r="AB63" s="86"/>
      <c r="AC63" s="215"/>
      <c r="AD63" s="215"/>
      <c r="AE63" s="215"/>
      <c r="AF63" s="215"/>
      <c r="AG63" s="215"/>
    </row>
    <row r="64" spans="1:36" s="87" customFormat="1" ht="11.25" customHeight="1">
      <c r="A64" s="81" t="s">
        <v>169</v>
      </c>
      <c r="B64" s="83"/>
      <c r="C64" s="83"/>
      <c r="D64" s="97">
        <v>12</v>
      </c>
      <c r="E64" s="89">
        <v>5.39</v>
      </c>
      <c r="F64" s="89">
        <v>5.867</v>
      </c>
      <c r="G64" s="89">
        <v>4.914</v>
      </c>
      <c r="H64" s="89">
        <f t="shared" si="18"/>
        <v>83.75660473836713</v>
      </c>
      <c r="I64" s="85"/>
      <c r="J64" s="98">
        <v>12</v>
      </c>
      <c r="K64" s="86">
        <v>495.05400000000003</v>
      </c>
      <c r="L64" s="86">
        <v>523.828935</v>
      </c>
      <c r="M64" s="86">
        <v>414.9239999999999</v>
      </c>
      <c r="N64" s="85">
        <f t="shared" si="19"/>
        <v>79.20982830014916</v>
      </c>
      <c r="O64" s="81" t="s">
        <v>208</v>
      </c>
      <c r="P64" s="83"/>
      <c r="Q64" s="83"/>
      <c r="R64" s="97">
        <v>0</v>
      </c>
      <c r="S64" s="89">
        <v>0</v>
      </c>
      <c r="T64" s="89">
        <v>0</v>
      </c>
      <c r="U64" s="89">
        <v>0</v>
      </c>
      <c r="V64" s="89">
        <f>IF(AND(T64&gt;0,U64&gt;0),U64*100/T64,"")</f>
      </c>
      <c r="W64" s="85"/>
      <c r="X64" s="98">
        <v>11</v>
      </c>
      <c r="Y64" s="86">
        <v>601.8044</v>
      </c>
      <c r="Z64" s="86">
        <v>596.3229</v>
      </c>
      <c r="AA64" s="86">
        <v>567.5120000000001</v>
      </c>
      <c r="AB64" s="86">
        <f>IF(AND(Z64&gt;0,AA64&gt;0),AA64*100/Z64,"")</f>
        <v>95.16857393871676</v>
      </c>
      <c r="AC64" s="216"/>
      <c r="AD64" s="216"/>
      <c r="AE64" s="216"/>
      <c r="AF64" s="216"/>
      <c r="AG64" s="216"/>
      <c r="AH64" s="216"/>
      <c r="AI64" s="216"/>
      <c r="AJ64" s="94"/>
    </row>
    <row r="65" spans="1:33" s="87" customFormat="1" ht="11.25" customHeight="1">
      <c r="A65" s="81" t="s">
        <v>170</v>
      </c>
      <c r="B65" s="83"/>
      <c r="C65" s="83"/>
      <c r="D65" s="97">
        <v>12</v>
      </c>
      <c r="E65" s="89">
        <v>58.126</v>
      </c>
      <c r="F65" s="89">
        <v>63.712</v>
      </c>
      <c r="G65" s="89">
        <v>61.769</v>
      </c>
      <c r="H65" s="89">
        <f t="shared" si="18"/>
        <v>96.95033902561526</v>
      </c>
      <c r="I65" s="85"/>
      <c r="J65" s="98">
        <v>12</v>
      </c>
      <c r="K65" s="86">
        <v>4832.7</v>
      </c>
      <c r="L65" s="86">
        <v>5156.127252</v>
      </c>
      <c r="M65" s="86">
        <v>5228.396</v>
      </c>
      <c r="N65" s="85">
        <f t="shared" si="19"/>
        <v>101.40160908503503</v>
      </c>
      <c r="O65" s="81" t="s">
        <v>209</v>
      </c>
      <c r="P65" s="83"/>
      <c r="Q65" s="83"/>
      <c r="R65" s="97">
        <v>0</v>
      </c>
      <c r="S65" s="89">
        <v>0</v>
      </c>
      <c r="T65" s="89">
        <v>0</v>
      </c>
      <c r="U65" s="89">
        <v>0</v>
      </c>
      <c r="V65" s="89">
        <f>IF(AND(T65&gt;0,U65&gt;0),U65*100/T65,"")</f>
      </c>
      <c r="W65" s="85"/>
      <c r="X65" s="98">
        <v>12</v>
      </c>
      <c r="Y65" s="86">
        <v>6759.179398073837</v>
      </c>
      <c r="Z65" s="86">
        <v>6474.545750865052</v>
      </c>
      <c r="AA65" s="86">
        <v>5394.911</v>
      </c>
      <c r="AB65" s="86">
        <f>IF(AND(Z65&gt;0,AA65&gt;0),AA65*100/Z65,"")</f>
        <v>83.32493440608086</v>
      </c>
      <c r="AC65" s="217"/>
      <c r="AD65" s="217"/>
      <c r="AE65" s="217"/>
      <c r="AF65" s="217"/>
      <c r="AG65" s="217"/>
    </row>
    <row r="66" spans="1:42" s="87" customFormat="1" ht="11.25" customHeight="1">
      <c r="A66" s="81" t="s">
        <v>297</v>
      </c>
      <c r="B66" s="83"/>
      <c r="C66" s="83"/>
      <c r="D66" s="97">
        <v>6</v>
      </c>
      <c r="E66" s="89">
        <v>32.488</v>
      </c>
      <c r="F66" s="89">
        <v>35.952</v>
      </c>
      <c r="G66" s="89">
        <v>36.2017325</v>
      </c>
      <c r="H66" s="89">
        <f t="shared" si="18"/>
        <v>100.69462755896751</v>
      </c>
      <c r="I66" s="85"/>
      <c r="J66" s="98">
        <v>11</v>
      </c>
      <c r="K66" s="86">
        <v>2707.8140000000003</v>
      </c>
      <c r="L66" s="86">
        <v>2805.441</v>
      </c>
      <c r="M66" s="86">
        <v>3096.8769999999995</v>
      </c>
      <c r="N66" s="85">
        <f t="shared" si="19"/>
        <v>110.38824199118783</v>
      </c>
      <c r="O66" s="81" t="s">
        <v>210</v>
      </c>
      <c r="P66" s="83"/>
      <c r="Q66" s="83"/>
      <c r="R66" s="97">
        <v>0</v>
      </c>
      <c r="S66" s="89">
        <v>0</v>
      </c>
      <c r="T66" s="89">
        <v>0</v>
      </c>
      <c r="U66" s="89">
        <v>0</v>
      </c>
      <c r="V66" s="89">
        <f>IF(AND(T66&gt;0,U66&gt;0),U66*100/T66,"")</f>
      </c>
      <c r="W66" s="85"/>
      <c r="X66" s="98">
        <v>12</v>
      </c>
      <c r="Y66" s="86">
        <v>1395.075523434992</v>
      </c>
      <c r="Z66" s="86">
        <v>1282.80149</v>
      </c>
      <c r="AA66" s="86">
        <v>1101.654</v>
      </c>
      <c r="AB66" s="86">
        <f>IF(AND(Z66&gt;0,AA66&gt;0),AA66*100/Z66,"")</f>
        <v>85.87875899645236</v>
      </c>
      <c r="AC66" s="217"/>
      <c r="AD66" s="217"/>
      <c r="AE66" s="217"/>
      <c r="AF66" s="217"/>
      <c r="AG66" s="217"/>
      <c r="AP66" s="187"/>
    </row>
    <row r="67" spans="1:42" s="87" customFormat="1" ht="11.25" customHeight="1">
      <c r="A67" s="81" t="s">
        <v>298</v>
      </c>
      <c r="B67" s="83"/>
      <c r="C67" s="83"/>
      <c r="D67" s="97">
        <v>11</v>
      </c>
      <c r="E67" s="89">
        <v>18.379</v>
      </c>
      <c r="F67" s="89">
        <v>20.485</v>
      </c>
      <c r="G67" s="89">
        <v>23.56056</v>
      </c>
      <c r="H67" s="89">
        <f t="shared" si="18"/>
        <v>115.01371735416159</v>
      </c>
      <c r="I67" s="85"/>
      <c r="J67" s="98">
        <v>11</v>
      </c>
      <c r="K67" s="86">
        <v>1102.5220000000004</v>
      </c>
      <c r="L67" s="86">
        <v>1209.55235</v>
      </c>
      <c r="M67" s="86">
        <v>1273.94</v>
      </c>
      <c r="N67" s="85">
        <f t="shared" si="19"/>
        <v>105.32326277568723</v>
      </c>
      <c r="AC67" s="216"/>
      <c r="AD67" s="216"/>
      <c r="AE67" s="216"/>
      <c r="AF67" s="216"/>
      <c r="AG67" s="216"/>
      <c r="AH67" s="216"/>
      <c r="AI67" s="216"/>
      <c r="AP67" s="187"/>
    </row>
    <row r="68" spans="1:42" s="87" customFormat="1" ht="11.25" customHeight="1">
      <c r="A68" s="81" t="s">
        <v>171</v>
      </c>
      <c r="B68" s="83"/>
      <c r="C68" s="83"/>
      <c r="D68" s="97">
        <v>7</v>
      </c>
      <c r="E68" s="89">
        <v>1.784</v>
      </c>
      <c r="F68" s="89">
        <v>2.567</v>
      </c>
      <c r="G68" s="89">
        <v>3.012</v>
      </c>
      <c r="H68" s="89">
        <f t="shared" si="18"/>
        <v>117.33541098558628</v>
      </c>
      <c r="I68" s="85"/>
      <c r="J68" s="98">
        <v>11</v>
      </c>
      <c r="K68" s="86">
        <v>61.644000000000005</v>
      </c>
      <c r="L68" s="86">
        <v>98.318</v>
      </c>
      <c r="M68" s="86">
        <v>123.078</v>
      </c>
      <c r="N68" s="85">
        <f t="shared" si="19"/>
        <v>125.18358794930737</v>
      </c>
      <c r="O68" s="81"/>
      <c r="P68" s="83"/>
      <c r="Q68" s="83"/>
      <c r="R68" s="97"/>
      <c r="S68" s="89"/>
      <c r="T68" s="89"/>
      <c r="U68" s="89"/>
      <c r="V68" s="89"/>
      <c r="W68" s="85"/>
      <c r="X68" s="98"/>
      <c r="Y68" s="86"/>
      <c r="Z68" s="86"/>
      <c r="AA68" s="86"/>
      <c r="AB68" s="86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</row>
    <row r="69" spans="1:42" s="87" customFormat="1" ht="11.25" customHeight="1">
      <c r="A69" s="81" t="s">
        <v>172</v>
      </c>
      <c r="B69" s="83"/>
      <c r="C69" s="83"/>
      <c r="D69" s="97">
        <v>8</v>
      </c>
      <c r="E69" s="89">
        <v>7.267</v>
      </c>
      <c r="F69" s="89">
        <v>6.835</v>
      </c>
      <c r="G69" s="89">
        <v>6.816</v>
      </c>
      <c r="H69" s="89">
        <f t="shared" si="18"/>
        <v>99.72201901975129</v>
      </c>
      <c r="I69" s="85"/>
      <c r="J69" s="98">
        <v>8</v>
      </c>
      <c r="K69" s="86">
        <v>399.217</v>
      </c>
      <c r="L69" s="86">
        <v>376.95259999999996</v>
      </c>
      <c r="M69" s="86">
        <v>360.4299999999999</v>
      </c>
      <c r="N69" s="85">
        <f t="shared" si="19"/>
        <v>95.61679638235682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</row>
    <row r="70" spans="1:28" s="87" customFormat="1" ht="11.25" customHeight="1">
      <c r="A70" s="81" t="s">
        <v>173</v>
      </c>
      <c r="B70" s="83"/>
      <c r="C70" s="83"/>
      <c r="D70" s="97">
        <v>8</v>
      </c>
      <c r="E70" s="89">
        <v>15.826</v>
      </c>
      <c r="F70" s="89">
        <v>16.208237</v>
      </c>
      <c r="G70" s="89">
        <v>15.984</v>
      </c>
      <c r="H70" s="89">
        <f t="shared" si="18"/>
        <v>98.6165244252043</v>
      </c>
      <c r="I70" s="85"/>
      <c r="J70" s="98">
        <v>12</v>
      </c>
      <c r="K70" s="86">
        <v>214.29000000000002</v>
      </c>
      <c r="L70" s="86">
        <v>221.69380256788907</v>
      </c>
      <c r="M70" s="86">
        <v>225.923</v>
      </c>
      <c r="N70" s="85">
        <f t="shared" si="19"/>
        <v>101.9076750829856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42" s="87" customFormat="1" ht="11.25" customHeight="1">
      <c r="A71" s="81" t="s">
        <v>174</v>
      </c>
      <c r="B71" s="83"/>
      <c r="C71" s="83"/>
      <c r="D71" s="97">
        <v>11</v>
      </c>
      <c r="E71" s="89">
        <v>6.719399999999999</v>
      </c>
      <c r="F71" s="89">
        <v>6.78703</v>
      </c>
      <c r="G71" s="89">
        <v>6.6190299999999995</v>
      </c>
      <c r="H71" s="89">
        <f t="shared" si="18"/>
        <v>97.52469047580458</v>
      </c>
      <c r="I71" s="85"/>
      <c r="J71" s="98">
        <v>11</v>
      </c>
      <c r="K71" s="86">
        <v>155.2896</v>
      </c>
      <c r="L71" s="86">
        <v>155.7496492575862</v>
      </c>
      <c r="M71" s="86">
        <v>154.363</v>
      </c>
      <c r="N71" s="85">
        <f t="shared" si="19"/>
        <v>99.10969349581461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217"/>
      <c r="AD71" s="217"/>
      <c r="AE71" s="217"/>
      <c r="AF71" s="217"/>
      <c r="AG71" s="94"/>
      <c r="AH71" s="94"/>
      <c r="AI71" s="94"/>
      <c r="AJ71" s="94"/>
      <c r="AK71" s="94"/>
      <c r="AL71" s="94"/>
      <c r="AM71" s="94"/>
      <c r="AN71" s="94"/>
      <c r="AO71" s="94"/>
      <c r="AP71" s="94"/>
    </row>
    <row r="72" spans="1:42" s="87" customFormat="1" ht="11.25" customHeight="1">
      <c r="A72" s="81" t="s">
        <v>175</v>
      </c>
      <c r="B72" s="83"/>
      <c r="C72" s="83"/>
      <c r="D72" s="97">
        <v>8</v>
      </c>
      <c r="E72" s="89">
        <v>19.996</v>
      </c>
      <c r="F72" s="89">
        <v>21.018</v>
      </c>
      <c r="G72" s="89">
        <v>26.274</v>
      </c>
      <c r="H72" s="89">
        <f t="shared" si="18"/>
        <v>125.0071367399372</v>
      </c>
      <c r="I72" s="85"/>
      <c r="J72" s="98">
        <v>8</v>
      </c>
      <c r="K72" s="86">
        <v>178.416</v>
      </c>
      <c r="L72" s="86">
        <v>202.93140000000002</v>
      </c>
      <c r="M72" s="86">
        <v>261.623</v>
      </c>
      <c r="N72" s="85">
        <f t="shared" si="19"/>
        <v>128.92189183142676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94"/>
      <c r="AO72" s="94"/>
      <c r="AP72" s="94"/>
    </row>
    <row r="73" spans="1:42" s="87" customFormat="1" ht="11.25" customHeight="1">
      <c r="A73" s="81" t="s">
        <v>135</v>
      </c>
      <c r="B73" s="83"/>
      <c r="C73" s="83"/>
      <c r="D73" s="97">
        <v>8</v>
      </c>
      <c r="E73" s="89">
        <v>4.04</v>
      </c>
      <c r="F73" s="89">
        <v>3.997</v>
      </c>
      <c r="G73" s="89">
        <v>4.876</v>
      </c>
      <c r="H73" s="89">
        <f t="shared" si="18"/>
        <v>121.99149362021517</v>
      </c>
      <c r="I73" s="85"/>
      <c r="J73" s="98">
        <v>8</v>
      </c>
      <c r="K73" s="86">
        <v>200.238</v>
      </c>
      <c r="L73" s="86">
        <v>210.9224940844794</v>
      </c>
      <c r="M73" s="86">
        <v>197.47899999999998</v>
      </c>
      <c r="N73" s="85">
        <f t="shared" si="19"/>
        <v>93.62633457240696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F73" s="88"/>
      <c r="AG73" s="86"/>
      <c r="AH73" s="86"/>
      <c r="AI73" s="86"/>
      <c r="AJ73" s="86"/>
      <c r="AK73" s="84"/>
      <c r="AL73" s="88"/>
      <c r="AM73" s="86"/>
      <c r="AN73" s="86"/>
      <c r="AO73" s="86"/>
      <c r="AP73" s="86"/>
    </row>
    <row r="74" spans="1:42" s="87" customFormat="1" ht="11.25" customHeight="1">
      <c r="A74" s="81" t="s">
        <v>176</v>
      </c>
      <c r="B74" s="83"/>
      <c r="C74" s="83"/>
      <c r="D74" s="97">
        <v>10</v>
      </c>
      <c r="E74" s="89">
        <v>12.204</v>
      </c>
      <c r="F74" s="89">
        <v>12.209</v>
      </c>
      <c r="G74" s="89">
        <v>13.138</v>
      </c>
      <c r="H74" s="89">
        <f t="shared" si="18"/>
        <v>107.60914079777214</v>
      </c>
      <c r="I74" s="85"/>
      <c r="J74" s="98">
        <v>10</v>
      </c>
      <c r="K74" s="86">
        <v>716.659</v>
      </c>
      <c r="L74" s="86">
        <v>770.02977</v>
      </c>
      <c r="M74" s="86">
        <v>766.218</v>
      </c>
      <c r="N74" s="85">
        <f t="shared" si="19"/>
        <v>99.50498407353784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</row>
    <row r="75" spans="1:28" s="87" customFormat="1" ht="11.25" customHeight="1">
      <c r="A75" s="81" t="s">
        <v>177</v>
      </c>
      <c r="B75" s="83"/>
      <c r="C75" s="83"/>
      <c r="D75" s="97">
        <v>11</v>
      </c>
      <c r="E75" s="89">
        <v>7.248</v>
      </c>
      <c r="F75" s="89">
        <v>8.052</v>
      </c>
      <c r="G75" s="89">
        <v>7.186</v>
      </c>
      <c r="H75" s="89">
        <f t="shared" si="18"/>
        <v>89.24490809736712</v>
      </c>
      <c r="I75" s="85"/>
      <c r="J75" s="98">
        <v>11</v>
      </c>
      <c r="K75" s="86">
        <v>324.16200000000003</v>
      </c>
      <c r="L75" s="86">
        <v>407.76900100000006</v>
      </c>
      <c r="M75" s="86">
        <v>329.29800000000006</v>
      </c>
      <c r="N75" s="85">
        <f t="shared" si="19"/>
        <v>80.75601607587625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s="87" customFormat="1" ht="11.25" customHeight="1">
      <c r="A76" s="81" t="s">
        <v>178</v>
      </c>
      <c r="B76" s="83"/>
      <c r="C76" s="83"/>
      <c r="D76" s="97">
        <v>11</v>
      </c>
      <c r="E76" s="89">
        <v>23.492</v>
      </c>
      <c r="F76" s="89">
        <v>24.258</v>
      </c>
      <c r="G76" s="89">
        <v>25.2</v>
      </c>
      <c r="H76" s="89">
        <f t="shared" si="18"/>
        <v>103.88325500865695</v>
      </c>
      <c r="I76" s="85"/>
      <c r="J76" s="98">
        <v>11</v>
      </c>
      <c r="K76" s="86">
        <v>1241.0590000000002</v>
      </c>
      <c r="L76" s="86">
        <v>1388.7212650844792</v>
      </c>
      <c r="M76" s="86">
        <v>1292.995</v>
      </c>
      <c r="N76" s="85">
        <f t="shared" si="19"/>
        <v>93.10687698883504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2" s="87" customFormat="1" ht="11.25" customHeight="1">
      <c r="A77" s="81" t="s">
        <v>179</v>
      </c>
      <c r="B77" s="83"/>
      <c r="C77" s="83"/>
      <c r="D77" s="97">
        <v>11</v>
      </c>
      <c r="E77" s="89">
        <v>9.445</v>
      </c>
      <c r="F77" s="89">
        <v>9.28976</v>
      </c>
      <c r="G77" s="89">
        <v>9.19624</v>
      </c>
      <c r="H77" s="89">
        <f t="shared" si="18"/>
        <v>98.9933001498424</v>
      </c>
      <c r="I77" s="85"/>
      <c r="J77" s="98">
        <v>11</v>
      </c>
      <c r="K77" s="86">
        <v>179.947</v>
      </c>
      <c r="L77" s="86">
        <v>171.76374</v>
      </c>
      <c r="M77" s="86">
        <v>164.72</v>
      </c>
      <c r="N77" s="85">
        <f t="shared" si="19"/>
        <v>95.89916940560329</v>
      </c>
      <c r="O77" s="216" t="s">
        <v>323</v>
      </c>
      <c r="P77" s="216"/>
      <c r="Q77" s="216"/>
      <c r="R77" s="216"/>
      <c r="S77" s="216"/>
      <c r="T77" s="216"/>
      <c r="U77" s="216"/>
      <c r="V77" s="94"/>
    </row>
    <row r="78" spans="1:19" s="87" customFormat="1" ht="11.25" customHeight="1">
      <c r="A78" s="81" t="s">
        <v>299</v>
      </c>
      <c r="B78" s="83"/>
      <c r="C78" s="83"/>
      <c r="D78" s="97">
        <v>6</v>
      </c>
      <c r="E78" s="89">
        <v>14</v>
      </c>
      <c r="F78" s="89">
        <v>13.369</v>
      </c>
      <c r="G78" s="89">
        <v>15.754</v>
      </c>
      <c r="H78" s="89">
        <f t="shared" si="18"/>
        <v>117.83977859226569</v>
      </c>
      <c r="I78" s="85"/>
      <c r="J78" s="98">
        <v>6</v>
      </c>
      <c r="K78" s="86">
        <v>86.433</v>
      </c>
      <c r="L78" s="86">
        <v>87.72277999999999</v>
      </c>
      <c r="M78" s="86">
        <v>113.81664752791069</v>
      </c>
      <c r="N78" s="85">
        <f t="shared" si="19"/>
        <v>129.7458283104009</v>
      </c>
      <c r="O78" s="217" t="s">
        <v>324</v>
      </c>
      <c r="P78" s="217"/>
      <c r="Q78" s="217"/>
      <c r="R78" s="217"/>
      <c r="S78" s="217"/>
    </row>
    <row r="79" spans="1:28" s="87" customFormat="1" ht="11.25" customHeight="1">
      <c r="A79" s="81"/>
      <c r="B79" s="83"/>
      <c r="C79" s="83"/>
      <c r="D79" s="97"/>
      <c r="E79" s="89"/>
      <c r="F79" s="89"/>
      <c r="G79" s="89"/>
      <c r="H79" s="89"/>
      <c r="I79" s="85"/>
      <c r="J79" s="98"/>
      <c r="K79" s="86"/>
      <c r="L79" s="86"/>
      <c r="M79" s="86"/>
      <c r="N79" s="85"/>
      <c r="O79" s="217" t="s">
        <v>325</v>
      </c>
      <c r="P79" s="217"/>
      <c r="Q79" s="217"/>
      <c r="R79" s="217"/>
      <c r="S79" s="217"/>
      <c r="AB79" s="187"/>
    </row>
    <row r="80" spans="1:28" s="87" customFormat="1" ht="11.25" customHeight="1">
      <c r="A80" s="90"/>
      <c r="B80" s="83"/>
      <c r="C80" s="83"/>
      <c r="D80" s="95"/>
      <c r="E80" s="89"/>
      <c r="F80" s="89">
        <f>IF(AND(D80&gt;0,E80&gt;0),E80*100/D80,"")</f>
      </c>
      <c r="G80" s="89"/>
      <c r="H80" s="89"/>
      <c r="I80" s="85"/>
      <c r="J80" s="96"/>
      <c r="K80" s="86"/>
      <c r="L80" s="86"/>
      <c r="M80" s="86"/>
      <c r="N80" s="86"/>
      <c r="O80" s="216" t="s">
        <v>326</v>
      </c>
      <c r="P80" s="216"/>
      <c r="Q80" s="216"/>
      <c r="R80" s="216"/>
      <c r="S80" s="216"/>
      <c r="T80" s="216"/>
      <c r="U80" s="216"/>
      <c r="AB80" s="187"/>
    </row>
    <row r="81" spans="1:28" s="87" customFormat="1" ht="11.25" customHeight="1">
      <c r="A81" s="215" t="s">
        <v>315</v>
      </c>
      <c r="B81" s="221"/>
      <c r="C81" s="221"/>
      <c r="D81" s="221"/>
      <c r="E81" s="222"/>
      <c r="F81" s="89"/>
      <c r="G81" s="89"/>
      <c r="H81" s="89"/>
      <c r="I81" s="84"/>
      <c r="J81" s="88"/>
      <c r="K81" s="86"/>
      <c r="L81" s="86"/>
      <c r="M81" s="86"/>
      <c r="N81" s="86"/>
      <c r="O81" s="217" t="s">
        <v>327</v>
      </c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</row>
    <row r="82" spans="1:28" s="87" customFormat="1" ht="11.25" customHeight="1">
      <c r="A82" s="215" t="s">
        <v>316</v>
      </c>
      <c r="B82" s="215"/>
      <c r="C82" s="215"/>
      <c r="D82" s="215"/>
      <c r="E82" s="215"/>
      <c r="F82" s="86"/>
      <c r="G82" s="86"/>
      <c r="H82" s="86"/>
      <c r="I82" s="84"/>
      <c r="J82" s="88"/>
      <c r="K82" s="86"/>
      <c r="L82" s="86"/>
      <c r="M82" s="86"/>
      <c r="N82" s="86"/>
      <c r="O82" s="223" t="s">
        <v>331</v>
      </c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</row>
    <row r="83" spans="1:28" s="87" customFormat="1" ht="11.25" customHeight="1">
      <c r="A83" s="215" t="s">
        <v>317</v>
      </c>
      <c r="B83" s="215"/>
      <c r="C83" s="215"/>
      <c r="D83" s="215"/>
      <c r="E83" s="215"/>
      <c r="F83" s="86"/>
      <c r="G83" s="86"/>
      <c r="H83" s="86"/>
      <c r="I83" s="84"/>
      <c r="J83" s="88"/>
      <c r="K83" s="86"/>
      <c r="L83" s="86"/>
      <c r="M83" s="86"/>
      <c r="N83" s="86"/>
      <c r="O83" s="188" t="s">
        <v>332</v>
      </c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s="87" customFormat="1" ht="11.25" customHeight="1">
      <c r="A84" s="215" t="s">
        <v>318</v>
      </c>
      <c r="B84" s="215"/>
      <c r="C84" s="215"/>
      <c r="D84" s="215"/>
      <c r="E84" s="215"/>
      <c r="F84" s="86"/>
      <c r="G84" s="86"/>
      <c r="H84" s="86"/>
      <c r="I84" s="84"/>
      <c r="J84" s="88"/>
      <c r="K84" s="86"/>
      <c r="L84" s="86"/>
      <c r="M84" s="86"/>
      <c r="N84" s="86"/>
      <c r="O84" s="217" t="s">
        <v>328</v>
      </c>
      <c r="P84" s="217"/>
      <c r="Q84" s="217"/>
      <c r="R84" s="217"/>
      <c r="S84" s="94"/>
      <c r="T84" s="94"/>
      <c r="U84" s="94"/>
      <c r="V84" s="94"/>
      <c r="W84" s="94"/>
      <c r="X84" s="94"/>
      <c r="Y84" s="94"/>
      <c r="Z84" s="94"/>
      <c r="AA84" s="94"/>
      <c r="AB84" s="94"/>
    </row>
    <row r="85" spans="1:28" s="87" customFormat="1" ht="11.25" customHeight="1">
      <c r="A85" s="215" t="s">
        <v>319</v>
      </c>
      <c r="B85" s="215"/>
      <c r="C85" s="215"/>
      <c r="D85" s="215"/>
      <c r="E85" s="215"/>
      <c r="F85" s="86"/>
      <c r="G85" s="86"/>
      <c r="H85" s="86"/>
      <c r="I85" s="84"/>
      <c r="J85" s="88"/>
      <c r="K85" s="86"/>
      <c r="L85" s="86"/>
      <c r="M85" s="86"/>
      <c r="N85" s="86"/>
      <c r="O85" s="217" t="s">
        <v>329</v>
      </c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94"/>
      <c r="AA85" s="94"/>
      <c r="AB85" s="94"/>
    </row>
    <row r="86" spans="1:28" s="87" customFormat="1" ht="11.25" customHeight="1">
      <c r="A86" s="215" t="s">
        <v>320</v>
      </c>
      <c r="B86" s="215"/>
      <c r="C86" s="215"/>
      <c r="D86" s="215"/>
      <c r="E86" s="215"/>
      <c r="F86" s="86"/>
      <c r="G86" s="86"/>
      <c r="H86" s="86"/>
      <c r="I86" s="84"/>
      <c r="J86" s="88"/>
      <c r="K86" s="86"/>
      <c r="L86" s="86"/>
      <c r="M86" s="86"/>
      <c r="N86" s="86"/>
      <c r="R86" s="88"/>
      <c r="S86" s="86"/>
      <c r="T86" s="86"/>
      <c r="U86" s="86"/>
      <c r="V86" s="86">
        <f>IF(AND(T86&gt;0,U86&gt;0),U86*100/T86,"")</f>
      </c>
      <c r="W86" s="84"/>
      <c r="X86" s="88"/>
      <c r="Y86" s="86"/>
      <c r="Z86" s="86"/>
      <c r="AA86" s="86"/>
      <c r="AB86" s="86">
        <f>IF(AND(Z86&gt;0,AA86&gt;0),AA86*100/Z86,"")</f>
      </c>
    </row>
    <row r="87" spans="1:28" s="87" customFormat="1" ht="11.25" customHeight="1">
      <c r="A87" s="215" t="s">
        <v>321</v>
      </c>
      <c r="B87" s="215"/>
      <c r="C87" s="215"/>
      <c r="D87" s="215"/>
      <c r="E87" s="215"/>
      <c r="F87" s="86"/>
      <c r="G87" s="86"/>
      <c r="H87" s="86"/>
      <c r="I87" s="84"/>
      <c r="J87" s="88"/>
      <c r="K87" s="86"/>
      <c r="L87" s="86"/>
      <c r="M87" s="86"/>
      <c r="N87" s="86"/>
      <c r="O87" s="210" t="s">
        <v>330</v>
      </c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</row>
    <row r="88" spans="1:28" s="87" customFormat="1" ht="11.25" customHeight="1">
      <c r="A88" s="215" t="s">
        <v>322</v>
      </c>
      <c r="B88" s="215"/>
      <c r="C88" s="215"/>
      <c r="D88" s="215"/>
      <c r="E88" s="215"/>
      <c r="F88" s="86"/>
      <c r="G88" s="86"/>
      <c r="H88" s="86">
        <f>IF(AND(F88&gt;0,G88&gt;0),G88*100/F88,"")</f>
      </c>
      <c r="I88" s="84"/>
      <c r="J88" s="88"/>
      <c r="K88" s="86"/>
      <c r="L88" s="86"/>
      <c r="M88" s="86"/>
      <c r="N88" s="86">
        <f>IF(AND(L88&gt;0,M88&gt;0),M88*100/L88,"")</f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1.25">
      <c r="A89" s="90"/>
      <c r="B89" s="87"/>
      <c r="C89" s="87"/>
      <c r="D89" s="84"/>
      <c r="E89" s="85"/>
      <c r="F89" s="85"/>
      <c r="G89" s="85"/>
      <c r="H89" s="85"/>
      <c r="I89" s="84"/>
      <c r="J89" s="84"/>
      <c r="K89" s="84"/>
      <c r="L89" s="84"/>
      <c r="M89" s="84"/>
      <c r="N89" s="8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</row>
    <row r="90" spans="1:28" ht="11.25">
      <c r="A90" s="90"/>
      <c r="B90" s="87"/>
      <c r="C90" s="87"/>
      <c r="D90" s="84"/>
      <c r="E90" s="85"/>
      <c r="F90" s="85"/>
      <c r="G90" s="85"/>
      <c r="H90" s="85"/>
      <c r="I90" s="84"/>
      <c r="J90" s="84"/>
      <c r="K90" s="84"/>
      <c r="L90" s="84"/>
      <c r="M90" s="84"/>
      <c r="N90" s="84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</row>
    <row r="91" spans="1:28" ht="11.25">
      <c r="A91" s="90"/>
      <c r="B91" s="87"/>
      <c r="C91" s="87"/>
      <c r="D91" s="84"/>
      <c r="E91" s="85"/>
      <c r="F91" s="85"/>
      <c r="G91" s="85"/>
      <c r="H91" s="85"/>
      <c r="I91" s="84"/>
      <c r="J91" s="84"/>
      <c r="K91" s="84"/>
      <c r="L91" s="84"/>
      <c r="M91" s="84"/>
      <c r="N91" s="84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</row>
    <row r="92" spans="1:28" ht="11.25">
      <c r="A92" s="90"/>
      <c r="B92" s="87"/>
      <c r="C92" s="87"/>
      <c r="D92" s="84"/>
      <c r="E92" s="85"/>
      <c r="F92" s="85"/>
      <c r="G92" s="85"/>
      <c r="H92" s="85"/>
      <c r="I92" s="84"/>
      <c r="J92" s="84"/>
      <c r="K92" s="84"/>
      <c r="L92" s="84"/>
      <c r="M92" s="84"/>
      <c r="N92" s="84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</row>
    <row r="93" spans="14:28" ht="11.25">
      <c r="N93" s="84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</row>
    <row r="94" spans="14:28" ht="9.75">
      <c r="N94" s="66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</row>
    <row r="95" spans="14:28" ht="11.25">
      <c r="N95" s="91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</row>
    <row r="96" spans="14:28" ht="11.25">
      <c r="N96" s="91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</row>
    <row r="97" spans="14:28" ht="11.25">
      <c r="N97" s="91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</row>
    <row r="98" spans="14:28" ht="11.25">
      <c r="N98" s="91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</row>
    <row r="99" spans="14:28" ht="11.25">
      <c r="N99" s="91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</row>
    <row r="100" spans="14:28" ht="11.25">
      <c r="N100" s="91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</row>
    <row r="101" spans="14:28" ht="11.25">
      <c r="N101" s="91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</row>
    <row r="102" spans="14:28" ht="11.25">
      <c r="N102" s="91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</row>
    <row r="103" spans="14:28" ht="11.25">
      <c r="N103" s="91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</row>
    <row r="104" spans="14:28" ht="11.25">
      <c r="N104" s="91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</row>
    <row r="105" spans="14:28" ht="11.25">
      <c r="N105" s="91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</row>
    <row r="106" spans="14:28" ht="11.25">
      <c r="N106" s="91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</row>
    <row r="107" ht="11.25">
      <c r="N107" s="91"/>
    </row>
    <row r="108" ht="11.25">
      <c r="N108" s="91"/>
    </row>
    <row r="109" ht="11.25">
      <c r="N109" s="91"/>
    </row>
    <row r="110" ht="11.25">
      <c r="N110" s="91"/>
    </row>
    <row r="111" ht="11.25">
      <c r="N111" s="91"/>
    </row>
    <row r="112" ht="11.25">
      <c r="N112" s="91"/>
    </row>
  </sheetData>
  <sheetProtection/>
  <mergeCells count="40">
    <mergeCell ref="O85:Y85"/>
    <mergeCell ref="O87:AB87"/>
    <mergeCell ref="AC72:AM72"/>
    <mergeCell ref="AC74:AP74"/>
    <mergeCell ref="A84:E84"/>
    <mergeCell ref="O77:U77"/>
    <mergeCell ref="O78:S78"/>
    <mergeCell ref="O79:S79"/>
    <mergeCell ref="O80:U80"/>
    <mergeCell ref="O81:AB81"/>
    <mergeCell ref="O82:AB82"/>
    <mergeCell ref="O84:R84"/>
    <mergeCell ref="AC68:AP68"/>
    <mergeCell ref="AC69:AP69"/>
    <mergeCell ref="AC71:AF71"/>
    <mergeCell ref="A81:E81"/>
    <mergeCell ref="A82:E82"/>
    <mergeCell ref="A83:E83"/>
    <mergeCell ref="AL4:AP4"/>
    <mergeCell ref="AC56:AG56"/>
    <mergeCell ref="AC57:AG57"/>
    <mergeCell ref="AC58:AG58"/>
    <mergeCell ref="AC59:AG59"/>
    <mergeCell ref="AC60:AG60"/>
    <mergeCell ref="D4:H4"/>
    <mergeCell ref="J4:N4"/>
    <mergeCell ref="R4:V4"/>
    <mergeCell ref="X4:AB4"/>
    <mergeCell ref="AF4:AJ4"/>
    <mergeCell ref="AC61:AG61"/>
    <mergeCell ref="A88:E88"/>
    <mergeCell ref="AC62:AG62"/>
    <mergeCell ref="AC63:AG63"/>
    <mergeCell ref="AC64:AI64"/>
    <mergeCell ref="A85:E85"/>
    <mergeCell ref="A86:E86"/>
    <mergeCell ref="A87:E87"/>
    <mergeCell ref="AC65:AG65"/>
    <mergeCell ref="AC66:AG66"/>
    <mergeCell ref="AC67:AI67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2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86" zoomScaleSheetLayoutView="86" zoomScalePageLayoutView="0" workbookViewId="0" topLeftCell="A25">
      <selection activeCell="J87" sqref="J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9</v>
      </c>
      <c r="D24" s="37">
        <v>9</v>
      </c>
      <c r="E24" s="37">
        <v>9</v>
      </c>
      <c r="F24" s="38">
        <v>100</v>
      </c>
      <c r="G24" s="39"/>
      <c r="H24" s="124">
        <v>2.745</v>
      </c>
      <c r="I24" s="125">
        <v>2.745</v>
      </c>
      <c r="J24" s="125">
        <v>3.15</v>
      </c>
      <c r="K24" s="131">
        <v>114.75409836065573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215</v>
      </c>
      <c r="D26" s="37">
        <v>215</v>
      </c>
      <c r="E26" s="37">
        <v>215</v>
      </c>
      <c r="F26" s="38">
        <v>100</v>
      </c>
      <c r="G26" s="39"/>
      <c r="H26" s="124">
        <v>68</v>
      </c>
      <c r="I26" s="125">
        <v>68</v>
      </c>
      <c r="J26" s="125">
        <v>68</v>
      </c>
      <c r="K26" s="131">
        <v>100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/>
      <c r="I31" s="125"/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/>
      <c r="I37" s="125"/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9.38</v>
      </c>
      <c r="D39" s="37">
        <v>12.94</v>
      </c>
      <c r="E39" s="37">
        <v>12.9</v>
      </c>
      <c r="F39" s="38">
        <v>99.69088098918084</v>
      </c>
      <c r="G39" s="39"/>
      <c r="H39" s="124">
        <v>1.425</v>
      </c>
      <c r="I39" s="125">
        <v>1.94</v>
      </c>
      <c r="J39" s="125">
        <v>1.94</v>
      </c>
      <c r="K39" s="131">
        <v>100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/>
      <c r="I50" s="125"/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65</v>
      </c>
      <c r="D54" s="30">
        <v>65</v>
      </c>
      <c r="E54" s="30">
        <v>65</v>
      </c>
      <c r="F54" s="31"/>
      <c r="G54" s="31"/>
      <c r="H54" s="123">
        <v>18.85</v>
      </c>
      <c r="I54" s="123">
        <v>19.5</v>
      </c>
      <c r="J54" s="123">
        <v>19.825</v>
      </c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>
        <v>155</v>
      </c>
      <c r="D56" s="30">
        <v>125</v>
      </c>
      <c r="E56" s="30">
        <v>140</v>
      </c>
      <c r="F56" s="31"/>
      <c r="G56" s="31"/>
      <c r="H56" s="123">
        <v>41</v>
      </c>
      <c r="I56" s="123">
        <v>38.5</v>
      </c>
      <c r="J56" s="123">
        <v>36.4</v>
      </c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>
        <v>220</v>
      </c>
      <c r="D59" s="37">
        <v>190</v>
      </c>
      <c r="E59" s="37">
        <v>205</v>
      </c>
      <c r="F59" s="38">
        <v>107.89473684210526</v>
      </c>
      <c r="G59" s="39"/>
      <c r="H59" s="124">
        <v>59.85</v>
      </c>
      <c r="I59" s="125">
        <v>58</v>
      </c>
      <c r="J59" s="125">
        <v>56.224999999999994</v>
      </c>
      <c r="K59" s="131">
        <v>96.93965517241378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130"/>
    </row>
    <row r="63" spans="1:11" s="32" customFormat="1" ht="11.25" customHeight="1">
      <c r="A63" s="34" t="s">
        <v>49</v>
      </c>
      <c r="B63" s="29"/>
      <c r="C63" s="30">
        <v>3</v>
      </c>
      <c r="D63" s="30">
        <v>3</v>
      </c>
      <c r="E63" s="30">
        <v>3</v>
      </c>
      <c r="F63" s="31"/>
      <c r="G63" s="31"/>
      <c r="H63" s="123">
        <v>0.225</v>
      </c>
      <c r="I63" s="123">
        <v>0.225</v>
      </c>
      <c r="J63" s="123">
        <v>0.225</v>
      </c>
      <c r="K63" s="130"/>
    </row>
    <row r="64" spans="1:11" s="40" customFormat="1" ht="11.25" customHeight="1">
      <c r="A64" s="35" t="s">
        <v>50</v>
      </c>
      <c r="B64" s="36"/>
      <c r="C64" s="37">
        <v>3</v>
      </c>
      <c r="D64" s="37">
        <v>3</v>
      </c>
      <c r="E64" s="37">
        <v>3</v>
      </c>
      <c r="F64" s="38">
        <v>100</v>
      </c>
      <c r="G64" s="39"/>
      <c r="H64" s="124">
        <v>0.225</v>
      </c>
      <c r="I64" s="125">
        <v>0.225</v>
      </c>
      <c r="J64" s="125">
        <v>0.225</v>
      </c>
      <c r="K64" s="131">
        <v>100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/>
      <c r="I66" s="125"/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130"/>
    </row>
    <row r="73" spans="1:11" s="32" customFormat="1" ht="11.25" customHeight="1">
      <c r="A73" s="34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130"/>
    </row>
    <row r="75" spans="1:11" s="32" customFormat="1" ht="11.25" customHeight="1">
      <c r="A75" s="34" t="s">
        <v>58</v>
      </c>
      <c r="B75" s="29"/>
      <c r="C75" s="30">
        <v>2</v>
      </c>
      <c r="D75" s="30">
        <v>4</v>
      </c>
      <c r="E75" s="30">
        <v>4</v>
      </c>
      <c r="F75" s="31"/>
      <c r="G75" s="31"/>
      <c r="H75" s="123">
        <v>0.5</v>
      </c>
      <c r="I75" s="123">
        <v>0.8</v>
      </c>
      <c r="J75" s="123">
        <v>0.8</v>
      </c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>
        <v>1</v>
      </c>
      <c r="F77" s="31"/>
      <c r="G77" s="31"/>
      <c r="H77" s="123"/>
      <c r="I77" s="123"/>
      <c r="J77" s="123">
        <v>0.16</v>
      </c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130"/>
    </row>
    <row r="79" spans="1:11" s="32" customFormat="1" ht="11.25" customHeight="1">
      <c r="A79" s="34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130"/>
    </row>
    <row r="80" spans="1:11" s="40" customFormat="1" ht="11.25" customHeight="1">
      <c r="A80" s="41" t="s">
        <v>63</v>
      </c>
      <c r="B80" s="36"/>
      <c r="C80" s="37">
        <v>2</v>
      </c>
      <c r="D80" s="37">
        <v>4</v>
      </c>
      <c r="E80" s="37">
        <v>5</v>
      </c>
      <c r="F80" s="38">
        <v>125</v>
      </c>
      <c r="G80" s="39"/>
      <c r="H80" s="124">
        <v>0.5</v>
      </c>
      <c r="I80" s="125">
        <v>0.8</v>
      </c>
      <c r="J80" s="125">
        <v>0.9600000000000001</v>
      </c>
      <c r="K80" s="131">
        <v>120.00000000000001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/>
      <c r="I84" s="125"/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458.38</v>
      </c>
      <c r="D87" s="51">
        <v>433.97</v>
      </c>
      <c r="E87" s="51">
        <v>449.9</v>
      </c>
      <c r="F87" s="52">
        <f>IF(D87&gt;0,100*E87/D87,0)</f>
        <v>103.67076065165794</v>
      </c>
      <c r="G87" s="39"/>
      <c r="H87" s="128">
        <v>132.745</v>
      </c>
      <c r="I87" s="129">
        <v>131.71</v>
      </c>
      <c r="J87" s="129">
        <v>130.5</v>
      </c>
      <c r="K87" s="133">
        <f>IF(I87&gt;0,100*J87/I87,0)</f>
        <v>99.08131501024978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81" zoomScaleSheetLayoutView="81" zoomScalePageLayoutView="0" workbookViewId="0" topLeftCell="A1">
      <selection activeCell="F87" sqref="F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134"/>
      <c r="D13" s="134"/>
      <c r="E13" s="134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135"/>
      <c r="D14" s="135"/>
      <c r="E14" s="135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134"/>
      <c r="D15" s="134"/>
      <c r="E15" s="134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135"/>
      <c r="D16" s="135"/>
      <c r="E16" s="135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134"/>
      <c r="D17" s="134"/>
      <c r="E17" s="134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135"/>
      <c r="D18" s="135"/>
      <c r="E18" s="135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135"/>
      <c r="D19" s="135"/>
      <c r="E19" s="135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135"/>
      <c r="D20" s="135"/>
      <c r="E20" s="135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135"/>
      <c r="D21" s="135"/>
      <c r="E21" s="135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134"/>
      <c r="D22" s="134"/>
      <c r="E22" s="134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135"/>
      <c r="D23" s="135"/>
      <c r="E23" s="135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134">
        <v>1</v>
      </c>
      <c r="D24" s="134">
        <v>1</v>
      </c>
      <c r="E24" s="134">
        <v>1</v>
      </c>
      <c r="F24" s="38">
        <v>100</v>
      </c>
      <c r="G24" s="39"/>
      <c r="H24" s="124">
        <v>0.315</v>
      </c>
      <c r="I24" s="125">
        <v>0.315</v>
      </c>
      <c r="J24" s="125">
        <v>0.36</v>
      </c>
      <c r="K24" s="131">
        <v>114.28571428571429</v>
      </c>
    </row>
    <row r="25" spans="1:11" s="32" customFormat="1" ht="11.25" customHeight="1">
      <c r="A25" s="34"/>
      <c r="B25" s="29"/>
      <c r="C25" s="135"/>
      <c r="D25" s="135"/>
      <c r="E25" s="135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134">
        <v>47</v>
      </c>
      <c r="D26" s="134">
        <v>47</v>
      </c>
      <c r="E26" s="134">
        <v>47</v>
      </c>
      <c r="F26" s="38">
        <v>100</v>
      </c>
      <c r="G26" s="39"/>
      <c r="H26" s="124">
        <v>5.2</v>
      </c>
      <c r="I26" s="125">
        <v>5.2</v>
      </c>
      <c r="J26" s="125">
        <v>5.2</v>
      </c>
      <c r="K26" s="131">
        <v>100</v>
      </c>
    </row>
    <row r="27" spans="1:11" s="32" customFormat="1" ht="11.25" customHeight="1">
      <c r="A27" s="34"/>
      <c r="B27" s="29"/>
      <c r="C27" s="135"/>
      <c r="D27" s="135"/>
      <c r="E27" s="135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135"/>
      <c r="D28" s="135"/>
      <c r="E28" s="135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135"/>
      <c r="D29" s="135"/>
      <c r="E29" s="135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135"/>
      <c r="D30" s="135"/>
      <c r="E30" s="135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134"/>
      <c r="D31" s="134"/>
      <c r="E31" s="134"/>
      <c r="F31" s="38"/>
      <c r="G31" s="39"/>
      <c r="H31" s="124"/>
      <c r="I31" s="125"/>
      <c r="J31" s="125"/>
      <c r="K31" s="131"/>
    </row>
    <row r="32" spans="1:11" s="32" customFormat="1" ht="11.25" customHeight="1">
      <c r="A32" s="34"/>
      <c r="B32" s="29"/>
      <c r="C32" s="135"/>
      <c r="D32" s="135"/>
      <c r="E32" s="135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135"/>
      <c r="D33" s="135"/>
      <c r="E33" s="135"/>
      <c r="F33" s="31"/>
      <c r="G33" s="31"/>
      <c r="H33" s="123"/>
      <c r="I33" s="123"/>
      <c r="J33" s="123"/>
      <c r="K33" s="130"/>
    </row>
    <row r="34" spans="1:11" s="32" customFormat="1" ht="11.25" customHeight="1">
      <c r="A34" s="34" t="s">
        <v>25</v>
      </c>
      <c r="B34" s="29"/>
      <c r="C34" s="135"/>
      <c r="D34" s="135"/>
      <c r="E34" s="135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135"/>
      <c r="D35" s="135"/>
      <c r="E35" s="135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135"/>
      <c r="D36" s="135"/>
      <c r="E36" s="135"/>
      <c r="F36" s="31"/>
      <c r="G36" s="31"/>
      <c r="H36" s="123"/>
      <c r="I36" s="123"/>
      <c r="J36" s="123"/>
      <c r="K36" s="130"/>
    </row>
    <row r="37" spans="1:11" s="40" customFormat="1" ht="11.25" customHeight="1">
      <c r="A37" s="35" t="s">
        <v>28</v>
      </c>
      <c r="B37" s="36"/>
      <c r="C37" s="134"/>
      <c r="D37" s="134"/>
      <c r="E37" s="134"/>
      <c r="F37" s="38"/>
      <c r="G37" s="39"/>
      <c r="H37" s="124"/>
      <c r="I37" s="125"/>
      <c r="J37" s="125"/>
      <c r="K37" s="131"/>
    </row>
    <row r="38" spans="1:11" s="32" customFormat="1" ht="11.25" customHeight="1">
      <c r="A38" s="34"/>
      <c r="B38" s="29"/>
      <c r="C38" s="135"/>
      <c r="D38" s="135"/>
      <c r="E38" s="135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134">
        <v>1.1</v>
      </c>
      <c r="D39" s="134">
        <v>0.18</v>
      </c>
      <c r="E39" s="134">
        <v>0.18</v>
      </c>
      <c r="F39" s="38">
        <v>100</v>
      </c>
      <c r="G39" s="39"/>
      <c r="H39" s="124">
        <v>0.16</v>
      </c>
      <c r="I39" s="125">
        <v>0.023</v>
      </c>
      <c r="J39" s="125">
        <v>0.023</v>
      </c>
      <c r="K39" s="131">
        <v>100</v>
      </c>
    </row>
    <row r="40" spans="1:11" s="32" customFormat="1" ht="11.25" customHeight="1">
      <c r="A40" s="34"/>
      <c r="B40" s="29"/>
      <c r="C40" s="135"/>
      <c r="D40" s="135"/>
      <c r="E40" s="135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135"/>
      <c r="D41" s="135"/>
      <c r="E41" s="135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135"/>
      <c r="D42" s="135"/>
      <c r="E42" s="135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135"/>
      <c r="D43" s="135"/>
      <c r="E43" s="135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135"/>
      <c r="D44" s="135"/>
      <c r="E44" s="135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135"/>
      <c r="D45" s="135"/>
      <c r="E45" s="135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135"/>
      <c r="D46" s="135"/>
      <c r="E46" s="135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135">
        <v>0.72</v>
      </c>
      <c r="D47" s="135">
        <v>0.72</v>
      </c>
      <c r="E47" s="135"/>
      <c r="F47" s="31"/>
      <c r="G47" s="31"/>
      <c r="H47" s="123">
        <v>0.18</v>
      </c>
      <c r="I47" s="123">
        <v>0.2</v>
      </c>
      <c r="J47" s="123"/>
      <c r="K47" s="130"/>
    </row>
    <row r="48" spans="1:11" s="32" customFormat="1" ht="11.25" customHeight="1">
      <c r="A48" s="34" t="s">
        <v>37</v>
      </c>
      <c r="B48" s="29"/>
      <c r="C48" s="135">
        <v>3</v>
      </c>
      <c r="D48" s="135">
        <v>1.6</v>
      </c>
      <c r="E48" s="135"/>
      <c r="F48" s="31"/>
      <c r="G48" s="31"/>
      <c r="H48" s="123">
        <v>0.75</v>
      </c>
      <c r="I48" s="123">
        <v>0.4</v>
      </c>
      <c r="J48" s="123"/>
      <c r="K48" s="130"/>
    </row>
    <row r="49" spans="1:11" s="32" customFormat="1" ht="11.25" customHeight="1">
      <c r="A49" s="34" t="s">
        <v>38</v>
      </c>
      <c r="B49" s="29"/>
      <c r="C49" s="135"/>
      <c r="D49" s="135"/>
      <c r="E49" s="135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134">
        <v>3.7199999999999998</v>
      </c>
      <c r="D50" s="134">
        <v>2.3200000000000003</v>
      </c>
      <c r="E50" s="134"/>
      <c r="F50" s="38"/>
      <c r="G50" s="39"/>
      <c r="H50" s="124">
        <v>0.9299999999999999</v>
      </c>
      <c r="I50" s="125">
        <v>0.6000000000000001</v>
      </c>
      <c r="J50" s="125"/>
      <c r="K50" s="131"/>
    </row>
    <row r="51" spans="1:11" s="32" customFormat="1" ht="11.25" customHeight="1">
      <c r="A51" s="34"/>
      <c r="B51" s="42"/>
      <c r="C51" s="136"/>
      <c r="D51" s="136"/>
      <c r="E51" s="136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134"/>
      <c r="D52" s="134"/>
      <c r="E52" s="134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135"/>
      <c r="D53" s="135"/>
      <c r="E53" s="135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135">
        <v>12</v>
      </c>
      <c r="D54" s="135">
        <v>12</v>
      </c>
      <c r="E54" s="135">
        <v>12</v>
      </c>
      <c r="F54" s="31"/>
      <c r="G54" s="31"/>
      <c r="H54" s="123">
        <v>3.12</v>
      </c>
      <c r="I54" s="123">
        <v>3</v>
      </c>
      <c r="J54" s="123">
        <v>3.06</v>
      </c>
      <c r="K54" s="130"/>
    </row>
    <row r="55" spans="1:11" s="32" customFormat="1" ht="11.25" customHeight="1">
      <c r="A55" s="34" t="s">
        <v>42</v>
      </c>
      <c r="B55" s="29"/>
      <c r="C55" s="135"/>
      <c r="D55" s="135"/>
      <c r="E55" s="135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135">
        <v>23.5</v>
      </c>
      <c r="D56" s="135">
        <v>19</v>
      </c>
      <c r="E56" s="135">
        <v>20</v>
      </c>
      <c r="F56" s="31"/>
      <c r="G56" s="31"/>
      <c r="H56" s="123">
        <v>6.2</v>
      </c>
      <c r="I56" s="123">
        <v>6.5</v>
      </c>
      <c r="J56" s="123">
        <v>3.81</v>
      </c>
      <c r="K56" s="130"/>
    </row>
    <row r="57" spans="1:11" s="32" customFormat="1" ht="11.25" customHeight="1">
      <c r="A57" s="34" t="s">
        <v>44</v>
      </c>
      <c r="B57" s="29"/>
      <c r="C57" s="135"/>
      <c r="D57" s="135"/>
      <c r="E57" s="135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135"/>
      <c r="D58" s="135"/>
      <c r="E58" s="135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134">
        <v>35.5</v>
      </c>
      <c r="D59" s="134">
        <v>31</v>
      </c>
      <c r="E59" s="134">
        <v>32</v>
      </c>
      <c r="F59" s="38">
        <v>103.2258064516129</v>
      </c>
      <c r="G59" s="39"/>
      <c r="H59" s="124">
        <v>9.32</v>
      </c>
      <c r="I59" s="125">
        <v>9.5</v>
      </c>
      <c r="J59" s="125">
        <v>6.87</v>
      </c>
      <c r="K59" s="131">
        <v>72.3157894736842</v>
      </c>
    </row>
    <row r="60" spans="1:11" s="32" customFormat="1" ht="11.25" customHeight="1">
      <c r="A60" s="34"/>
      <c r="B60" s="29"/>
      <c r="C60" s="135"/>
      <c r="D60" s="135"/>
      <c r="E60" s="135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135"/>
      <c r="D61" s="135"/>
      <c r="E61" s="135"/>
      <c r="F61" s="31"/>
      <c r="G61" s="31"/>
      <c r="H61" s="123"/>
      <c r="I61" s="123"/>
      <c r="J61" s="123"/>
      <c r="K61" s="130"/>
    </row>
    <row r="62" spans="1:11" s="32" customFormat="1" ht="11.25" customHeight="1">
      <c r="A62" s="34" t="s">
        <v>48</v>
      </c>
      <c r="B62" s="29"/>
      <c r="C62" s="135"/>
      <c r="D62" s="135"/>
      <c r="E62" s="135"/>
      <c r="F62" s="31"/>
      <c r="G62" s="31"/>
      <c r="H62" s="123"/>
      <c r="I62" s="123"/>
      <c r="J62" s="123"/>
      <c r="K62" s="130"/>
    </row>
    <row r="63" spans="1:11" s="32" customFormat="1" ht="11.25" customHeight="1">
      <c r="A63" s="34" t="s">
        <v>49</v>
      </c>
      <c r="B63" s="29"/>
      <c r="C63" s="135"/>
      <c r="D63" s="135"/>
      <c r="E63" s="135"/>
      <c r="F63" s="31"/>
      <c r="G63" s="31"/>
      <c r="H63" s="123"/>
      <c r="I63" s="123"/>
      <c r="J63" s="123"/>
      <c r="K63" s="130"/>
    </row>
    <row r="64" spans="1:11" s="40" customFormat="1" ht="11.25" customHeight="1">
      <c r="A64" s="35" t="s">
        <v>50</v>
      </c>
      <c r="B64" s="36"/>
      <c r="C64" s="134"/>
      <c r="D64" s="134"/>
      <c r="E64" s="134"/>
      <c r="F64" s="38"/>
      <c r="G64" s="39"/>
      <c r="H64" s="124"/>
      <c r="I64" s="125"/>
      <c r="J64" s="125"/>
      <c r="K64" s="131"/>
    </row>
    <row r="65" spans="1:11" s="32" customFormat="1" ht="11.25" customHeight="1">
      <c r="A65" s="34"/>
      <c r="B65" s="29"/>
      <c r="C65" s="135"/>
      <c r="D65" s="135"/>
      <c r="E65" s="135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134"/>
      <c r="D66" s="134"/>
      <c r="E66" s="134"/>
      <c r="F66" s="38"/>
      <c r="G66" s="39"/>
      <c r="H66" s="124"/>
      <c r="I66" s="125"/>
      <c r="J66" s="125"/>
      <c r="K66" s="131"/>
    </row>
    <row r="67" spans="1:11" s="32" customFormat="1" ht="11.25" customHeight="1">
      <c r="A67" s="34"/>
      <c r="B67" s="29"/>
      <c r="C67" s="135"/>
      <c r="D67" s="135"/>
      <c r="E67" s="135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135"/>
      <c r="D68" s="135"/>
      <c r="E68" s="135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135"/>
      <c r="D69" s="135"/>
      <c r="E69" s="135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134"/>
      <c r="D70" s="134"/>
      <c r="E70" s="134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135"/>
      <c r="D71" s="135"/>
      <c r="E71" s="135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135">
        <v>1</v>
      </c>
      <c r="D72" s="135">
        <v>2</v>
      </c>
      <c r="E72" s="135">
        <v>2</v>
      </c>
      <c r="F72" s="31"/>
      <c r="G72" s="31"/>
      <c r="H72" s="123">
        <v>0.08</v>
      </c>
      <c r="I72" s="123">
        <v>0.16</v>
      </c>
      <c r="J72" s="123">
        <v>0.16</v>
      </c>
      <c r="K72" s="130"/>
    </row>
    <row r="73" spans="1:11" s="32" customFormat="1" ht="11.25" customHeight="1">
      <c r="A73" s="34" t="s">
        <v>56</v>
      </c>
      <c r="B73" s="29"/>
      <c r="C73" s="135"/>
      <c r="D73" s="135"/>
      <c r="E73" s="135"/>
      <c r="F73" s="31"/>
      <c r="G73" s="31"/>
      <c r="H73" s="123"/>
      <c r="I73" s="123"/>
      <c r="J73" s="123"/>
      <c r="K73" s="130"/>
    </row>
    <row r="74" spans="1:11" s="32" customFormat="1" ht="11.25" customHeight="1">
      <c r="A74" s="34" t="s">
        <v>57</v>
      </c>
      <c r="B74" s="29"/>
      <c r="C74" s="135"/>
      <c r="D74" s="135"/>
      <c r="E74" s="135"/>
      <c r="F74" s="31"/>
      <c r="G74" s="31"/>
      <c r="H74" s="123"/>
      <c r="I74" s="123"/>
      <c r="J74" s="123"/>
      <c r="K74" s="130"/>
    </row>
    <row r="75" spans="1:11" s="32" customFormat="1" ht="11.25" customHeight="1">
      <c r="A75" s="34" t="s">
        <v>58</v>
      </c>
      <c r="B75" s="29"/>
      <c r="C75" s="135">
        <v>5</v>
      </c>
      <c r="D75" s="135">
        <v>9</v>
      </c>
      <c r="E75" s="135">
        <v>9</v>
      </c>
      <c r="F75" s="31"/>
      <c r="G75" s="31"/>
      <c r="H75" s="123">
        <v>0.21</v>
      </c>
      <c r="I75" s="123">
        <v>0.378</v>
      </c>
      <c r="J75" s="123">
        <v>0.378</v>
      </c>
      <c r="K75" s="130"/>
    </row>
    <row r="76" spans="1:11" s="32" customFormat="1" ht="11.25" customHeight="1">
      <c r="A76" s="34" t="s">
        <v>59</v>
      </c>
      <c r="B76" s="29"/>
      <c r="C76" s="135"/>
      <c r="D76" s="135"/>
      <c r="E76" s="135"/>
      <c r="F76" s="31"/>
      <c r="G76" s="31"/>
      <c r="H76" s="123"/>
      <c r="I76" s="123"/>
      <c r="J76" s="123"/>
      <c r="K76" s="130"/>
    </row>
    <row r="77" spans="1:11" s="32" customFormat="1" ht="11.25" customHeight="1">
      <c r="A77" s="34" t="s">
        <v>60</v>
      </c>
      <c r="B77" s="29"/>
      <c r="C77" s="135"/>
      <c r="D77" s="135"/>
      <c r="E77" s="135">
        <v>1</v>
      </c>
      <c r="F77" s="31"/>
      <c r="G77" s="31"/>
      <c r="H77" s="123"/>
      <c r="I77" s="123"/>
      <c r="J77" s="123">
        <v>0.08</v>
      </c>
      <c r="K77" s="130"/>
    </row>
    <row r="78" spans="1:11" s="32" customFormat="1" ht="11.25" customHeight="1">
      <c r="A78" s="34" t="s">
        <v>61</v>
      </c>
      <c r="B78" s="29"/>
      <c r="C78" s="135"/>
      <c r="D78" s="135"/>
      <c r="E78" s="135"/>
      <c r="F78" s="31"/>
      <c r="G78" s="31"/>
      <c r="H78" s="123"/>
      <c r="I78" s="123"/>
      <c r="J78" s="123"/>
      <c r="K78" s="130"/>
    </row>
    <row r="79" spans="1:11" s="32" customFormat="1" ht="11.25" customHeight="1">
      <c r="A79" s="34" t="s">
        <v>62</v>
      </c>
      <c r="B79" s="29"/>
      <c r="C79" s="135"/>
      <c r="D79" s="135"/>
      <c r="E79" s="135"/>
      <c r="F79" s="31"/>
      <c r="G79" s="31"/>
      <c r="H79" s="123"/>
      <c r="I79" s="123"/>
      <c r="J79" s="123"/>
      <c r="K79" s="130"/>
    </row>
    <row r="80" spans="1:11" s="40" customFormat="1" ht="11.25" customHeight="1">
      <c r="A80" s="41" t="s">
        <v>63</v>
      </c>
      <c r="B80" s="36"/>
      <c r="C80" s="134">
        <v>6</v>
      </c>
      <c r="D80" s="134">
        <v>11</v>
      </c>
      <c r="E80" s="134">
        <v>12</v>
      </c>
      <c r="F80" s="38">
        <v>109.0909090909091</v>
      </c>
      <c r="G80" s="39"/>
      <c r="H80" s="124">
        <v>0.29</v>
      </c>
      <c r="I80" s="125">
        <v>0.538</v>
      </c>
      <c r="J80" s="125">
        <v>0.618</v>
      </c>
      <c r="K80" s="131">
        <v>114.86988847583642</v>
      </c>
    </row>
    <row r="81" spans="1:11" s="32" customFormat="1" ht="11.25" customHeight="1">
      <c r="A81" s="34"/>
      <c r="B81" s="29"/>
      <c r="C81" s="135"/>
      <c r="D81" s="135"/>
      <c r="E81" s="135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135"/>
      <c r="D82" s="135"/>
      <c r="E82" s="135"/>
      <c r="F82" s="31"/>
      <c r="G82" s="31"/>
      <c r="H82" s="123"/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135"/>
      <c r="D83" s="135"/>
      <c r="E83" s="135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134"/>
      <c r="D84" s="134"/>
      <c r="E84" s="134"/>
      <c r="F84" s="38"/>
      <c r="G84" s="39"/>
      <c r="H84" s="124"/>
      <c r="I84" s="125"/>
      <c r="J84" s="125"/>
      <c r="K84" s="131"/>
    </row>
    <row r="85" spans="1:11" s="32" customFormat="1" ht="11.25" customHeight="1" thickBot="1">
      <c r="A85" s="34"/>
      <c r="B85" s="29"/>
      <c r="C85" s="135"/>
      <c r="D85" s="135"/>
      <c r="E85" s="135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137"/>
      <c r="D86" s="137"/>
      <c r="E86" s="13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138">
        <v>94.32</v>
      </c>
      <c r="D87" s="138">
        <v>92.5</v>
      </c>
      <c r="E87" s="138">
        <v>92.18</v>
      </c>
      <c r="F87" s="52">
        <f>IF(D87&gt;0,100*E87/D87,0)</f>
        <v>99.65405405405406</v>
      </c>
      <c r="G87" s="39"/>
      <c r="H87" s="128">
        <v>16.215</v>
      </c>
      <c r="I87" s="129">
        <v>16.176</v>
      </c>
      <c r="J87" s="129">
        <v>13.071</v>
      </c>
      <c r="K87" s="133">
        <f>IF(I87&gt;0,100*J87/I87,0)</f>
        <v>80.80489614243324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2" zoomScaleSheetLayoutView="92" zoomScalePageLayoutView="0" workbookViewId="0" topLeftCell="A52">
      <selection activeCell="H7" sqref="H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263</v>
      </c>
      <c r="D7" s="21" t="s">
        <v>6</v>
      </c>
      <c r="E7" s="21">
        <v>10</v>
      </c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24">
        <v>0.015</v>
      </c>
      <c r="I15" s="125">
        <v>0.015</v>
      </c>
      <c r="J15" s="125">
        <v>0.015</v>
      </c>
      <c r="K15" s="131">
        <v>100</v>
      </c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>
        <v>49</v>
      </c>
      <c r="E19" s="30">
        <v>39</v>
      </c>
      <c r="F19" s="31"/>
      <c r="G19" s="31"/>
      <c r="H19" s="123"/>
      <c r="I19" s="123">
        <v>0.637</v>
      </c>
      <c r="J19" s="123">
        <v>0.507</v>
      </c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>
        <v>49</v>
      </c>
      <c r="E22" s="37">
        <v>39</v>
      </c>
      <c r="F22" s="38">
        <v>79.59183673469387</v>
      </c>
      <c r="G22" s="39"/>
      <c r="H22" s="124"/>
      <c r="I22" s="125">
        <v>0.637</v>
      </c>
      <c r="J22" s="125">
        <v>0.507</v>
      </c>
      <c r="K22" s="131">
        <v>79.59183673469389</v>
      </c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5147</v>
      </c>
      <c r="D24" s="37">
        <v>5676</v>
      </c>
      <c r="E24" s="37">
        <v>5740</v>
      </c>
      <c r="F24" s="38">
        <v>101.12755461592671</v>
      </c>
      <c r="G24" s="39"/>
      <c r="H24" s="124">
        <v>71.615</v>
      </c>
      <c r="I24" s="125">
        <v>83.891</v>
      </c>
      <c r="J24" s="125">
        <v>86.1</v>
      </c>
      <c r="K24" s="131">
        <v>102.63317876768663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182</v>
      </c>
      <c r="D26" s="37">
        <v>200</v>
      </c>
      <c r="E26" s="37">
        <v>200</v>
      </c>
      <c r="F26" s="38">
        <v>100</v>
      </c>
      <c r="G26" s="39"/>
      <c r="H26" s="124">
        <v>2.33</v>
      </c>
      <c r="I26" s="125">
        <v>2.8</v>
      </c>
      <c r="J26" s="125">
        <v>2.8</v>
      </c>
      <c r="K26" s="131">
        <v>100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>
        <v>25</v>
      </c>
      <c r="E28" s="30">
        <v>25</v>
      </c>
      <c r="F28" s="31"/>
      <c r="G28" s="31"/>
      <c r="H28" s="123"/>
      <c r="I28" s="123">
        <v>0.5</v>
      </c>
      <c r="J28" s="123">
        <v>0.5</v>
      </c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>
        <v>600</v>
      </c>
      <c r="D30" s="30">
        <v>547</v>
      </c>
      <c r="E30" s="30">
        <v>1828</v>
      </c>
      <c r="F30" s="31"/>
      <c r="G30" s="31"/>
      <c r="H30" s="123">
        <v>17.4</v>
      </c>
      <c r="I30" s="123">
        <v>10.94</v>
      </c>
      <c r="J30" s="123">
        <v>32.721</v>
      </c>
      <c r="K30" s="130"/>
    </row>
    <row r="31" spans="1:11" s="40" customFormat="1" ht="11.25" customHeight="1">
      <c r="A31" s="41" t="s">
        <v>23</v>
      </c>
      <c r="B31" s="36"/>
      <c r="C31" s="37">
        <v>600</v>
      </c>
      <c r="D31" s="37">
        <v>572</v>
      </c>
      <c r="E31" s="37">
        <v>1853</v>
      </c>
      <c r="F31" s="38">
        <v>323.95104895104896</v>
      </c>
      <c r="G31" s="39"/>
      <c r="H31" s="124">
        <v>17.4</v>
      </c>
      <c r="I31" s="125">
        <v>11.44</v>
      </c>
      <c r="J31" s="125">
        <v>33.221</v>
      </c>
      <c r="K31" s="131">
        <v>290.3933566433566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58</v>
      </c>
      <c r="D33" s="30">
        <v>50</v>
      </c>
      <c r="E33" s="30">
        <v>60</v>
      </c>
      <c r="F33" s="31"/>
      <c r="G33" s="31"/>
      <c r="H33" s="123">
        <v>1</v>
      </c>
      <c r="I33" s="123">
        <v>0.78</v>
      </c>
      <c r="J33" s="123">
        <v>0.94</v>
      </c>
      <c r="K33" s="130"/>
    </row>
    <row r="34" spans="1:11" s="32" customFormat="1" ht="11.25" customHeight="1">
      <c r="A34" s="34" t="s">
        <v>25</v>
      </c>
      <c r="B34" s="29"/>
      <c r="C34" s="30">
        <v>7</v>
      </c>
      <c r="D34" s="30">
        <v>9</v>
      </c>
      <c r="E34" s="30">
        <v>9</v>
      </c>
      <c r="F34" s="31"/>
      <c r="G34" s="31"/>
      <c r="H34" s="123">
        <v>0.175</v>
      </c>
      <c r="I34" s="123">
        <v>0.2</v>
      </c>
      <c r="J34" s="123">
        <v>0.175</v>
      </c>
      <c r="K34" s="130"/>
    </row>
    <row r="35" spans="1:11" s="32" customFormat="1" ht="11.25" customHeight="1">
      <c r="A35" s="34" t="s">
        <v>26</v>
      </c>
      <c r="B35" s="29"/>
      <c r="C35" s="30">
        <v>4</v>
      </c>
      <c r="D35" s="30">
        <v>7</v>
      </c>
      <c r="E35" s="30">
        <v>7</v>
      </c>
      <c r="F35" s="31"/>
      <c r="G35" s="31"/>
      <c r="H35" s="123">
        <v>0.14</v>
      </c>
      <c r="I35" s="123">
        <v>0.16</v>
      </c>
      <c r="J35" s="123">
        <v>0.16</v>
      </c>
      <c r="K35" s="130"/>
    </row>
    <row r="36" spans="1:11" s="32" customFormat="1" ht="11.25" customHeight="1">
      <c r="A36" s="34" t="s">
        <v>27</v>
      </c>
      <c r="B36" s="29"/>
      <c r="C36" s="30">
        <v>27</v>
      </c>
      <c r="D36" s="30"/>
      <c r="E36" s="30">
        <v>30</v>
      </c>
      <c r="F36" s="31"/>
      <c r="G36" s="31"/>
      <c r="H36" s="123">
        <v>0.542</v>
      </c>
      <c r="I36" s="123"/>
      <c r="J36" s="123">
        <v>0.6</v>
      </c>
      <c r="K36" s="130"/>
    </row>
    <row r="37" spans="1:11" s="40" customFormat="1" ht="11.25" customHeight="1">
      <c r="A37" s="35" t="s">
        <v>28</v>
      </c>
      <c r="B37" s="36"/>
      <c r="C37" s="37">
        <v>96</v>
      </c>
      <c r="D37" s="37">
        <v>66</v>
      </c>
      <c r="E37" s="37">
        <v>106</v>
      </c>
      <c r="F37" s="38">
        <v>160.6060606060606</v>
      </c>
      <c r="G37" s="39"/>
      <c r="H37" s="124">
        <v>1.857</v>
      </c>
      <c r="I37" s="125">
        <v>1.14</v>
      </c>
      <c r="J37" s="125">
        <v>1.875</v>
      </c>
      <c r="K37" s="131">
        <v>164.47368421052633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56</v>
      </c>
      <c r="D39" s="37">
        <v>38</v>
      </c>
      <c r="E39" s="37">
        <v>38</v>
      </c>
      <c r="F39" s="38">
        <v>100</v>
      </c>
      <c r="G39" s="39"/>
      <c r="H39" s="124">
        <v>0.959</v>
      </c>
      <c r="I39" s="125">
        <v>0.66</v>
      </c>
      <c r="J39" s="125">
        <v>0.665</v>
      </c>
      <c r="K39" s="131">
        <v>100.75757575757575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>
        <v>10</v>
      </c>
      <c r="D42" s="30">
        <v>10</v>
      </c>
      <c r="E42" s="30">
        <v>13</v>
      </c>
      <c r="F42" s="31"/>
      <c r="G42" s="31"/>
      <c r="H42" s="123">
        <v>0.15</v>
      </c>
      <c r="I42" s="123">
        <v>0.15</v>
      </c>
      <c r="J42" s="123">
        <v>0.221</v>
      </c>
      <c r="K42" s="130"/>
    </row>
    <row r="43" spans="1:11" s="32" customFormat="1" ht="11.25" customHeight="1">
      <c r="A43" s="34" t="s">
        <v>32</v>
      </c>
      <c r="B43" s="29"/>
      <c r="C43" s="30">
        <v>32</v>
      </c>
      <c r="D43" s="30">
        <v>35</v>
      </c>
      <c r="E43" s="30">
        <v>14</v>
      </c>
      <c r="F43" s="31"/>
      <c r="G43" s="31"/>
      <c r="H43" s="123">
        <v>0.48</v>
      </c>
      <c r="I43" s="123">
        <v>0.525</v>
      </c>
      <c r="J43" s="123">
        <v>0.21</v>
      </c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>
        <v>2</v>
      </c>
      <c r="F44" s="31"/>
      <c r="G44" s="31"/>
      <c r="H44" s="123"/>
      <c r="I44" s="123"/>
      <c r="J44" s="123">
        <v>0.005</v>
      </c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>
        <v>20</v>
      </c>
      <c r="D46" s="30">
        <v>11</v>
      </c>
      <c r="E46" s="30">
        <v>6</v>
      </c>
      <c r="F46" s="31"/>
      <c r="G46" s="31"/>
      <c r="H46" s="123">
        <v>0.36</v>
      </c>
      <c r="I46" s="123">
        <v>0.198</v>
      </c>
      <c r="J46" s="123">
        <v>0.108</v>
      </c>
      <c r="K46" s="130"/>
    </row>
    <row r="47" spans="1:11" s="32" customFormat="1" ht="11.25" customHeight="1">
      <c r="A47" s="34" t="s">
        <v>36</v>
      </c>
      <c r="B47" s="29"/>
      <c r="C47" s="30">
        <v>19</v>
      </c>
      <c r="D47" s="30">
        <v>4</v>
      </c>
      <c r="E47" s="30">
        <v>3</v>
      </c>
      <c r="F47" s="31"/>
      <c r="G47" s="31"/>
      <c r="H47" s="123">
        <v>0.19</v>
      </c>
      <c r="I47" s="123">
        <v>0.048</v>
      </c>
      <c r="J47" s="123">
        <v>0.042</v>
      </c>
      <c r="K47" s="130"/>
    </row>
    <row r="48" spans="1:11" s="32" customFormat="1" ht="11.25" customHeight="1">
      <c r="A48" s="34" t="s">
        <v>37</v>
      </c>
      <c r="B48" s="29"/>
      <c r="C48" s="30">
        <v>1</v>
      </c>
      <c r="D48" s="30">
        <v>1</v>
      </c>
      <c r="E48" s="30"/>
      <c r="F48" s="31"/>
      <c r="G48" s="31"/>
      <c r="H48" s="123">
        <v>0.02</v>
      </c>
      <c r="I48" s="123">
        <v>0.02</v>
      </c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>
        <v>82</v>
      </c>
      <c r="D50" s="37">
        <v>61</v>
      </c>
      <c r="E50" s="37">
        <v>38</v>
      </c>
      <c r="F50" s="38">
        <v>62.295081967213115</v>
      </c>
      <c r="G50" s="39"/>
      <c r="H50" s="124">
        <v>1.2</v>
      </c>
      <c r="I50" s="125">
        <v>0.9410000000000001</v>
      </c>
      <c r="J50" s="125">
        <v>0.5860000000000001</v>
      </c>
      <c r="K50" s="131">
        <v>62.27417640807652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>
        <v>1</v>
      </c>
      <c r="E52" s="37">
        <v>1</v>
      </c>
      <c r="F52" s="38">
        <v>100</v>
      </c>
      <c r="G52" s="39"/>
      <c r="H52" s="124"/>
      <c r="I52" s="125">
        <v>0.016</v>
      </c>
      <c r="J52" s="125">
        <v>0.015</v>
      </c>
      <c r="K52" s="131">
        <v>93.75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1800</v>
      </c>
      <c r="D54" s="30">
        <v>2500</v>
      </c>
      <c r="E54" s="30">
        <v>2600</v>
      </c>
      <c r="F54" s="31"/>
      <c r="G54" s="31"/>
      <c r="H54" s="123">
        <v>27</v>
      </c>
      <c r="I54" s="123">
        <v>37.5</v>
      </c>
      <c r="J54" s="123">
        <v>40.3</v>
      </c>
      <c r="K54" s="130"/>
    </row>
    <row r="55" spans="1:11" s="32" customFormat="1" ht="11.25" customHeight="1">
      <c r="A55" s="34" t="s">
        <v>42</v>
      </c>
      <c r="B55" s="29"/>
      <c r="C55" s="30">
        <v>57</v>
      </c>
      <c r="D55" s="30">
        <v>183</v>
      </c>
      <c r="E55" s="30">
        <v>183</v>
      </c>
      <c r="F55" s="31"/>
      <c r="G55" s="31"/>
      <c r="H55" s="123">
        <v>0.797</v>
      </c>
      <c r="I55" s="123">
        <v>2.315</v>
      </c>
      <c r="J55" s="123">
        <v>2.315</v>
      </c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>
        <v>5</v>
      </c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>
        <v>11</v>
      </c>
      <c r="D58" s="30">
        <v>6</v>
      </c>
      <c r="E58" s="30">
        <v>34</v>
      </c>
      <c r="F58" s="31"/>
      <c r="G58" s="31"/>
      <c r="H58" s="123">
        <v>0.132</v>
      </c>
      <c r="I58" s="123">
        <v>0.072</v>
      </c>
      <c r="J58" s="123">
        <v>0.425</v>
      </c>
      <c r="K58" s="130"/>
    </row>
    <row r="59" spans="1:11" s="40" customFormat="1" ht="11.25" customHeight="1">
      <c r="A59" s="35" t="s">
        <v>46</v>
      </c>
      <c r="B59" s="36"/>
      <c r="C59" s="37">
        <v>1868</v>
      </c>
      <c r="D59" s="37">
        <v>2689</v>
      </c>
      <c r="E59" s="37">
        <v>2822</v>
      </c>
      <c r="F59" s="38">
        <v>104.94607660840461</v>
      </c>
      <c r="G59" s="39"/>
      <c r="H59" s="124">
        <v>27.929000000000002</v>
      </c>
      <c r="I59" s="125">
        <v>39.887</v>
      </c>
      <c r="J59" s="125">
        <v>43.03999999999999</v>
      </c>
      <c r="K59" s="131">
        <v>107.90483114799305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1977</v>
      </c>
      <c r="D61" s="30">
        <v>1950</v>
      </c>
      <c r="E61" s="30">
        <v>1950</v>
      </c>
      <c r="F61" s="31"/>
      <c r="G61" s="31"/>
      <c r="H61" s="123">
        <v>48.7</v>
      </c>
      <c r="I61" s="123">
        <v>44.85</v>
      </c>
      <c r="J61" s="123">
        <v>40.365</v>
      </c>
      <c r="K61" s="130"/>
    </row>
    <row r="62" spans="1:11" s="32" customFormat="1" ht="11.25" customHeight="1">
      <c r="A62" s="34" t="s">
        <v>48</v>
      </c>
      <c r="B62" s="29"/>
      <c r="C62" s="30">
        <v>75</v>
      </c>
      <c r="D62" s="30">
        <v>80</v>
      </c>
      <c r="E62" s="30">
        <v>80</v>
      </c>
      <c r="F62" s="31"/>
      <c r="G62" s="31"/>
      <c r="H62" s="123">
        <v>1.575</v>
      </c>
      <c r="I62" s="123">
        <v>1.68</v>
      </c>
      <c r="J62" s="123">
        <v>1.616</v>
      </c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130"/>
    </row>
    <row r="64" spans="1:11" s="40" customFormat="1" ht="11.25" customHeight="1">
      <c r="A64" s="35" t="s">
        <v>50</v>
      </c>
      <c r="B64" s="36"/>
      <c r="C64" s="37">
        <v>2052</v>
      </c>
      <c r="D64" s="37">
        <v>2030</v>
      </c>
      <c r="E64" s="37">
        <v>2030</v>
      </c>
      <c r="F64" s="38">
        <v>100</v>
      </c>
      <c r="G64" s="39"/>
      <c r="H64" s="124">
        <v>50.275000000000006</v>
      </c>
      <c r="I64" s="125">
        <v>46.53</v>
      </c>
      <c r="J64" s="125">
        <v>41.981</v>
      </c>
      <c r="K64" s="131">
        <v>90.22351171287342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11049</v>
      </c>
      <c r="D66" s="37">
        <v>12690</v>
      </c>
      <c r="E66" s="37">
        <v>12390</v>
      </c>
      <c r="F66" s="38">
        <v>97.63593380614657</v>
      </c>
      <c r="G66" s="39"/>
      <c r="H66" s="124">
        <v>206.35</v>
      </c>
      <c r="I66" s="125">
        <v>211.035</v>
      </c>
      <c r="J66" s="125">
        <v>192.475</v>
      </c>
      <c r="K66" s="131">
        <v>91.20525031392897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2327</v>
      </c>
      <c r="D68" s="30">
        <v>2180</v>
      </c>
      <c r="E68" s="30">
        <v>2200</v>
      </c>
      <c r="F68" s="31"/>
      <c r="G68" s="31"/>
      <c r="H68" s="123">
        <v>28.83</v>
      </c>
      <c r="I68" s="123">
        <v>30.15</v>
      </c>
      <c r="J68" s="123">
        <v>43</v>
      </c>
      <c r="K68" s="130"/>
    </row>
    <row r="69" spans="1:11" s="32" customFormat="1" ht="11.25" customHeight="1">
      <c r="A69" s="34" t="s">
        <v>53</v>
      </c>
      <c r="B69" s="29"/>
      <c r="C69" s="30">
        <v>1</v>
      </c>
      <c r="D69" s="30"/>
      <c r="E69" s="30">
        <v>10</v>
      </c>
      <c r="F69" s="31"/>
      <c r="G69" s="31"/>
      <c r="H69" s="123">
        <v>0.012</v>
      </c>
      <c r="I69" s="123"/>
      <c r="J69" s="123">
        <v>0.15</v>
      </c>
      <c r="K69" s="130"/>
    </row>
    <row r="70" spans="1:11" s="40" customFormat="1" ht="11.25" customHeight="1">
      <c r="A70" s="35" t="s">
        <v>54</v>
      </c>
      <c r="B70" s="36"/>
      <c r="C70" s="37">
        <v>2328</v>
      </c>
      <c r="D70" s="37">
        <v>2180</v>
      </c>
      <c r="E70" s="37">
        <v>2210</v>
      </c>
      <c r="F70" s="38">
        <v>101.37614678899082</v>
      </c>
      <c r="G70" s="39"/>
      <c r="H70" s="124">
        <v>28.842</v>
      </c>
      <c r="I70" s="125">
        <v>30.15</v>
      </c>
      <c r="J70" s="125">
        <v>43.15</v>
      </c>
      <c r="K70" s="131">
        <v>143.11774461028193</v>
      </c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410</v>
      </c>
      <c r="D72" s="30">
        <v>570</v>
      </c>
      <c r="E72" s="30">
        <v>570</v>
      </c>
      <c r="F72" s="31"/>
      <c r="G72" s="31"/>
      <c r="H72" s="123">
        <v>10.39</v>
      </c>
      <c r="I72" s="123">
        <v>14.437</v>
      </c>
      <c r="J72" s="123">
        <v>14.437</v>
      </c>
      <c r="K72" s="130"/>
    </row>
    <row r="73" spans="1:11" s="32" customFormat="1" ht="11.25" customHeight="1">
      <c r="A73" s="34" t="s">
        <v>56</v>
      </c>
      <c r="B73" s="29"/>
      <c r="C73" s="30">
        <v>350</v>
      </c>
      <c r="D73" s="30">
        <v>390</v>
      </c>
      <c r="E73" s="30">
        <v>340</v>
      </c>
      <c r="F73" s="31"/>
      <c r="G73" s="31"/>
      <c r="H73" s="123">
        <v>7.25</v>
      </c>
      <c r="I73" s="123">
        <v>11.7</v>
      </c>
      <c r="J73" s="123">
        <v>17.25</v>
      </c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130"/>
    </row>
    <row r="75" spans="1:11" s="32" customFormat="1" ht="11.25" customHeight="1">
      <c r="A75" s="34" t="s">
        <v>58</v>
      </c>
      <c r="B75" s="29"/>
      <c r="C75" s="30">
        <v>1325</v>
      </c>
      <c r="D75" s="30">
        <v>1324</v>
      </c>
      <c r="E75" s="30">
        <v>1324</v>
      </c>
      <c r="F75" s="31"/>
      <c r="G75" s="31"/>
      <c r="H75" s="123">
        <v>25.065</v>
      </c>
      <c r="I75" s="123">
        <v>24.75</v>
      </c>
      <c r="J75" s="123">
        <v>24.75</v>
      </c>
      <c r="K75" s="130"/>
    </row>
    <row r="76" spans="1:11" s="32" customFormat="1" ht="11.25" customHeight="1">
      <c r="A76" s="34" t="s">
        <v>59</v>
      </c>
      <c r="B76" s="29"/>
      <c r="C76" s="30">
        <v>3</v>
      </c>
      <c r="D76" s="30">
        <v>5</v>
      </c>
      <c r="E76" s="30"/>
      <c r="F76" s="31"/>
      <c r="G76" s="31"/>
      <c r="H76" s="123">
        <v>0.095</v>
      </c>
      <c r="I76" s="123">
        <v>0.065</v>
      </c>
      <c r="J76" s="123"/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130"/>
    </row>
    <row r="79" spans="1:11" s="32" customFormat="1" ht="11.25" customHeight="1">
      <c r="A79" s="34" t="s">
        <v>62</v>
      </c>
      <c r="B79" s="29"/>
      <c r="C79" s="30">
        <v>50</v>
      </c>
      <c r="D79" s="30">
        <v>146</v>
      </c>
      <c r="E79" s="30">
        <v>34</v>
      </c>
      <c r="F79" s="31"/>
      <c r="G79" s="31"/>
      <c r="H79" s="123">
        <v>0.6</v>
      </c>
      <c r="I79" s="123">
        <v>1.7488942895522386</v>
      </c>
      <c r="J79" s="123">
        <v>0.68</v>
      </c>
      <c r="K79" s="130"/>
    </row>
    <row r="80" spans="1:11" s="40" customFormat="1" ht="11.25" customHeight="1">
      <c r="A80" s="41" t="s">
        <v>63</v>
      </c>
      <c r="B80" s="36"/>
      <c r="C80" s="37">
        <v>2138</v>
      </c>
      <c r="D80" s="37">
        <v>2435</v>
      </c>
      <c r="E80" s="37">
        <v>2268</v>
      </c>
      <c r="F80" s="38">
        <v>93.14168377823408</v>
      </c>
      <c r="G80" s="39"/>
      <c r="H80" s="124">
        <v>43.4</v>
      </c>
      <c r="I80" s="125">
        <v>52.70089428955224</v>
      </c>
      <c r="J80" s="125">
        <v>57.117</v>
      </c>
      <c r="K80" s="131">
        <v>108.37956503391487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/>
      <c r="I84" s="125"/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25599</v>
      </c>
      <c r="D87" s="51">
        <v>28688</v>
      </c>
      <c r="E87" s="51">
        <v>29736</v>
      </c>
      <c r="F87" s="52">
        <f>IF(D87&gt;0,100*E87/D87,0)</f>
        <v>103.65309537088679</v>
      </c>
      <c r="G87" s="39"/>
      <c r="H87" s="128">
        <v>452.1719999999999</v>
      </c>
      <c r="I87" s="129">
        <v>481.84289428955225</v>
      </c>
      <c r="J87" s="129">
        <v>503.54699999999997</v>
      </c>
      <c r="K87" s="133">
        <f>IF(I87&gt;0,100*J87/I87,0)</f>
        <v>104.50439468292858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2" zoomScaleSheetLayoutView="92" zoomScalePageLayoutView="0" workbookViewId="0" topLeftCell="A52">
      <selection activeCell="F87" sqref="F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6</v>
      </c>
      <c r="D24" s="37">
        <v>5</v>
      </c>
      <c r="E24" s="37">
        <v>2</v>
      </c>
      <c r="F24" s="38">
        <v>40</v>
      </c>
      <c r="G24" s="39"/>
      <c r="H24" s="124">
        <v>0.195</v>
      </c>
      <c r="I24" s="125">
        <v>0.163</v>
      </c>
      <c r="J24" s="125">
        <v>0.065</v>
      </c>
      <c r="K24" s="131">
        <v>39.87730061349693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10</v>
      </c>
      <c r="D26" s="37">
        <v>9</v>
      </c>
      <c r="E26" s="37">
        <v>10</v>
      </c>
      <c r="F26" s="38">
        <v>111.11111111111111</v>
      </c>
      <c r="G26" s="39"/>
      <c r="H26" s="124">
        <v>0.26</v>
      </c>
      <c r="I26" s="125">
        <v>0.2</v>
      </c>
      <c r="J26" s="125">
        <v>0.2</v>
      </c>
      <c r="K26" s="131">
        <v>100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>
        <v>1</v>
      </c>
      <c r="E28" s="30">
        <v>1</v>
      </c>
      <c r="F28" s="31"/>
      <c r="G28" s="31"/>
      <c r="H28" s="123"/>
      <c r="I28" s="123">
        <v>0.025</v>
      </c>
      <c r="J28" s="123">
        <v>0.05</v>
      </c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>
        <v>1</v>
      </c>
      <c r="D30" s="30"/>
      <c r="E30" s="30"/>
      <c r="F30" s="31"/>
      <c r="G30" s="31"/>
      <c r="H30" s="123">
        <v>0.03</v>
      </c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>
        <v>1</v>
      </c>
      <c r="D31" s="37">
        <v>1</v>
      </c>
      <c r="E31" s="37">
        <v>1</v>
      </c>
      <c r="F31" s="38">
        <v>100</v>
      </c>
      <c r="G31" s="39"/>
      <c r="H31" s="124">
        <v>0.03</v>
      </c>
      <c r="I31" s="125">
        <v>0.025</v>
      </c>
      <c r="J31" s="125">
        <v>0.05</v>
      </c>
      <c r="K31" s="131">
        <v>200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100</v>
      </c>
      <c r="D33" s="30">
        <v>134</v>
      </c>
      <c r="E33" s="30">
        <v>130</v>
      </c>
      <c r="F33" s="31"/>
      <c r="G33" s="31"/>
      <c r="H33" s="123">
        <v>2.4</v>
      </c>
      <c r="I33" s="123">
        <v>3.5</v>
      </c>
      <c r="J33" s="123">
        <v>3.4</v>
      </c>
      <c r="K33" s="130"/>
    </row>
    <row r="34" spans="1:11" s="32" customFormat="1" ht="11.25" customHeight="1">
      <c r="A34" s="34" t="s">
        <v>25</v>
      </c>
      <c r="B34" s="29"/>
      <c r="C34" s="30">
        <v>14</v>
      </c>
      <c r="D34" s="30">
        <v>12</v>
      </c>
      <c r="E34" s="30">
        <v>13</v>
      </c>
      <c r="F34" s="31"/>
      <c r="G34" s="31"/>
      <c r="H34" s="123">
        <v>0.35</v>
      </c>
      <c r="I34" s="123">
        <v>0.3</v>
      </c>
      <c r="J34" s="123">
        <v>0.35</v>
      </c>
      <c r="K34" s="130"/>
    </row>
    <row r="35" spans="1:11" s="32" customFormat="1" ht="11.25" customHeight="1">
      <c r="A35" s="34" t="s">
        <v>26</v>
      </c>
      <c r="B35" s="29"/>
      <c r="C35" s="30">
        <v>2</v>
      </c>
      <c r="D35" s="30">
        <v>1</v>
      </c>
      <c r="E35" s="30">
        <v>1</v>
      </c>
      <c r="F35" s="31"/>
      <c r="G35" s="31"/>
      <c r="H35" s="123">
        <v>0.05</v>
      </c>
      <c r="I35" s="123">
        <v>0.025</v>
      </c>
      <c r="J35" s="123">
        <v>0.025</v>
      </c>
      <c r="K35" s="130"/>
    </row>
    <row r="36" spans="1:11" s="32" customFormat="1" ht="11.25" customHeight="1">
      <c r="A36" s="34" t="s">
        <v>27</v>
      </c>
      <c r="B36" s="29"/>
      <c r="C36" s="30">
        <v>88</v>
      </c>
      <c r="D36" s="30">
        <v>40</v>
      </c>
      <c r="E36" s="30">
        <v>88</v>
      </c>
      <c r="F36" s="31"/>
      <c r="G36" s="31"/>
      <c r="H36" s="123">
        <v>2.112</v>
      </c>
      <c r="I36" s="123">
        <v>0.96</v>
      </c>
      <c r="J36" s="123">
        <v>1.2</v>
      </c>
      <c r="K36" s="130"/>
    </row>
    <row r="37" spans="1:11" s="40" customFormat="1" ht="11.25" customHeight="1">
      <c r="A37" s="35" t="s">
        <v>28</v>
      </c>
      <c r="B37" s="36"/>
      <c r="C37" s="37">
        <v>204</v>
      </c>
      <c r="D37" s="37">
        <v>187</v>
      </c>
      <c r="E37" s="37">
        <v>232</v>
      </c>
      <c r="F37" s="38">
        <v>124.06417112299465</v>
      </c>
      <c r="G37" s="39"/>
      <c r="H37" s="124">
        <v>4.912</v>
      </c>
      <c r="I37" s="125">
        <v>4.785</v>
      </c>
      <c r="J37" s="125">
        <v>4.975</v>
      </c>
      <c r="K37" s="131">
        <v>103.97074190177636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35</v>
      </c>
      <c r="D39" s="37">
        <v>30</v>
      </c>
      <c r="E39" s="37">
        <v>30</v>
      </c>
      <c r="F39" s="38">
        <v>100</v>
      </c>
      <c r="G39" s="39"/>
      <c r="H39" s="124">
        <v>0.65</v>
      </c>
      <c r="I39" s="125">
        <v>0.47</v>
      </c>
      <c r="J39" s="125">
        <v>0.42</v>
      </c>
      <c r="K39" s="131">
        <v>89.36170212765958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>
        <v>2</v>
      </c>
      <c r="E43" s="30">
        <v>1</v>
      </c>
      <c r="F43" s="31"/>
      <c r="G43" s="31"/>
      <c r="H43" s="123"/>
      <c r="I43" s="123">
        <v>0.09</v>
      </c>
      <c r="J43" s="123">
        <v>0.007</v>
      </c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>
        <v>7</v>
      </c>
      <c r="D46" s="30">
        <v>7</v>
      </c>
      <c r="E46" s="30">
        <v>3</v>
      </c>
      <c r="F46" s="31"/>
      <c r="G46" s="31"/>
      <c r="H46" s="123">
        <v>0.105</v>
      </c>
      <c r="I46" s="123">
        <v>0.105</v>
      </c>
      <c r="J46" s="123">
        <v>0.045</v>
      </c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>
        <v>1</v>
      </c>
      <c r="F47" s="31"/>
      <c r="G47" s="31"/>
      <c r="H47" s="123"/>
      <c r="I47" s="123"/>
      <c r="J47" s="123">
        <v>0.045</v>
      </c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>
        <v>7</v>
      </c>
      <c r="D50" s="37">
        <v>9</v>
      </c>
      <c r="E50" s="37">
        <v>5</v>
      </c>
      <c r="F50" s="38">
        <v>55.55555555555556</v>
      </c>
      <c r="G50" s="39"/>
      <c r="H50" s="124">
        <v>0.105</v>
      </c>
      <c r="I50" s="125">
        <v>0.195</v>
      </c>
      <c r="J50" s="125">
        <v>0.097</v>
      </c>
      <c r="K50" s="131">
        <v>49.743589743589745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1</v>
      </c>
      <c r="D52" s="37">
        <v>1</v>
      </c>
      <c r="E52" s="37">
        <v>2</v>
      </c>
      <c r="F52" s="38">
        <v>200</v>
      </c>
      <c r="G52" s="39"/>
      <c r="H52" s="124">
        <v>0.02</v>
      </c>
      <c r="I52" s="125">
        <v>0.02</v>
      </c>
      <c r="J52" s="125">
        <v>0.042</v>
      </c>
      <c r="K52" s="131">
        <v>210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23">
        <v>0.042</v>
      </c>
      <c r="I58" s="123">
        <v>0.042</v>
      </c>
      <c r="J58" s="123">
        <v>0.047</v>
      </c>
      <c r="K58" s="130"/>
    </row>
    <row r="59" spans="1:11" s="40" customFormat="1" ht="11.25" customHeight="1">
      <c r="A59" s="35" t="s">
        <v>46</v>
      </c>
      <c r="B59" s="36"/>
      <c r="C59" s="37">
        <v>2</v>
      </c>
      <c r="D59" s="37">
        <v>2</v>
      </c>
      <c r="E59" s="37">
        <v>2</v>
      </c>
      <c r="F59" s="38">
        <v>100</v>
      </c>
      <c r="G59" s="39"/>
      <c r="H59" s="124">
        <v>0.042</v>
      </c>
      <c r="I59" s="125">
        <v>0.042</v>
      </c>
      <c r="J59" s="125">
        <v>0.047</v>
      </c>
      <c r="K59" s="131">
        <v>111.9047619047619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290</v>
      </c>
      <c r="D61" s="30">
        <v>270</v>
      </c>
      <c r="E61" s="30">
        <v>290</v>
      </c>
      <c r="F61" s="31"/>
      <c r="G61" s="31"/>
      <c r="H61" s="123">
        <v>20.88</v>
      </c>
      <c r="I61" s="123">
        <v>14.58</v>
      </c>
      <c r="J61" s="123">
        <v>17.4</v>
      </c>
      <c r="K61" s="130"/>
    </row>
    <row r="62" spans="1:11" s="32" customFormat="1" ht="11.25" customHeight="1">
      <c r="A62" s="34" t="s">
        <v>48</v>
      </c>
      <c r="B62" s="29"/>
      <c r="C62" s="30">
        <v>5</v>
      </c>
      <c r="D62" s="30">
        <v>5</v>
      </c>
      <c r="E62" s="30">
        <v>5</v>
      </c>
      <c r="F62" s="31"/>
      <c r="G62" s="31"/>
      <c r="H62" s="123">
        <v>0.163</v>
      </c>
      <c r="I62" s="123">
        <v>0.163</v>
      </c>
      <c r="J62" s="123">
        <v>0.163</v>
      </c>
      <c r="K62" s="130"/>
    </row>
    <row r="63" spans="1:11" s="32" customFormat="1" ht="11.25" customHeight="1">
      <c r="A63" s="34" t="s">
        <v>49</v>
      </c>
      <c r="B63" s="29"/>
      <c r="C63" s="30">
        <v>83</v>
      </c>
      <c r="D63" s="30">
        <v>72</v>
      </c>
      <c r="E63" s="30">
        <v>58</v>
      </c>
      <c r="F63" s="31"/>
      <c r="G63" s="31"/>
      <c r="H63" s="123">
        <v>2.1</v>
      </c>
      <c r="I63" s="123">
        <v>1.8</v>
      </c>
      <c r="J63" s="123">
        <v>1.45</v>
      </c>
      <c r="K63" s="130"/>
    </row>
    <row r="64" spans="1:11" s="40" customFormat="1" ht="11.25" customHeight="1">
      <c r="A64" s="35" t="s">
        <v>50</v>
      </c>
      <c r="B64" s="36"/>
      <c r="C64" s="37">
        <v>378</v>
      </c>
      <c r="D64" s="37">
        <v>347</v>
      </c>
      <c r="E64" s="37">
        <v>353</v>
      </c>
      <c r="F64" s="38">
        <v>101.72910662824208</v>
      </c>
      <c r="G64" s="39"/>
      <c r="H64" s="124">
        <v>23.143</v>
      </c>
      <c r="I64" s="125">
        <v>16.543</v>
      </c>
      <c r="J64" s="125">
        <v>19.012999999999998</v>
      </c>
      <c r="K64" s="131">
        <v>114.93078643535029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978</v>
      </c>
      <c r="D66" s="37">
        <v>929</v>
      </c>
      <c r="E66" s="37">
        <v>901</v>
      </c>
      <c r="F66" s="38">
        <v>96.98600645855758</v>
      </c>
      <c r="G66" s="39"/>
      <c r="H66" s="124">
        <v>62.834</v>
      </c>
      <c r="I66" s="125">
        <v>59.92</v>
      </c>
      <c r="J66" s="125">
        <v>56.625</v>
      </c>
      <c r="K66" s="131">
        <v>94.50100133511349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64</v>
      </c>
      <c r="D72" s="30">
        <v>60</v>
      </c>
      <c r="E72" s="30">
        <v>60</v>
      </c>
      <c r="F72" s="31"/>
      <c r="G72" s="31"/>
      <c r="H72" s="123">
        <v>1.475</v>
      </c>
      <c r="I72" s="123">
        <v>1.3</v>
      </c>
      <c r="J72" s="123">
        <v>1.3</v>
      </c>
      <c r="K72" s="130"/>
    </row>
    <row r="73" spans="1:11" s="32" customFormat="1" ht="11.25" customHeight="1">
      <c r="A73" s="34" t="s">
        <v>56</v>
      </c>
      <c r="B73" s="29"/>
      <c r="C73" s="30">
        <v>17</v>
      </c>
      <c r="D73" s="30">
        <v>14</v>
      </c>
      <c r="E73" s="30">
        <v>14</v>
      </c>
      <c r="F73" s="31"/>
      <c r="G73" s="31"/>
      <c r="H73" s="123">
        <v>0.48</v>
      </c>
      <c r="I73" s="123">
        <v>0.7</v>
      </c>
      <c r="J73" s="123">
        <v>0.49</v>
      </c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130"/>
    </row>
    <row r="75" spans="1:11" s="32" customFormat="1" ht="11.25" customHeight="1">
      <c r="A75" s="34" t="s">
        <v>58</v>
      </c>
      <c r="B75" s="29"/>
      <c r="C75" s="30">
        <v>59</v>
      </c>
      <c r="D75" s="30">
        <v>68</v>
      </c>
      <c r="E75" s="30">
        <v>68</v>
      </c>
      <c r="F75" s="31"/>
      <c r="G75" s="31"/>
      <c r="H75" s="123">
        <v>2.587</v>
      </c>
      <c r="I75" s="123">
        <v>2.889</v>
      </c>
      <c r="J75" s="123">
        <v>2.889</v>
      </c>
      <c r="K75" s="130"/>
    </row>
    <row r="76" spans="1:11" s="32" customFormat="1" ht="11.25" customHeight="1">
      <c r="A76" s="34" t="s">
        <v>59</v>
      </c>
      <c r="B76" s="29"/>
      <c r="C76" s="30">
        <v>5</v>
      </c>
      <c r="D76" s="30"/>
      <c r="E76" s="30"/>
      <c r="F76" s="31"/>
      <c r="G76" s="31"/>
      <c r="H76" s="123">
        <v>0.128</v>
      </c>
      <c r="I76" s="123"/>
      <c r="J76" s="123"/>
      <c r="K76" s="130"/>
    </row>
    <row r="77" spans="1:11" s="32" customFormat="1" ht="11.25" customHeight="1">
      <c r="A77" s="34" t="s">
        <v>60</v>
      </c>
      <c r="B77" s="29"/>
      <c r="C77" s="30">
        <v>1</v>
      </c>
      <c r="D77" s="30"/>
      <c r="E77" s="30"/>
      <c r="F77" s="31"/>
      <c r="G77" s="31"/>
      <c r="H77" s="123">
        <v>0.012</v>
      </c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>
        <v>25</v>
      </c>
      <c r="D78" s="30">
        <v>25</v>
      </c>
      <c r="E78" s="30">
        <v>26</v>
      </c>
      <c r="F78" s="31"/>
      <c r="G78" s="31"/>
      <c r="H78" s="123">
        <v>0.625</v>
      </c>
      <c r="I78" s="123">
        <v>0.625</v>
      </c>
      <c r="J78" s="123">
        <v>0.65</v>
      </c>
      <c r="K78" s="130"/>
    </row>
    <row r="79" spans="1:11" s="32" customFormat="1" ht="11.25" customHeight="1">
      <c r="A79" s="34" t="s">
        <v>62</v>
      </c>
      <c r="B79" s="29"/>
      <c r="C79" s="30">
        <v>40</v>
      </c>
      <c r="D79" s="30">
        <v>40</v>
      </c>
      <c r="E79" s="30">
        <v>2</v>
      </c>
      <c r="F79" s="31"/>
      <c r="G79" s="31"/>
      <c r="H79" s="123">
        <v>1</v>
      </c>
      <c r="I79" s="123">
        <v>1</v>
      </c>
      <c r="J79" s="123">
        <v>0.051</v>
      </c>
      <c r="K79" s="130"/>
    </row>
    <row r="80" spans="1:11" s="40" customFormat="1" ht="11.25" customHeight="1">
      <c r="A80" s="41" t="s">
        <v>63</v>
      </c>
      <c r="B80" s="36"/>
      <c r="C80" s="37">
        <v>211</v>
      </c>
      <c r="D80" s="37">
        <v>207</v>
      </c>
      <c r="E80" s="37">
        <v>170</v>
      </c>
      <c r="F80" s="38">
        <v>82.1256038647343</v>
      </c>
      <c r="G80" s="39"/>
      <c r="H80" s="124">
        <v>6.3069999999999995</v>
      </c>
      <c r="I80" s="125">
        <v>6.513999999999999</v>
      </c>
      <c r="J80" s="125">
        <v>5.380000000000001</v>
      </c>
      <c r="K80" s="131">
        <v>82.5913417255143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4</v>
      </c>
      <c r="D82" s="30">
        <v>3</v>
      </c>
      <c r="E82" s="30">
        <v>3</v>
      </c>
      <c r="F82" s="31"/>
      <c r="G82" s="31"/>
      <c r="H82" s="123">
        <v>0.152</v>
      </c>
      <c r="I82" s="123">
        <v>0.106</v>
      </c>
      <c r="J82" s="123">
        <v>0.106</v>
      </c>
      <c r="K82" s="130"/>
    </row>
    <row r="83" spans="1:11" s="32" customFormat="1" ht="11.25" customHeight="1">
      <c r="A83" s="34" t="s">
        <v>65</v>
      </c>
      <c r="B83" s="29"/>
      <c r="C83" s="30">
        <v>4</v>
      </c>
      <c r="D83" s="30">
        <v>4</v>
      </c>
      <c r="E83" s="30">
        <v>4</v>
      </c>
      <c r="F83" s="31"/>
      <c r="G83" s="31"/>
      <c r="H83" s="123">
        <v>0.09</v>
      </c>
      <c r="I83" s="123">
        <v>0.095</v>
      </c>
      <c r="J83" s="123">
        <v>0.095</v>
      </c>
      <c r="K83" s="130"/>
    </row>
    <row r="84" spans="1:11" s="40" customFormat="1" ht="11.25" customHeight="1">
      <c r="A84" s="35" t="s">
        <v>66</v>
      </c>
      <c r="B84" s="36"/>
      <c r="C84" s="37">
        <v>8</v>
      </c>
      <c r="D84" s="37">
        <v>7</v>
      </c>
      <c r="E84" s="37">
        <v>7</v>
      </c>
      <c r="F84" s="38">
        <v>100</v>
      </c>
      <c r="G84" s="39"/>
      <c r="H84" s="124">
        <v>0.242</v>
      </c>
      <c r="I84" s="125">
        <v>0.201</v>
      </c>
      <c r="J84" s="125">
        <v>0.201</v>
      </c>
      <c r="K84" s="131">
        <v>100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1841</v>
      </c>
      <c r="D87" s="51">
        <v>1734</v>
      </c>
      <c r="E87" s="51">
        <v>1715</v>
      </c>
      <c r="F87" s="52">
        <f>IF(D87&gt;0,100*E87/D87,0)</f>
        <v>98.9042675893887</v>
      </c>
      <c r="G87" s="39"/>
      <c r="H87" s="128">
        <v>98.74000000000001</v>
      </c>
      <c r="I87" s="129">
        <v>89.07799999999999</v>
      </c>
      <c r="J87" s="129">
        <v>87.11499999999998</v>
      </c>
      <c r="K87" s="133">
        <f>IF(I87&gt;0,100*J87/I87,0)</f>
        <v>97.79631334336199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4" zoomScaleSheetLayoutView="94" zoomScalePageLayoutView="0" workbookViewId="0" topLeftCell="A49">
      <selection activeCell="E87" sqref="E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1</v>
      </c>
      <c r="D9" s="30"/>
      <c r="E9" s="30"/>
      <c r="F9" s="31"/>
      <c r="G9" s="31"/>
      <c r="H9" s="123">
        <v>0.06</v>
      </c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>
        <v>1</v>
      </c>
      <c r="D13" s="37"/>
      <c r="E13" s="37"/>
      <c r="F13" s="38"/>
      <c r="G13" s="39"/>
      <c r="H13" s="124">
        <v>0.06</v>
      </c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>
        <v>1</v>
      </c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23">
        <v>0.065</v>
      </c>
      <c r="I19" s="123">
        <v>0.065</v>
      </c>
      <c r="J19" s="123"/>
      <c r="K19" s="130"/>
    </row>
    <row r="20" spans="1:11" s="32" customFormat="1" ht="11.25" customHeight="1">
      <c r="A20" s="34" t="s">
        <v>15</v>
      </c>
      <c r="B20" s="29"/>
      <c r="C20" s="30">
        <v>3</v>
      </c>
      <c r="D20" s="30">
        <v>3</v>
      </c>
      <c r="E20" s="30">
        <v>3</v>
      </c>
      <c r="F20" s="31"/>
      <c r="G20" s="31"/>
      <c r="H20" s="123">
        <v>0.051</v>
      </c>
      <c r="I20" s="123">
        <v>0.047</v>
      </c>
      <c r="J20" s="123"/>
      <c r="K20" s="130"/>
    </row>
    <row r="21" spans="1:11" s="32" customFormat="1" ht="11.25" customHeight="1">
      <c r="A21" s="34" t="s">
        <v>16</v>
      </c>
      <c r="B21" s="29"/>
      <c r="C21" s="30">
        <v>6</v>
      </c>
      <c r="D21" s="30">
        <v>6</v>
      </c>
      <c r="E21" s="30">
        <v>6</v>
      </c>
      <c r="F21" s="31"/>
      <c r="G21" s="31"/>
      <c r="H21" s="123">
        <v>0.193</v>
      </c>
      <c r="I21" s="123">
        <v>0.185</v>
      </c>
      <c r="J21" s="123"/>
      <c r="K21" s="130"/>
    </row>
    <row r="22" spans="1:11" s="40" customFormat="1" ht="11.25" customHeight="1">
      <c r="A22" s="35" t="s">
        <v>17</v>
      </c>
      <c r="B22" s="36"/>
      <c r="C22" s="37">
        <v>12</v>
      </c>
      <c r="D22" s="37">
        <v>12</v>
      </c>
      <c r="E22" s="37">
        <v>12</v>
      </c>
      <c r="F22" s="38">
        <f>IF(D22&gt;0,100*E22/D22,0)</f>
        <v>100</v>
      </c>
      <c r="G22" s="39"/>
      <c r="H22" s="124">
        <v>0.309</v>
      </c>
      <c r="I22" s="125">
        <v>0.297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15</v>
      </c>
      <c r="D24" s="37">
        <v>10</v>
      </c>
      <c r="E24" s="37">
        <v>9</v>
      </c>
      <c r="F24" s="38">
        <v>90</v>
      </c>
      <c r="G24" s="39"/>
      <c r="H24" s="124">
        <v>1.5</v>
      </c>
      <c r="I24" s="125">
        <v>0.98</v>
      </c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16</v>
      </c>
      <c r="D26" s="37">
        <v>16</v>
      </c>
      <c r="E26" s="37">
        <v>16</v>
      </c>
      <c r="F26" s="38">
        <v>100</v>
      </c>
      <c r="G26" s="39"/>
      <c r="H26" s="124">
        <v>0.55</v>
      </c>
      <c r="I26" s="125">
        <v>0.5</v>
      </c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>
        <v>1</v>
      </c>
      <c r="D30" s="30">
        <v>8</v>
      </c>
      <c r="E30" s="30">
        <v>3</v>
      </c>
      <c r="F30" s="31"/>
      <c r="G30" s="31"/>
      <c r="H30" s="123">
        <v>0.05</v>
      </c>
      <c r="I30" s="123">
        <v>0.375</v>
      </c>
      <c r="J30" s="123"/>
      <c r="K30" s="130"/>
    </row>
    <row r="31" spans="1:11" s="40" customFormat="1" ht="11.25" customHeight="1">
      <c r="A31" s="41" t="s">
        <v>23</v>
      </c>
      <c r="B31" s="36"/>
      <c r="C31" s="37">
        <v>1</v>
      </c>
      <c r="D31" s="37">
        <v>8</v>
      </c>
      <c r="E31" s="37">
        <v>3</v>
      </c>
      <c r="F31" s="38">
        <f>IF(D31&gt;0,100*E31/D31,0)</f>
        <v>37.5</v>
      </c>
      <c r="G31" s="39"/>
      <c r="H31" s="124">
        <v>0.05</v>
      </c>
      <c r="I31" s="125">
        <v>0.375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75</v>
      </c>
      <c r="D33" s="30">
        <v>80</v>
      </c>
      <c r="E33" s="30">
        <v>75</v>
      </c>
      <c r="F33" s="31"/>
      <c r="G33" s="31"/>
      <c r="H33" s="123">
        <v>7</v>
      </c>
      <c r="I33" s="123">
        <v>8.06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10</v>
      </c>
      <c r="D34" s="30">
        <v>20</v>
      </c>
      <c r="E34" s="30"/>
      <c r="F34" s="31"/>
      <c r="G34" s="31"/>
      <c r="H34" s="123">
        <v>0.29</v>
      </c>
      <c r="I34" s="123">
        <v>0.6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18</v>
      </c>
      <c r="D35" s="30">
        <v>18</v>
      </c>
      <c r="E35" s="30">
        <v>15</v>
      </c>
      <c r="F35" s="31"/>
      <c r="G35" s="31"/>
      <c r="H35" s="123">
        <v>0.52</v>
      </c>
      <c r="I35" s="123">
        <v>0.52</v>
      </c>
      <c r="J35" s="123"/>
      <c r="K35" s="130"/>
    </row>
    <row r="36" spans="1:11" s="32" customFormat="1" ht="11.25" customHeight="1">
      <c r="A36" s="34" t="s">
        <v>27</v>
      </c>
      <c r="B36" s="29"/>
      <c r="C36" s="30">
        <v>62</v>
      </c>
      <c r="D36" s="30">
        <v>128</v>
      </c>
      <c r="E36" s="30">
        <v>5</v>
      </c>
      <c r="F36" s="31"/>
      <c r="G36" s="31"/>
      <c r="H36" s="123">
        <v>1.92</v>
      </c>
      <c r="I36" s="123">
        <v>3.85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165</v>
      </c>
      <c r="D37" s="37">
        <v>246</v>
      </c>
      <c r="E37" s="37">
        <v>95</v>
      </c>
      <c r="F37" s="38">
        <f>IF(D37&gt;0,100*E37/D37,0)</f>
        <v>38.61788617886179</v>
      </c>
      <c r="G37" s="39"/>
      <c r="H37" s="124">
        <v>9.73</v>
      </c>
      <c r="I37" s="125">
        <v>13.03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59</v>
      </c>
      <c r="D39" s="37">
        <v>95</v>
      </c>
      <c r="E39" s="37">
        <v>85</v>
      </c>
      <c r="F39" s="38">
        <v>89.47368421052632</v>
      </c>
      <c r="G39" s="39"/>
      <c r="H39" s="124">
        <v>1.2</v>
      </c>
      <c r="I39" s="125">
        <v>2.2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>
        <v>2</v>
      </c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>
        <v>6</v>
      </c>
      <c r="D46" s="30">
        <v>6</v>
      </c>
      <c r="E46" s="30">
        <v>6</v>
      </c>
      <c r="F46" s="31"/>
      <c r="G46" s="31"/>
      <c r="H46" s="123">
        <v>0.09</v>
      </c>
      <c r="I46" s="123">
        <v>0.09</v>
      </c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23">
        <v>0.033</v>
      </c>
      <c r="I48" s="123">
        <v>0.033</v>
      </c>
      <c r="J48" s="123"/>
      <c r="K48" s="130"/>
    </row>
    <row r="49" spans="1:11" s="32" customFormat="1" ht="11.25" customHeight="1">
      <c r="A49" s="34" t="s">
        <v>38</v>
      </c>
      <c r="B49" s="29"/>
      <c r="C49" s="30">
        <v>3</v>
      </c>
      <c r="D49" s="30">
        <v>3</v>
      </c>
      <c r="E49" s="30">
        <v>3</v>
      </c>
      <c r="F49" s="31"/>
      <c r="G49" s="31"/>
      <c r="H49" s="123">
        <v>0.105</v>
      </c>
      <c r="I49" s="123">
        <v>0.105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10</v>
      </c>
      <c r="D50" s="37">
        <v>10</v>
      </c>
      <c r="E50" s="37">
        <v>12</v>
      </c>
      <c r="F50" s="38">
        <v>120</v>
      </c>
      <c r="G50" s="39"/>
      <c r="H50" s="124">
        <v>0.22799999999999998</v>
      </c>
      <c r="I50" s="125">
        <v>0.22799999999999998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58</v>
      </c>
      <c r="D52" s="37">
        <v>49</v>
      </c>
      <c r="E52" s="37">
        <v>49</v>
      </c>
      <c r="F52" s="38">
        <v>100</v>
      </c>
      <c r="G52" s="39"/>
      <c r="H52" s="124">
        <v>5.8</v>
      </c>
      <c r="I52" s="125">
        <v>4.9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>
        <v>4</v>
      </c>
      <c r="D55" s="30">
        <v>5</v>
      </c>
      <c r="E55" s="30">
        <v>5</v>
      </c>
      <c r="F55" s="31"/>
      <c r="G55" s="31"/>
      <c r="H55" s="123">
        <v>0.08</v>
      </c>
      <c r="I55" s="123">
        <v>0.16</v>
      </c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>
        <v>10</v>
      </c>
      <c r="D58" s="30">
        <v>10</v>
      </c>
      <c r="E58" s="30">
        <v>10</v>
      </c>
      <c r="F58" s="31"/>
      <c r="G58" s="31"/>
      <c r="H58" s="123">
        <v>0.218</v>
      </c>
      <c r="I58" s="123">
        <v>0.218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14</v>
      </c>
      <c r="D59" s="37">
        <v>15</v>
      </c>
      <c r="E59" s="37">
        <v>15</v>
      </c>
      <c r="F59" s="38">
        <v>100</v>
      </c>
      <c r="G59" s="39"/>
      <c r="H59" s="124">
        <v>0.298</v>
      </c>
      <c r="I59" s="125">
        <v>0.378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70</v>
      </c>
      <c r="D61" s="30">
        <v>70</v>
      </c>
      <c r="E61" s="30">
        <v>70</v>
      </c>
      <c r="F61" s="31"/>
      <c r="G61" s="31"/>
      <c r="H61" s="123">
        <v>3.57</v>
      </c>
      <c r="I61" s="123">
        <v>3.55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75</v>
      </c>
      <c r="D62" s="30">
        <v>71</v>
      </c>
      <c r="E62" s="30">
        <v>70</v>
      </c>
      <c r="F62" s="31"/>
      <c r="G62" s="31"/>
      <c r="H62" s="123">
        <v>2.148</v>
      </c>
      <c r="I62" s="123">
        <v>2.148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20</v>
      </c>
      <c r="D63" s="30">
        <v>23</v>
      </c>
      <c r="E63" s="30">
        <v>23</v>
      </c>
      <c r="F63" s="31"/>
      <c r="G63" s="31"/>
      <c r="H63" s="123">
        <v>1.315</v>
      </c>
      <c r="I63" s="123">
        <v>1.118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165</v>
      </c>
      <c r="D64" s="37">
        <v>164</v>
      </c>
      <c r="E64" s="37">
        <v>163</v>
      </c>
      <c r="F64" s="38">
        <v>99.39024390243902</v>
      </c>
      <c r="G64" s="39"/>
      <c r="H64" s="124">
        <v>7.0329999999999995</v>
      </c>
      <c r="I64" s="125">
        <v>6.816000000000001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159</v>
      </c>
      <c r="D66" s="37">
        <v>159</v>
      </c>
      <c r="E66" s="37">
        <v>182</v>
      </c>
      <c r="F66" s="38">
        <v>114.46540880503144</v>
      </c>
      <c r="G66" s="39"/>
      <c r="H66" s="124">
        <v>9.048</v>
      </c>
      <c r="I66" s="125">
        <v>9.134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20</v>
      </c>
      <c r="D68" s="30">
        <v>20</v>
      </c>
      <c r="E68" s="30">
        <v>20</v>
      </c>
      <c r="F68" s="31"/>
      <c r="G68" s="31"/>
      <c r="H68" s="123">
        <v>3.5</v>
      </c>
      <c r="I68" s="123">
        <v>3.5</v>
      </c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>
        <v>20</v>
      </c>
      <c r="D70" s="37">
        <v>20</v>
      </c>
      <c r="E70" s="37">
        <v>20</v>
      </c>
      <c r="F70" s="38">
        <f>IF(D70&gt;0,100*E70/D70,0)</f>
        <v>100</v>
      </c>
      <c r="G70" s="39"/>
      <c r="H70" s="124">
        <v>3.5</v>
      </c>
      <c r="I70" s="125">
        <v>3.5</v>
      </c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4979</v>
      </c>
      <c r="D72" s="30">
        <v>5026</v>
      </c>
      <c r="E72" s="30">
        <v>4980</v>
      </c>
      <c r="F72" s="31"/>
      <c r="G72" s="31"/>
      <c r="H72" s="123">
        <v>438.87</v>
      </c>
      <c r="I72" s="123">
        <v>422.214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81</v>
      </c>
      <c r="D73" s="30">
        <v>81</v>
      </c>
      <c r="E73" s="30">
        <v>81</v>
      </c>
      <c r="F73" s="31"/>
      <c r="G73" s="31"/>
      <c r="H73" s="123">
        <v>2.86</v>
      </c>
      <c r="I73" s="123">
        <v>2.86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65</v>
      </c>
      <c r="D74" s="30">
        <v>110</v>
      </c>
      <c r="E74" s="30">
        <v>110</v>
      </c>
      <c r="F74" s="31"/>
      <c r="G74" s="31"/>
      <c r="H74" s="123">
        <v>1.95</v>
      </c>
      <c r="I74" s="123">
        <v>3.3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1781</v>
      </c>
      <c r="D75" s="30">
        <v>1723</v>
      </c>
      <c r="E75" s="30">
        <v>1025</v>
      </c>
      <c r="F75" s="31"/>
      <c r="G75" s="31"/>
      <c r="H75" s="123">
        <v>185.8886448055717</v>
      </c>
      <c r="I75" s="123">
        <v>104.138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4</v>
      </c>
      <c r="D76" s="30">
        <v>5</v>
      </c>
      <c r="E76" s="30">
        <v>5</v>
      </c>
      <c r="F76" s="31"/>
      <c r="G76" s="31"/>
      <c r="H76" s="123">
        <v>0.112</v>
      </c>
      <c r="I76" s="123">
        <v>0.1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2</v>
      </c>
      <c r="D77" s="30">
        <v>2</v>
      </c>
      <c r="E77" s="30">
        <v>2</v>
      </c>
      <c r="F77" s="31"/>
      <c r="G77" s="31"/>
      <c r="H77" s="123">
        <v>0.06</v>
      </c>
      <c r="I77" s="123">
        <v>0.06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150</v>
      </c>
      <c r="D78" s="30">
        <v>150</v>
      </c>
      <c r="E78" s="30">
        <v>150</v>
      </c>
      <c r="F78" s="31"/>
      <c r="G78" s="31"/>
      <c r="H78" s="123">
        <v>11</v>
      </c>
      <c r="I78" s="123">
        <v>10.77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15</v>
      </c>
      <c r="D79" s="30">
        <v>15</v>
      </c>
      <c r="E79" s="30">
        <v>1</v>
      </c>
      <c r="F79" s="31"/>
      <c r="G79" s="31"/>
      <c r="H79" s="123">
        <v>0.65</v>
      </c>
      <c r="I79" s="123">
        <v>0.41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7077</v>
      </c>
      <c r="D80" s="37">
        <v>7112</v>
      </c>
      <c r="E80" s="37">
        <v>6354</v>
      </c>
      <c r="F80" s="38">
        <v>89.27165354330708</v>
      </c>
      <c r="G80" s="39"/>
      <c r="H80" s="124">
        <v>641.3906448055716</v>
      </c>
      <c r="I80" s="125">
        <v>543.852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208</v>
      </c>
      <c r="D82" s="30">
        <v>142</v>
      </c>
      <c r="E82" s="30">
        <v>142</v>
      </c>
      <c r="F82" s="31"/>
      <c r="G82" s="31"/>
      <c r="H82" s="123">
        <v>30.733</v>
      </c>
      <c r="I82" s="123">
        <v>16.714</v>
      </c>
      <c r="J82" s="123"/>
      <c r="K82" s="130"/>
    </row>
    <row r="83" spans="1:11" s="32" customFormat="1" ht="11.25" customHeight="1">
      <c r="A83" s="34" t="s">
        <v>65</v>
      </c>
      <c r="B83" s="29"/>
      <c r="C83" s="30">
        <v>86</v>
      </c>
      <c r="D83" s="30">
        <v>75</v>
      </c>
      <c r="E83" s="30">
        <v>75</v>
      </c>
      <c r="F83" s="31"/>
      <c r="G83" s="31"/>
      <c r="H83" s="123">
        <v>9.035</v>
      </c>
      <c r="I83" s="123">
        <v>7.875</v>
      </c>
      <c r="J83" s="123"/>
      <c r="K83" s="130"/>
    </row>
    <row r="84" spans="1:11" s="40" customFormat="1" ht="11.25" customHeight="1">
      <c r="A84" s="35" t="s">
        <v>66</v>
      </c>
      <c r="B84" s="36"/>
      <c r="C84" s="37">
        <v>294</v>
      </c>
      <c r="D84" s="37">
        <v>217</v>
      </c>
      <c r="E84" s="37">
        <v>217</v>
      </c>
      <c r="F84" s="38">
        <f>IF(D84&gt;0,100*E84/D84,0)</f>
        <v>100</v>
      </c>
      <c r="G84" s="39"/>
      <c r="H84" s="124">
        <v>39.768</v>
      </c>
      <c r="I84" s="125">
        <v>24.589</v>
      </c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8066</v>
      </c>
      <c r="D87" s="51">
        <v>8133</v>
      </c>
      <c r="E87" s="51">
        <v>7233</v>
      </c>
      <c r="F87" s="52">
        <f>IF(D87&gt;0,100*E87/D87,0)</f>
        <v>88.93397270379934</v>
      </c>
      <c r="G87" s="39"/>
      <c r="H87" s="128">
        <v>720.4646448055717</v>
      </c>
      <c r="I87" s="129">
        <v>610.779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1" zoomScaleSheetLayoutView="91" zoomScalePageLayoutView="0" workbookViewId="0" topLeftCell="A49">
      <selection activeCell="J87" sqref="J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23">
        <v>0.031</v>
      </c>
      <c r="I9" s="123">
        <v>0.032</v>
      </c>
      <c r="J9" s="123">
        <v>0.032</v>
      </c>
      <c r="K9" s="130"/>
    </row>
    <row r="10" spans="1:11" s="32" customFormat="1" ht="11.25" customHeight="1">
      <c r="A10" s="34" t="s">
        <v>8</v>
      </c>
      <c r="B10" s="29"/>
      <c r="C10" s="30">
        <v>1</v>
      </c>
      <c r="D10" s="30">
        <v>1</v>
      </c>
      <c r="E10" s="30"/>
      <c r="F10" s="31"/>
      <c r="G10" s="31"/>
      <c r="H10" s="123">
        <v>0.069</v>
      </c>
      <c r="I10" s="123">
        <v>0.069</v>
      </c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>
        <v>2</v>
      </c>
      <c r="D13" s="37">
        <v>2</v>
      </c>
      <c r="E13" s="37">
        <v>1</v>
      </c>
      <c r="F13" s="38">
        <v>50</v>
      </c>
      <c r="G13" s="39"/>
      <c r="H13" s="124">
        <v>0.1</v>
      </c>
      <c r="I13" s="125">
        <v>0.101</v>
      </c>
      <c r="J13" s="125">
        <v>0.032</v>
      </c>
      <c r="K13" s="131">
        <f>IF(I13&gt;0,100*J13/I13,0)</f>
        <v>31.683168316831683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>
        <v>1</v>
      </c>
      <c r="D15" s="37">
        <v>2</v>
      </c>
      <c r="E15" s="37">
        <v>2</v>
      </c>
      <c r="F15" s="38">
        <v>100</v>
      </c>
      <c r="G15" s="39"/>
      <c r="H15" s="124">
        <v>0.01</v>
      </c>
      <c r="I15" s="125">
        <v>0.02</v>
      </c>
      <c r="J15" s="125">
        <v>0.02</v>
      </c>
      <c r="K15" s="131">
        <v>100</v>
      </c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109</v>
      </c>
      <c r="D24" s="37">
        <v>123</v>
      </c>
      <c r="E24" s="37">
        <v>99</v>
      </c>
      <c r="F24" s="38">
        <v>80.48780487804878</v>
      </c>
      <c r="G24" s="39"/>
      <c r="H24" s="124">
        <v>5.668</v>
      </c>
      <c r="I24" s="125">
        <v>6.98</v>
      </c>
      <c r="J24" s="125">
        <v>5.659</v>
      </c>
      <c r="K24" s="131">
        <v>81.07449856733524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7</v>
      </c>
      <c r="D26" s="37">
        <v>7</v>
      </c>
      <c r="E26" s="37">
        <v>7</v>
      </c>
      <c r="F26" s="38">
        <v>100</v>
      </c>
      <c r="G26" s="39"/>
      <c r="H26" s="124">
        <v>0.28</v>
      </c>
      <c r="I26" s="125">
        <v>0.3</v>
      </c>
      <c r="J26" s="125">
        <v>0.3</v>
      </c>
      <c r="K26" s="131">
        <v>100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>
        <v>18</v>
      </c>
      <c r="D30" s="30">
        <v>18</v>
      </c>
      <c r="E30" s="30">
        <v>15</v>
      </c>
      <c r="F30" s="31"/>
      <c r="G30" s="31"/>
      <c r="H30" s="123">
        <v>0.819</v>
      </c>
      <c r="I30" s="123">
        <v>0.975</v>
      </c>
      <c r="J30" s="123">
        <v>0.69</v>
      </c>
      <c r="K30" s="130"/>
    </row>
    <row r="31" spans="1:11" s="40" customFormat="1" ht="11.25" customHeight="1">
      <c r="A31" s="41" t="s">
        <v>23</v>
      </c>
      <c r="B31" s="36"/>
      <c r="C31" s="37">
        <v>18</v>
      </c>
      <c r="D31" s="37">
        <v>18</v>
      </c>
      <c r="E31" s="37">
        <v>15</v>
      </c>
      <c r="F31" s="38">
        <v>83.33333333333333</v>
      </c>
      <c r="G31" s="39"/>
      <c r="H31" s="124">
        <v>0.819</v>
      </c>
      <c r="I31" s="125">
        <v>0.975</v>
      </c>
      <c r="J31" s="125">
        <v>0.69</v>
      </c>
      <c r="K31" s="131">
        <v>70.76923076923077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50</v>
      </c>
      <c r="D33" s="30">
        <v>50</v>
      </c>
      <c r="E33" s="30">
        <v>50</v>
      </c>
      <c r="F33" s="31"/>
      <c r="G33" s="31"/>
      <c r="H33" s="123">
        <v>1.3</v>
      </c>
      <c r="I33" s="123">
        <v>1.3</v>
      </c>
      <c r="J33" s="123">
        <v>1.3</v>
      </c>
      <c r="K33" s="130"/>
    </row>
    <row r="34" spans="1:11" s="32" customFormat="1" ht="11.25" customHeight="1">
      <c r="A34" s="34" t="s">
        <v>25</v>
      </c>
      <c r="B34" s="29"/>
      <c r="C34" s="30">
        <v>13</v>
      </c>
      <c r="D34" s="30">
        <v>30</v>
      </c>
      <c r="E34" s="30">
        <v>30</v>
      </c>
      <c r="F34" s="31"/>
      <c r="G34" s="31"/>
      <c r="H34" s="123">
        <v>0.33</v>
      </c>
      <c r="I34" s="123">
        <v>0.8</v>
      </c>
      <c r="J34" s="123">
        <v>0.8</v>
      </c>
      <c r="K34" s="130"/>
    </row>
    <row r="35" spans="1:11" s="32" customFormat="1" ht="11.25" customHeight="1">
      <c r="A35" s="34" t="s">
        <v>26</v>
      </c>
      <c r="B35" s="29"/>
      <c r="C35" s="30">
        <v>47</v>
      </c>
      <c r="D35" s="30">
        <v>20</v>
      </c>
      <c r="E35" s="30">
        <v>20</v>
      </c>
      <c r="F35" s="31"/>
      <c r="G35" s="31"/>
      <c r="H35" s="123">
        <v>1.1</v>
      </c>
      <c r="I35" s="123">
        <v>0.48</v>
      </c>
      <c r="J35" s="123">
        <v>0.48</v>
      </c>
      <c r="K35" s="130"/>
    </row>
    <row r="36" spans="1:11" s="32" customFormat="1" ht="11.25" customHeight="1">
      <c r="A36" s="34" t="s">
        <v>27</v>
      </c>
      <c r="B36" s="29"/>
      <c r="C36" s="30">
        <v>68</v>
      </c>
      <c r="D36" s="30">
        <v>70</v>
      </c>
      <c r="E36" s="30">
        <v>68</v>
      </c>
      <c r="F36" s="31"/>
      <c r="G36" s="31"/>
      <c r="H36" s="123">
        <v>1.632</v>
      </c>
      <c r="I36" s="123">
        <v>1.8</v>
      </c>
      <c r="J36" s="123">
        <v>1.152</v>
      </c>
      <c r="K36" s="130"/>
    </row>
    <row r="37" spans="1:11" s="40" customFormat="1" ht="11.25" customHeight="1">
      <c r="A37" s="35" t="s">
        <v>28</v>
      </c>
      <c r="B37" s="36"/>
      <c r="C37" s="37">
        <v>178</v>
      </c>
      <c r="D37" s="37">
        <v>170</v>
      </c>
      <c r="E37" s="37">
        <v>168</v>
      </c>
      <c r="F37" s="38">
        <f>IF(D37&gt;0,100*E37/D37,0)</f>
        <v>98.82352941176471</v>
      </c>
      <c r="G37" s="39"/>
      <c r="H37" s="124">
        <v>4.362</v>
      </c>
      <c r="I37" s="125">
        <v>4.38</v>
      </c>
      <c r="J37" s="125">
        <v>3.732</v>
      </c>
      <c r="K37" s="131">
        <f>IF(I37&gt;0,100*J37/I37,0)</f>
        <v>85.2054794520548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23</v>
      </c>
      <c r="D39" s="37">
        <v>35</v>
      </c>
      <c r="E39" s="37">
        <v>35</v>
      </c>
      <c r="F39" s="38">
        <v>100</v>
      </c>
      <c r="G39" s="39"/>
      <c r="H39" s="124">
        <v>0.53</v>
      </c>
      <c r="I39" s="125">
        <v>0.87</v>
      </c>
      <c r="J39" s="125">
        <v>0.78</v>
      </c>
      <c r="K39" s="131">
        <v>89.65517241379311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>
        <v>2</v>
      </c>
      <c r="D43" s="30">
        <v>2</v>
      </c>
      <c r="E43" s="30"/>
      <c r="F43" s="31"/>
      <c r="G43" s="31"/>
      <c r="H43" s="123">
        <v>0.024</v>
      </c>
      <c r="I43" s="123">
        <v>0.064</v>
      </c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>
        <v>10</v>
      </c>
      <c r="D46" s="30">
        <v>10</v>
      </c>
      <c r="E46" s="30"/>
      <c r="F46" s="31"/>
      <c r="G46" s="31"/>
      <c r="H46" s="123">
        <v>0.15</v>
      </c>
      <c r="I46" s="123">
        <v>0.15</v>
      </c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>
        <v>12</v>
      </c>
      <c r="D50" s="37">
        <v>12</v>
      </c>
      <c r="E50" s="37"/>
      <c r="F50" s="38"/>
      <c r="G50" s="39"/>
      <c r="H50" s="124">
        <v>0.174</v>
      </c>
      <c r="I50" s="125">
        <v>0.214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1</v>
      </c>
      <c r="D52" s="37">
        <v>2</v>
      </c>
      <c r="E52" s="37">
        <v>2</v>
      </c>
      <c r="F52" s="38">
        <v>100</v>
      </c>
      <c r="G52" s="39"/>
      <c r="H52" s="124">
        <v>0.03</v>
      </c>
      <c r="I52" s="125">
        <v>0.062</v>
      </c>
      <c r="J52" s="125">
        <v>0.062</v>
      </c>
      <c r="K52" s="131">
        <v>100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17</v>
      </c>
      <c r="D54" s="30">
        <v>20</v>
      </c>
      <c r="E54" s="30">
        <v>23</v>
      </c>
      <c r="F54" s="31"/>
      <c r="G54" s="31"/>
      <c r="H54" s="123">
        <v>0.451</v>
      </c>
      <c r="I54" s="123">
        <v>0.598</v>
      </c>
      <c r="J54" s="123">
        <v>0.598</v>
      </c>
      <c r="K54" s="130"/>
    </row>
    <row r="55" spans="1:11" s="32" customFormat="1" ht="11.25" customHeight="1">
      <c r="A55" s="34" t="s">
        <v>42</v>
      </c>
      <c r="B55" s="29"/>
      <c r="C55" s="30">
        <v>39</v>
      </c>
      <c r="D55" s="30">
        <v>23</v>
      </c>
      <c r="E55" s="30">
        <v>39</v>
      </c>
      <c r="F55" s="31"/>
      <c r="G55" s="31"/>
      <c r="H55" s="123">
        <v>1.248</v>
      </c>
      <c r="I55" s="123">
        <v>1.248</v>
      </c>
      <c r="J55" s="123">
        <v>1.48</v>
      </c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>
        <v>6</v>
      </c>
      <c r="D58" s="30">
        <v>4</v>
      </c>
      <c r="E58" s="30">
        <v>4</v>
      </c>
      <c r="F58" s="31"/>
      <c r="G58" s="31"/>
      <c r="H58" s="123">
        <v>0.144</v>
      </c>
      <c r="I58" s="123">
        <v>0.096</v>
      </c>
      <c r="J58" s="123">
        <v>0.041</v>
      </c>
      <c r="K58" s="130"/>
    </row>
    <row r="59" spans="1:11" s="40" customFormat="1" ht="11.25" customHeight="1">
      <c r="A59" s="35" t="s">
        <v>46</v>
      </c>
      <c r="B59" s="36"/>
      <c r="C59" s="37">
        <v>62</v>
      </c>
      <c r="D59" s="37">
        <v>47</v>
      </c>
      <c r="E59" s="37">
        <v>66</v>
      </c>
      <c r="F59" s="38">
        <v>140.4255319148936</v>
      </c>
      <c r="G59" s="39"/>
      <c r="H59" s="124">
        <v>1.843</v>
      </c>
      <c r="I59" s="125">
        <v>1.9420000000000002</v>
      </c>
      <c r="J59" s="125">
        <v>2.1189999999999998</v>
      </c>
      <c r="K59" s="131">
        <v>109.1143151390319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85</v>
      </c>
      <c r="D61" s="30">
        <v>85</v>
      </c>
      <c r="E61" s="30">
        <v>75</v>
      </c>
      <c r="F61" s="31"/>
      <c r="G61" s="31"/>
      <c r="H61" s="123">
        <v>3.21</v>
      </c>
      <c r="I61" s="123">
        <v>3.74</v>
      </c>
      <c r="J61" s="123">
        <v>3.74</v>
      </c>
      <c r="K61" s="130"/>
    </row>
    <row r="62" spans="1:11" s="32" customFormat="1" ht="11.25" customHeight="1">
      <c r="A62" s="34" t="s">
        <v>48</v>
      </c>
      <c r="B62" s="29"/>
      <c r="C62" s="30">
        <v>70</v>
      </c>
      <c r="D62" s="30">
        <v>70</v>
      </c>
      <c r="E62" s="30">
        <v>72</v>
      </c>
      <c r="F62" s="31"/>
      <c r="G62" s="31"/>
      <c r="H62" s="123">
        <v>2.002</v>
      </c>
      <c r="I62" s="123">
        <v>2.002</v>
      </c>
      <c r="J62" s="123">
        <v>1.974</v>
      </c>
      <c r="K62" s="130"/>
    </row>
    <row r="63" spans="1:11" s="32" customFormat="1" ht="11.25" customHeight="1">
      <c r="A63" s="34" t="s">
        <v>49</v>
      </c>
      <c r="B63" s="29"/>
      <c r="C63" s="30">
        <v>58</v>
      </c>
      <c r="D63" s="30">
        <v>118</v>
      </c>
      <c r="E63" s="30">
        <v>118</v>
      </c>
      <c r="F63" s="31"/>
      <c r="G63" s="31"/>
      <c r="H63" s="123">
        <v>2.68</v>
      </c>
      <c r="I63" s="123">
        <v>7.497</v>
      </c>
      <c r="J63" s="123">
        <v>7.497</v>
      </c>
      <c r="K63" s="130"/>
    </row>
    <row r="64" spans="1:11" s="40" customFormat="1" ht="11.25" customHeight="1">
      <c r="A64" s="35" t="s">
        <v>50</v>
      </c>
      <c r="B64" s="36"/>
      <c r="C64" s="37">
        <v>213</v>
      </c>
      <c r="D64" s="37">
        <v>273</v>
      </c>
      <c r="E64" s="37">
        <v>265</v>
      </c>
      <c r="F64" s="38">
        <f>IF(D64&gt;0,100*E64/D64,0)</f>
        <v>97.06959706959707</v>
      </c>
      <c r="G64" s="39"/>
      <c r="H64" s="124">
        <v>7.8919999999999995</v>
      </c>
      <c r="I64" s="125">
        <v>13.239</v>
      </c>
      <c r="J64" s="125">
        <v>13.211</v>
      </c>
      <c r="K64" s="131">
        <f>IF(I64&gt;0,100*J64/I64,0)</f>
        <v>99.7885036634187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54</v>
      </c>
      <c r="D66" s="37">
        <v>55</v>
      </c>
      <c r="E66" s="37">
        <v>58</v>
      </c>
      <c r="F66" s="38">
        <v>105.45454545454545</v>
      </c>
      <c r="G66" s="39"/>
      <c r="H66" s="124">
        <v>2.05</v>
      </c>
      <c r="I66" s="125">
        <v>2.277</v>
      </c>
      <c r="J66" s="125">
        <v>2.331</v>
      </c>
      <c r="K66" s="131">
        <v>102.37154150197628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70</v>
      </c>
      <c r="D68" s="30">
        <v>90</v>
      </c>
      <c r="E68" s="30">
        <v>90</v>
      </c>
      <c r="F68" s="31"/>
      <c r="G68" s="31"/>
      <c r="H68" s="123">
        <v>5</v>
      </c>
      <c r="I68" s="123">
        <v>6.5</v>
      </c>
      <c r="J68" s="123">
        <v>6</v>
      </c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>
        <v>70</v>
      </c>
      <c r="D70" s="37">
        <v>90</v>
      </c>
      <c r="E70" s="37">
        <v>90</v>
      </c>
      <c r="F70" s="38">
        <v>100</v>
      </c>
      <c r="G70" s="39"/>
      <c r="H70" s="124">
        <v>5</v>
      </c>
      <c r="I70" s="125">
        <v>6.5</v>
      </c>
      <c r="J70" s="125">
        <v>6</v>
      </c>
      <c r="K70" s="131">
        <v>92.3076923076923</v>
      </c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2604</v>
      </c>
      <c r="D72" s="30">
        <v>2210</v>
      </c>
      <c r="E72" s="30">
        <v>2150</v>
      </c>
      <c r="F72" s="31"/>
      <c r="G72" s="31"/>
      <c r="H72" s="123">
        <v>184.161</v>
      </c>
      <c r="I72" s="123">
        <v>168.046</v>
      </c>
      <c r="J72" s="123">
        <v>168.046</v>
      </c>
      <c r="K72" s="130"/>
    </row>
    <row r="73" spans="1:11" s="32" customFormat="1" ht="11.25" customHeight="1">
      <c r="A73" s="34" t="s">
        <v>56</v>
      </c>
      <c r="B73" s="29"/>
      <c r="C73" s="30">
        <v>150</v>
      </c>
      <c r="D73" s="30">
        <v>155</v>
      </c>
      <c r="E73" s="30">
        <v>155</v>
      </c>
      <c r="F73" s="31"/>
      <c r="G73" s="31"/>
      <c r="H73" s="123">
        <v>4.6</v>
      </c>
      <c r="I73" s="123">
        <v>4.65</v>
      </c>
      <c r="J73" s="123">
        <v>4.65</v>
      </c>
      <c r="K73" s="130"/>
    </row>
    <row r="74" spans="1:11" s="32" customFormat="1" ht="11.25" customHeight="1">
      <c r="A74" s="34" t="s">
        <v>57</v>
      </c>
      <c r="B74" s="29"/>
      <c r="C74" s="30">
        <v>70</v>
      </c>
      <c r="D74" s="30">
        <v>65</v>
      </c>
      <c r="E74" s="30">
        <v>65</v>
      </c>
      <c r="F74" s="31"/>
      <c r="G74" s="31"/>
      <c r="H74" s="123">
        <v>1.925</v>
      </c>
      <c r="I74" s="123">
        <v>1.787</v>
      </c>
      <c r="J74" s="123">
        <v>1.787</v>
      </c>
      <c r="K74" s="130"/>
    </row>
    <row r="75" spans="1:11" s="32" customFormat="1" ht="11.25" customHeight="1">
      <c r="A75" s="34" t="s">
        <v>58</v>
      </c>
      <c r="B75" s="29"/>
      <c r="C75" s="30">
        <v>96</v>
      </c>
      <c r="D75" s="30">
        <v>101</v>
      </c>
      <c r="E75" s="30">
        <v>101</v>
      </c>
      <c r="F75" s="31"/>
      <c r="G75" s="31"/>
      <c r="H75" s="123">
        <v>4.04064</v>
      </c>
      <c r="I75" s="123">
        <v>4.155</v>
      </c>
      <c r="J75" s="123">
        <v>4.155</v>
      </c>
      <c r="K75" s="130"/>
    </row>
    <row r="76" spans="1:11" s="32" customFormat="1" ht="11.25" customHeight="1">
      <c r="A76" s="34" t="s">
        <v>59</v>
      </c>
      <c r="B76" s="29"/>
      <c r="C76" s="30">
        <v>13</v>
      </c>
      <c r="D76" s="30">
        <v>7</v>
      </c>
      <c r="E76" s="30">
        <v>7</v>
      </c>
      <c r="F76" s="31"/>
      <c r="G76" s="31"/>
      <c r="H76" s="123">
        <v>0.338</v>
      </c>
      <c r="I76" s="123">
        <v>0.175</v>
      </c>
      <c r="J76" s="123">
        <v>0.18</v>
      </c>
      <c r="K76" s="130"/>
    </row>
    <row r="77" spans="1:11" s="32" customFormat="1" ht="11.25" customHeight="1">
      <c r="A77" s="34" t="s">
        <v>60</v>
      </c>
      <c r="B77" s="29"/>
      <c r="C77" s="30">
        <v>63</v>
      </c>
      <c r="D77" s="30">
        <v>63</v>
      </c>
      <c r="E77" s="30">
        <v>1</v>
      </c>
      <c r="F77" s="31"/>
      <c r="G77" s="31"/>
      <c r="H77" s="123">
        <v>1.512</v>
      </c>
      <c r="I77" s="123">
        <v>1.512</v>
      </c>
      <c r="J77" s="123">
        <v>0.36</v>
      </c>
      <c r="K77" s="130"/>
    </row>
    <row r="78" spans="1:11" s="32" customFormat="1" ht="11.25" customHeight="1">
      <c r="A78" s="34" t="s">
        <v>61</v>
      </c>
      <c r="B78" s="29"/>
      <c r="C78" s="30">
        <v>140</v>
      </c>
      <c r="D78" s="30">
        <v>117</v>
      </c>
      <c r="E78" s="30">
        <v>115</v>
      </c>
      <c r="F78" s="31"/>
      <c r="G78" s="31"/>
      <c r="H78" s="123">
        <v>7.98</v>
      </c>
      <c r="I78" s="123">
        <v>5.75</v>
      </c>
      <c r="J78" s="123">
        <v>5.652</v>
      </c>
      <c r="K78" s="130"/>
    </row>
    <row r="79" spans="1:11" s="32" customFormat="1" ht="11.25" customHeight="1">
      <c r="A79" s="34" t="s">
        <v>62</v>
      </c>
      <c r="B79" s="29"/>
      <c r="C79" s="30">
        <v>20</v>
      </c>
      <c r="D79" s="30">
        <v>7.92</v>
      </c>
      <c r="E79" s="30">
        <v>7.92</v>
      </c>
      <c r="F79" s="31"/>
      <c r="G79" s="31"/>
      <c r="H79" s="123">
        <v>0.965</v>
      </c>
      <c r="I79" s="123">
        <v>0.475</v>
      </c>
      <c r="J79" s="123">
        <v>0.475</v>
      </c>
      <c r="K79" s="130"/>
    </row>
    <row r="80" spans="1:11" s="40" customFormat="1" ht="11.25" customHeight="1">
      <c r="A80" s="41" t="s">
        <v>63</v>
      </c>
      <c r="B80" s="36"/>
      <c r="C80" s="37">
        <v>3156</v>
      </c>
      <c r="D80" s="37">
        <v>2725.92</v>
      </c>
      <c r="E80" s="37">
        <v>2601.92</v>
      </c>
      <c r="F80" s="38">
        <v>95.45107706755884</v>
      </c>
      <c r="G80" s="39"/>
      <c r="H80" s="124">
        <v>205.52164</v>
      </c>
      <c r="I80" s="125">
        <v>186.55</v>
      </c>
      <c r="J80" s="125">
        <v>185.305</v>
      </c>
      <c r="K80" s="131">
        <f>IF(I80&gt;0,100*J80/I80,0)</f>
        <v>99.33261860091127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54</v>
      </c>
      <c r="D82" s="30">
        <v>44</v>
      </c>
      <c r="E82" s="30">
        <v>44</v>
      </c>
      <c r="F82" s="31"/>
      <c r="G82" s="31"/>
      <c r="H82" s="123">
        <v>2.003</v>
      </c>
      <c r="I82" s="123">
        <v>1.264</v>
      </c>
      <c r="J82" s="123">
        <v>1.264</v>
      </c>
      <c r="K82" s="130"/>
    </row>
    <row r="83" spans="1:11" s="32" customFormat="1" ht="11.25" customHeight="1">
      <c r="A83" s="34" t="s">
        <v>65</v>
      </c>
      <c r="B83" s="29"/>
      <c r="C83" s="30">
        <v>25</v>
      </c>
      <c r="D83" s="30">
        <v>31</v>
      </c>
      <c r="E83" s="30">
        <v>31</v>
      </c>
      <c r="F83" s="31"/>
      <c r="G83" s="31"/>
      <c r="H83" s="123">
        <v>1.8</v>
      </c>
      <c r="I83" s="123">
        <v>1.807</v>
      </c>
      <c r="J83" s="123">
        <v>1.807</v>
      </c>
      <c r="K83" s="130"/>
    </row>
    <row r="84" spans="1:11" s="40" customFormat="1" ht="11.25" customHeight="1">
      <c r="A84" s="35" t="s">
        <v>66</v>
      </c>
      <c r="B84" s="36"/>
      <c r="C84" s="37">
        <v>79</v>
      </c>
      <c r="D84" s="37">
        <v>75</v>
      </c>
      <c r="E84" s="37">
        <v>75</v>
      </c>
      <c r="F84" s="38">
        <v>100</v>
      </c>
      <c r="G84" s="39"/>
      <c r="H84" s="124">
        <v>3.803</v>
      </c>
      <c r="I84" s="125">
        <v>3.0709999999999997</v>
      </c>
      <c r="J84" s="125">
        <v>3.0709999999999997</v>
      </c>
      <c r="K84" s="131">
        <v>100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3985</v>
      </c>
      <c r="D87" s="51">
        <v>3636.92</v>
      </c>
      <c r="E87" s="51">
        <v>3484.92</v>
      </c>
      <c r="F87" s="52">
        <f>IF(D87&gt;0,100*E87/D87,0)</f>
        <v>95.82063944216534</v>
      </c>
      <c r="G87" s="39"/>
      <c r="H87" s="128">
        <v>238.08264</v>
      </c>
      <c r="I87" s="129">
        <v>227.48100000000002</v>
      </c>
      <c r="J87" s="129">
        <v>223.31199999999998</v>
      </c>
      <c r="K87" s="133">
        <f>IF(I87&gt;0,100*J87/I87,0)</f>
        <v>98.1673194684391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5" zoomScaleSheetLayoutView="95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22</v>
      </c>
      <c r="D9" s="30">
        <v>22</v>
      </c>
      <c r="E9" s="30">
        <v>22</v>
      </c>
      <c r="F9" s="31"/>
      <c r="G9" s="31"/>
      <c r="H9" s="123">
        <v>1.677</v>
      </c>
      <c r="I9" s="123">
        <v>1.612</v>
      </c>
      <c r="J9" s="123"/>
      <c r="K9" s="130"/>
    </row>
    <row r="10" spans="1:11" s="32" customFormat="1" ht="11.25" customHeight="1">
      <c r="A10" s="34" t="s">
        <v>8</v>
      </c>
      <c r="B10" s="29"/>
      <c r="C10" s="30">
        <v>20</v>
      </c>
      <c r="D10" s="30">
        <v>20</v>
      </c>
      <c r="E10" s="30">
        <v>20</v>
      </c>
      <c r="F10" s="31"/>
      <c r="G10" s="31"/>
      <c r="H10" s="123">
        <v>1.59</v>
      </c>
      <c r="I10" s="123">
        <v>1.591</v>
      </c>
      <c r="J10" s="123"/>
      <c r="K10" s="130"/>
    </row>
    <row r="11" spans="1:11" s="32" customFormat="1" ht="11.25" customHeight="1">
      <c r="A11" s="28" t="s">
        <v>9</v>
      </c>
      <c r="B11" s="29"/>
      <c r="C11" s="30">
        <v>22</v>
      </c>
      <c r="D11" s="30">
        <v>22</v>
      </c>
      <c r="E11" s="30">
        <v>22</v>
      </c>
      <c r="F11" s="31"/>
      <c r="G11" s="31"/>
      <c r="H11" s="123">
        <v>1.1</v>
      </c>
      <c r="I11" s="123">
        <v>1.369</v>
      </c>
      <c r="J11" s="123"/>
      <c r="K11" s="130"/>
    </row>
    <row r="12" spans="1:11" s="32" customFormat="1" ht="11.25" customHeight="1">
      <c r="A12" s="34" t="s">
        <v>10</v>
      </c>
      <c r="B12" s="29"/>
      <c r="C12" s="30">
        <v>22</v>
      </c>
      <c r="D12" s="30">
        <v>21</v>
      </c>
      <c r="E12" s="30">
        <v>21</v>
      </c>
      <c r="F12" s="31"/>
      <c r="G12" s="31"/>
      <c r="H12" s="123">
        <v>1.2</v>
      </c>
      <c r="I12" s="123">
        <v>1.369</v>
      </c>
      <c r="J12" s="123"/>
      <c r="K12" s="130"/>
    </row>
    <row r="13" spans="1:11" s="40" customFormat="1" ht="11.25" customHeight="1">
      <c r="A13" s="35" t="s">
        <v>11</v>
      </c>
      <c r="B13" s="36"/>
      <c r="C13" s="37">
        <v>86</v>
      </c>
      <c r="D13" s="37">
        <v>85</v>
      </c>
      <c r="E13" s="37">
        <v>85</v>
      </c>
      <c r="F13" s="38">
        <v>100</v>
      </c>
      <c r="G13" s="39"/>
      <c r="H13" s="124">
        <v>5.567000000000001</v>
      </c>
      <c r="I13" s="125">
        <v>5.941</v>
      </c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>
        <v>18</v>
      </c>
      <c r="D15" s="37">
        <v>40</v>
      </c>
      <c r="E15" s="37">
        <v>51</v>
      </c>
      <c r="F15" s="38">
        <v>127.5</v>
      </c>
      <c r="G15" s="39"/>
      <c r="H15" s="124">
        <v>0.425</v>
      </c>
      <c r="I15" s="125">
        <v>1.025</v>
      </c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1</v>
      </c>
      <c r="D17" s="37"/>
      <c r="E17" s="37"/>
      <c r="F17" s="38"/>
      <c r="G17" s="39"/>
      <c r="H17" s="124">
        <v>0.02</v>
      </c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3</v>
      </c>
      <c r="D19" s="30">
        <v>3</v>
      </c>
      <c r="E19" s="30"/>
      <c r="F19" s="31"/>
      <c r="G19" s="31"/>
      <c r="H19" s="123">
        <v>0.096</v>
      </c>
      <c r="I19" s="123">
        <v>0.096</v>
      </c>
      <c r="J19" s="123"/>
      <c r="K19" s="130"/>
    </row>
    <row r="20" spans="1:11" s="32" customFormat="1" ht="11.25" customHeight="1">
      <c r="A20" s="34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23">
        <v>0.096</v>
      </c>
      <c r="I20" s="123">
        <v>0.091</v>
      </c>
      <c r="J20" s="123"/>
      <c r="K20" s="130"/>
    </row>
    <row r="21" spans="1:11" s="32" customFormat="1" ht="11.25" customHeight="1">
      <c r="A21" s="34" t="s">
        <v>16</v>
      </c>
      <c r="B21" s="29"/>
      <c r="C21" s="30">
        <v>40</v>
      </c>
      <c r="D21" s="30">
        <v>40</v>
      </c>
      <c r="E21" s="30"/>
      <c r="F21" s="31"/>
      <c r="G21" s="31"/>
      <c r="H21" s="123">
        <v>0.742</v>
      </c>
      <c r="I21" s="123">
        <v>0.742</v>
      </c>
      <c r="J21" s="123"/>
      <c r="K21" s="130"/>
    </row>
    <row r="22" spans="1:11" s="40" customFormat="1" ht="11.25" customHeight="1">
      <c r="A22" s="35" t="s">
        <v>17</v>
      </c>
      <c r="B22" s="36"/>
      <c r="C22" s="37">
        <v>49</v>
      </c>
      <c r="D22" s="37">
        <v>49</v>
      </c>
      <c r="E22" s="37">
        <v>6</v>
      </c>
      <c r="F22" s="38">
        <f>IF(D22&gt;0,100*E22/D22,0)</f>
        <v>12.244897959183673</v>
      </c>
      <c r="G22" s="39"/>
      <c r="H22" s="124">
        <v>0.9339999999999999</v>
      </c>
      <c r="I22" s="125">
        <v>0.929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90</v>
      </c>
      <c r="D24" s="37">
        <v>103</v>
      </c>
      <c r="E24" s="37">
        <v>97</v>
      </c>
      <c r="F24" s="38">
        <v>94.1747572815534</v>
      </c>
      <c r="G24" s="39"/>
      <c r="H24" s="124">
        <v>8.888</v>
      </c>
      <c r="I24" s="125">
        <v>8.564</v>
      </c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22</v>
      </c>
      <c r="D26" s="37">
        <v>23</v>
      </c>
      <c r="E26" s="37">
        <v>23</v>
      </c>
      <c r="F26" s="38">
        <v>100</v>
      </c>
      <c r="G26" s="39"/>
      <c r="H26" s="124">
        <v>0.95</v>
      </c>
      <c r="I26" s="125">
        <v>1.1</v>
      </c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>
        <v>4</v>
      </c>
      <c r="E28" s="30">
        <v>3</v>
      </c>
      <c r="F28" s="31"/>
      <c r="G28" s="31"/>
      <c r="H28" s="123"/>
      <c r="I28" s="123">
        <v>0.169</v>
      </c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>
        <v>80</v>
      </c>
      <c r="E30" s="30">
        <v>50</v>
      </c>
      <c r="F30" s="31"/>
      <c r="G30" s="31"/>
      <c r="H30" s="123"/>
      <c r="I30" s="123">
        <v>3.025</v>
      </c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>
        <v>84</v>
      </c>
      <c r="E31" s="37">
        <v>53</v>
      </c>
      <c r="F31" s="38">
        <v>63.095238095238095</v>
      </c>
      <c r="G31" s="39"/>
      <c r="H31" s="124"/>
      <c r="I31" s="125">
        <v>3.194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80</v>
      </c>
      <c r="D33" s="30">
        <v>100</v>
      </c>
      <c r="E33" s="30">
        <v>100</v>
      </c>
      <c r="F33" s="31"/>
      <c r="G33" s="31"/>
      <c r="H33" s="123">
        <v>3.8</v>
      </c>
      <c r="I33" s="123">
        <v>4.6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24</v>
      </c>
      <c r="D34" s="30">
        <v>50</v>
      </c>
      <c r="E34" s="30">
        <v>50</v>
      </c>
      <c r="F34" s="31"/>
      <c r="G34" s="31"/>
      <c r="H34" s="123">
        <v>0.71</v>
      </c>
      <c r="I34" s="123">
        <v>1.449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10</v>
      </c>
      <c r="D35" s="30">
        <v>25</v>
      </c>
      <c r="E35" s="30">
        <v>25</v>
      </c>
      <c r="F35" s="31"/>
      <c r="G35" s="31"/>
      <c r="H35" s="123">
        <v>0.27</v>
      </c>
      <c r="I35" s="123">
        <v>0.7</v>
      </c>
      <c r="J35" s="123"/>
      <c r="K35" s="130"/>
    </row>
    <row r="36" spans="1:11" s="32" customFormat="1" ht="11.25" customHeight="1">
      <c r="A36" s="34" t="s">
        <v>27</v>
      </c>
      <c r="B36" s="29"/>
      <c r="C36" s="30">
        <v>182</v>
      </c>
      <c r="D36" s="30">
        <v>210</v>
      </c>
      <c r="E36" s="30">
        <v>5</v>
      </c>
      <c r="F36" s="31"/>
      <c r="G36" s="31"/>
      <c r="H36" s="123">
        <v>5.512</v>
      </c>
      <c r="I36" s="123">
        <v>6.2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296</v>
      </c>
      <c r="D37" s="37">
        <v>385</v>
      </c>
      <c r="E37" s="37">
        <v>180</v>
      </c>
      <c r="F37" s="38">
        <f>IF(D37&gt;0,100*E37/D37,0)</f>
        <v>46.753246753246756</v>
      </c>
      <c r="G37" s="39"/>
      <c r="H37" s="124">
        <v>10.291999999999998</v>
      </c>
      <c r="I37" s="125">
        <v>12.949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100</v>
      </c>
      <c r="D39" s="37">
        <v>120</v>
      </c>
      <c r="E39" s="37">
        <v>120</v>
      </c>
      <c r="F39" s="38">
        <v>100</v>
      </c>
      <c r="G39" s="39"/>
      <c r="H39" s="124">
        <v>2.6</v>
      </c>
      <c r="I39" s="125">
        <v>3.2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>
        <v>3</v>
      </c>
      <c r="E43" s="30">
        <v>3</v>
      </c>
      <c r="F43" s="31"/>
      <c r="G43" s="31"/>
      <c r="H43" s="123"/>
      <c r="I43" s="123">
        <v>0.075</v>
      </c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>
        <v>2</v>
      </c>
      <c r="E45" s="30">
        <v>2</v>
      </c>
      <c r="F45" s="31"/>
      <c r="G45" s="31"/>
      <c r="H45" s="123"/>
      <c r="I45" s="123">
        <v>0.044</v>
      </c>
      <c r="J45" s="123"/>
      <c r="K45" s="130"/>
    </row>
    <row r="46" spans="1:11" s="32" customFormat="1" ht="11.25" customHeight="1">
      <c r="A46" s="34" t="s">
        <v>35</v>
      </c>
      <c r="B46" s="29"/>
      <c r="C46" s="30">
        <v>16</v>
      </c>
      <c r="D46" s="30">
        <v>16</v>
      </c>
      <c r="E46" s="30">
        <v>16</v>
      </c>
      <c r="F46" s="31"/>
      <c r="G46" s="31"/>
      <c r="H46" s="123">
        <v>0.4</v>
      </c>
      <c r="I46" s="123">
        <v>0.384</v>
      </c>
      <c r="J46" s="123"/>
      <c r="K46" s="130"/>
    </row>
    <row r="47" spans="1:11" s="32" customFormat="1" ht="11.25" customHeight="1">
      <c r="A47" s="34" t="s">
        <v>36</v>
      </c>
      <c r="B47" s="29"/>
      <c r="C47" s="30">
        <v>8</v>
      </c>
      <c r="D47" s="30">
        <v>11</v>
      </c>
      <c r="E47" s="30">
        <v>11</v>
      </c>
      <c r="F47" s="31"/>
      <c r="G47" s="31"/>
      <c r="H47" s="123">
        <v>0.28</v>
      </c>
      <c r="I47" s="123">
        <v>0.55</v>
      </c>
      <c r="J47" s="123"/>
      <c r="K47" s="130"/>
    </row>
    <row r="48" spans="1:11" s="32" customFormat="1" ht="11.25" customHeight="1">
      <c r="A48" s="34" t="s">
        <v>37</v>
      </c>
      <c r="B48" s="29"/>
      <c r="C48" s="30">
        <v>12</v>
      </c>
      <c r="D48" s="30">
        <v>15</v>
      </c>
      <c r="E48" s="30">
        <v>15</v>
      </c>
      <c r="F48" s="31"/>
      <c r="G48" s="31"/>
      <c r="H48" s="123">
        <v>0.276</v>
      </c>
      <c r="I48" s="123">
        <v>0.345</v>
      </c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>
        <v>11</v>
      </c>
      <c r="E49" s="30">
        <v>11</v>
      </c>
      <c r="F49" s="31"/>
      <c r="G49" s="31"/>
      <c r="H49" s="123"/>
      <c r="I49" s="123">
        <v>0.275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36</v>
      </c>
      <c r="D50" s="37">
        <v>58</v>
      </c>
      <c r="E50" s="37">
        <v>58</v>
      </c>
      <c r="F50" s="38">
        <f>IF(D50&gt;0,100*E50/D50,0)</f>
        <v>100</v>
      </c>
      <c r="G50" s="39"/>
      <c r="H50" s="124">
        <v>0.9560000000000001</v>
      </c>
      <c r="I50" s="125">
        <v>1.673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12</v>
      </c>
      <c r="D52" s="37">
        <v>12</v>
      </c>
      <c r="E52" s="37">
        <v>13</v>
      </c>
      <c r="F52" s="38">
        <v>108.33333333333333</v>
      </c>
      <c r="G52" s="39"/>
      <c r="H52" s="124">
        <v>0.36</v>
      </c>
      <c r="I52" s="125">
        <v>0.403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>
        <v>27</v>
      </c>
      <c r="D55" s="30">
        <v>17</v>
      </c>
      <c r="E55" s="30">
        <v>17</v>
      </c>
      <c r="F55" s="31"/>
      <c r="G55" s="31"/>
      <c r="H55" s="123">
        <v>0.77</v>
      </c>
      <c r="I55" s="123">
        <v>0.485</v>
      </c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>
        <v>4</v>
      </c>
      <c r="D57" s="30">
        <v>11</v>
      </c>
      <c r="E57" s="30">
        <v>11</v>
      </c>
      <c r="F57" s="31"/>
      <c r="G57" s="31"/>
      <c r="H57" s="123">
        <v>0.16</v>
      </c>
      <c r="I57" s="123">
        <v>0.293</v>
      </c>
      <c r="J57" s="123"/>
      <c r="K57" s="130"/>
    </row>
    <row r="58" spans="1:11" s="32" customFormat="1" ht="11.25" customHeight="1">
      <c r="A58" s="34" t="s">
        <v>45</v>
      </c>
      <c r="B58" s="29"/>
      <c r="C58" s="30">
        <v>26</v>
      </c>
      <c r="D58" s="30">
        <v>40</v>
      </c>
      <c r="E58" s="30">
        <v>12</v>
      </c>
      <c r="F58" s="31"/>
      <c r="G58" s="31"/>
      <c r="H58" s="123">
        <v>0.582</v>
      </c>
      <c r="I58" s="123">
        <v>0.294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57</v>
      </c>
      <c r="D59" s="37">
        <v>68</v>
      </c>
      <c r="E59" s="37">
        <v>40</v>
      </c>
      <c r="F59" s="38">
        <v>58.8235294117647</v>
      </c>
      <c r="G59" s="39"/>
      <c r="H59" s="124">
        <v>1.512</v>
      </c>
      <c r="I59" s="125">
        <v>1.072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110</v>
      </c>
      <c r="D61" s="30">
        <v>110</v>
      </c>
      <c r="E61" s="30">
        <v>110</v>
      </c>
      <c r="F61" s="31"/>
      <c r="G61" s="31"/>
      <c r="H61" s="123">
        <v>6.15</v>
      </c>
      <c r="I61" s="123">
        <v>6.15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76</v>
      </c>
      <c r="D62" s="30">
        <v>80</v>
      </c>
      <c r="E62" s="30">
        <v>77</v>
      </c>
      <c r="F62" s="31"/>
      <c r="G62" s="31"/>
      <c r="H62" s="123">
        <v>2.23</v>
      </c>
      <c r="I62" s="123">
        <v>2.342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189</v>
      </c>
      <c r="D63" s="30">
        <v>206</v>
      </c>
      <c r="E63" s="30">
        <v>206</v>
      </c>
      <c r="F63" s="31"/>
      <c r="G63" s="31"/>
      <c r="H63" s="123">
        <v>6.18</v>
      </c>
      <c r="I63" s="123">
        <v>9.078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375</v>
      </c>
      <c r="D64" s="37">
        <v>396</v>
      </c>
      <c r="E64" s="37">
        <v>393</v>
      </c>
      <c r="F64" s="38">
        <f>IF(D64&gt;0,100*E64/D64,0)</f>
        <v>99.24242424242425</v>
      </c>
      <c r="G64" s="39"/>
      <c r="H64" s="124">
        <v>14.56</v>
      </c>
      <c r="I64" s="125">
        <v>17.57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601</v>
      </c>
      <c r="D66" s="37">
        <v>311</v>
      </c>
      <c r="E66" s="37">
        <v>495</v>
      </c>
      <c r="F66" s="38">
        <v>159.16398713826368</v>
      </c>
      <c r="G66" s="39"/>
      <c r="H66" s="124">
        <v>22.36</v>
      </c>
      <c r="I66" s="125">
        <v>16.407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130</v>
      </c>
      <c r="D68" s="30">
        <v>170</v>
      </c>
      <c r="E68" s="30">
        <v>170</v>
      </c>
      <c r="F68" s="31"/>
      <c r="G68" s="31"/>
      <c r="H68" s="123">
        <v>5</v>
      </c>
      <c r="I68" s="123">
        <v>6</v>
      </c>
      <c r="J68" s="123"/>
      <c r="K68" s="130"/>
    </row>
    <row r="69" spans="1:11" s="32" customFormat="1" ht="11.25" customHeight="1">
      <c r="A69" s="34" t="s">
        <v>53</v>
      </c>
      <c r="B69" s="29"/>
      <c r="C69" s="30">
        <v>15</v>
      </c>
      <c r="D69" s="30">
        <v>25</v>
      </c>
      <c r="E69" s="30">
        <v>25</v>
      </c>
      <c r="F69" s="31"/>
      <c r="G69" s="31"/>
      <c r="H69" s="123">
        <v>0.6</v>
      </c>
      <c r="I69" s="123">
        <v>0.85</v>
      </c>
      <c r="J69" s="123"/>
      <c r="K69" s="130"/>
    </row>
    <row r="70" spans="1:11" s="40" customFormat="1" ht="11.25" customHeight="1">
      <c r="A70" s="35" t="s">
        <v>54</v>
      </c>
      <c r="B70" s="36"/>
      <c r="C70" s="37">
        <v>145</v>
      </c>
      <c r="D70" s="37">
        <v>195</v>
      </c>
      <c r="E70" s="37">
        <v>195</v>
      </c>
      <c r="F70" s="38">
        <v>100</v>
      </c>
      <c r="G70" s="39"/>
      <c r="H70" s="124">
        <v>5.6</v>
      </c>
      <c r="I70" s="125">
        <v>6.85</v>
      </c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7382</v>
      </c>
      <c r="D72" s="30">
        <v>7970</v>
      </c>
      <c r="E72" s="30">
        <v>7970</v>
      </c>
      <c r="F72" s="31"/>
      <c r="G72" s="31"/>
      <c r="H72" s="123">
        <v>434.195</v>
      </c>
      <c r="I72" s="123">
        <v>448.975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205</v>
      </c>
      <c r="D73" s="30">
        <v>205</v>
      </c>
      <c r="E73" s="30">
        <v>205</v>
      </c>
      <c r="F73" s="31"/>
      <c r="G73" s="31"/>
      <c r="H73" s="123">
        <v>9.105</v>
      </c>
      <c r="I73" s="123">
        <v>6.105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135</v>
      </c>
      <c r="D74" s="30">
        <v>120</v>
      </c>
      <c r="E74" s="30">
        <v>120</v>
      </c>
      <c r="F74" s="31"/>
      <c r="G74" s="31"/>
      <c r="H74" s="123">
        <v>4.86</v>
      </c>
      <c r="I74" s="123">
        <v>4.32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497</v>
      </c>
      <c r="D75" s="30">
        <v>502</v>
      </c>
      <c r="E75" s="30">
        <v>502</v>
      </c>
      <c r="F75" s="31"/>
      <c r="G75" s="31"/>
      <c r="H75" s="123">
        <v>17.22675</v>
      </c>
      <c r="I75" s="123">
        <v>17.348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25</v>
      </c>
      <c r="D76" s="30">
        <v>20</v>
      </c>
      <c r="E76" s="30">
        <v>20</v>
      </c>
      <c r="F76" s="31"/>
      <c r="G76" s="31"/>
      <c r="H76" s="123">
        <v>0.675</v>
      </c>
      <c r="I76" s="123">
        <v>0.546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20</v>
      </c>
      <c r="D77" s="30">
        <v>64</v>
      </c>
      <c r="E77" s="30">
        <v>30</v>
      </c>
      <c r="F77" s="31"/>
      <c r="G77" s="31"/>
      <c r="H77" s="123">
        <v>0.48</v>
      </c>
      <c r="I77" s="123">
        <v>1.5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200</v>
      </c>
      <c r="D78" s="30">
        <v>182</v>
      </c>
      <c r="E78" s="30">
        <v>182</v>
      </c>
      <c r="F78" s="31"/>
      <c r="G78" s="31"/>
      <c r="H78" s="123">
        <v>10</v>
      </c>
      <c r="I78" s="123">
        <v>9.1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50</v>
      </c>
      <c r="D79" s="30">
        <v>59.25300000000001</v>
      </c>
      <c r="E79" s="30">
        <v>59</v>
      </c>
      <c r="F79" s="31"/>
      <c r="G79" s="31"/>
      <c r="H79" s="123">
        <v>1.301</v>
      </c>
      <c r="I79" s="123">
        <v>0.911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8514</v>
      </c>
      <c r="D80" s="37">
        <v>9122.253</v>
      </c>
      <c r="E80" s="37">
        <v>9088</v>
      </c>
      <c r="F80" s="38">
        <v>99.62451162010086</v>
      </c>
      <c r="G80" s="39"/>
      <c r="H80" s="124">
        <v>477.84275</v>
      </c>
      <c r="I80" s="125">
        <v>488.80500000000006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228</v>
      </c>
      <c r="D82" s="30">
        <v>170</v>
      </c>
      <c r="E82" s="30">
        <v>170</v>
      </c>
      <c r="F82" s="31"/>
      <c r="G82" s="31"/>
      <c r="H82" s="123">
        <v>10.523</v>
      </c>
      <c r="I82" s="123">
        <v>7.476</v>
      </c>
      <c r="J82" s="123"/>
      <c r="K82" s="130"/>
    </row>
    <row r="83" spans="1:11" s="32" customFormat="1" ht="11.25" customHeight="1">
      <c r="A83" s="34" t="s">
        <v>65</v>
      </c>
      <c r="B83" s="29"/>
      <c r="C83" s="30">
        <v>269</v>
      </c>
      <c r="D83" s="30">
        <v>268</v>
      </c>
      <c r="E83" s="30">
        <v>268</v>
      </c>
      <c r="F83" s="31"/>
      <c r="G83" s="31"/>
      <c r="H83" s="123">
        <v>11.2</v>
      </c>
      <c r="I83" s="123">
        <v>14.7</v>
      </c>
      <c r="J83" s="123"/>
      <c r="K83" s="130"/>
    </row>
    <row r="84" spans="1:11" s="40" customFormat="1" ht="11.25" customHeight="1">
      <c r="A84" s="35" t="s">
        <v>66</v>
      </c>
      <c r="B84" s="36"/>
      <c r="C84" s="37">
        <v>497</v>
      </c>
      <c r="D84" s="37">
        <v>438</v>
      </c>
      <c r="E84" s="37">
        <v>438</v>
      </c>
      <c r="F84" s="38">
        <f>IF(D84&gt;0,100*E84/D84,0)</f>
        <v>100</v>
      </c>
      <c r="G84" s="39"/>
      <c r="H84" s="124">
        <v>21.723</v>
      </c>
      <c r="I84" s="125">
        <v>22.176</v>
      </c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10899</v>
      </c>
      <c r="D87" s="51">
        <v>11489.253</v>
      </c>
      <c r="E87" s="51">
        <v>11335</v>
      </c>
      <c r="F87" s="52">
        <f>IF(D87&gt;0,100*E87/D87,0)</f>
        <v>98.65741489024569</v>
      </c>
      <c r="G87" s="39"/>
      <c r="H87" s="128">
        <v>574.58975</v>
      </c>
      <c r="I87" s="129">
        <v>591.8580000000001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4" zoomScaleSheetLayoutView="94" zoomScalePageLayoutView="0" workbookViewId="0" topLeftCell="A7">
      <selection activeCell="A47" sqref="A47:IV4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3084.854483082769</v>
      </c>
      <c r="D9" s="30">
        <v>3082</v>
      </c>
      <c r="E9" s="30">
        <v>3082</v>
      </c>
      <c r="F9" s="31"/>
      <c r="G9" s="31"/>
      <c r="H9" s="123">
        <v>33.875</v>
      </c>
      <c r="I9" s="123">
        <v>33.875</v>
      </c>
      <c r="J9" s="123">
        <v>33.875</v>
      </c>
      <c r="K9" s="130"/>
    </row>
    <row r="10" spans="1:11" s="32" customFormat="1" ht="11.25" customHeight="1">
      <c r="A10" s="34" t="s">
        <v>8</v>
      </c>
      <c r="B10" s="29"/>
      <c r="C10" s="30">
        <v>1971</v>
      </c>
      <c r="D10" s="30">
        <v>1970</v>
      </c>
      <c r="E10" s="30">
        <v>1969</v>
      </c>
      <c r="F10" s="31"/>
      <c r="G10" s="31"/>
      <c r="H10" s="123">
        <v>27.055</v>
      </c>
      <c r="I10" s="123">
        <v>27.055</v>
      </c>
      <c r="J10" s="123">
        <v>27.053</v>
      </c>
      <c r="K10" s="130"/>
    </row>
    <row r="11" spans="1:11" s="32" customFormat="1" ht="11.25" customHeight="1">
      <c r="A11" s="28" t="s">
        <v>9</v>
      </c>
      <c r="B11" s="29"/>
      <c r="C11" s="30">
        <v>1176</v>
      </c>
      <c r="D11" s="30">
        <v>405</v>
      </c>
      <c r="E11" s="30">
        <v>405</v>
      </c>
      <c r="F11" s="31"/>
      <c r="G11" s="31"/>
      <c r="H11" s="123">
        <v>8.825</v>
      </c>
      <c r="I11" s="123">
        <v>3.044</v>
      </c>
      <c r="J11" s="123">
        <v>8.825</v>
      </c>
      <c r="K11" s="130"/>
    </row>
    <row r="12" spans="1:11" s="32" customFormat="1" ht="11.25" customHeight="1">
      <c r="A12" s="34" t="s">
        <v>10</v>
      </c>
      <c r="B12" s="29"/>
      <c r="C12" s="30">
        <v>405</v>
      </c>
      <c r="D12" s="30">
        <v>404</v>
      </c>
      <c r="E12" s="30">
        <v>320</v>
      </c>
      <c r="F12" s="31"/>
      <c r="G12" s="31"/>
      <c r="H12" s="123">
        <v>2.58</v>
      </c>
      <c r="I12" s="123">
        <v>2.574</v>
      </c>
      <c r="J12" s="123">
        <v>2.574</v>
      </c>
      <c r="K12" s="130"/>
    </row>
    <row r="13" spans="1:11" s="40" customFormat="1" ht="11.25" customHeight="1">
      <c r="A13" s="35" t="s">
        <v>11</v>
      </c>
      <c r="B13" s="36"/>
      <c r="C13" s="37">
        <v>6636.854483082769</v>
      </c>
      <c r="D13" s="37">
        <v>5861</v>
      </c>
      <c r="E13" s="37">
        <v>5776</v>
      </c>
      <c r="F13" s="38">
        <v>98.54973554001023</v>
      </c>
      <c r="G13" s="39"/>
      <c r="H13" s="124">
        <v>72.335</v>
      </c>
      <c r="I13" s="125">
        <v>66.548</v>
      </c>
      <c r="J13" s="125">
        <v>72.327</v>
      </c>
      <c r="K13" s="131">
        <v>108.68395744425077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>
        <v>2</v>
      </c>
      <c r="D15" s="37">
        <v>2</v>
      </c>
      <c r="E15" s="37">
        <v>2</v>
      </c>
      <c r="F15" s="38">
        <v>100</v>
      </c>
      <c r="G15" s="39"/>
      <c r="H15" s="124">
        <v>0.028</v>
      </c>
      <c r="I15" s="125">
        <v>0.03</v>
      </c>
      <c r="J15" s="125">
        <v>0.03</v>
      </c>
      <c r="K15" s="131">
        <v>100</v>
      </c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52</v>
      </c>
      <c r="D24" s="37">
        <v>43</v>
      </c>
      <c r="E24" s="37">
        <v>40</v>
      </c>
      <c r="F24" s="38">
        <v>93.02325581395348</v>
      </c>
      <c r="G24" s="39"/>
      <c r="H24" s="124">
        <v>0.617</v>
      </c>
      <c r="I24" s="125">
        <v>0.43</v>
      </c>
      <c r="J24" s="125">
        <v>0.5</v>
      </c>
      <c r="K24" s="131">
        <v>116.27906976744187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8</v>
      </c>
      <c r="D26" s="37">
        <v>6</v>
      </c>
      <c r="E26" s="37">
        <v>6</v>
      </c>
      <c r="F26" s="38">
        <v>100</v>
      </c>
      <c r="G26" s="39"/>
      <c r="H26" s="124">
        <v>0.35</v>
      </c>
      <c r="I26" s="125">
        <v>0.3</v>
      </c>
      <c r="J26" s="125">
        <v>0.32</v>
      </c>
      <c r="K26" s="131">
        <v>106.66666666666667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56</v>
      </c>
      <c r="D28" s="30"/>
      <c r="E28" s="30"/>
      <c r="F28" s="31"/>
      <c r="G28" s="31"/>
      <c r="H28" s="123">
        <v>1.232</v>
      </c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>
        <v>3</v>
      </c>
      <c r="D29" s="30"/>
      <c r="E29" s="30"/>
      <c r="F29" s="31"/>
      <c r="G29" s="31"/>
      <c r="H29" s="123">
        <v>0.054</v>
      </c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>
        <v>2</v>
      </c>
      <c r="D30" s="30"/>
      <c r="E30" s="30">
        <v>15</v>
      </c>
      <c r="F30" s="31"/>
      <c r="G30" s="31"/>
      <c r="H30" s="123">
        <v>0.044</v>
      </c>
      <c r="I30" s="123"/>
      <c r="J30" s="123">
        <v>0.044</v>
      </c>
      <c r="K30" s="130"/>
    </row>
    <row r="31" spans="1:11" s="40" customFormat="1" ht="11.25" customHeight="1">
      <c r="A31" s="41" t="s">
        <v>23</v>
      </c>
      <c r="B31" s="36"/>
      <c r="C31" s="37">
        <v>61</v>
      </c>
      <c r="D31" s="37"/>
      <c r="E31" s="37">
        <v>15</v>
      </c>
      <c r="F31" s="38"/>
      <c r="G31" s="39"/>
      <c r="H31" s="124">
        <v>1.33</v>
      </c>
      <c r="I31" s="125"/>
      <c r="J31" s="125">
        <v>0.044</v>
      </c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5</v>
      </c>
      <c r="D33" s="30">
        <v>1</v>
      </c>
      <c r="E33" s="30">
        <v>1</v>
      </c>
      <c r="F33" s="31"/>
      <c r="G33" s="31"/>
      <c r="H33" s="123">
        <v>0.1</v>
      </c>
      <c r="I33" s="123">
        <v>0.021</v>
      </c>
      <c r="J33" s="123">
        <v>0.03</v>
      </c>
      <c r="K33" s="130"/>
    </row>
    <row r="34" spans="1:11" s="32" customFormat="1" ht="11.25" customHeight="1">
      <c r="A34" s="34" t="s">
        <v>25</v>
      </c>
      <c r="B34" s="29"/>
      <c r="C34" s="30">
        <v>4</v>
      </c>
      <c r="D34" s="30">
        <v>14</v>
      </c>
      <c r="E34" s="30">
        <v>14</v>
      </c>
      <c r="F34" s="31"/>
      <c r="G34" s="31"/>
      <c r="H34" s="123">
        <v>0.06</v>
      </c>
      <c r="I34" s="123">
        <v>0.265</v>
      </c>
      <c r="J34" s="123">
        <v>0.265</v>
      </c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>
        <v>3</v>
      </c>
      <c r="E36" s="30">
        <v>3</v>
      </c>
      <c r="F36" s="31"/>
      <c r="G36" s="31"/>
      <c r="H36" s="123"/>
      <c r="I36" s="123">
        <v>0.06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9</v>
      </c>
      <c r="D37" s="37">
        <v>18</v>
      </c>
      <c r="E37" s="37">
        <v>18</v>
      </c>
      <c r="F37" s="38">
        <v>100</v>
      </c>
      <c r="G37" s="39"/>
      <c r="H37" s="124">
        <v>0.16</v>
      </c>
      <c r="I37" s="125">
        <v>0.34600000000000003</v>
      </c>
      <c r="J37" s="125">
        <v>0.29500000000000004</v>
      </c>
      <c r="K37" s="131">
        <v>85.26011560693642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11</v>
      </c>
      <c r="D39" s="37">
        <v>8</v>
      </c>
      <c r="E39" s="37">
        <v>8</v>
      </c>
      <c r="F39" s="38">
        <v>100</v>
      </c>
      <c r="G39" s="39"/>
      <c r="H39" s="124">
        <v>0.23</v>
      </c>
      <c r="I39" s="125">
        <v>0.165</v>
      </c>
      <c r="J39" s="125">
        <v>0.16</v>
      </c>
      <c r="K39" s="131">
        <v>96.96969696969697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>
        <v>1</v>
      </c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>
        <v>26</v>
      </c>
      <c r="D46" s="30">
        <v>26</v>
      </c>
      <c r="E46" s="30">
        <v>26</v>
      </c>
      <c r="F46" s="31"/>
      <c r="G46" s="31"/>
      <c r="H46" s="123">
        <v>0.91</v>
      </c>
      <c r="I46" s="123">
        <v>1.04</v>
      </c>
      <c r="J46" s="123">
        <v>0.832</v>
      </c>
      <c r="K46" s="130"/>
    </row>
    <row r="47" spans="1:11" s="32" customFormat="1" ht="11.25" customHeight="1">
      <c r="A47" s="34" t="s">
        <v>36</v>
      </c>
      <c r="B47" s="29"/>
      <c r="C47" s="30">
        <v>21</v>
      </c>
      <c r="D47" s="30">
        <v>21</v>
      </c>
      <c r="E47" s="30">
        <v>21</v>
      </c>
      <c r="F47" s="31"/>
      <c r="G47" s="31"/>
      <c r="H47" s="123">
        <v>0.273</v>
      </c>
      <c r="I47" s="123">
        <v>0.273</v>
      </c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>
        <v>6</v>
      </c>
      <c r="E48" s="30"/>
      <c r="F48" s="31"/>
      <c r="G48" s="31"/>
      <c r="H48" s="123"/>
      <c r="I48" s="123">
        <v>0.27</v>
      </c>
      <c r="J48" s="123"/>
      <c r="K48" s="130"/>
    </row>
    <row r="49" spans="1:11" s="32" customFormat="1" ht="11.25" customHeight="1">
      <c r="A49" s="34" t="s">
        <v>38</v>
      </c>
      <c r="B49" s="29"/>
      <c r="C49" s="30">
        <v>6</v>
      </c>
      <c r="D49" s="30">
        <v>1</v>
      </c>
      <c r="E49" s="30">
        <v>26</v>
      </c>
      <c r="F49" s="31"/>
      <c r="G49" s="31"/>
      <c r="H49" s="123">
        <v>0.025</v>
      </c>
      <c r="I49" s="123">
        <v>0.025</v>
      </c>
      <c r="J49" s="123">
        <v>0.525</v>
      </c>
      <c r="K49" s="130"/>
    </row>
    <row r="50" spans="1:11" s="40" customFormat="1" ht="11.25" customHeight="1">
      <c r="A50" s="41" t="s">
        <v>39</v>
      </c>
      <c r="B50" s="36"/>
      <c r="C50" s="37">
        <v>53</v>
      </c>
      <c r="D50" s="37">
        <v>54</v>
      </c>
      <c r="E50" s="37">
        <v>74</v>
      </c>
      <c r="F50" s="38">
        <v>137.03703703703704</v>
      </c>
      <c r="G50" s="39"/>
      <c r="H50" s="124">
        <v>1.208</v>
      </c>
      <c r="I50" s="125">
        <v>1.608</v>
      </c>
      <c r="J50" s="125">
        <v>1.357</v>
      </c>
      <c r="K50" s="131">
        <v>84.39054726368158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>
        <v>6</v>
      </c>
      <c r="D58" s="30">
        <v>6</v>
      </c>
      <c r="E58" s="30">
        <v>7</v>
      </c>
      <c r="F58" s="31"/>
      <c r="G58" s="31"/>
      <c r="H58" s="123">
        <v>0.15</v>
      </c>
      <c r="I58" s="123">
        <v>0.147</v>
      </c>
      <c r="J58" s="123">
        <v>0.154</v>
      </c>
      <c r="K58" s="130"/>
    </row>
    <row r="59" spans="1:11" s="40" customFormat="1" ht="11.25" customHeight="1">
      <c r="A59" s="35" t="s">
        <v>46</v>
      </c>
      <c r="B59" s="36"/>
      <c r="C59" s="37">
        <v>6</v>
      </c>
      <c r="D59" s="37">
        <v>6</v>
      </c>
      <c r="E59" s="37">
        <v>7</v>
      </c>
      <c r="F59" s="38">
        <v>116.66666666666667</v>
      </c>
      <c r="G59" s="39"/>
      <c r="H59" s="124">
        <v>0.15</v>
      </c>
      <c r="I59" s="125">
        <v>0.147</v>
      </c>
      <c r="J59" s="125">
        <v>0.154</v>
      </c>
      <c r="K59" s="131">
        <v>104.76190476190477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30</v>
      </c>
      <c r="D61" s="30">
        <v>45</v>
      </c>
      <c r="E61" s="30">
        <v>45</v>
      </c>
      <c r="F61" s="31"/>
      <c r="G61" s="31"/>
      <c r="H61" s="123">
        <v>1.75</v>
      </c>
      <c r="I61" s="123">
        <v>1.575</v>
      </c>
      <c r="J61" s="123">
        <v>2.925</v>
      </c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130"/>
    </row>
    <row r="63" spans="1:11" s="32" customFormat="1" ht="11.25" customHeight="1">
      <c r="A63" s="34" t="s">
        <v>49</v>
      </c>
      <c r="B63" s="29"/>
      <c r="C63" s="30">
        <v>51</v>
      </c>
      <c r="D63" s="30">
        <v>57</v>
      </c>
      <c r="E63" s="30">
        <v>57</v>
      </c>
      <c r="F63" s="31"/>
      <c r="G63" s="31"/>
      <c r="H63" s="123">
        <v>1.0965</v>
      </c>
      <c r="I63" s="123">
        <v>1.473</v>
      </c>
      <c r="J63" s="123">
        <v>1.473</v>
      </c>
      <c r="K63" s="130"/>
    </row>
    <row r="64" spans="1:11" s="40" customFormat="1" ht="11.25" customHeight="1">
      <c r="A64" s="35" t="s">
        <v>50</v>
      </c>
      <c r="B64" s="36"/>
      <c r="C64" s="37">
        <v>81</v>
      </c>
      <c r="D64" s="37">
        <v>102</v>
      </c>
      <c r="E64" s="37">
        <v>102</v>
      </c>
      <c r="F64" s="38">
        <v>100</v>
      </c>
      <c r="G64" s="39"/>
      <c r="H64" s="124">
        <v>2.8465</v>
      </c>
      <c r="I64" s="125">
        <v>3.048</v>
      </c>
      <c r="J64" s="125">
        <v>4.398</v>
      </c>
      <c r="K64" s="131">
        <v>144.29133858267716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7</v>
      </c>
      <c r="D66" s="37">
        <v>5</v>
      </c>
      <c r="E66" s="37">
        <v>12</v>
      </c>
      <c r="F66" s="38">
        <v>240</v>
      </c>
      <c r="G66" s="39"/>
      <c r="H66" s="124">
        <v>0.096</v>
      </c>
      <c r="I66" s="125">
        <v>0.069</v>
      </c>
      <c r="J66" s="125">
        <v>0.18</v>
      </c>
      <c r="K66" s="131">
        <v>260.86956521739125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48</v>
      </c>
      <c r="D68" s="30">
        <v>12</v>
      </c>
      <c r="E68" s="30">
        <v>62</v>
      </c>
      <c r="F68" s="31"/>
      <c r="G68" s="31"/>
      <c r="H68" s="123">
        <v>0.804</v>
      </c>
      <c r="I68" s="123">
        <v>0.201</v>
      </c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>
        <v>48</v>
      </c>
      <c r="D70" s="37">
        <v>12</v>
      </c>
      <c r="E70" s="37">
        <v>62</v>
      </c>
      <c r="F70" s="38">
        <v>516.6666666666666</v>
      </c>
      <c r="G70" s="39"/>
      <c r="H70" s="124">
        <v>0.804</v>
      </c>
      <c r="I70" s="125">
        <v>0.201</v>
      </c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130"/>
    </row>
    <row r="73" spans="1:11" s="32" customFormat="1" ht="11.25" customHeight="1">
      <c r="A73" s="34" t="s">
        <v>56</v>
      </c>
      <c r="B73" s="29"/>
      <c r="C73" s="30">
        <v>1</v>
      </c>
      <c r="D73" s="30">
        <v>1</v>
      </c>
      <c r="E73" s="30">
        <v>2</v>
      </c>
      <c r="F73" s="31"/>
      <c r="G73" s="31"/>
      <c r="H73" s="123">
        <v>0.054</v>
      </c>
      <c r="I73" s="123">
        <v>0.03</v>
      </c>
      <c r="J73" s="123">
        <v>0.03</v>
      </c>
      <c r="K73" s="130"/>
    </row>
    <row r="74" spans="1:11" s="32" customFormat="1" ht="11.25" customHeight="1">
      <c r="A74" s="34" t="s">
        <v>57</v>
      </c>
      <c r="B74" s="29"/>
      <c r="C74" s="30">
        <v>20</v>
      </c>
      <c r="D74" s="30">
        <v>20</v>
      </c>
      <c r="E74" s="30">
        <v>20</v>
      </c>
      <c r="F74" s="31"/>
      <c r="G74" s="31"/>
      <c r="H74" s="123">
        <v>0.39</v>
      </c>
      <c r="I74" s="123">
        <v>0.39</v>
      </c>
      <c r="J74" s="123">
        <v>0.39</v>
      </c>
      <c r="K74" s="130"/>
    </row>
    <row r="75" spans="1:11" s="32" customFormat="1" ht="11.25" customHeight="1">
      <c r="A75" s="34" t="s">
        <v>58</v>
      </c>
      <c r="B75" s="29"/>
      <c r="C75" s="30">
        <v>4</v>
      </c>
      <c r="D75" s="30">
        <v>7</v>
      </c>
      <c r="E75" s="30">
        <v>7</v>
      </c>
      <c r="F75" s="31"/>
      <c r="G75" s="31"/>
      <c r="H75" s="123">
        <v>0.0732</v>
      </c>
      <c r="I75" s="123">
        <v>0.127</v>
      </c>
      <c r="J75" s="123">
        <v>0.127</v>
      </c>
      <c r="K75" s="130"/>
    </row>
    <row r="76" spans="1:11" s="32" customFormat="1" ht="11.25" customHeight="1">
      <c r="A76" s="34" t="s">
        <v>59</v>
      </c>
      <c r="B76" s="29"/>
      <c r="C76" s="30">
        <v>5</v>
      </c>
      <c r="D76" s="30">
        <v>4</v>
      </c>
      <c r="E76" s="30"/>
      <c r="F76" s="31"/>
      <c r="G76" s="31"/>
      <c r="H76" s="123">
        <v>0.15</v>
      </c>
      <c r="I76" s="123">
        <v>0.135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3</v>
      </c>
      <c r="D77" s="30"/>
      <c r="E77" s="30"/>
      <c r="F77" s="31"/>
      <c r="G77" s="31"/>
      <c r="H77" s="123">
        <v>0.03</v>
      </c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23">
        <v>0.5</v>
      </c>
      <c r="I78" s="123">
        <v>0.5</v>
      </c>
      <c r="J78" s="123">
        <v>0.5</v>
      </c>
      <c r="K78" s="130"/>
    </row>
    <row r="79" spans="1:11" s="32" customFormat="1" ht="11.25" customHeight="1">
      <c r="A79" s="34" t="s">
        <v>62</v>
      </c>
      <c r="B79" s="29"/>
      <c r="C79" s="30">
        <v>13</v>
      </c>
      <c r="D79" s="30">
        <v>13</v>
      </c>
      <c r="E79" s="30">
        <v>1</v>
      </c>
      <c r="F79" s="31"/>
      <c r="G79" s="31"/>
      <c r="H79" s="123">
        <v>0.221</v>
      </c>
      <c r="I79" s="123">
        <v>0.221</v>
      </c>
      <c r="J79" s="123">
        <v>0.018</v>
      </c>
      <c r="K79" s="130"/>
    </row>
    <row r="80" spans="1:11" s="40" customFormat="1" ht="11.25" customHeight="1">
      <c r="A80" s="41" t="s">
        <v>63</v>
      </c>
      <c r="B80" s="36"/>
      <c r="C80" s="37">
        <v>71</v>
      </c>
      <c r="D80" s="37">
        <v>70</v>
      </c>
      <c r="E80" s="37">
        <v>55</v>
      </c>
      <c r="F80" s="38">
        <v>78.57142857142857</v>
      </c>
      <c r="G80" s="39"/>
      <c r="H80" s="124">
        <v>1.4182000000000001</v>
      </c>
      <c r="I80" s="125">
        <v>1.403</v>
      </c>
      <c r="J80" s="125">
        <v>1.0650000000000002</v>
      </c>
      <c r="K80" s="131">
        <v>75.90876692801142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7</v>
      </c>
      <c r="D82" s="30">
        <v>7</v>
      </c>
      <c r="E82" s="30">
        <v>9</v>
      </c>
      <c r="F82" s="31"/>
      <c r="G82" s="31"/>
      <c r="H82" s="123">
        <v>0.175</v>
      </c>
      <c r="I82" s="123">
        <v>0.175</v>
      </c>
      <c r="J82" s="123">
        <v>0.225</v>
      </c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>
        <v>7</v>
      </c>
      <c r="D84" s="37">
        <v>7</v>
      </c>
      <c r="E84" s="37">
        <v>9</v>
      </c>
      <c r="F84" s="38">
        <v>128.57142857142858</v>
      </c>
      <c r="G84" s="39"/>
      <c r="H84" s="124">
        <v>0.175</v>
      </c>
      <c r="I84" s="125">
        <v>0.175</v>
      </c>
      <c r="J84" s="125">
        <v>0.225</v>
      </c>
      <c r="K84" s="131">
        <v>128.57142857142858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7052.854483082769</v>
      </c>
      <c r="D87" s="51">
        <v>6194</v>
      </c>
      <c r="E87" s="51">
        <v>6186</v>
      </c>
      <c r="F87" s="52">
        <f>IF(D87&gt;0,100*E87/D87,0)</f>
        <v>99.87084275104941</v>
      </c>
      <c r="G87" s="39"/>
      <c r="H87" s="128">
        <v>81.74770000000001</v>
      </c>
      <c r="I87" s="129">
        <v>74.47000000000003</v>
      </c>
      <c r="J87" s="129">
        <v>81.05499999999998</v>
      </c>
      <c r="K87" s="133">
        <f>IF(I87&gt;0,100*J87/I87,0)</f>
        <v>108.84248690747945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6" zoomScaleSheetLayoutView="96" zoomScalePageLayoutView="0" workbookViewId="0" topLeftCell="A52">
      <selection activeCell="I30" sqref="I3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1</v>
      </c>
      <c r="D24" s="37"/>
      <c r="E24" s="37"/>
      <c r="F24" s="38"/>
      <c r="G24" s="39"/>
      <c r="H24" s="124">
        <v>0.012</v>
      </c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>
        <v>1</v>
      </c>
      <c r="D30" s="30">
        <v>1</v>
      </c>
      <c r="E30" s="30">
        <v>1</v>
      </c>
      <c r="F30" s="31"/>
      <c r="G30" s="31"/>
      <c r="H30" s="123">
        <v>0.02</v>
      </c>
      <c r="I30" s="123"/>
      <c r="J30" s="123">
        <v>0.02</v>
      </c>
      <c r="K30" s="130"/>
    </row>
    <row r="31" spans="1:11" s="40" customFormat="1" ht="11.25" customHeight="1">
      <c r="A31" s="41" t="s">
        <v>23</v>
      </c>
      <c r="B31" s="36"/>
      <c r="C31" s="37">
        <v>1</v>
      </c>
      <c r="D31" s="37">
        <v>1</v>
      </c>
      <c r="E31" s="37">
        <v>1</v>
      </c>
      <c r="F31" s="38">
        <v>100</v>
      </c>
      <c r="G31" s="39"/>
      <c r="H31" s="124">
        <v>0.02</v>
      </c>
      <c r="I31" s="125"/>
      <c r="J31" s="125">
        <v>0.02</v>
      </c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30</v>
      </c>
      <c r="D33" s="30">
        <v>27</v>
      </c>
      <c r="E33" s="30">
        <v>25</v>
      </c>
      <c r="F33" s="31"/>
      <c r="G33" s="31"/>
      <c r="H33" s="123">
        <v>0.4</v>
      </c>
      <c r="I33" s="123">
        <v>0.385</v>
      </c>
      <c r="J33" s="123">
        <v>0.3</v>
      </c>
      <c r="K33" s="130"/>
    </row>
    <row r="34" spans="1:11" s="32" customFormat="1" ht="11.25" customHeight="1">
      <c r="A34" s="34" t="s">
        <v>25</v>
      </c>
      <c r="B34" s="29"/>
      <c r="C34" s="30">
        <v>1</v>
      </c>
      <c r="D34" s="30"/>
      <c r="E34" s="30"/>
      <c r="F34" s="31"/>
      <c r="G34" s="31"/>
      <c r="H34" s="123">
        <v>0.017</v>
      </c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>
        <v>2</v>
      </c>
      <c r="D35" s="30"/>
      <c r="E35" s="30"/>
      <c r="F35" s="31"/>
      <c r="G35" s="31"/>
      <c r="H35" s="123">
        <v>0.02</v>
      </c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>
        <v>1</v>
      </c>
      <c r="D36" s="30">
        <v>3</v>
      </c>
      <c r="E36" s="30">
        <v>5</v>
      </c>
      <c r="F36" s="31"/>
      <c r="G36" s="31"/>
      <c r="H36" s="123">
        <v>0.012</v>
      </c>
      <c r="I36" s="123">
        <v>0.07</v>
      </c>
      <c r="J36" s="123">
        <v>0.06</v>
      </c>
      <c r="K36" s="130"/>
    </row>
    <row r="37" spans="1:11" s="40" customFormat="1" ht="11.25" customHeight="1">
      <c r="A37" s="35" t="s">
        <v>28</v>
      </c>
      <c r="B37" s="36"/>
      <c r="C37" s="37">
        <v>34</v>
      </c>
      <c r="D37" s="37">
        <v>30</v>
      </c>
      <c r="E37" s="37">
        <v>30</v>
      </c>
      <c r="F37" s="38">
        <v>100</v>
      </c>
      <c r="G37" s="39"/>
      <c r="H37" s="124">
        <v>0.44900000000000007</v>
      </c>
      <c r="I37" s="125">
        <v>0.455</v>
      </c>
      <c r="J37" s="125">
        <v>0.36</v>
      </c>
      <c r="K37" s="131">
        <v>79.12087912087912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6</v>
      </c>
      <c r="D39" s="37">
        <v>4</v>
      </c>
      <c r="E39" s="37">
        <v>4</v>
      </c>
      <c r="F39" s="38">
        <v>100</v>
      </c>
      <c r="G39" s="39"/>
      <c r="H39" s="124">
        <v>0.05</v>
      </c>
      <c r="I39" s="125">
        <v>0.039</v>
      </c>
      <c r="J39" s="125">
        <v>0.039</v>
      </c>
      <c r="K39" s="131">
        <v>100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>
        <v>1</v>
      </c>
      <c r="F41" s="31"/>
      <c r="G41" s="31"/>
      <c r="H41" s="123"/>
      <c r="I41" s="123"/>
      <c r="J41" s="123">
        <v>0.02</v>
      </c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>
        <v>16</v>
      </c>
      <c r="D46" s="30">
        <v>16</v>
      </c>
      <c r="E46" s="30">
        <v>13</v>
      </c>
      <c r="F46" s="31"/>
      <c r="G46" s="31"/>
      <c r="H46" s="123">
        <v>0.416</v>
      </c>
      <c r="I46" s="123">
        <v>0.48</v>
      </c>
      <c r="J46" s="123">
        <v>0.39</v>
      </c>
      <c r="K46" s="130"/>
    </row>
    <row r="47" spans="1:11" s="32" customFormat="1" ht="11.25" customHeight="1">
      <c r="A47" s="34" t="s">
        <v>36</v>
      </c>
      <c r="B47" s="29"/>
      <c r="C47" s="30">
        <v>1</v>
      </c>
      <c r="D47" s="30">
        <v>1</v>
      </c>
      <c r="E47" s="30">
        <v>2</v>
      </c>
      <c r="F47" s="31"/>
      <c r="G47" s="31"/>
      <c r="H47" s="123">
        <v>0.01</v>
      </c>
      <c r="I47" s="123">
        <v>0.015</v>
      </c>
      <c r="J47" s="123">
        <v>0.02</v>
      </c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>
        <v>17</v>
      </c>
      <c r="D50" s="37">
        <v>17</v>
      </c>
      <c r="E50" s="37">
        <v>16</v>
      </c>
      <c r="F50" s="38">
        <v>94.11764705882354</v>
      </c>
      <c r="G50" s="39"/>
      <c r="H50" s="124">
        <v>0.426</v>
      </c>
      <c r="I50" s="125">
        <v>0.495</v>
      </c>
      <c r="J50" s="125">
        <v>0.43000000000000005</v>
      </c>
      <c r="K50" s="131">
        <v>86.86868686868688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20</v>
      </c>
      <c r="D61" s="30">
        <v>20</v>
      </c>
      <c r="E61" s="30">
        <v>20</v>
      </c>
      <c r="F61" s="31"/>
      <c r="G61" s="31"/>
      <c r="H61" s="123">
        <v>0.75</v>
      </c>
      <c r="I61" s="123">
        <v>0.7</v>
      </c>
      <c r="J61" s="123">
        <v>0.7</v>
      </c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130"/>
    </row>
    <row r="63" spans="1:11" s="32" customFormat="1" ht="11.25" customHeight="1">
      <c r="A63" s="34" t="s">
        <v>49</v>
      </c>
      <c r="B63" s="29"/>
      <c r="C63" s="30">
        <v>33</v>
      </c>
      <c r="D63" s="30">
        <v>33</v>
      </c>
      <c r="E63" s="30">
        <v>33</v>
      </c>
      <c r="F63" s="31"/>
      <c r="G63" s="31"/>
      <c r="H63" s="123">
        <v>0.57</v>
      </c>
      <c r="I63" s="123">
        <v>0.594</v>
      </c>
      <c r="J63" s="123">
        <v>0.594</v>
      </c>
      <c r="K63" s="130"/>
    </row>
    <row r="64" spans="1:11" s="40" customFormat="1" ht="11.25" customHeight="1">
      <c r="A64" s="35" t="s">
        <v>50</v>
      </c>
      <c r="B64" s="36"/>
      <c r="C64" s="37">
        <v>53</v>
      </c>
      <c r="D64" s="37">
        <v>53</v>
      </c>
      <c r="E64" s="37">
        <v>53</v>
      </c>
      <c r="F64" s="38">
        <v>100</v>
      </c>
      <c r="G64" s="39"/>
      <c r="H64" s="124">
        <v>1.3199999999999998</v>
      </c>
      <c r="I64" s="125">
        <v>1.294</v>
      </c>
      <c r="J64" s="125">
        <v>1.294</v>
      </c>
      <c r="K64" s="131">
        <v>100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11</v>
      </c>
      <c r="D66" s="37">
        <v>6</v>
      </c>
      <c r="E66" s="37">
        <v>14</v>
      </c>
      <c r="F66" s="38">
        <v>233.33333333333334</v>
      </c>
      <c r="G66" s="39"/>
      <c r="H66" s="124">
        <v>0.11</v>
      </c>
      <c r="I66" s="125">
        <v>0.102</v>
      </c>
      <c r="J66" s="125">
        <v>0.238</v>
      </c>
      <c r="K66" s="131">
        <v>233.33333333333331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25</v>
      </c>
      <c r="D72" s="30">
        <v>25</v>
      </c>
      <c r="E72" s="30">
        <v>25</v>
      </c>
      <c r="F72" s="31"/>
      <c r="G72" s="31"/>
      <c r="H72" s="123">
        <v>0.275</v>
      </c>
      <c r="I72" s="123">
        <v>0.275</v>
      </c>
      <c r="J72" s="123">
        <v>0.275</v>
      </c>
      <c r="K72" s="130"/>
    </row>
    <row r="73" spans="1:11" s="32" customFormat="1" ht="11.25" customHeight="1">
      <c r="A73" s="34" t="s">
        <v>56</v>
      </c>
      <c r="B73" s="29"/>
      <c r="C73" s="30">
        <v>20</v>
      </c>
      <c r="D73" s="30">
        <v>20</v>
      </c>
      <c r="E73" s="30">
        <v>15</v>
      </c>
      <c r="F73" s="31"/>
      <c r="G73" s="31"/>
      <c r="H73" s="123">
        <v>0.31</v>
      </c>
      <c r="I73" s="123">
        <v>0.4</v>
      </c>
      <c r="J73" s="123">
        <v>0.4</v>
      </c>
      <c r="K73" s="130"/>
    </row>
    <row r="74" spans="1:11" s="32" customFormat="1" ht="11.25" customHeight="1">
      <c r="A74" s="34" t="s">
        <v>57</v>
      </c>
      <c r="B74" s="29"/>
      <c r="C74" s="30">
        <v>20</v>
      </c>
      <c r="D74" s="30">
        <v>15</v>
      </c>
      <c r="E74" s="30">
        <v>15</v>
      </c>
      <c r="F74" s="31"/>
      <c r="G74" s="31"/>
      <c r="H74" s="123">
        <v>0.3</v>
      </c>
      <c r="I74" s="123">
        <v>0.225</v>
      </c>
      <c r="J74" s="123">
        <v>0.225</v>
      </c>
      <c r="K74" s="130"/>
    </row>
    <row r="75" spans="1:11" s="32" customFormat="1" ht="11.25" customHeight="1">
      <c r="A75" s="34" t="s">
        <v>58</v>
      </c>
      <c r="B75" s="29"/>
      <c r="C75" s="30">
        <v>2</v>
      </c>
      <c r="D75" s="30">
        <v>1</v>
      </c>
      <c r="E75" s="30">
        <v>1</v>
      </c>
      <c r="F75" s="31"/>
      <c r="G75" s="31"/>
      <c r="H75" s="123">
        <v>0.02</v>
      </c>
      <c r="I75" s="123">
        <v>0.01</v>
      </c>
      <c r="J75" s="123">
        <v>0.01</v>
      </c>
      <c r="K75" s="130"/>
    </row>
    <row r="76" spans="1:11" s="32" customFormat="1" ht="11.25" customHeight="1">
      <c r="A76" s="34" t="s">
        <v>59</v>
      </c>
      <c r="B76" s="29"/>
      <c r="C76" s="30">
        <v>35</v>
      </c>
      <c r="D76" s="30">
        <v>35</v>
      </c>
      <c r="E76" s="30">
        <v>30</v>
      </c>
      <c r="F76" s="31"/>
      <c r="G76" s="31"/>
      <c r="H76" s="123">
        <v>0.63</v>
      </c>
      <c r="I76" s="123">
        <v>0.63</v>
      </c>
      <c r="J76" s="123">
        <v>0.12</v>
      </c>
      <c r="K76" s="130"/>
    </row>
    <row r="77" spans="1:11" s="32" customFormat="1" ht="11.25" customHeight="1">
      <c r="A77" s="34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23">
        <v>0.02</v>
      </c>
      <c r="I77" s="123">
        <v>0.02</v>
      </c>
      <c r="J77" s="123">
        <v>0.02</v>
      </c>
      <c r="K77" s="130"/>
    </row>
    <row r="78" spans="1:11" s="32" customFormat="1" ht="11.25" customHeight="1">
      <c r="A78" s="34" t="s">
        <v>61</v>
      </c>
      <c r="B78" s="29"/>
      <c r="C78" s="30">
        <v>23</v>
      </c>
      <c r="D78" s="30">
        <v>23</v>
      </c>
      <c r="E78" s="30">
        <v>23</v>
      </c>
      <c r="F78" s="31"/>
      <c r="G78" s="31"/>
      <c r="H78" s="123">
        <v>0.46</v>
      </c>
      <c r="I78" s="123">
        <v>0.462</v>
      </c>
      <c r="J78" s="123">
        <v>0.46</v>
      </c>
      <c r="K78" s="130"/>
    </row>
    <row r="79" spans="1:11" s="32" customFormat="1" ht="11.25" customHeight="1">
      <c r="A79" s="34" t="s">
        <v>62</v>
      </c>
      <c r="B79" s="29"/>
      <c r="C79" s="30">
        <v>14</v>
      </c>
      <c r="D79" s="30">
        <v>14</v>
      </c>
      <c r="E79" s="30">
        <v>2.1</v>
      </c>
      <c r="F79" s="31"/>
      <c r="G79" s="31"/>
      <c r="H79" s="123">
        <v>0.168</v>
      </c>
      <c r="I79" s="123">
        <v>0.168</v>
      </c>
      <c r="J79" s="123">
        <v>0.025</v>
      </c>
      <c r="K79" s="130"/>
    </row>
    <row r="80" spans="1:11" s="40" customFormat="1" ht="11.25" customHeight="1">
      <c r="A80" s="41" t="s">
        <v>63</v>
      </c>
      <c r="B80" s="36"/>
      <c r="C80" s="37">
        <v>140</v>
      </c>
      <c r="D80" s="37">
        <v>134</v>
      </c>
      <c r="E80" s="37">
        <v>112.1</v>
      </c>
      <c r="F80" s="38">
        <v>83.65671641791045</v>
      </c>
      <c r="G80" s="39"/>
      <c r="H80" s="124">
        <v>2.1830000000000003</v>
      </c>
      <c r="I80" s="125">
        <v>2.1900000000000004</v>
      </c>
      <c r="J80" s="125">
        <v>1.535</v>
      </c>
      <c r="K80" s="131">
        <v>70.09132420091323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6</v>
      </c>
      <c r="D82" s="30">
        <v>5</v>
      </c>
      <c r="E82" s="30">
        <v>5</v>
      </c>
      <c r="F82" s="31"/>
      <c r="G82" s="31"/>
      <c r="H82" s="123">
        <v>0.15</v>
      </c>
      <c r="I82" s="123">
        <v>0.113</v>
      </c>
      <c r="J82" s="123">
        <v>0.113</v>
      </c>
      <c r="K82" s="130"/>
    </row>
    <row r="83" spans="1:11" s="32" customFormat="1" ht="11.25" customHeight="1">
      <c r="A83" s="34" t="s">
        <v>65</v>
      </c>
      <c r="B83" s="29"/>
      <c r="C83" s="30">
        <v>8</v>
      </c>
      <c r="D83" s="30">
        <v>8</v>
      </c>
      <c r="E83" s="30"/>
      <c r="F83" s="31"/>
      <c r="G83" s="31"/>
      <c r="H83" s="123">
        <v>0.122</v>
      </c>
      <c r="I83" s="123">
        <v>0.122</v>
      </c>
      <c r="J83" s="123"/>
      <c r="K83" s="130"/>
    </row>
    <row r="84" spans="1:11" s="40" customFormat="1" ht="11.25" customHeight="1">
      <c r="A84" s="35" t="s">
        <v>66</v>
      </c>
      <c r="B84" s="36"/>
      <c r="C84" s="37">
        <v>14</v>
      </c>
      <c r="D84" s="37">
        <v>13</v>
      </c>
      <c r="E84" s="37">
        <v>5</v>
      </c>
      <c r="F84" s="38">
        <v>38.46153846153846</v>
      </c>
      <c r="G84" s="39"/>
      <c r="H84" s="124">
        <v>0.272</v>
      </c>
      <c r="I84" s="125">
        <v>0.235</v>
      </c>
      <c r="J84" s="125">
        <v>0.113</v>
      </c>
      <c r="K84" s="131">
        <v>48.08510638297873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277</v>
      </c>
      <c r="D87" s="51">
        <v>258</v>
      </c>
      <c r="E87" s="51">
        <v>235.1</v>
      </c>
      <c r="F87" s="52">
        <f>IF(D87&gt;0,100*E87/D87,0)</f>
        <v>91.12403100775194</v>
      </c>
      <c r="G87" s="39"/>
      <c r="H87" s="128">
        <v>4.8420000000000005</v>
      </c>
      <c r="I87" s="129">
        <v>4.8100000000000005</v>
      </c>
      <c r="J87" s="129">
        <v>4.029</v>
      </c>
      <c r="K87" s="133">
        <f>IF(I87&gt;0,100*J87/I87,0)</f>
        <v>83.76299376299374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102" zoomScaleSheetLayoutView="102" zoomScalePageLayoutView="0" workbookViewId="0" topLeftCell="A1">
      <selection activeCell="O36" sqref="O36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41</v>
      </c>
      <c r="D9" s="30">
        <v>37</v>
      </c>
      <c r="E9" s="30">
        <v>37</v>
      </c>
      <c r="F9" s="31"/>
      <c r="G9" s="31"/>
      <c r="H9" s="123">
        <v>0.609</v>
      </c>
      <c r="I9" s="123">
        <v>0.602</v>
      </c>
      <c r="J9" s="123">
        <v>0.602</v>
      </c>
      <c r="K9" s="130"/>
    </row>
    <row r="10" spans="1:11" s="32" customFormat="1" ht="11.25" customHeight="1">
      <c r="A10" s="34" t="s">
        <v>8</v>
      </c>
      <c r="B10" s="29"/>
      <c r="C10" s="30">
        <v>15</v>
      </c>
      <c r="D10" s="30">
        <v>13</v>
      </c>
      <c r="E10" s="30">
        <v>13</v>
      </c>
      <c r="F10" s="31"/>
      <c r="G10" s="31"/>
      <c r="H10" s="123">
        <v>0.277</v>
      </c>
      <c r="I10" s="123">
        <v>0.262</v>
      </c>
      <c r="J10" s="123">
        <v>0.262</v>
      </c>
      <c r="K10" s="130"/>
    </row>
    <row r="11" spans="1:11" s="32" customFormat="1" ht="11.25" customHeight="1">
      <c r="A11" s="28" t="s">
        <v>9</v>
      </c>
      <c r="B11" s="29"/>
      <c r="C11" s="30">
        <v>23</v>
      </c>
      <c r="D11" s="30">
        <v>25</v>
      </c>
      <c r="E11" s="30">
        <v>25</v>
      </c>
      <c r="F11" s="31"/>
      <c r="G11" s="31"/>
      <c r="H11" s="123">
        <v>0.609</v>
      </c>
      <c r="I11" s="123">
        <v>0.493</v>
      </c>
      <c r="J11" s="123">
        <v>0.553</v>
      </c>
      <c r="K11" s="130"/>
    </row>
    <row r="12" spans="1:11" s="32" customFormat="1" ht="11.25" customHeight="1">
      <c r="A12" s="34" t="s">
        <v>10</v>
      </c>
      <c r="B12" s="29"/>
      <c r="C12" s="30">
        <v>72</v>
      </c>
      <c r="D12" s="30">
        <v>70</v>
      </c>
      <c r="E12" s="30">
        <v>70</v>
      </c>
      <c r="F12" s="31"/>
      <c r="G12" s="31"/>
      <c r="H12" s="123">
        <v>1.747</v>
      </c>
      <c r="I12" s="123">
        <v>1.586</v>
      </c>
      <c r="J12" s="123">
        <v>1.588</v>
      </c>
      <c r="K12" s="130"/>
    </row>
    <row r="13" spans="1:11" s="40" customFormat="1" ht="11.25" customHeight="1">
      <c r="A13" s="35" t="s">
        <v>11</v>
      </c>
      <c r="B13" s="36"/>
      <c r="C13" s="37">
        <v>151</v>
      </c>
      <c r="D13" s="37">
        <v>145</v>
      </c>
      <c r="E13" s="37">
        <v>145</v>
      </c>
      <c r="F13" s="38">
        <v>100</v>
      </c>
      <c r="G13" s="39"/>
      <c r="H13" s="124">
        <v>3.242</v>
      </c>
      <c r="I13" s="125">
        <v>2.943</v>
      </c>
      <c r="J13" s="125">
        <v>3.005</v>
      </c>
      <c r="K13" s="131">
        <v>102.10669384981311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>
        <v>5</v>
      </c>
      <c r="D15" s="37">
        <v>6</v>
      </c>
      <c r="E15" s="37">
        <v>6</v>
      </c>
      <c r="F15" s="38">
        <v>100</v>
      </c>
      <c r="G15" s="39"/>
      <c r="H15" s="124">
        <v>0.105</v>
      </c>
      <c r="I15" s="125">
        <v>0.13</v>
      </c>
      <c r="J15" s="125">
        <v>0.17</v>
      </c>
      <c r="K15" s="131">
        <v>130.76923076923077</v>
      </c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>
        <v>5</v>
      </c>
      <c r="E17" s="37">
        <v>3</v>
      </c>
      <c r="F17" s="38">
        <v>60</v>
      </c>
      <c r="G17" s="39"/>
      <c r="H17" s="124"/>
      <c r="I17" s="125">
        <v>0.106</v>
      </c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48</v>
      </c>
      <c r="D19" s="30">
        <v>48</v>
      </c>
      <c r="E19" s="30">
        <v>46</v>
      </c>
      <c r="F19" s="31"/>
      <c r="G19" s="31"/>
      <c r="H19" s="123">
        <v>1.153</v>
      </c>
      <c r="I19" s="123">
        <v>1.174</v>
      </c>
      <c r="J19" s="123">
        <v>1.02</v>
      </c>
      <c r="K19" s="130"/>
    </row>
    <row r="20" spans="1:11" s="32" customFormat="1" ht="11.25" customHeight="1">
      <c r="A20" s="34" t="s">
        <v>15</v>
      </c>
      <c r="B20" s="29"/>
      <c r="C20" s="30">
        <v>69</v>
      </c>
      <c r="D20" s="30">
        <v>69</v>
      </c>
      <c r="E20" s="30">
        <v>69</v>
      </c>
      <c r="F20" s="31"/>
      <c r="G20" s="31"/>
      <c r="H20" s="123">
        <v>1.084</v>
      </c>
      <c r="I20" s="123">
        <v>1.057</v>
      </c>
      <c r="J20" s="123">
        <v>1.046</v>
      </c>
      <c r="K20" s="130"/>
    </row>
    <row r="21" spans="1:11" s="32" customFormat="1" ht="11.25" customHeight="1">
      <c r="A21" s="34" t="s">
        <v>16</v>
      </c>
      <c r="B21" s="29"/>
      <c r="C21" s="30">
        <v>51</v>
      </c>
      <c r="D21" s="30">
        <v>111</v>
      </c>
      <c r="E21" s="30">
        <v>114</v>
      </c>
      <c r="F21" s="31"/>
      <c r="G21" s="31"/>
      <c r="H21" s="123">
        <v>0.744</v>
      </c>
      <c r="I21" s="123">
        <v>1.68</v>
      </c>
      <c r="J21" s="123">
        <v>1.663</v>
      </c>
      <c r="K21" s="130"/>
    </row>
    <row r="22" spans="1:11" s="40" customFormat="1" ht="11.25" customHeight="1">
      <c r="A22" s="35" t="s">
        <v>17</v>
      </c>
      <c r="B22" s="36"/>
      <c r="C22" s="37">
        <v>168</v>
      </c>
      <c r="D22" s="37">
        <v>228</v>
      </c>
      <c r="E22" s="37">
        <v>229</v>
      </c>
      <c r="F22" s="38">
        <v>100.43859649122807</v>
      </c>
      <c r="G22" s="39"/>
      <c r="H22" s="124">
        <v>2.981</v>
      </c>
      <c r="I22" s="125">
        <v>3.9109999999999996</v>
      </c>
      <c r="J22" s="125">
        <v>3.729</v>
      </c>
      <c r="K22" s="131">
        <v>95.34645870621327</v>
      </c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54</v>
      </c>
      <c r="D24" s="37">
        <v>60</v>
      </c>
      <c r="E24" s="37">
        <v>60</v>
      </c>
      <c r="F24" s="38">
        <v>100</v>
      </c>
      <c r="G24" s="39"/>
      <c r="H24" s="124">
        <v>1.529</v>
      </c>
      <c r="I24" s="125">
        <v>1.692</v>
      </c>
      <c r="J24" s="125">
        <v>1.8</v>
      </c>
      <c r="K24" s="131">
        <v>106.38297872340426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30</v>
      </c>
      <c r="D26" s="37">
        <v>30</v>
      </c>
      <c r="E26" s="37">
        <v>25</v>
      </c>
      <c r="F26" s="38">
        <v>83.33333333333333</v>
      </c>
      <c r="G26" s="39"/>
      <c r="H26" s="124">
        <v>0.75</v>
      </c>
      <c r="I26" s="125">
        <v>0.72</v>
      </c>
      <c r="J26" s="125">
        <v>0.71</v>
      </c>
      <c r="K26" s="131">
        <v>98.61111111111111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>
        <v>3</v>
      </c>
      <c r="E28" s="30">
        <v>5</v>
      </c>
      <c r="F28" s="31"/>
      <c r="G28" s="31"/>
      <c r="H28" s="123"/>
      <c r="I28" s="123">
        <v>0.048</v>
      </c>
      <c r="J28" s="123">
        <v>0.106</v>
      </c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>
        <v>168</v>
      </c>
      <c r="D30" s="30">
        <v>168</v>
      </c>
      <c r="E30" s="30">
        <v>351</v>
      </c>
      <c r="F30" s="31"/>
      <c r="G30" s="31"/>
      <c r="H30" s="123">
        <v>3.855</v>
      </c>
      <c r="I30" s="123">
        <v>3.855</v>
      </c>
      <c r="J30" s="123">
        <v>6.833</v>
      </c>
      <c r="K30" s="130"/>
    </row>
    <row r="31" spans="1:11" s="40" customFormat="1" ht="11.25" customHeight="1">
      <c r="A31" s="41" t="s">
        <v>23</v>
      </c>
      <c r="B31" s="36"/>
      <c r="C31" s="37">
        <v>168</v>
      </c>
      <c r="D31" s="37">
        <v>171</v>
      </c>
      <c r="E31" s="37">
        <v>356</v>
      </c>
      <c r="F31" s="38">
        <v>208.18713450292398</v>
      </c>
      <c r="G31" s="39"/>
      <c r="H31" s="124">
        <v>3.855</v>
      </c>
      <c r="I31" s="125">
        <v>3.903</v>
      </c>
      <c r="J31" s="125">
        <v>6.939</v>
      </c>
      <c r="K31" s="131">
        <v>177.78631821675634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90</v>
      </c>
      <c r="D33" s="30">
        <v>86</v>
      </c>
      <c r="E33" s="30">
        <v>86</v>
      </c>
      <c r="F33" s="31"/>
      <c r="G33" s="31"/>
      <c r="H33" s="123">
        <v>2.16</v>
      </c>
      <c r="I33" s="123">
        <v>2.062</v>
      </c>
      <c r="J33" s="123">
        <v>2.05</v>
      </c>
      <c r="K33" s="130"/>
    </row>
    <row r="34" spans="1:11" s="32" customFormat="1" ht="11.25" customHeight="1">
      <c r="A34" s="34" t="s">
        <v>25</v>
      </c>
      <c r="B34" s="29"/>
      <c r="C34" s="30">
        <v>15</v>
      </c>
      <c r="D34" s="30">
        <v>20</v>
      </c>
      <c r="E34" s="30">
        <v>24</v>
      </c>
      <c r="F34" s="31"/>
      <c r="G34" s="31"/>
      <c r="H34" s="123">
        <v>0.36</v>
      </c>
      <c r="I34" s="123">
        <v>0.55</v>
      </c>
      <c r="J34" s="123">
        <v>0.55</v>
      </c>
      <c r="K34" s="130"/>
    </row>
    <row r="35" spans="1:11" s="32" customFormat="1" ht="11.25" customHeight="1">
      <c r="A35" s="34" t="s">
        <v>26</v>
      </c>
      <c r="B35" s="29"/>
      <c r="C35" s="30">
        <v>4</v>
      </c>
      <c r="D35" s="30"/>
      <c r="E35" s="30"/>
      <c r="F35" s="31"/>
      <c r="G35" s="31"/>
      <c r="H35" s="123">
        <v>0.09</v>
      </c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>
        <v>115</v>
      </c>
      <c r="D36" s="30">
        <v>120</v>
      </c>
      <c r="E36" s="30">
        <v>120</v>
      </c>
      <c r="F36" s="31"/>
      <c r="G36" s="31"/>
      <c r="H36" s="123">
        <v>2.645</v>
      </c>
      <c r="I36" s="123">
        <v>2.76</v>
      </c>
      <c r="J36" s="123">
        <v>2.76</v>
      </c>
      <c r="K36" s="130"/>
    </row>
    <row r="37" spans="1:11" s="40" customFormat="1" ht="11.25" customHeight="1">
      <c r="A37" s="35" t="s">
        <v>28</v>
      </c>
      <c r="B37" s="36"/>
      <c r="C37" s="37">
        <v>224</v>
      </c>
      <c r="D37" s="37">
        <v>226</v>
      </c>
      <c r="E37" s="37">
        <v>230</v>
      </c>
      <c r="F37" s="38">
        <v>101.76991150442478</v>
      </c>
      <c r="G37" s="39"/>
      <c r="H37" s="124">
        <v>5.255</v>
      </c>
      <c r="I37" s="125">
        <v>5.372</v>
      </c>
      <c r="J37" s="125">
        <v>5.359999999999999</v>
      </c>
      <c r="K37" s="131">
        <v>99.77661950856292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50</v>
      </c>
      <c r="D39" s="37">
        <v>24</v>
      </c>
      <c r="E39" s="37">
        <v>30</v>
      </c>
      <c r="F39" s="38">
        <v>125</v>
      </c>
      <c r="G39" s="39"/>
      <c r="H39" s="124">
        <v>0.862</v>
      </c>
      <c r="I39" s="125">
        <v>0.5</v>
      </c>
      <c r="J39" s="125">
        <v>0.5</v>
      </c>
      <c r="K39" s="131">
        <v>100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17</v>
      </c>
      <c r="D41" s="30">
        <v>51</v>
      </c>
      <c r="E41" s="30">
        <v>73</v>
      </c>
      <c r="F41" s="31"/>
      <c r="G41" s="31"/>
      <c r="H41" s="123">
        <v>0.442</v>
      </c>
      <c r="I41" s="123">
        <v>1.234</v>
      </c>
      <c r="J41" s="123">
        <v>1.767</v>
      </c>
      <c r="K41" s="130"/>
    </row>
    <row r="42" spans="1:11" s="32" customFormat="1" ht="11.25" customHeight="1">
      <c r="A42" s="34" t="s">
        <v>31</v>
      </c>
      <c r="B42" s="29"/>
      <c r="C42" s="30">
        <v>5</v>
      </c>
      <c r="D42" s="30">
        <v>4</v>
      </c>
      <c r="E42" s="30">
        <v>6</v>
      </c>
      <c r="F42" s="31"/>
      <c r="G42" s="31"/>
      <c r="H42" s="123">
        <v>0.15</v>
      </c>
      <c r="I42" s="123">
        <v>0.12</v>
      </c>
      <c r="J42" s="123">
        <v>0.18</v>
      </c>
      <c r="K42" s="130"/>
    </row>
    <row r="43" spans="1:11" s="32" customFormat="1" ht="11.25" customHeight="1">
      <c r="A43" s="34" t="s">
        <v>32</v>
      </c>
      <c r="B43" s="29"/>
      <c r="C43" s="30">
        <v>39</v>
      </c>
      <c r="D43" s="30">
        <v>40</v>
      </c>
      <c r="E43" s="30">
        <v>44</v>
      </c>
      <c r="F43" s="31"/>
      <c r="G43" s="31"/>
      <c r="H43" s="123">
        <v>0.702</v>
      </c>
      <c r="I43" s="123">
        <v>0.72</v>
      </c>
      <c r="J43" s="123">
        <v>0.88</v>
      </c>
      <c r="K43" s="130"/>
    </row>
    <row r="44" spans="1:11" s="32" customFormat="1" ht="11.25" customHeight="1">
      <c r="A44" s="34" t="s">
        <v>33</v>
      </c>
      <c r="B44" s="29"/>
      <c r="C44" s="30"/>
      <c r="D44" s="30">
        <v>5</v>
      </c>
      <c r="E44" s="30"/>
      <c r="F44" s="31"/>
      <c r="G44" s="31"/>
      <c r="H44" s="123"/>
      <c r="I44" s="123">
        <v>0.075</v>
      </c>
      <c r="J44" s="123"/>
      <c r="K44" s="130"/>
    </row>
    <row r="45" spans="1:11" s="32" customFormat="1" ht="11.25" customHeight="1">
      <c r="A45" s="34" t="s">
        <v>34</v>
      </c>
      <c r="B45" s="29"/>
      <c r="C45" s="30">
        <v>10</v>
      </c>
      <c r="D45" s="30">
        <v>10</v>
      </c>
      <c r="E45" s="30">
        <v>5</v>
      </c>
      <c r="F45" s="31"/>
      <c r="G45" s="31"/>
      <c r="H45" s="123">
        <v>0.25</v>
      </c>
      <c r="I45" s="123">
        <v>0.25</v>
      </c>
      <c r="J45" s="123">
        <v>0.125</v>
      </c>
      <c r="K45" s="130"/>
    </row>
    <row r="46" spans="1:11" s="32" customFormat="1" ht="11.25" customHeight="1">
      <c r="A46" s="34" t="s">
        <v>35</v>
      </c>
      <c r="B46" s="29"/>
      <c r="C46" s="30">
        <v>640</v>
      </c>
      <c r="D46" s="30">
        <v>550</v>
      </c>
      <c r="E46" s="30">
        <v>596</v>
      </c>
      <c r="F46" s="31"/>
      <c r="G46" s="31"/>
      <c r="H46" s="123">
        <v>32</v>
      </c>
      <c r="I46" s="123">
        <v>31.9</v>
      </c>
      <c r="J46" s="123">
        <v>34.568</v>
      </c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>
        <v>8</v>
      </c>
      <c r="F47" s="31"/>
      <c r="G47" s="31"/>
      <c r="H47" s="123">
        <v>0.054</v>
      </c>
      <c r="I47" s="123"/>
      <c r="J47" s="123">
        <v>0.256</v>
      </c>
      <c r="K47" s="130"/>
    </row>
    <row r="48" spans="1:11" s="32" customFormat="1" ht="11.25" customHeight="1">
      <c r="A48" s="34" t="s">
        <v>37</v>
      </c>
      <c r="B48" s="29"/>
      <c r="C48" s="30">
        <v>159</v>
      </c>
      <c r="D48" s="30">
        <v>180</v>
      </c>
      <c r="E48" s="30">
        <v>231</v>
      </c>
      <c r="F48" s="31"/>
      <c r="G48" s="31"/>
      <c r="H48" s="123">
        <v>6.36</v>
      </c>
      <c r="I48" s="123">
        <v>7.2</v>
      </c>
      <c r="J48" s="123">
        <v>9.24</v>
      </c>
      <c r="K48" s="130"/>
    </row>
    <row r="49" spans="1:11" s="32" customFormat="1" ht="11.25" customHeight="1">
      <c r="A49" s="34" t="s">
        <v>38</v>
      </c>
      <c r="B49" s="29"/>
      <c r="C49" s="30">
        <v>2</v>
      </c>
      <c r="D49" s="30">
        <v>3</v>
      </c>
      <c r="E49" s="30">
        <v>2</v>
      </c>
      <c r="F49" s="31"/>
      <c r="G49" s="31"/>
      <c r="H49" s="123">
        <v>0.06</v>
      </c>
      <c r="I49" s="123">
        <v>0.06</v>
      </c>
      <c r="J49" s="123">
        <v>0.06</v>
      </c>
      <c r="K49" s="130"/>
    </row>
    <row r="50" spans="1:11" s="40" customFormat="1" ht="11.25" customHeight="1">
      <c r="A50" s="41" t="s">
        <v>39</v>
      </c>
      <c r="B50" s="36"/>
      <c r="C50" s="37">
        <v>872</v>
      </c>
      <c r="D50" s="37">
        <v>843</v>
      </c>
      <c r="E50" s="37">
        <v>965</v>
      </c>
      <c r="F50" s="38">
        <v>114.47212336892052</v>
      </c>
      <c r="G50" s="39"/>
      <c r="H50" s="124">
        <v>40.018</v>
      </c>
      <c r="I50" s="125">
        <v>41.559000000000005</v>
      </c>
      <c r="J50" s="125">
        <v>47.076</v>
      </c>
      <c r="K50" s="131">
        <v>113.27510286580524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2</v>
      </c>
      <c r="D52" s="37">
        <v>2</v>
      </c>
      <c r="E52" s="37">
        <v>3</v>
      </c>
      <c r="F52" s="38">
        <v>150</v>
      </c>
      <c r="G52" s="39"/>
      <c r="H52" s="124">
        <v>0.05</v>
      </c>
      <c r="I52" s="125">
        <v>0.054</v>
      </c>
      <c r="J52" s="125">
        <v>0.084</v>
      </c>
      <c r="K52" s="131">
        <v>155.55555555555557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>
        <v>6</v>
      </c>
      <c r="D55" s="30"/>
      <c r="E55" s="30"/>
      <c r="F55" s="31"/>
      <c r="G55" s="31"/>
      <c r="H55" s="123">
        <v>0.144</v>
      </c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>
        <v>2</v>
      </c>
      <c r="E56" s="30">
        <v>5</v>
      </c>
      <c r="F56" s="31"/>
      <c r="G56" s="31"/>
      <c r="H56" s="123"/>
      <c r="I56" s="123"/>
      <c r="J56" s="123">
        <v>0.075</v>
      </c>
      <c r="K56" s="130"/>
    </row>
    <row r="57" spans="1:11" s="32" customFormat="1" ht="11.25" customHeight="1">
      <c r="A57" s="34" t="s">
        <v>44</v>
      </c>
      <c r="B57" s="29"/>
      <c r="C57" s="30">
        <v>7</v>
      </c>
      <c r="D57" s="30">
        <v>7</v>
      </c>
      <c r="E57" s="30">
        <v>4</v>
      </c>
      <c r="F57" s="31"/>
      <c r="G57" s="31"/>
      <c r="H57" s="123">
        <v>0.07</v>
      </c>
      <c r="I57" s="123">
        <v>0.07</v>
      </c>
      <c r="J57" s="123">
        <v>0.04</v>
      </c>
      <c r="K57" s="130"/>
    </row>
    <row r="58" spans="1:11" s="32" customFormat="1" ht="11.25" customHeight="1">
      <c r="A58" s="34" t="s">
        <v>45</v>
      </c>
      <c r="B58" s="29"/>
      <c r="C58" s="30">
        <v>30</v>
      </c>
      <c r="D58" s="30">
        <v>33</v>
      </c>
      <c r="E58" s="30">
        <v>24</v>
      </c>
      <c r="F58" s="31"/>
      <c r="G58" s="31"/>
      <c r="H58" s="123">
        <v>0.87</v>
      </c>
      <c r="I58" s="123">
        <v>0.957</v>
      </c>
      <c r="J58" s="123">
        <v>0.648</v>
      </c>
      <c r="K58" s="130"/>
    </row>
    <row r="59" spans="1:11" s="40" customFormat="1" ht="11.25" customHeight="1">
      <c r="A59" s="35" t="s">
        <v>46</v>
      </c>
      <c r="B59" s="36"/>
      <c r="C59" s="37">
        <v>43</v>
      </c>
      <c r="D59" s="37">
        <v>42</v>
      </c>
      <c r="E59" s="37">
        <v>33</v>
      </c>
      <c r="F59" s="38">
        <v>78.57142857142857</v>
      </c>
      <c r="G59" s="39"/>
      <c r="H59" s="124">
        <v>1.084</v>
      </c>
      <c r="I59" s="125">
        <v>1.027</v>
      </c>
      <c r="J59" s="125">
        <v>0.763</v>
      </c>
      <c r="K59" s="131">
        <v>74.29406037000975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120</v>
      </c>
      <c r="D61" s="30">
        <v>150</v>
      </c>
      <c r="E61" s="30">
        <v>90</v>
      </c>
      <c r="F61" s="31"/>
      <c r="G61" s="31"/>
      <c r="H61" s="123">
        <v>4.75</v>
      </c>
      <c r="I61" s="123">
        <v>3.6</v>
      </c>
      <c r="J61" s="123">
        <v>4.5</v>
      </c>
      <c r="K61" s="130"/>
    </row>
    <row r="62" spans="1:11" s="32" customFormat="1" ht="11.25" customHeight="1">
      <c r="A62" s="34" t="s">
        <v>48</v>
      </c>
      <c r="B62" s="29"/>
      <c r="C62" s="30">
        <v>19</v>
      </c>
      <c r="D62" s="30">
        <v>18</v>
      </c>
      <c r="E62" s="30">
        <v>22</v>
      </c>
      <c r="F62" s="31"/>
      <c r="G62" s="31"/>
      <c r="H62" s="123">
        <v>0.45</v>
      </c>
      <c r="I62" s="123">
        <v>0.45</v>
      </c>
      <c r="J62" s="123">
        <v>0.55</v>
      </c>
      <c r="K62" s="130"/>
    </row>
    <row r="63" spans="1:11" s="32" customFormat="1" ht="11.25" customHeight="1">
      <c r="A63" s="34" t="s">
        <v>49</v>
      </c>
      <c r="B63" s="29"/>
      <c r="C63" s="30">
        <v>37</v>
      </c>
      <c r="D63" s="30">
        <v>30</v>
      </c>
      <c r="E63" s="30">
        <v>27</v>
      </c>
      <c r="F63" s="31"/>
      <c r="G63" s="31"/>
      <c r="H63" s="123">
        <v>0.908</v>
      </c>
      <c r="I63" s="123">
        <v>0.749</v>
      </c>
      <c r="J63" s="123">
        <v>0.648</v>
      </c>
      <c r="K63" s="130"/>
    </row>
    <row r="64" spans="1:11" s="40" customFormat="1" ht="11.25" customHeight="1">
      <c r="A64" s="35" t="s">
        <v>50</v>
      </c>
      <c r="B64" s="36"/>
      <c r="C64" s="37">
        <v>176</v>
      </c>
      <c r="D64" s="37">
        <v>198</v>
      </c>
      <c r="E64" s="37">
        <v>139</v>
      </c>
      <c r="F64" s="38">
        <v>70.20202020202021</v>
      </c>
      <c r="G64" s="39"/>
      <c r="H64" s="124">
        <v>6.1080000000000005</v>
      </c>
      <c r="I64" s="125">
        <v>4.7989999999999995</v>
      </c>
      <c r="J64" s="125">
        <v>5.6979999999999995</v>
      </c>
      <c r="K64" s="131">
        <v>118.73306938945613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63</v>
      </c>
      <c r="D66" s="37">
        <v>62</v>
      </c>
      <c r="E66" s="37">
        <v>36</v>
      </c>
      <c r="F66" s="38">
        <v>58.064516129032256</v>
      </c>
      <c r="G66" s="39"/>
      <c r="H66" s="124">
        <v>0.898</v>
      </c>
      <c r="I66" s="125">
        <v>1.026</v>
      </c>
      <c r="J66" s="125">
        <v>1.008</v>
      </c>
      <c r="K66" s="131">
        <v>98.24561403508771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>
        <v>20</v>
      </c>
      <c r="D69" s="30">
        <v>18</v>
      </c>
      <c r="E69" s="30">
        <v>35</v>
      </c>
      <c r="F69" s="31"/>
      <c r="G69" s="31"/>
      <c r="H69" s="123">
        <v>0.5</v>
      </c>
      <c r="I69" s="123">
        <v>0.6</v>
      </c>
      <c r="J69" s="123">
        <v>1.2</v>
      </c>
      <c r="K69" s="130"/>
    </row>
    <row r="70" spans="1:11" s="40" customFormat="1" ht="11.25" customHeight="1">
      <c r="A70" s="35" t="s">
        <v>54</v>
      </c>
      <c r="B70" s="36"/>
      <c r="C70" s="37">
        <v>20</v>
      </c>
      <c r="D70" s="37">
        <v>18</v>
      </c>
      <c r="E70" s="37">
        <v>35</v>
      </c>
      <c r="F70" s="38">
        <v>194.44444444444446</v>
      </c>
      <c r="G70" s="39"/>
      <c r="H70" s="124">
        <v>0.5</v>
      </c>
      <c r="I70" s="125">
        <v>0.6</v>
      </c>
      <c r="J70" s="125">
        <v>1.2</v>
      </c>
      <c r="K70" s="131">
        <v>200</v>
      </c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7</v>
      </c>
      <c r="D72" s="30">
        <v>7</v>
      </c>
      <c r="E72" s="30">
        <v>7</v>
      </c>
      <c r="F72" s="31"/>
      <c r="G72" s="31"/>
      <c r="H72" s="123">
        <v>0.112</v>
      </c>
      <c r="I72" s="123">
        <v>0.112</v>
      </c>
      <c r="J72" s="123">
        <v>0.112</v>
      </c>
      <c r="K72" s="130"/>
    </row>
    <row r="73" spans="1:11" s="32" customFormat="1" ht="11.25" customHeight="1">
      <c r="A73" s="34" t="s">
        <v>56</v>
      </c>
      <c r="B73" s="29"/>
      <c r="C73" s="30">
        <v>330</v>
      </c>
      <c r="D73" s="30">
        <v>330</v>
      </c>
      <c r="E73" s="30">
        <v>230</v>
      </c>
      <c r="F73" s="31"/>
      <c r="G73" s="31"/>
      <c r="H73" s="123">
        <v>5.38</v>
      </c>
      <c r="I73" s="123">
        <v>5.6</v>
      </c>
      <c r="J73" s="123">
        <v>3.9</v>
      </c>
      <c r="K73" s="130"/>
    </row>
    <row r="74" spans="1:11" s="32" customFormat="1" ht="11.25" customHeight="1">
      <c r="A74" s="34" t="s">
        <v>57</v>
      </c>
      <c r="B74" s="29"/>
      <c r="C74" s="30">
        <v>5</v>
      </c>
      <c r="D74" s="30">
        <v>5</v>
      </c>
      <c r="E74" s="30">
        <v>5</v>
      </c>
      <c r="F74" s="31"/>
      <c r="G74" s="31"/>
      <c r="H74" s="123">
        <v>0.1</v>
      </c>
      <c r="I74" s="123">
        <v>0.1</v>
      </c>
      <c r="J74" s="123">
        <v>0.1</v>
      </c>
      <c r="K74" s="130"/>
    </row>
    <row r="75" spans="1:11" s="32" customFormat="1" ht="11.25" customHeight="1">
      <c r="A75" s="34" t="s">
        <v>58</v>
      </c>
      <c r="B75" s="29"/>
      <c r="C75" s="30">
        <v>21</v>
      </c>
      <c r="D75" s="30">
        <v>22</v>
      </c>
      <c r="E75" s="30">
        <v>23</v>
      </c>
      <c r="F75" s="31"/>
      <c r="G75" s="31"/>
      <c r="H75" s="123">
        <v>0.8075</v>
      </c>
      <c r="I75" s="123">
        <v>0.83175</v>
      </c>
      <c r="J75" s="123">
        <v>0.832</v>
      </c>
      <c r="K75" s="130"/>
    </row>
    <row r="76" spans="1:11" s="32" customFormat="1" ht="11.25" customHeight="1">
      <c r="A76" s="34" t="s">
        <v>59</v>
      </c>
      <c r="B76" s="29"/>
      <c r="C76" s="30">
        <v>45</v>
      </c>
      <c r="D76" s="30">
        <v>15</v>
      </c>
      <c r="E76" s="30">
        <v>72</v>
      </c>
      <c r="F76" s="31"/>
      <c r="G76" s="31"/>
      <c r="H76" s="123">
        <v>0.7</v>
      </c>
      <c r="I76" s="123">
        <v>0.5</v>
      </c>
      <c r="J76" s="123">
        <v>1.575</v>
      </c>
      <c r="K76" s="130"/>
    </row>
    <row r="77" spans="1:11" s="32" customFormat="1" ht="11.25" customHeight="1">
      <c r="A77" s="34" t="s">
        <v>60</v>
      </c>
      <c r="B77" s="29"/>
      <c r="C77" s="30">
        <v>2</v>
      </c>
      <c r="D77" s="30">
        <v>1</v>
      </c>
      <c r="E77" s="30"/>
      <c r="F77" s="31"/>
      <c r="G77" s="31"/>
      <c r="H77" s="123">
        <v>0.02</v>
      </c>
      <c r="I77" s="123">
        <v>0.015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40</v>
      </c>
      <c r="D78" s="30">
        <v>40</v>
      </c>
      <c r="E78" s="30">
        <v>45</v>
      </c>
      <c r="F78" s="31"/>
      <c r="G78" s="31"/>
      <c r="H78" s="123">
        <v>1</v>
      </c>
      <c r="I78" s="123">
        <v>1.192</v>
      </c>
      <c r="J78" s="123">
        <v>1.215</v>
      </c>
      <c r="K78" s="130"/>
    </row>
    <row r="79" spans="1:11" s="32" customFormat="1" ht="11.25" customHeight="1">
      <c r="A79" s="34" t="s">
        <v>62</v>
      </c>
      <c r="B79" s="29"/>
      <c r="C79" s="30">
        <v>60</v>
      </c>
      <c r="D79" s="30">
        <v>60</v>
      </c>
      <c r="E79" s="30">
        <v>142</v>
      </c>
      <c r="F79" s="31"/>
      <c r="G79" s="31"/>
      <c r="H79" s="123">
        <v>1.68</v>
      </c>
      <c r="I79" s="123">
        <v>1.68</v>
      </c>
      <c r="J79" s="123">
        <v>3.989</v>
      </c>
      <c r="K79" s="130"/>
    </row>
    <row r="80" spans="1:11" s="40" customFormat="1" ht="11.25" customHeight="1">
      <c r="A80" s="41" t="s">
        <v>63</v>
      </c>
      <c r="B80" s="36"/>
      <c r="C80" s="37">
        <v>510</v>
      </c>
      <c r="D80" s="37">
        <v>480</v>
      </c>
      <c r="E80" s="37">
        <v>524</v>
      </c>
      <c r="F80" s="38">
        <v>109.16666666666667</v>
      </c>
      <c r="G80" s="39"/>
      <c r="H80" s="124">
        <v>9.799499999999998</v>
      </c>
      <c r="I80" s="125">
        <v>10.030749999999998</v>
      </c>
      <c r="J80" s="125">
        <v>11.722999999999999</v>
      </c>
      <c r="K80" s="131">
        <v>116.87062283478306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53</v>
      </c>
      <c r="D82" s="30">
        <v>68</v>
      </c>
      <c r="E82" s="30">
        <v>67</v>
      </c>
      <c r="F82" s="31"/>
      <c r="G82" s="31"/>
      <c r="H82" s="123">
        <v>1.581</v>
      </c>
      <c r="I82" s="123">
        <v>1.547</v>
      </c>
      <c r="J82" s="123">
        <v>1.547</v>
      </c>
      <c r="K82" s="130"/>
    </row>
    <row r="83" spans="1:11" s="32" customFormat="1" ht="11.25" customHeight="1">
      <c r="A83" s="34" t="s">
        <v>65</v>
      </c>
      <c r="B83" s="29"/>
      <c r="C83" s="30">
        <v>90</v>
      </c>
      <c r="D83" s="30">
        <v>85</v>
      </c>
      <c r="E83" s="30">
        <v>86</v>
      </c>
      <c r="F83" s="31"/>
      <c r="G83" s="31"/>
      <c r="H83" s="123">
        <v>1.65</v>
      </c>
      <c r="I83" s="123">
        <v>1.571</v>
      </c>
      <c r="J83" s="123">
        <v>1.571</v>
      </c>
      <c r="K83" s="130"/>
    </row>
    <row r="84" spans="1:11" s="40" customFormat="1" ht="11.25" customHeight="1">
      <c r="A84" s="35" t="s">
        <v>66</v>
      </c>
      <c r="B84" s="36"/>
      <c r="C84" s="37">
        <v>143</v>
      </c>
      <c r="D84" s="37">
        <v>153</v>
      </c>
      <c r="E84" s="37">
        <v>153</v>
      </c>
      <c r="F84" s="38">
        <v>100</v>
      </c>
      <c r="G84" s="39"/>
      <c r="H84" s="124">
        <v>3.231</v>
      </c>
      <c r="I84" s="125">
        <v>3.118</v>
      </c>
      <c r="J84" s="125">
        <v>3.118</v>
      </c>
      <c r="K84" s="131">
        <v>100.00000000000001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2679</v>
      </c>
      <c r="D87" s="51">
        <v>2693</v>
      </c>
      <c r="E87" s="51">
        <v>2972</v>
      </c>
      <c r="F87" s="52">
        <f>IF(D87&gt;0,100*E87/D87,0)</f>
        <v>110.3601930932046</v>
      </c>
      <c r="G87" s="39"/>
      <c r="H87" s="128">
        <v>80.26749999999998</v>
      </c>
      <c r="I87" s="129">
        <v>81.49074999999999</v>
      </c>
      <c r="J87" s="129">
        <v>92.883</v>
      </c>
      <c r="K87" s="133">
        <f>IF(I87&gt;0,100*J87/I87,0)</f>
        <v>113.97980752416686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89" zoomScaleSheetLayoutView="89" zoomScalePageLayoutView="0" workbookViewId="0" topLeftCell="A56">
      <selection activeCell="K9" sqref="K9: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1730</v>
      </c>
      <c r="D9" s="30">
        <v>1209</v>
      </c>
      <c r="E9" s="30">
        <v>1209</v>
      </c>
      <c r="F9" s="31"/>
      <c r="G9" s="31"/>
      <c r="H9" s="123">
        <v>5.369</v>
      </c>
      <c r="I9" s="123">
        <v>4.44</v>
      </c>
      <c r="J9" s="123"/>
      <c r="K9" s="130"/>
    </row>
    <row r="10" spans="1:11" s="32" customFormat="1" ht="11.25" customHeight="1">
      <c r="A10" s="34" t="s">
        <v>8</v>
      </c>
      <c r="B10" s="29"/>
      <c r="C10" s="30">
        <v>3682</v>
      </c>
      <c r="D10" s="30">
        <v>1912</v>
      </c>
      <c r="E10" s="30">
        <v>1912</v>
      </c>
      <c r="F10" s="31"/>
      <c r="G10" s="31"/>
      <c r="H10" s="123">
        <v>9.822</v>
      </c>
      <c r="I10" s="123">
        <v>4.4958</v>
      </c>
      <c r="J10" s="123"/>
      <c r="K10" s="130"/>
    </row>
    <row r="11" spans="1:11" s="32" customFormat="1" ht="11.25" customHeight="1">
      <c r="A11" s="28" t="s">
        <v>9</v>
      </c>
      <c r="B11" s="29"/>
      <c r="C11" s="30">
        <v>8234</v>
      </c>
      <c r="D11" s="30">
        <v>6645</v>
      </c>
      <c r="E11" s="30">
        <v>6645</v>
      </c>
      <c r="F11" s="31"/>
      <c r="G11" s="31"/>
      <c r="H11" s="123">
        <v>26.76</v>
      </c>
      <c r="I11" s="123">
        <v>14.284</v>
      </c>
      <c r="J11" s="123"/>
      <c r="K11" s="130"/>
    </row>
    <row r="12" spans="1:11" s="32" customFormat="1" ht="11.25" customHeight="1">
      <c r="A12" s="34" t="s">
        <v>10</v>
      </c>
      <c r="B12" s="29"/>
      <c r="C12" s="30">
        <v>380</v>
      </c>
      <c r="D12" s="30">
        <v>230</v>
      </c>
      <c r="E12" s="30">
        <v>230</v>
      </c>
      <c r="F12" s="31"/>
      <c r="G12" s="31"/>
      <c r="H12" s="123">
        <v>0.97</v>
      </c>
      <c r="I12" s="123">
        <v>0.489</v>
      </c>
      <c r="J12" s="123"/>
      <c r="K12" s="130"/>
    </row>
    <row r="13" spans="1:11" s="40" customFormat="1" ht="11.25" customHeight="1">
      <c r="A13" s="35" t="s">
        <v>11</v>
      </c>
      <c r="B13" s="36"/>
      <c r="C13" s="37">
        <v>14026</v>
      </c>
      <c r="D13" s="37">
        <v>9996</v>
      </c>
      <c r="E13" s="37">
        <v>9996</v>
      </c>
      <c r="F13" s="38">
        <v>100</v>
      </c>
      <c r="G13" s="39"/>
      <c r="H13" s="124">
        <v>42.921</v>
      </c>
      <c r="I13" s="125">
        <v>23.7088</v>
      </c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>
        <v>42</v>
      </c>
      <c r="D15" s="37">
        <v>45</v>
      </c>
      <c r="E15" s="37">
        <v>45</v>
      </c>
      <c r="F15" s="38">
        <v>100</v>
      </c>
      <c r="G15" s="39"/>
      <c r="H15" s="124">
        <v>0.054</v>
      </c>
      <c r="I15" s="125">
        <v>0.054</v>
      </c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775</v>
      </c>
      <c r="D17" s="37">
        <v>775</v>
      </c>
      <c r="E17" s="37">
        <v>775</v>
      </c>
      <c r="F17" s="38">
        <v>100</v>
      </c>
      <c r="G17" s="39"/>
      <c r="H17" s="124">
        <v>1.55</v>
      </c>
      <c r="I17" s="125">
        <v>0.591</v>
      </c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23951</v>
      </c>
      <c r="F19" s="31"/>
      <c r="G19" s="31"/>
      <c r="H19" s="123">
        <v>161.295</v>
      </c>
      <c r="I19" s="123">
        <v>143.706</v>
      </c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>
        <v>25007</v>
      </c>
      <c r="D22" s="37">
        <v>23951</v>
      </c>
      <c r="E22" s="37">
        <v>23951</v>
      </c>
      <c r="F22" s="38">
        <v>100</v>
      </c>
      <c r="G22" s="39"/>
      <c r="H22" s="124">
        <v>161.295</v>
      </c>
      <c r="I22" s="125">
        <v>143.706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75405</v>
      </c>
      <c r="D24" s="37">
        <v>72878</v>
      </c>
      <c r="E24" s="37">
        <v>73500</v>
      </c>
      <c r="F24" s="38">
        <v>100.85348116029529</v>
      </c>
      <c r="G24" s="39"/>
      <c r="H24" s="124">
        <v>428.284</v>
      </c>
      <c r="I24" s="125">
        <v>347.544</v>
      </c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29500</v>
      </c>
      <c r="D26" s="37">
        <v>28000</v>
      </c>
      <c r="E26" s="37">
        <v>28000</v>
      </c>
      <c r="F26" s="38">
        <v>100</v>
      </c>
      <c r="G26" s="39"/>
      <c r="H26" s="124">
        <v>158</v>
      </c>
      <c r="I26" s="125">
        <v>95</v>
      </c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57373</v>
      </c>
      <c r="D28" s="30">
        <v>54055</v>
      </c>
      <c r="E28" s="30">
        <v>53250</v>
      </c>
      <c r="F28" s="31"/>
      <c r="G28" s="31"/>
      <c r="H28" s="123">
        <v>265.787</v>
      </c>
      <c r="I28" s="123">
        <v>219.242</v>
      </c>
      <c r="J28" s="123"/>
      <c r="K28" s="130"/>
    </row>
    <row r="29" spans="1:11" s="32" customFormat="1" ht="11.25" customHeight="1">
      <c r="A29" s="34" t="s">
        <v>21</v>
      </c>
      <c r="B29" s="29"/>
      <c r="C29" s="30">
        <v>41111</v>
      </c>
      <c r="D29" s="30">
        <v>37860</v>
      </c>
      <c r="E29" s="30">
        <v>37860</v>
      </c>
      <c r="F29" s="31"/>
      <c r="G29" s="31"/>
      <c r="H29" s="123">
        <v>90.923</v>
      </c>
      <c r="I29" s="123">
        <v>60.618</v>
      </c>
      <c r="J29" s="123"/>
      <c r="K29" s="130"/>
    </row>
    <row r="30" spans="1:11" s="32" customFormat="1" ht="11.25" customHeight="1">
      <c r="A30" s="34" t="s">
        <v>22</v>
      </c>
      <c r="B30" s="29"/>
      <c r="C30" s="30">
        <v>53613</v>
      </c>
      <c r="D30" s="30">
        <v>45300</v>
      </c>
      <c r="E30" s="30">
        <v>45000</v>
      </c>
      <c r="F30" s="31"/>
      <c r="G30" s="31"/>
      <c r="H30" s="123">
        <v>202.695</v>
      </c>
      <c r="I30" s="123">
        <v>115.31</v>
      </c>
      <c r="J30" s="123"/>
      <c r="K30" s="130"/>
    </row>
    <row r="31" spans="1:11" s="40" customFormat="1" ht="11.25" customHeight="1">
      <c r="A31" s="41" t="s">
        <v>23</v>
      </c>
      <c r="B31" s="36"/>
      <c r="C31" s="37">
        <v>152097</v>
      </c>
      <c r="D31" s="37">
        <v>137215</v>
      </c>
      <c r="E31" s="37">
        <v>136110</v>
      </c>
      <c r="F31" s="38">
        <v>99.19469445760303</v>
      </c>
      <c r="G31" s="39"/>
      <c r="H31" s="124">
        <v>559.405</v>
      </c>
      <c r="I31" s="125">
        <v>395.17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24900</v>
      </c>
      <c r="D33" s="30">
        <v>24900</v>
      </c>
      <c r="E33" s="30">
        <v>22050</v>
      </c>
      <c r="F33" s="31"/>
      <c r="G33" s="31"/>
      <c r="H33" s="123">
        <v>101</v>
      </c>
      <c r="I33" s="123">
        <v>86.824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13600</v>
      </c>
      <c r="D34" s="30">
        <v>11400</v>
      </c>
      <c r="E34" s="30">
        <v>11400</v>
      </c>
      <c r="F34" s="31"/>
      <c r="G34" s="31"/>
      <c r="H34" s="123">
        <v>54</v>
      </c>
      <c r="I34" s="123">
        <v>32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49200</v>
      </c>
      <c r="D35" s="30">
        <v>45000</v>
      </c>
      <c r="E35" s="30">
        <v>50000</v>
      </c>
      <c r="F35" s="31"/>
      <c r="G35" s="31"/>
      <c r="H35" s="123">
        <v>177</v>
      </c>
      <c r="I35" s="123">
        <v>140</v>
      </c>
      <c r="J35" s="123"/>
      <c r="K35" s="130"/>
    </row>
    <row r="36" spans="1:11" s="32" customFormat="1" ht="11.25" customHeight="1">
      <c r="A36" s="34" t="s">
        <v>27</v>
      </c>
      <c r="B36" s="29"/>
      <c r="C36" s="30">
        <v>6520</v>
      </c>
      <c r="D36" s="30">
        <v>6846</v>
      </c>
      <c r="E36" s="30">
        <v>6846</v>
      </c>
      <c r="F36" s="31"/>
      <c r="G36" s="31"/>
      <c r="H36" s="123">
        <v>26.08</v>
      </c>
      <c r="I36" s="123">
        <v>24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94220</v>
      </c>
      <c r="D37" s="37">
        <v>88146</v>
      </c>
      <c r="E37" s="37">
        <v>90296</v>
      </c>
      <c r="F37" s="38">
        <v>102.43913507135888</v>
      </c>
      <c r="G37" s="39"/>
      <c r="H37" s="124">
        <v>358.08</v>
      </c>
      <c r="I37" s="125">
        <v>282.824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4620</v>
      </c>
      <c r="D39" s="37">
        <v>5100</v>
      </c>
      <c r="E39" s="37">
        <v>5150</v>
      </c>
      <c r="F39" s="38">
        <v>100.98039215686275</v>
      </c>
      <c r="G39" s="39"/>
      <c r="H39" s="124">
        <v>7.8</v>
      </c>
      <c r="I39" s="125">
        <v>8.2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38910</v>
      </c>
      <c r="D41" s="30">
        <v>35781</v>
      </c>
      <c r="E41" s="30">
        <v>39000</v>
      </c>
      <c r="F41" s="31"/>
      <c r="G41" s="31"/>
      <c r="H41" s="123">
        <v>126.861</v>
      </c>
      <c r="I41" s="123">
        <v>27.589</v>
      </c>
      <c r="J41" s="123"/>
      <c r="K41" s="130"/>
    </row>
    <row r="42" spans="1:11" s="32" customFormat="1" ht="11.25" customHeight="1">
      <c r="A42" s="34" t="s">
        <v>31</v>
      </c>
      <c r="B42" s="29"/>
      <c r="C42" s="30">
        <v>231379</v>
      </c>
      <c r="D42" s="30">
        <v>219392</v>
      </c>
      <c r="E42" s="30">
        <v>216700</v>
      </c>
      <c r="F42" s="31"/>
      <c r="G42" s="31"/>
      <c r="H42" s="123">
        <v>1095.965</v>
      </c>
      <c r="I42" s="123">
        <v>590.404</v>
      </c>
      <c r="J42" s="123"/>
      <c r="K42" s="130"/>
    </row>
    <row r="43" spans="1:11" s="32" customFormat="1" ht="11.25" customHeight="1">
      <c r="A43" s="34" t="s">
        <v>32</v>
      </c>
      <c r="B43" s="29"/>
      <c r="C43" s="30">
        <v>58467</v>
      </c>
      <c r="D43" s="30">
        <v>61380</v>
      </c>
      <c r="E43" s="30">
        <v>67000</v>
      </c>
      <c r="F43" s="31"/>
      <c r="G43" s="31"/>
      <c r="H43" s="123">
        <v>290.579</v>
      </c>
      <c r="I43" s="123">
        <v>131.816</v>
      </c>
      <c r="J43" s="123"/>
      <c r="K43" s="130"/>
    </row>
    <row r="44" spans="1:11" s="32" customFormat="1" ht="11.25" customHeight="1">
      <c r="A44" s="34" t="s">
        <v>33</v>
      </c>
      <c r="B44" s="29"/>
      <c r="C44" s="30">
        <v>131877</v>
      </c>
      <c r="D44" s="30">
        <v>127661</v>
      </c>
      <c r="E44" s="30">
        <v>127000</v>
      </c>
      <c r="F44" s="31"/>
      <c r="G44" s="31"/>
      <c r="H44" s="123">
        <v>620.342</v>
      </c>
      <c r="I44" s="123">
        <v>193.195</v>
      </c>
      <c r="J44" s="123"/>
      <c r="K44" s="130"/>
    </row>
    <row r="45" spans="1:11" s="32" customFormat="1" ht="11.25" customHeight="1">
      <c r="A45" s="34" t="s">
        <v>34</v>
      </c>
      <c r="B45" s="29"/>
      <c r="C45" s="30">
        <v>75219</v>
      </c>
      <c r="D45" s="30">
        <v>59990</v>
      </c>
      <c r="E45" s="30">
        <v>72000</v>
      </c>
      <c r="F45" s="31"/>
      <c r="G45" s="31"/>
      <c r="H45" s="123">
        <v>303.698</v>
      </c>
      <c r="I45" s="123">
        <v>79.834</v>
      </c>
      <c r="J45" s="123"/>
      <c r="K45" s="130"/>
    </row>
    <row r="46" spans="1:11" s="32" customFormat="1" ht="11.25" customHeight="1">
      <c r="A46" s="34" t="s">
        <v>35</v>
      </c>
      <c r="B46" s="29"/>
      <c r="C46" s="30">
        <v>74477</v>
      </c>
      <c r="D46" s="30">
        <v>74319</v>
      </c>
      <c r="E46" s="30">
        <v>73870</v>
      </c>
      <c r="F46" s="31"/>
      <c r="G46" s="31"/>
      <c r="H46" s="123">
        <v>246.303</v>
      </c>
      <c r="I46" s="123">
        <v>78.788</v>
      </c>
      <c r="J46" s="123"/>
      <c r="K46" s="130"/>
    </row>
    <row r="47" spans="1:11" s="32" customFormat="1" ht="11.25" customHeight="1">
      <c r="A47" s="34" t="s">
        <v>36</v>
      </c>
      <c r="B47" s="29"/>
      <c r="C47" s="30">
        <v>108161</v>
      </c>
      <c r="D47" s="30">
        <v>96081</v>
      </c>
      <c r="E47" s="30">
        <v>94000</v>
      </c>
      <c r="F47" s="31"/>
      <c r="G47" s="31"/>
      <c r="H47" s="123">
        <v>419.148</v>
      </c>
      <c r="I47" s="123">
        <v>172.691</v>
      </c>
      <c r="J47" s="123"/>
      <c r="K47" s="130"/>
    </row>
    <row r="48" spans="1:11" s="32" customFormat="1" ht="11.25" customHeight="1">
      <c r="A48" s="34" t="s">
        <v>37</v>
      </c>
      <c r="B48" s="29"/>
      <c r="C48" s="30">
        <v>109184</v>
      </c>
      <c r="D48" s="30">
        <v>105465</v>
      </c>
      <c r="E48" s="30">
        <v>94500</v>
      </c>
      <c r="F48" s="31"/>
      <c r="G48" s="31"/>
      <c r="H48" s="123">
        <v>541.77</v>
      </c>
      <c r="I48" s="123">
        <v>127.875</v>
      </c>
      <c r="J48" s="123"/>
      <c r="K48" s="130"/>
    </row>
    <row r="49" spans="1:11" s="32" customFormat="1" ht="11.25" customHeight="1">
      <c r="A49" s="34" t="s">
        <v>38</v>
      </c>
      <c r="B49" s="29"/>
      <c r="C49" s="30">
        <v>72574</v>
      </c>
      <c r="D49" s="30">
        <v>70529</v>
      </c>
      <c r="E49" s="30">
        <v>56100</v>
      </c>
      <c r="F49" s="31"/>
      <c r="G49" s="31"/>
      <c r="H49" s="123">
        <v>314.479</v>
      </c>
      <c r="I49" s="123">
        <v>83.814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900248</v>
      </c>
      <c r="D50" s="37">
        <v>850598</v>
      </c>
      <c r="E50" s="37">
        <v>840170</v>
      </c>
      <c r="F50" s="38">
        <v>98.77403897023035</v>
      </c>
      <c r="G50" s="39"/>
      <c r="H50" s="124">
        <v>3959.1449999999995</v>
      </c>
      <c r="I50" s="125">
        <v>1486.006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26391</v>
      </c>
      <c r="D52" s="37">
        <v>24158</v>
      </c>
      <c r="E52" s="37">
        <v>24158</v>
      </c>
      <c r="F52" s="38">
        <v>100</v>
      </c>
      <c r="G52" s="39"/>
      <c r="H52" s="124">
        <v>70.554</v>
      </c>
      <c r="I52" s="125">
        <v>64.283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72070</v>
      </c>
      <c r="D54" s="30">
        <v>64268</v>
      </c>
      <c r="E54" s="30">
        <v>64000</v>
      </c>
      <c r="F54" s="31"/>
      <c r="G54" s="31"/>
      <c r="H54" s="123">
        <v>221.754</v>
      </c>
      <c r="I54" s="123">
        <v>173.605</v>
      </c>
      <c r="J54" s="123"/>
      <c r="K54" s="130"/>
    </row>
    <row r="55" spans="1:11" s="32" customFormat="1" ht="11.25" customHeight="1">
      <c r="A55" s="34" t="s">
        <v>42</v>
      </c>
      <c r="B55" s="29"/>
      <c r="C55" s="30">
        <v>52525</v>
      </c>
      <c r="D55" s="30">
        <v>39000</v>
      </c>
      <c r="E55" s="30">
        <v>39820</v>
      </c>
      <c r="F55" s="31"/>
      <c r="G55" s="31"/>
      <c r="H55" s="123">
        <v>93.337</v>
      </c>
      <c r="I55" s="123">
        <v>74.1</v>
      </c>
      <c r="J55" s="123"/>
      <c r="K55" s="130"/>
    </row>
    <row r="56" spans="1:11" s="32" customFormat="1" ht="11.25" customHeight="1">
      <c r="A56" s="34" t="s">
        <v>43</v>
      </c>
      <c r="B56" s="29"/>
      <c r="C56" s="30">
        <v>49000</v>
      </c>
      <c r="D56" s="30">
        <v>38766</v>
      </c>
      <c r="E56" s="30">
        <v>36750</v>
      </c>
      <c r="F56" s="31"/>
      <c r="G56" s="31"/>
      <c r="H56" s="123">
        <v>109</v>
      </c>
      <c r="I56" s="123">
        <v>90.436</v>
      </c>
      <c r="J56" s="123"/>
      <c r="K56" s="130"/>
    </row>
    <row r="57" spans="1:11" s="32" customFormat="1" ht="11.25" customHeight="1">
      <c r="A57" s="34" t="s">
        <v>44</v>
      </c>
      <c r="B57" s="29"/>
      <c r="C57" s="30">
        <v>66720</v>
      </c>
      <c r="D57" s="30">
        <v>58266</v>
      </c>
      <c r="E57" s="30">
        <v>58266</v>
      </c>
      <c r="F57" s="31"/>
      <c r="G57" s="31"/>
      <c r="H57" s="123">
        <v>266.88</v>
      </c>
      <c r="I57" s="123">
        <v>147.921</v>
      </c>
      <c r="J57" s="123"/>
      <c r="K57" s="130"/>
    </row>
    <row r="58" spans="1:11" s="32" customFormat="1" ht="11.25" customHeight="1">
      <c r="A58" s="34" t="s">
        <v>45</v>
      </c>
      <c r="B58" s="29"/>
      <c r="C58" s="30">
        <v>53814</v>
      </c>
      <c r="D58" s="30">
        <v>46711</v>
      </c>
      <c r="E58" s="30">
        <v>46601</v>
      </c>
      <c r="F58" s="31"/>
      <c r="G58" s="31"/>
      <c r="H58" s="123">
        <v>114.952</v>
      </c>
      <c r="I58" s="123">
        <v>58.966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294129</v>
      </c>
      <c r="D59" s="37">
        <v>247011</v>
      </c>
      <c r="E59" s="37">
        <v>245437</v>
      </c>
      <c r="F59" s="38">
        <v>99.36278141459287</v>
      </c>
      <c r="G59" s="39"/>
      <c r="H59" s="124">
        <v>805.923</v>
      </c>
      <c r="I59" s="125">
        <v>545.0279999999999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1400</v>
      </c>
      <c r="D61" s="30">
        <v>1200</v>
      </c>
      <c r="E61" s="30">
        <v>711</v>
      </c>
      <c r="F61" s="31"/>
      <c r="G61" s="31"/>
      <c r="H61" s="123">
        <v>2.32</v>
      </c>
      <c r="I61" s="123">
        <v>2.85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1040</v>
      </c>
      <c r="D62" s="30">
        <v>890</v>
      </c>
      <c r="E62" s="30">
        <v>890</v>
      </c>
      <c r="F62" s="31"/>
      <c r="G62" s="31"/>
      <c r="H62" s="123">
        <v>2.011</v>
      </c>
      <c r="I62" s="123">
        <v>1.573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2456</v>
      </c>
      <c r="D63" s="30">
        <v>2070.7349775784755</v>
      </c>
      <c r="E63" s="30">
        <v>2210</v>
      </c>
      <c r="F63" s="31"/>
      <c r="G63" s="31"/>
      <c r="H63" s="123">
        <v>1.8077176062965084</v>
      </c>
      <c r="I63" s="123">
        <v>4.49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4896</v>
      </c>
      <c r="D64" s="37">
        <v>4160.734977578475</v>
      </c>
      <c r="E64" s="37">
        <v>3811</v>
      </c>
      <c r="F64" s="38">
        <v>91.59439427257107</v>
      </c>
      <c r="G64" s="39"/>
      <c r="H64" s="124">
        <v>6.138717606296508</v>
      </c>
      <c r="I64" s="125">
        <v>8.913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4366</v>
      </c>
      <c r="D66" s="37">
        <v>7872</v>
      </c>
      <c r="E66" s="37">
        <v>7872</v>
      </c>
      <c r="F66" s="38">
        <v>100</v>
      </c>
      <c r="G66" s="39"/>
      <c r="H66" s="124">
        <v>5.304</v>
      </c>
      <c r="I66" s="125">
        <v>8.659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64500</v>
      </c>
      <c r="D68" s="30">
        <v>51800</v>
      </c>
      <c r="E68" s="30">
        <v>52000</v>
      </c>
      <c r="F68" s="31"/>
      <c r="G68" s="31"/>
      <c r="H68" s="123">
        <v>130</v>
      </c>
      <c r="I68" s="123">
        <v>126</v>
      </c>
      <c r="J68" s="123"/>
      <c r="K68" s="130"/>
    </row>
    <row r="69" spans="1:11" s="32" customFormat="1" ht="11.25" customHeight="1">
      <c r="A69" s="34" t="s">
        <v>53</v>
      </c>
      <c r="B69" s="29"/>
      <c r="C69" s="30">
        <v>4350</v>
      </c>
      <c r="D69" s="30">
        <v>4000</v>
      </c>
      <c r="E69" s="30">
        <v>4000</v>
      </c>
      <c r="F69" s="31"/>
      <c r="G69" s="31"/>
      <c r="H69" s="123">
        <v>7</v>
      </c>
      <c r="I69" s="123">
        <v>6.7</v>
      </c>
      <c r="J69" s="123"/>
      <c r="K69" s="130"/>
    </row>
    <row r="70" spans="1:11" s="40" customFormat="1" ht="11.25" customHeight="1">
      <c r="A70" s="35" t="s">
        <v>54</v>
      </c>
      <c r="B70" s="36"/>
      <c r="C70" s="37">
        <v>68850</v>
      </c>
      <c r="D70" s="37">
        <v>55800</v>
      </c>
      <c r="E70" s="37">
        <v>56000</v>
      </c>
      <c r="F70" s="38">
        <v>100.3584229390681</v>
      </c>
      <c r="G70" s="39"/>
      <c r="H70" s="124">
        <v>137</v>
      </c>
      <c r="I70" s="125">
        <v>132.7</v>
      </c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2653</v>
      </c>
      <c r="D72" s="30">
        <v>2740</v>
      </c>
      <c r="E72" s="30">
        <v>2862</v>
      </c>
      <c r="F72" s="31"/>
      <c r="G72" s="31"/>
      <c r="H72" s="123">
        <v>0.598</v>
      </c>
      <c r="I72" s="123">
        <v>2.916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9715</v>
      </c>
      <c r="D73" s="30">
        <v>9751</v>
      </c>
      <c r="E73" s="30">
        <v>9794</v>
      </c>
      <c r="F73" s="31"/>
      <c r="G73" s="31"/>
      <c r="H73" s="123">
        <v>24.2875</v>
      </c>
      <c r="I73" s="123">
        <v>31.846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22358</v>
      </c>
      <c r="D74" s="30">
        <v>14310</v>
      </c>
      <c r="E74" s="30">
        <v>14330</v>
      </c>
      <c r="F74" s="31"/>
      <c r="G74" s="31"/>
      <c r="H74" s="123">
        <v>42.257</v>
      </c>
      <c r="I74" s="123">
        <v>45.22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10355.646</v>
      </c>
      <c r="D75" s="30">
        <v>7871</v>
      </c>
      <c r="E75" s="30">
        <v>7871</v>
      </c>
      <c r="F75" s="31"/>
      <c r="G75" s="31"/>
      <c r="H75" s="123">
        <v>16.09504051283195</v>
      </c>
      <c r="I75" s="123">
        <v>15.833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4046</v>
      </c>
      <c r="D76" s="30">
        <v>3903</v>
      </c>
      <c r="E76" s="30">
        <v>3903</v>
      </c>
      <c r="F76" s="31"/>
      <c r="G76" s="31"/>
      <c r="H76" s="123">
        <v>12.259</v>
      </c>
      <c r="I76" s="123">
        <v>17.564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2547</v>
      </c>
      <c r="D77" s="30">
        <v>1750</v>
      </c>
      <c r="E77" s="30">
        <v>1732</v>
      </c>
      <c r="F77" s="31"/>
      <c r="G77" s="31"/>
      <c r="H77" s="123">
        <v>5.353</v>
      </c>
      <c r="I77" s="123">
        <v>5.164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4971</v>
      </c>
      <c r="D78" s="30">
        <v>4325</v>
      </c>
      <c r="E78" s="30">
        <v>4300</v>
      </c>
      <c r="F78" s="31"/>
      <c r="G78" s="31"/>
      <c r="H78" s="123">
        <v>10.34</v>
      </c>
      <c r="I78" s="123">
        <v>10.164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48845</v>
      </c>
      <c r="D79" s="30">
        <v>46621</v>
      </c>
      <c r="E79" s="30">
        <v>41686</v>
      </c>
      <c r="F79" s="31"/>
      <c r="G79" s="31"/>
      <c r="H79" s="123">
        <v>100.505</v>
      </c>
      <c r="I79" s="123">
        <v>157.377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105490.64600000001</v>
      </c>
      <c r="D80" s="37">
        <v>91271</v>
      </c>
      <c r="E80" s="37">
        <v>86478</v>
      </c>
      <c r="F80" s="38">
        <v>94.74860580030897</v>
      </c>
      <c r="G80" s="39"/>
      <c r="H80" s="124">
        <v>211.69454051283194</v>
      </c>
      <c r="I80" s="125">
        <v>286.084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109</v>
      </c>
      <c r="D82" s="30">
        <v>120</v>
      </c>
      <c r="E82" s="30">
        <v>120</v>
      </c>
      <c r="F82" s="31"/>
      <c r="G82" s="31"/>
      <c r="H82" s="123">
        <v>0.163</v>
      </c>
      <c r="I82" s="123">
        <v>0.181</v>
      </c>
      <c r="J82" s="123"/>
      <c r="K82" s="130"/>
    </row>
    <row r="83" spans="1:11" s="32" customFormat="1" ht="11.25" customHeight="1">
      <c r="A83" s="34" t="s">
        <v>65</v>
      </c>
      <c r="B83" s="29"/>
      <c r="C83" s="30">
        <v>190</v>
      </c>
      <c r="D83" s="30">
        <v>170</v>
      </c>
      <c r="E83" s="30">
        <v>170</v>
      </c>
      <c r="F83" s="31"/>
      <c r="G83" s="31"/>
      <c r="H83" s="123">
        <v>0.19</v>
      </c>
      <c r="I83" s="123">
        <v>0.173</v>
      </c>
      <c r="J83" s="123"/>
      <c r="K83" s="130"/>
    </row>
    <row r="84" spans="1:11" s="40" customFormat="1" ht="11.25" customHeight="1">
      <c r="A84" s="35" t="s">
        <v>66</v>
      </c>
      <c r="B84" s="36"/>
      <c r="C84" s="37">
        <v>299</v>
      </c>
      <c r="D84" s="37">
        <v>290</v>
      </c>
      <c r="E84" s="37">
        <v>290</v>
      </c>
      <c r="F84" s="38">
        <v>100</v>
      </c>
      <c r="G84" s="39"/>
      <c r="H84" s="124">
        <v>0.353</v>
      </c>
      <c r="I84" s="125">
        <v>0.354</v>
      </c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1800361.646</v>
      </c>
      <c r="D87" s="51">
        <v>1647266.7349775785</v>
      </c>
      <c r="E87" s="51">
        <v>1632039</v>
      </c>
      <c r="F87" s="52">
        <f>IF(D87&gt;0,100*E87/D87,0)</f>
        <v>99.07557563968012</v>
      </c>
      <c r="G87" s="39"/>
      <c r="H87" s="128">
        <v>6913.501258119128</v>
      </c>
      <c r="I87" s="129">
        <v>3828.8247999999994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88" zoomScaleSheetLayoutView="88" zoomScalePageLayoutView="0" workbookViewId="0" topLeftCell="A49">
      <selection activeCell="F88" sqref="F88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/>
      <c r="I31" s="125"/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/>
      <c r="I37" s="125"/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>
        <v>0.08</v>
      </c>
      <c r="I39" s="125">
        <v>0.075</v>
      </c>
      <c r="J39" s="125">
        <v>0.06</v>
      </c>
      <c r="K39" s="131">
        <v>80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/>
      <c r="I50" s="125"/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>
        <v>6.531</v>
      </c>
      <c r="I61" s="123">
        <v>6.572</v>
      </c>
      <c r="J61" s="123">
        <v>7.57</v>
      </c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>
        <v>0.325</v>
      </c>
      <c r="I62" s="123">
        <v>0.29</v>
      </c>
      <c r="J62" s="123">
        <v>0.415</v>
      </c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>
        <v>13.065</v>
      </c>
      <c r="I63" s="123">
        <v>15.399</v>
      </c>
      <c r="J63" s="123">
        <v>17.699</v>
      </c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>
        <v>19.921</v>
      </c>
      <c r="I64" s="125">
        <v>22.261</v>
      </c>
      <c r="J64" s="125">
        <v>25.684</v>
      </c>
      <c r="K64" s="131">
        <v>115.37666771483762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>
        <v>28.578</v>
      </c>
      <c r="I66" s="125">
        <v>26.5</v>
      </c>
      <c r="J66" s="125">
        <v>21</v>
      </c>
      <c r="K66" s="131">
        <v>79.24528301886792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>
        <v>1.081</v>
      </c>
      <c r="I72" s="123">
        <v>1.106</v>
      </c>
      <c r="J72" s="123">
        <v>1.171</v>
      </c>
      <c r="K72" s="130"/>
    </row>
    <row r="73" spans="1:11" s="32" customFormat="1" ht="11.25" customHeight="1">
      <c r="A73" s="34" t="s">
        <v>56</v>
      </c>
      <c r="B73" s="29"/>
      <c r="C73" s="30"/>
      <c r="D73" s="30"/>
      <c r="E73" s="30"/>
      <c r="F73" s="31"/>
      <c r="G73" s="31"/>
      <c r="H73" s="123">
        <v>3.99</v>
      </c>
      <c r="I73" s="123">
        <v>5.929</v>
      </c>
      <c r="J73" s="123">
        <v>5.172</v>
      </c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>
        <v>1.925</v>
      </c>
      <c r="I74" s="123">
        <v>2.202</v>
      </c>
      <c r="J74" s="123">
        <v>2.019</v>
      </c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>
        <v>0.027</v>
      </c>
      <c r="I75" s="123">
        <v>0.066</v>
      </c>
      <c r="J75" s="123">
        <v>0.066</v>
      </c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>
        <v>2.353</v>
      </c>
      <c r="I76" s="123">
        <v>4.242</v>
      </c>
      <c r="J76" s="123">
        <v>4</v>
      </c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>
        <v>1.05</v>
      </c>
      <c r="I78" s="123">
        <v>0.735</v>
      </c>
      <c r="J78" s="123">
        <v>1.142</v>
      </c>
      <c r="K78" s="130"/>
    </row>
    <row r="79" spans="1:11" s="32" customFormat="1" ht="11.25" customHeight="1">
      <c r="A79" s="34" t="s">
        <v>62</v>
      </c>
      <c r="B79" s="29"/>
      <c r="C79" s="30"/>
      <c r="D79" s="30"/>
      <c r="E79" s="30"/>
      <c r="F79" s="31"/>
      <c r="G79" s="31"/>
      <c r="H79" s="123">
        <v>9.333</v>
      </c>
      <c r="I79" s="123">
        <v>10.069</v>
      </c>
      <c r="J79" s="123">
        <v>8.63</v>
      </c>
      <c r="K79" s="130"/>
    </row>
    <row r="80" spans="1:11" s="40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24">
        <v>19.759</v>
      </c>
      <c r="I80" s="125">
        <v>24.349000000000004</v>
      </c>
      <c r="J80" s="125">
        <v>22.200000000000003</v>
      </c>
      <c r="K80" s="131">
        <v>91.17417553082262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>
        <v>0.074</v>
      </c>
      <c r="I82" s="123">
        <v>0.108</v>
      </c>
      <c r="J82" s="123">
        <v>0.108</v>
      </c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>
        <v>0.074</v>
      </c>
      <c r="I84" s="125">
        <v>0.108</v>
      </c>
      <c r="J84" s="125">
        <v>0.108</v>
      </c>
      <c r="K84" s="131">
        <v>100.00000000000001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128">
        <v>68.41199999999999</v>
      </c>
      <c r="I87" s="129">
        <v>73.293</v>
      </c>
      <c r="J87" s="129">
        <v>69.052</v>
      </c>
      <c r="K87" s="133">
        <f>IF(I87&gt;0,100*J87/I87,0)</f>
        <v>94.21363568144298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89" zoomScaleSheetLayoutView="89" zoomScalePageLayoutView="0" workbookViewId="0" topLeftCell="A47">
      <selection activeCell="F88" sqref="F88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/>
      <c r="I31" s="125"/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>
        <v>5</v>
      </c>
      <c r="I36" s="123">
        <v>5.225</v>
      </c>
      <c r="J36" s="123">
        <v>6.2</v>
      </c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>
        <v>5</v>
      </c>
      <c r="I37" s="125">
        <v>5.225</v>
      </c>
      <c r="J37" s="125">
        <v>6.2</v>
      </c>
      <c r="K37" s="131">
        <v>118.66028708133972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/>
      <c r="I39" s="125"/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/>
      <c r="I50" s="125"/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>
        <v>4.5</v>
      </c>
      <c r="I61" s="123">
        <v>7.105</v>
      </c>
      <c r="J61" s="123">
        <v>5.654</v>
      </c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>
        <v>1.795</v>
      </c>
      <c r="I62" s="123">
        <v>2.612</v>
      </c>
      <c r="J62" s="123">
        <v>1.379</v>
      </c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>
        <v>90.052</v>
      </c>
      <c r="I63" s="123">
        <v>179.449</v>
      </c>
      <c r="J63" s="123">
        <v>123.081</v>
      </c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>
        <v>96.34700000000001</v>
      </c>
      <c r="I64" s="125">
        <v>189.16600000000003</v>
      </c>
      <c r="J64" s="125">
        <v>130.114</v>
      </c>
      <c r="K64" s="131">
        <v>68.78297368448874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>
        <v>1.44</v>
      </c>
      <c r="I66" s="125">
        <v>2</v>
      </c>
      <c r="J66" s="125">
        <v>1.3</v>
      </c>
      <c r="K66" s="131">
        <v>65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>
        <v>1.357</v>
      </c>
      <c r="I72" s="123">
        <v>1.238</v>
      </c>
      <c r="J72" s="123">
        <v>1.002</v>
      </c>
      <c r="K72" s="130"/>
    </row>
    <row r="73" spans="1:11" s="32" customFormat="1" ht="11.25" customHeight="1">
      <c r="A73" s="34" t="s">
        <v>56</v>
      </c>
      <c r="B73" s="29"/>
      <c r="C73" s="30"/>
      <c r="D73" s="30"/>
      <c r="E73" s="30"/>
      <c r="F73" s="31"/>
      <c r="G73" s="31"/>
      <c r="H73" s="123">
        <v>0.794</v>
      </c>
      <c r="I73" s="123">
        <v>1.343</v>
      </c>
      <c r="J73" s="123">
        <v>1</v>
      </c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>
        <v>0.072</v>
      </c>
      <c r="I74" s="123">
        <v>0.08</v>
      </c>
      <c r="J74" s="123">
        <v>0.065</v>
      </c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>
        <v>9.572</v>
      </c>
      <c r="I76" s="123">
        <v>6.938</v>
      </c>
      <c r="J76" s="123">
        <v>6.898</v>
      </c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>
        <v>0.364</v>
      </c>
      <c r="I78" s="123">
        <v>0.502</v>
      </c>
      <c r="J78" s="123">
        <v>0.742</v>
      </c>
      <c r="K78" s="130"/>
    </row>
    <row r="79" spans="1:11" s="32" customFormat="1" ht="11.25" customHeight="1">
      <c r="A79" s="34" t="s">
        <v>62</v>
      </c>
      <c r="B79" s="29"/>
      <c r="C79" s="30"/>
      <c r="D79" s="30"/>
      <c r="E79" s="30"/>
      <c r="F79" s="31"/>
      <c r="G79" s="31"/>
      <c r="H79" s="123">
        <v>2.18</v>
      </c>
      <c r="I79" s="123">
        <v>7.147</v>
      </c>
      <c r="J79" s="123">
        <v>2.767</v>
      </c>
      <c r="K79" s="130"/>
    </row>
    <row r="80" spans="1:11" s="40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24">
        <v>14.338999999999999</v>
      </c>
      <c r="I80" s="125">
        <v>17.248</v>
      </c>
      <c r="J80" s="125">
        <v>12.474</v>
      </c>
      <c r="K80" s="131">
        <v>72.32142857142857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>
        <v>0.213</v>
      </c>
      <c r="I82" s="123">
        <v>0.218</v>
      </c>
      <c r="J82" s="123">
        <v>0.212</v>
      </c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>
        <v>0.147</v>
      </c>
      <c r="I83" s="123">
        <v>0.16</v>
      </c>
      <c r="J83" s="123">
        <v>0.186</v>
      </c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>
        <v>0.36</v>
      </c>
      <c r="I84" s="125">
        <v>0.378</v>
      </c>
      <c r="J84" s="125">
        <v>0.398</v>
      </c>
      <c r="K84" s="131">
        <v>105.2910052910053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128">
        <v>117.486</v>
      </c>
      <c r="I87" s="129">
        <v>214.017</v>
      </c>
      <c r="J87" s="129">
        <v>150.486</v>
      </c>
      <c r="K87" s="133">
        <f>IF(I87&gt;0,100*J87/I87,0)</f>
        <v>70.31497497862318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4" zoomScaleSheetLayoutView="94" zoomScalePageLayoutView="0" workbookViewId="0" topLeftCell="A49">
      <selection activeCell="J76" sqref="J76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/>
      <c r="I31" s="125"/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>
        <v>108</v>
      </c>
      <c r="I36" s="123">
        <v>110.2</v>
      </c>
      <c r="J36" s="123">
        <v>120</v>
      </c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>
        <v>108</v>
      </c>
      <c r="I37" s="125">
        <v>110.2</v>
      </c>
      <c r="J37" s="125">
        <v>120</v>
      </c>
      <c r="K37" s="131">
        <v>108.8929219600726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>
        <v>1.3</v>
      </c>
      <c r="I39" s="125">
        <v>0.87</v>
      </c>
      <c r="J39" s="125">
        <v>0.79</v>
      </c>
      <c r="K39" s="131">
        <v>90.80459770114942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/>
      <c r="I50" s="125"/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>
        <v>39.852</v>
      </c>
      <c r="I61" s="123">
        <v>55.683</v>
      </c>
      <c r="J61" s="123">
        <v>38.75</v>
      </c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>
        <v>493.576</v>
      </c>
      <c r="I62" s="123">
        <v>587.278</v>
      </c>
      <c r="J62" s="123">
        <v>423.409</v>
      </c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>
        <v>405.079</v>
      </c>
      <c r="I63" s="123">
        <v>550.239</v>
      </c>
      <c r="J63" s="123">
        <v>381.453</v>
      </c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>
        <v>938.5070000000001</v>
      </c>
      <c r="I64" s="125">
        <v>1193.2</v>
      </c>
      <c r="J64" s="125">
        <v>843.612</v>
      </c>
      <c r="K64" s="131">
        <v>70.70164264163593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>
        <v>79.025</v>
      </c>
      <c r="I66" s="125">
        <v>78.65</v>
      </c>
      <c r="J66" s="125">
        <v>82</v>
      </c>
      <c r="K66" s="131">
        <v>104.25937698664971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>
        <v>48.054</v>
      </c>
      <c r="I72" s="123">
        <v>42.843</v>
      </c>
      <c r="J72" s="123">
        <v>38.446</v>
      </c>
      <c r="K72" s="130"/>
    </row>
    <row r="73" spans="1:11" s="32" customFormat="1" ht="11.25" customHeight="1">
      <c r="A73" s="34" t="s">
        <v>56</v>
      </c>
      <c r="B73" s="29"/>
      <c r="C73" s="30"/>
      <c r="D73" s="30"/>
      <c r="E73" s="30"/>
      <c r="F73" s="31"/>
      <c r="G73" s="31"/>
      <c r="H73" s="123">
        <v>0.2639</v>
      </c>
      <c r="I73" s="123">
        <v>3.432</v>
      </c>
      <c r="J73" s="123">
        <v>3.573</v>
      </c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>
        <v>6.046</v>
      </c>
      <c r="I74" s="123">
        <v>5.011</v>
      </c>
      <c r="J74" s="123">
        <v>2.893</v>
      </c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>
        <v>0.178</v>
      </c>
      <c r="I75" s="123">
        <v>0.232</v>
      </c>
      <c r="J75" s="123">
        <v>0.232</v>
      </c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>
        <v>112.011</v>
      </c>
      <c r="I76" s="123">
        <v>68.234</v>
      </c>
      <c r="J76" s="123">
        <v>102.736</v>
      </c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>
        <v>9.675</v>
      </c>
      <c r="I78" s="123">
        <v>16.657</v>
      </c>
      <c r="J78" s="123">
        <v>21.56</v>
      </c>
      <c r="K78" s="130"/>
    </row>
    <row r="79" spans="1:11" s="32" customFormat="1" ht="11.25" customHeight="1">
      <c r="A79" s="34" t="s">
        <v>62</v>
      </c>
      <c r="B79" s="29"/>
      <c r="C79" s="30"/>
      <c r="D79" s="30"/>
      <c r="E79" s="30"/>
      <c r="F79" s="31"/>
      <c r="G79" s="31"/>
      <c r="H79" s="123">
        <v>50.068</v>
      </c>
      <c r="I79" s="123">
        <v>24.478</v>
      </c>
      <c r="J79" s="123">
        <v>39.127</v>
      </c>
      <c r="K79" s="130"/>
    </row>
    <row r="80" spans="1:11" s="40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24">
        <v>226.29590000000002</v>
      </c>
      <c r="I80" s="125">
        <v>160.88700000000003</v>
      </c>
      <c r="J80" s="125">
        <v>208.567</v>
      </c>
      <c r="K80" s="131">
        <v>129.63570704904683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>
        <v>0.179</v>
      </c>
      <c r="I82" s="123">
        <v>0.179</v>
      </c>
      <c r="J82" s="123">
        <v>0.186</v>
      </c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>
        <v>0.071</v>
      </c>
      <c r="I83" s="123">
        <v>0.075</v>
      </c>
      <c r="J83" s="123">
        <v>0.075</v>
      </c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>
        <v>0.25</v>
      </c>
      <c r="I84" s="125">
        <v>0.254</v>
      </c>
      <c r="J84" s="125">
        <v>0.261</v>
      </c>
      <c r="K84" s="131">
        <v>102.75590551181102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128">
        <v>1353.3779000000002</v>
      </c>
      <c r="I87" s="129">
        <v>1544.061</v>
      </c>
      <c r="J87" s="129">
        <v>1255.23</v>
      </c>
      <c r="K87" s="133">
        <f>IF(I87&gt;0,100*J87/I87,0)</f>
        <v>81.29406804523914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2" zoomScaleSheetLayoutView="92" zoomScalePageLayoutView="0" workbookViewId="0" topLeftCell="A49">
      <selection activeCell="J87" sqref="J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/>
      <c r="I31" s="125"/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>
        <v>0.02</v>
      </c>
      <c r="I33" s="123">
        <v>0.018</v>
      </c>
      <c r="J33" s="123">
        <v>0.02</v>
      </c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>
        <v>7</v>
      </c>
      <c r="I36" s="123">
        <v>13.9</v>
      </c>
      <c r="J36" s="123">
        <v>13.9</v>
      </c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>
        <v>7.02</v>
      </c>
      <c r="I37" s="125">
        <v>13.918000000000001</v>
      </c>
      <c r="J37" s="125">
        <v>13.92</v>
      </c>
      <c r="K37" s="131">
        <v>100.01436988072999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>
        <v>0.5</v>
      </c>
      <c r="I39" s="125">
        <v>0.4</v>
      </c>
      <c r="J39" s="125">
        <v>0.325</v>
      </c>
      <c r="K39" s="131">
        <v>81.25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/>
      <c r="I50" s="125"/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>
        <v>69.688</v>
      </c>
      <c r="I61" s="123">
        <v>74.592</v>
      </c>
      <c r="J61" s="123">
        <v>65.928</v>
      </c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>
        <v>54.276</v>
      </c>
      <c r="I62" s="123">
        <v>70.691</v>
      </c>
      <c r="J62" s="123">
        <v>77.524</v>
      </c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>
        <v>226.188</v>
      </c>
      <c r="I63" s="123">
        <v>245.768</v>
      </c>
      <c r="J63" s="123">
        <v>228.266</v>
      </c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>
        <v>350.152</v>
      </c>
      <c r="I64" s="125">
        <v>391.05100000000004</v>
      </c>
      <c r="J64" s="125">
        <v>371.71799999999996</v>
      </c>
      <c r="K64" s="131">
        <v>95.05614357206602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>
        <v>35.82</v>
      </c>
      <c r="I66" s="125">
        <v>33.582</v>
      </c>
      <c r="J66" s="125">
        <v>40.5</v>
      </c>
      <c r="K66" s="131">
        <v>120.6003216008576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>
        <v>0.09</v>
      </c>
      <c r="I68" s="123">
        <v>0.07</v>
      </c>
      <c r="J68" s="123">
        <v>0.05</v>
      </c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>
        <v>0.09</v>
      </c>
      <c r="I70" s="125">
        <v>0.07</v>
      </c>
      <c r="J70" s="125">
        <v>0.05</v>
      </c>
      <c r="K70" s="131">
        <v>71.42857142857142</v>
      </c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>
        <v>25.753</v>
      </c>
      <c r="I72" s="123">
        <v>21.702</v>
      </c>
      <c r="J72" s="123">
        <v>19.168</v>
      </c>
      <c r="K72" s="130"/>
    </row>
    <row r="73" spans="1:11" s="32" customFormat="1" ht="11.25" customHeight="1">
      <c r="A73" s="34" t="s">
        <v>56</v>
      </c>
      <c r="B73" s="29"/>
      <c r="C73" s="30"/>
      <c r="D73" s="30"/>
      <c r="E73" s="30"/>
      <c r="F73" s="31"/>
      <c r="G73" s="31"/>
      <c r="H73" s="123">
        <v>5.06</v>
      </c>
      <c r="I73" s="123">
        <v>4.323</v>
      </c>
      <c r="J73" s="123">
        <v>2.927</v>
      </c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>
        <v>4.695</v>
      </c>
      <c r="I74" s="123">
        <v>5.722</v>
      </c>
      <c r="J74" s="123">
        <v>3.769</v>
      </c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>
        <v>0.0489</v>
      </c>
      <c r="I75" s="123">
        <v>0.055</v>
      </c>
      <c r="J75" s="123">
        <v>0.053</v>
      </c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>
        <v>71.232</v>
      </c>
      <c r="I76" s="123">
        <v>85.984</v>
      </c>
      <c r="J76" s="123">
        <v>85.984</v>
      </c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>
        <v>4.001</v>
      </c>
      <c r="I78" s="123">
        <v>1.23</v>
      </c>
      <c r="J78" s="123">
        <v>2.394</v>
      </c>
      <c r="K78" s="130"/>
    </row>
    <row r="79" spans="1:11" s="32" customFormat="1" ht="11.25" customHeight="1">
      <c r="A79" s="34" t="s">
        <v>62</v>
      </c>
      <c r="B79" s="29"/>
      <c r="C79" s="30"/>
      <c r="D79" s="30"/>
      <c r="E79" s="30"/>
      <c r="F79" s="31"/>
      <c r="G79" s="31"/>
      <c r="H79" s="123">
        <v>18.711</v>
      </c>
      <c r="I79" s="123">
        <v>26.431</v>
      </c>
      <c r="J79" s="123">
        <v>25.459</v>
      </c>
      <c r="K79" s="130"/>
    </row>
    <row r="80" spans="1:11" s="40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24">
        <v>129.5009</v>
      </c>
      <c r="I80" s="125">
        <v>145.447</v>
      </c>
      <c r="J80" s="125">
        <v>139.754</v>
      </c>
      <c r="K80" s="131">
        <f>IF(I80&gt;0,100*J80/I80,0)</f>
        <v>96.08585945395917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>
        <v>0.24</v>
      </c>
      <c r="I82" s="123">
        <v>0.245</v>
      </c>
      <c r="J82" s="123">
        <v>0.245</v>
      </c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>
        <v>0.113</v>
      </c>
      <c r="I83" s="123">
        <v>0.12</v>
      </c>
      <c r="J83" s="123">
        <v>0.12</v>
      </c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>
        <v>0.353</v>
      </c>
      <c r="I84" s="125">
        <v>0.365</v>
      </c>
      <c r="J84" s="125">
        <v>0.365</v>
      </c>
      <c r="K84" s="131">
        <v>100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128">
        <v>523.4358999999998</v>
      </c>
      <c r="I87" s="129">
        <v>584.8330000000001</v>
      </c>
      <c r="J87" s="129">
        <v>566.632</v>
      </c>
      <c r="K87" s="133">
        <f>IF(I87&gt;0,100*J87/I87,0)</f>
        <v>96.8878295171442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4" zoomScaleSheetLayoutView="94" zoomScalePageLayoutView="0" workbookViewId="0" topLeftCell="A52">
      <selection activeCell="F88" sqref="F88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4.373</v>
      </c>
      <c r="I9" s="123">
        <v>4.93</v>
      </c>
      <c r="J9" s="123">
        <v>3.785</v>
      </c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>
        <v>0.279</v>
      </c>
      <c r="I10" s="123">
        <v>0.279</v>
      </c>
      <c r="J10" s="123">
        <v>0.209</v>
      </c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0.274</v>
      </c>
      <c r="I11" s="123">
        <v>0.274</v>
      </c>
      <c r="J11" s="123">
        <v>0.253</v>
      </c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>
        <v>6.018</v>
      </c>
      <c r="I12" s="123">
        <v>6.027</v>
      </c>
      <c r="J12" s="123">
        <v>6.025</v>
      </c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>
        <v>10.943999999999999</v>
      </c>
      <c r="I13" s="125">
        <v>11.51</v>
      </c>
      <c r="J13" s="125">
        <v>10.272</v>
      </c>
      <c r="K13" s="131">
        <v>89.24413553431799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>
        <v>2.25</v>
      </c>
      <c r="I15" s="125">
        <v>3</v>
      </c>
      <c r="J15" s="125">
        <v>2.55</v>
      </c>
      <c r="K15" s="131">
        <v>84.99999999999999</v>
      </c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>
        <v>0.048</v>
      </c>
      <c r="I17" s="125">
        <v>0.025</v>
      </c>
      <c r="J17" s="125">
        <v>0.147</v>
      </c>
      <c r="K17" s="131">
        <v>587.9999999999999</v>
      </c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0.056</v>
      </c>
      <c r="I19" s="123">
        <v>0.053</v>
      </c>
      <c r="J19" s="123">
        <v>0.05</v>
      </c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>
        <v>0.544</v>
      </c>
      <c r="I20" s="123">
        <v>0.63</v>
      </c>
      <c r="J20" s="123">
        <v>0.624</v>
      </c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>
        <v>0.878</v>
      </c>
      <c r="I21" s="123">
        <v>0.72</v>
      </c>
      <c r="J21" s="123">
        <v>0.912</v>
      </c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>
        <v>1.4780000000000002</v>
      </c>
      <c r="I22" s="125">
        <v>1.403</v>
      </c>
      <c r="J22" s="125">
        <v>1.586</v>
      </c>
      <c r="K22" s="131">
        <v>113.04347826086956</v>
      </c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>
        <v>0.376</v>
      </c>
      <c r="I24" s="125">
        <v>0.32</v>
      </c>
      <c r="J24" s="125">
        <v>0.18</v>
      </c>
      <c r="K24" s="131">
        <v>56.25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>
        <v>0.042</v>
      </c>
      <c r="I26" s="125">
        <v>0.055</v>
      </c>
      <c r="J26" s="125">
        <v>0.055</v>
      </c>
      <c r="K26" s="131">
        <v>100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>
        <v>2.58</v>
      </c>
      <c r="I28" s="123">
        <v>0.443</v>
      </c>
      <c r="J28" s="123">
        <v>1.375</v>
      </c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>
        <v>0.091</v>
      </c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>
        <v>2.6710000000000003</v>
      </c>
      <c r="I31" s="125">
        <v>0.443</v>
      </c>
      <c r="J31" s="125">
        <v>1.375</v>
      </c>
      <c r="K31" s="131">
        <v>310.38374717832954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>
        <v>0.16</v>
      </c>
      <c r="I33" s="123">
        <v>0.13</v>
      </c>
      <c r="J33" s="123">
        <v>0.12</v>
      </c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>
        <v>0.246</v>
      </c>
      <c r="I35" s="123">
        <v>0.241</v>
      </c>
      <c r="J35" s="123">
        <v>0.48</v>
      </c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>
        <v>0.084</v>
      </c>
      <c r="I36" s="123">
        <v>0.09</v>
      </c>
      <c r="J36" s="123">
        <v>0.08</v>
      </c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>
        <v>0.49000000000000005</v>
      </c>
      <c r="I37" s="125">
        <v>0.46099999999999997</v>
      </c>
      <c r="J37" s="125">
        <v>0.6799999999999999</v>
      </c>
      <c r="K37" s="131">
        <v>147.50542299349243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>
        <v>0.067</v>
      </c>
      <c r="I39" s="125">
        <v>0.065</v>
      </c>
      <c r="J39" s="125">
        <v>0.065</v>
      </c>
      <c r="K39" s="131">
        <v>100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/>
      <c r="I50" s="125"/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/>
      <c r="I52" s="125"/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>
        <v>0.04</v>
      </c>
      <c r="I62" s="123"/>
      <c r="J62" s="123"/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>
        <v>2.7</v>
      </c>
      <c r="I63" s="123">
        <v>1.155</v>
      </c>
      <c r="J63" s="123">
        <v>2.376</v>
      </c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>
        <v>2.74</v>
      </c>
      <c r="I64" s="125">
        <v>1.155</v>
      </c>
      <c r="J64" s="125">
        <v>2.376</v>
      </c>
      <c r="K64" s="131">
        <v>205.7142857142857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/>
      <c r="I66" s="125"/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>
        <v>0.122</v>
      </c>
      <c r="I69" s="123">
        <v>0.102</v>
      </c>
      <c r="J69" s="123">
        <v>0.1</v>
      </c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>
        <v>0.122</v>
      </c>
      <c r="I70" s="125">
        <v>0.102</v>
      </c>
      <c r="J70" s="125">
        <v>0.1</v>
      </c>
      <c r="K70" s="131">
        <v>98.03921568627452</v>
      </c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130"/>
    </row>
    <row r="73" spans="1:11" s="32" customFormat="1" ht="11.25" customHeight="1">
      <c r="A73" s="34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130"/>
    </row>
    <row r="79" spans="1:11" s="32" customFormat="1" ht="11.25" customHeight="1">
      <c r="A79" s="34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130"/>
    </row>
    <row r="80" spans="1:11" s="40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24"/>
      <c r="I80" s="125"/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>
        <v>0.014</v>
      </c>
      <c r="I82" s="123">
        <v>0.014</v>
      </c>
      <c r="J82" s="123">
        <v>0.014</v>
      </c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>
        <v>0.03</v>
      </c>
      <c r="I83" s="123">
        <v>0.031</v>
      </c>
      <c r="J83" s="123">
        <v>0.033</v>
      </c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>
        <v>0.044</v>
      </c>
      <c r="I84" s="125">
        <v>0.045</v>
      </c>
      <c r="J84" s="125">
        <v>0.047</v>
      </c>
      <c r="K84" s="131">
        <v>104.44444444444446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128">
        <v>21.271999999999995</v>
      </c>
      <c r="I87" s="129">
        <v>18.584000000000003</v>
      </c>
      <c r="J87" s="129">
        <v>19.433000000000003</v>
      </c>
      <c r="K87" s="133">
        <f>IF(I87&gt;0,100*J87/I87,0)</f>
        <v>104.56844597503229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1" zoomScaleSheetLayoutView="91" zoomScalePageLayoutView="0" workbookViewId="0" topLeftCell="A52">
      <selection activeCell="F88" sqref="F88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7.448</v>
      </c>
      <c r="I9" s="123">
        <v>7.292</v>
      </c>
      <c r="J9" s="123">
        <v>11.372</v>
      </c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>
        <v>42.272</v>
      </c>
      <c r="I10" s="123">
        <v>42.293</v>
      </c>
      <c r="J10" s="123">
        <v>44.64</v>
      </c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89.186</v>
      </c>
      <c r="I11" s="123">
        <v>89.172</v>
      </c>
      <c r="J11" s="123">
        <v>91.524</v>
      </c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>
        <v>3.668</v>
      </c>
      <c r="I12" s="123">
        <v>3.668</v>
      </c>
      <c r="J12" s="123">
        <v>3.836</v>
      </c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>
        <v>142.574</v>
      </c>
      <c r="I13" s="125">
        <v>142.425</v>
      </c>
      <c r="J13" s="125">
        <v>151.372</v>
      </c>
      <c r="K13" s="131">
        <v>106.2819027558364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>
        <v>0.4</v>
      </c>
      <c r="I15" s="125">
        <v>0.35</v>
      </c>
      <c r="J15" s="125">
        <v>0.29</v>
      </c>
      <c r="K15" s="131">
        <v>82.85714285714285</v>
      </c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>
        <v>0.003</v>
      </c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/>
      <c r="I31" s="125"/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>
        <v>0.026</v>
      </c>
      <c r="I34" s="123">
        <v>0.026</v>
      </c>
      <c r="J34" s="123">
        <v>0.025</v>
      </c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>
        <v>0.02</v>
      </c>
      <c r="I36" s="123">
        <v>0.02</v>
      </c>
      <c r="J36" s="123">
        <v>0.02</v>
      </c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>
        <v>0.046</v>
      </c>
      <c r="I37" s="125">
        <v>0.046</v>
      </c>
      <c r="J37" s="125">
        <v>0.045</v>
      </c>
      <c r="K37" s="131">
        <v>97.82608695652173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/>
      <c r="I39" s="125"/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0.92</v>
      </c>
      <c r="I41" s="123">
        <v>0.92</v>
      </c>
      <c r="J41" s="123">
        <v>0.7</v>
      </c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>
        <v>8</v>
      </c>
      <c r="I43" s="123">
        <v>8.1</v>
      </c>
      <c r="J43" s="123">
        <v>1.6</v>
      </c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>
        <v>0.19</v>
      </c>
      <c r="I45" s="123">
        <v>0.09</v>
      </c>
      <c r="J45" s="123">
        <v>0.04</v>
      </c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>
        <v>0.5</v>
      </c>
      <c r="I49" s="123">
        <v>0.35</v>
      </c>
      <c r="J49" s="123">
        <v>0.225</v>
      </c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>
        <v>9.61</v>
      </c>
      <c r="I50" s="125">
        <v>9.459999999999999</v>
      </c>
      <c r="J50" s="125">
        <v>2.565</v>
      </c>
      <c r="K50" s="131">
        <v>27.114164904862584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>
        <v>0.005</v>
      </c>
      <c r="I52" s="125">
        <v>0.005</v>
      </c>
      <c r="J52" s="125">
        <v>0.003</v>
      </c>
      <c r="K52" s="131">
        <v>60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/>
      <c r="I58" s="123"/>
      <c r="J58" s="123">
        <v>0.196</v>
      </c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/>
      <c r="I59" s="125"/>
      <c r="J59" s="125">
        <v>0.196</v>
      </c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/>
      <c r="I64" s="125"/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/>
      <c r="I66" s="125"/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>
        <v>0.102</v>
      </c>
      <c r="I68" s="123">
        <v>0.09</v>
      </c>
      <c r="J68" s="123">
        <v>0.08</v>
      </c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>
        <v>4.593</v>
      </c>
      <c r="I69" s="123">
        <v>3.952</v>
      </c>
      <c r="J69" s="123">
        <v>4.5</v>
      </c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>
        <v>4.695</v>
      </c>
      <c r="I70" s="125">
        <v>4.042</v>
      </c>
      <c r="J70" s="125">
        <v>4.58</v>
      </c>
      <c r="K70" s="131">
        <v>113.31024245423059</v>
      </c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>
        <v>0.179</v>
      </c>
      <c r="I72" s="123">
        <v>0.104</v>
      </c>
      <c r="J72" s="123">
        <v>0.152</v>
      </c>
      <c r="K72" s="130"/>
    </row>
    <row r="73" spans="1:11" s="32" customFormat="1" ht="11.25" customHeight="1">
      <c r="A73" s="34" t="s">
        <v>56</v>
      </c>
      <c r="B73" s="29"/>
      <c r="C73" s="30"/>
      <c r="D73" s="30"/>
      <c r="E73" s="30"/>
      <c r="F73" s="31"/>
      <c r="G73" s="31"/>
      <c r="H73" s="123"/>
      <c r="I73" s="123"/>
      <c r="J73" s="123">
        <v>0.02</v>
      </c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>
        <v>0.543</v>
      </c>
      <c r="I75" s="123">
        <v>0.54</v>
      </c>
      <c r="J75" s="123">
        <v>0.165</v>
      </c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>
        <v>1.95</v>
      </c>
      <c r="I76" s="123">
        <v>1.7</v>
      </c>
      <c r="J76" s="123">
        <v>0.68</v>
      </c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>
        <v>3.947</v>
      </c>
      <c r="I78" s="123">
        <v>3.011</v>
      </c>
      <c r="J78" s="123">
        <v>3.5</v>
      </c>
      <c r="K78" s="130"/>
    </row>
    <row r="79" spans="1:11" s="32" customFormat="1" ht="11.25" customHeight="1">
      <c r="A79" s="34" t="s">
        <v>62</v>
      </c>
      <c r="B79" s="29"/>
      <c r="C79" s="30"/>
      <c r="D79" s="30"/>
      <c r="E79" s="30"/>
      <c r="F79" s="31"/>
      <c r="G79" s="31"/>
      <c r="H79" s="123">
        <v>0.069</v>
      </c>
      <c r="I79" s="123">
        <v>0.115</v>
      </c>
      <c r="J79" s="123"/>
      <c r="K79" s="130"/>
    </row>
    <row r="80" spans="1:11" s="40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24">
        <v>6.688</v>
      </c>
      <c r="I80" s="125">
        <v>5.470000000000001</v>
      </c>
      <c r="J80" s="125">
        <v>4.5169999999999995</v>
      </c>
      <c r="K80" s="131">
        <v>82.5776965265082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>
        <v>0.121</v>
      </c>
      <c r="I83" s="123">
        <v>0.121</v>
      </c>
      <c r="J83" s="123">
        <v>0.121</v>
      </c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>
        <v>0.121</v>
      </c>
      <c r="I84" s="125">
        <v>0.121</v>
      </c>
      <c r="J84" s="125">
        <v>0.121</v>
      </c>
      <c r="K84" s="131">
        <v>100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128">
        <v>164.14199999999997</v>
      </c>
      <c r="I87" s="129">
        <v>161.919</v>
      </c>
      <c r="J87" s="129">
        <v>163.689</v>
      </c>
      <c r="K87" s="133">
        <f>IF(I87&gt;0,100*J87/I87,0)</f>
        <v>101.09313916217367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1" zoomScaleSheetLayoutView="91" zoomScalePageLayoutView="0" workbookViewId="0" topLeftCell="A49">
      <selection activeCell="F88" sqref="F88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>
        <v>0.04256821829855537</v>
      </c>
      <c r="I10" s="123">
        <v>0.005</v>
      </c>
      <c r="J10" s="123">
        <v>0.02</v>
      </c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0.007640449438202247</v>
      </c>
      <c r="I11" s="123">
        <v>0.005</v>
      </c>
      <c r="J11" s="123">
        <v>0.007</v>
      </c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>
        <v>0.014189406099518458</v>
      </c>
      <c r="I12" s="123">
        <v>0.012</v>
      </c>
      <c r="J12" s="123">
        <v>0.012</v>
      </c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>
        <v>0.06439807383627608</v>
      </c>
      <c r="I13" s="125">
        <v>0.022</v>
      </c>
      <c r="J13" s="125">
        <v>0.039</v>
      </c>
      <c r="K13" s="131">
        <v>177.27272727272728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0.405</v>
      </c>
      <c r="I19" s="123">
        <v>0.463</v>
      </c>
      <c r="J19" s="123">
        <v>0.118</v>
      </c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>
        <v>0.405</v>
      </c>
      <c r="I22" s="125">
        <v>0.463</v>
      </c>
      <c r="J22" s="125">
        <v>0.118</v>
      </c>
      <c r="K22" s="131">
        <v>25.485961123110147</v>
      </c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>
        <v>29.261</v>
      </c>
      <c r="I24" s="125">
        <v>24.301</v>
      </c>
      <c r="J24" s="125">
        <v>26.84</v>
      </c>
      <c r="K24" s="131">
        <v>110.44812970659645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>
        <v>14.483</v>
      </c>
      <c r="I26" s="125">
        <v>10.181</v>
      </c>
      <c r="J26" s="125">
        <v>12.8</v>
      </c>
      <c r="K26" s="131">
        <v>125.72438856693843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>
        <v>9.194</v>
      </c>
      <c r="I28" s="123">
        <v>12.306</v>
      </c>
      <c r="J28" s="123">
        <v>12.159</v>
      </c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>
        <v>16.976</v>
      </c>
      <c r="I29" s="123">
        <v>15.102</v>
      </c>
      <c r="J29" s="123">
        <v>21.521</v>
      </c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>
        <v>33.607</v>
      </c>
      <c r="I30" s="123">
        <v>31.929</v>
      </c>
      <c r="J30" s="123">
        <v>31.868</v>
      </c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>
        <v>59.777</v>
      </c>
      <c r="I31" s="125">
        <v>59.337</v>
      </c>
      <c r="J31" s="125">
        <v>65.548</v>
      </c>
      <c r="K31" s="131">
        <v>110.46733067057653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>
        <v>4.05</v>
      </c>
      <c r="I33" s="123">
        <v>3.402</v>
      </c>
      <c r="J33" s="123">
        <v>3.1</v>
      </c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>
        <v>3.609</v>
      </c>
      <c r="I34" s="123">
        <v>3.569</v>
      </c>
      <c r="J34" s="123">
        <v>4.5</v>
      </c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>
        <v>45.571</v>
      </c>
      <c r="I35" s="123">
        <v>46.851</v>
      </c>
      <c r="J35" s="123">
        <v>45</v>
      </c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>
        <v>89.473</v>
      </c>
      <c r="I36" s="123">
        <v>94.61</v>
      </c>
      <c r="J36" s="123">
        <v>79.17</v>
      </c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>
        <v>142.703</v>
      </c>
      <c r="I37" s="125">
        <v>148.43200000000002</v>
      </c>
      <c r="J37" s="125">
        <v>131.77</v>
      </c>
      <c r="K37" s="131">
        <v>88.77465775574001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>
        <v>4.537</v>
      </c>
      <c r="I39" s="125">
        <v>2.985</v>
      </c>
      <c r="J39" s="125">
        <v>3.02</v>
      </c>
      <c r="K39" s="131">
        <v>101.17252931323283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8.633</v>
      </c>
      <c r="I41" s="123">
        <v>3.458</v>
      </c>
      <c r="J41" s="123">
        <v>5</v>
      </c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>
        <v>2</v>
      </c>
      <c r="I45" s="123">
        <v>1.9</v>
      </c>
      <c r="J45" s="123">
        <v>1.9</v>
      </c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>
        <v>1.35</v>
      </c>
      <c r="I48" s="123">
        <v>0.96</v>
      </c>
      <c r="J48" s="123">
        <v>0.561</v>
      </c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>
        <v>0.34</v>
      </c>
      <c r="I49" s="123">
        <v>0.48</v>
      </c>
      <c r="J49" s="123">
        <v>0.2</v>
      </c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>
        <v>12.322999999999999</v>
      </c>
      <c r="I50" s="125">
        <v>6.798</v>
      </c>
      <c r="J50" s="125">
        <v>7.6610000000000005</v>
      </c>
      <c r="K50" s="131">
        <v>112.6949102677258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>
        <v>19.65</v>
      </c>
      <c r="I52" s="125">
        <v>22.0977508650519</v>
      </c>
      <c r="J52" s="125">
        <v>19.65</v>
      </c>
      <c r="K52" s="131">
        <v>88.92307692307692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>
        <v>58.119</v>
      </c>
      <c r="I54" s="123">
        <v>61.11</v>
      </c>
      <c r="J54" s="123">
        <v>48.46</v>
      </c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>
        <v>247.287</v>
      </c>
      <c r="I55" s="123">
        <v>278.659</v>
      </c>
      <c r="J55" s="123">
        <v>200</v>
      </c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>
        <v>22.5</v>
      </c>
      <c r="I56" s="123">
        <v>29.478</v>
      </c>
      <c r="J56" s="123">
        <v>16.75</v>
      </c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>
        <v>8.96</v>
      </c>
      <c r="I57" s="123">
        <v>11.17</v>
      </c>
      <c r="J57" s="123">
        <v>7.333</v>
      </c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>
        <v>199.237</v>
      </c>
      <c r="I58" s="123">
        <v>179.029</v>
      </c>
      <c r="J58" s="123">
        <v>117.051</v>
      </c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>
        <v>536.103</v>
      </c>
      <c r="I59" s="125">
        <v>559.446</v>
      </c>
      <c r="J59" s="125">
        <v>389.59400000000005</v>
      </c>
      <c r="K59" s="131">
        <v>69.63925025829126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>
        <v>36.072</v>
      </c>
      <c r="I61" s="123">
        <v>27.847</v>
      </c>
      <c r="J61" s="123">
        <v>32.545</v>
      </c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>
        <v>44.881</v>
      </c>
      <c r="I62" s="123">
        <v>21.646</v>
      </c>
      <c r="J62" s="123">
        <v>18.636</v>
      </c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>
        <v>49.348</v>
      </c>
      <c r="I63" s="123">
        <v>22.147</v>
      </c>
      <c r="J63" s="123">
        <v>20.093</v>
      </c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>
        <v>130.301</v>
      </c>
      <c r="I64" s="125">
        <v>71.64</v>
      </c>
      <c r="J64" s="125">
        <v>71.274</v>
      </c>
      <c r="K64" s="131">
        <v>99.48911222780569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>
        <v>70.183</v>
      </c>
      <c r="I66" s="125">
        <v>41.931</v>
      </c>
      <c r="J66" s="125">
        <v>63.7</v>
      </c>
      <c r="K66" s="131">
        <v>151.9162433521738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>
        <v>323.8</v>
      </c>
      <c r="I68" s="123">
        <v>217</v>
      </c>
      <c r="J68" s="123">
        <v>275</v>
      </c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>
        <v>65.65</v>
      </c>
      <c r="I69" s="123">
        <v>34.5</v>
      </c>
      <c r="J69" s="123">
        <v>50</v>
      </c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>
        <v>389.45000000000005</v>
      </c>
      <c r="I70" s="125">
        <v>251.5</v>
      </c>
      <c r="J70" s="125">
        <v>325</v>
      </c>
      <c r="K70" s="131">
        <v>129.22465208747514</v>
      </c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>
        <v>72.556</v>
      </c>
      <c r="I72" s="123">
        <v>55.788</v>
      </c>
      <c r="J72" s="123">
        <v>78.896</v>
      </c>
      <c r="K72" s="130"/>
    </row>
    <row r="73" spans="1:11" s="32" customFormat="1" ht="11.25" customHeight="1">
      <c r="A73" s="34" t="s">
        <v>56</v>
      </c>
      <c r="B73" s="29"/>
      <c r="C73" s="30"/>
      <c r="D73" s="30"/>
      <c r="E73" s="30"/>
      <c r="F73" s="31"/>
      <c r="G73" s="31"/>
      <c r="H73" s="123">
        <v>53.315</v>
      </c>
      <c r="I73" s="123">
        <v>58.748</v>
      </c>
      <c r="J73" s="123">
        <v>46.9</v>
      </c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>
        <v>1341.316</v>
      </c>
      <c r="I74" s="123">
        <v>1424.638</v>
      </c>
      <c r="J74" s="123">
        <v>1244.2</v>
      </c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>
        <v>516.83</v>
      </c>
      <c r="I75" s="123">
        <v>481.881</v>
      </c>
      <c r="J75" s="123">
        <v>360</v>
      </c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>
        <v>29.716</v>
      </c>
      <c r="I76" s="123">
        <v>49.321</v>
      </c>
      <c r="J76" s="123">
        <v>37.7</v>
      </c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>
        <v>2398.501</v>
      </c>
      <c r="I77" s="123">
        <v>2402.7</v>
      </c>
      <c r="J77" s="123">
        <v>1650</v>
      </c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>
        <v>362.275</v>
      </c>
      <c r="I78" s="123">
        <v>239.207</v>
      </c>
      <c r="J78" s="123">
        <v>295.6</v>
      </c>
      <c r="K78" s="130"/>
    </row>
    <row r="79" spans="1:11" s="32" customFormat="1" ht="11.25" customHeight="1">
      <c r="A79" s="34" t="s">
        <v>62</v>
      </c>
      <c r="B79" s="29"/>
      <c r="C79" s="30"/>
      <c r="D79" s="30"/>
      <c r="E79" s="30"/>
      <c r="F79" s="31"/>
      <c r="G79" s="31"/>
      <c r="H79" s="123">
        <v>575</v>
      </c>
      <c r="I79" s="123">
        <v>562.838</v>
      </c>
      <c r="J79" s="123">
        <v>564.3</v>
      </c>
      <c r="K79" s="130"/>
    </row>
    <row r="80" spans="1:11" s="40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24">
        <v>5349.509</v>
      </c>
      <c r="I80" s="125">
        <v>5275.120999999999</v>
      </c>
      <c r="J80" s="125">
        <v>4277.596</v>
      </c>
      <c r="K80" s="131">
        <v>81.09000722447884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>
        <v>0.345</v>
      </c>
      <c r="I82" s="123">
        <v>0.068</v>
      </c>
      <c r="J82" s="123">
        <v>0.068</v>
      </c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>
        <v>0.085</v>
      </c>
      <c r="I83" s="123">
        <v>0.223</v>
      </c>
      <c r="J83" s="123">
        <v>0.233</v>
      </c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>
        <v>0.43</v>
      </c>
      <c r="I84" s="125">
        <v>0.29100000000000004</v>
      </c>
      <c r="J84" s="125">
        <v>0.30100000000000005</v>
      </c>
      <c r="K84" s="131">
        <v>103.43642611683849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128">
        <v>6759.179398073837</v>
      </c>
      <c r="I87" s="129">
        <v>6474.545750865052</v>
      </c>
      <c r="J87" s="129">
        <v>5394.911</v>
      </c>
      <c r="K87" s="133">
        <f>IF(I87&gt;0,100*J87/I87,0)</f>
        <v>83.32493440608086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8" zoomScaleSheetLayoutView="98" zoomScalePageLayoutView="0" workbookViewId="0" topLeftCell="A1">
      <selection activeCell="F88" sqref="F88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263</v>
      </c>
      <c r="I7" s="21" t="s">
        <v>6</v>
      </c>
      <c r="J7" s="21">
        <v>12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>
        <v>0.005457463884430176</v>
      </c>
      <c r="I10" s="123">
        <v>0.001</v>
      </c>
      <c r="J10" s="123">
        <v>0.004</v>
      </c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0.0010914927768860352</v>
      </c>
      <c r="I11" s="123">
        <v>0.004</v>
      </c>
      <c r="J11" s="123">
        <v>0.004</v>
      </c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>
        <v>0.0032744783306581054</v>
      </c>
      <c r="I12" s="123">
        <v>0.002</v>
      </c>
      <c r="J12" s="123">
        <v>0.001</v>
      </c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>
        <v>0.009823434991974316</v>
      </c>
      <c r="I13" s="125">
        <v>0.007</v>
      </c>
      <c r="J13" s="125">
        <v>0.009000000000000001</v>
      </c>
      <c r="K13" s="131">
        <v>128.57142857142858</v>
      </c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0.1195</v>
      </c>
      <c r="I19" s="123">
        <v>0.0957</v>
      </c>
      <c r="J19" s="123">
        <v>0.059</v>
      </c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>
        <v>0.1195</v>
      </c>
      <c r="I22" s="125">
        <v>0.0957</v>
      </c>
      <c r="J22" s="125">
        <v>0.059</v>
      </c>
      <c r="K22" s="131">
        <v>61.650992685475444</v>
      </c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>
        <v>5.352</v>
      </c>
      <c r="I24" s="125">
        <v>4.2863</v>
      </c>
      <c r="J24" s="125">
        <v>5.214</v>
      </c>
      <c r="K24" s="131">
        <v>121.6433754053613</v>
      </c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>
        <v>2.672</v>
      </c>
      <c r="I26" s="125">
        <v>1.5075</v>
      </c>
      <c r="J26" s="125">
        <v>2.4</v>
      </c>
      <c r="K26" s="131">
        <v>159.20398009950247</v>
      </c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/>
      <c r="D28" s="30"/>
      <c r="E28" s="30"/>
      <c r="F28" s="31"/>
      <c r="G28" s="31"/>
      <c r="H28" s="123">
        <v>1.9959</v>
      </c>
      <c r="I28" s="123">
        <v>1.9375</v>
      </c>
      <c r="J28" s="123">
        <v>2.553</v>
      </c>
      <c r="K28" s="130"/>
    </row>
    <row r="29" spans="1:11" s="32" customFormat="1" ht="11.25" customHeight="1">
      <c r="A29" s="34" t="s">
        <v>21</v>
      </c>
      <c r="B29" s="29"/>
      <c r="C29" s="30"/>
      <c r="D29" s="30"/>
      <c r="E29" s="30"/>
      <c r="F29" s="31"/>
      <c r="G29" s="31"/>
      <c r="H29" s="123">
        <v>4.9728</v>
      </c>
      <c r="I29" s="123">
        <v>4.5524</v>
      </c>
      <c r="J29" s="123">
        <v>4.735</v>
      </c>
      <c r="K29" s="130"/>
    </row>
    <row r="30" spans="1:11" s="32" customFormat="1" ht="11.25" customHeight="1">
      <c r="A30" s="34" t="s">
        <v>22</v>
      </c>
      <c r="B30" s="29"/>
      <c r="C30" s="30"/>
      <c r="D30" s="30"/>
      <c r="E30" s="30"/>
      <c r="F30" s="31"/>
      <c r="G30" s="31"/>
      <c r="H30" s="123">
        <v>6.4248</v>
      </c>
      <c r="I30" s="123">
        <v>4.2113</v>
      </c>
      <c r="J30" s="123">
        <v>6.252</v>
      </c>
      <c r="K30" s="130"/>
    </row>
    <row r="31" spans="1:11" s="40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24">
        <v>13.3935</v>
      </c>
      <c r="I31" s="125">
        <v>10.7012</v>
      </c>
      <c r="J31" s="125">
        <v>13.54</v>
      </c>
      <c r="K31" s="131">
        <v>126.52786603371584</v>
      </c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/>
      <c r="D33" s="30"/>
      <c r="E33" s="30"/>
      <c r="F33" s="31"/>
      <c r="G33" s="31"/>
      <c r="H33" s="123">
        <v>0.7292</v>
      </c>
      <c r="I33" s="123">
        <v>0.6124</v>
      </c>
      <c r="J33" s="123">
        <v>0.5</v>
      </c>
      <c r="K33" s="130"/>
    </row>
    <row r="34" spans="1:11" s="32" customFormat="1" ht="11.25" customHeight="1">
      <c r="A34" s="34" t="s">
        <v>25</v>
      </c>
      <c r="B34" s="29"/>
      <c r="C34" s="30"/>
      <c r="D34" s="30"/>
      <c r="E34" s="30"/>
      <c r="F34" s="31"/>
      <c r="G34" s="31"/>
      <c r="H34" s="123">
        <v>0.7114</v>
      </c>
      <c r="I34" s="123">
        <v>0.7004</v>
      </c>
      <c r="J34" s="123">
        <v>0.65</v>
      </c>
      <c r="K34" s="130"/>
    </row>
    <row r="35" spans="1:11" s="32" customFormat="1" ht="11.25" customHeight="1">
      <c r="A35" s="34" t="s">
        <v>26</v>
      </c>
      <c r="B35" s="29"/>
      <c r="C35" s="30"/>
      <c r="D35" s="30"/>
      <c r="E35" s="30"/>
      <c r="F35" s="31"/>
      <c r="G35" s="31"/>
      <c r="H35" s="123">
        <v>8.3869</v>
      </c>
      <c r="I35" s="123">
        <v>7.8797</v>
      </c>
      <c r="J35" s="123">
        <v>7.6</v>
      </c>
      <c r="K35" s="130"/>
    </row>
    <row r="36" spans="1:11" s="32" customFormat="1" ht="11.25" customHeight="1">
      <c r="A36" s="34" t="s">
        <v>27</v>
      </c>
      <c r="B36" s="29"/>
      <c r="C36" s="30"/>
      <c r="D36" s="30"/>
      <c r="E36" s="30"/>
      <c r="F36" s="31"/>
      <c r="G36" s="31"/>
      <c r="H36" s="123">
        <v>17.099</v>
      </c>
      <c r="I36" s="123">
        <v>18.4985</v>
      </c>
      <c r="J36" s="123">
        <v>14.5</v>
      </c>
      <c r="K36" s="130"/>
    </row>
    <row r="37" spans="1:11" s="40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24">
        <v>26.9265</v>
      </c>
      <c r="I37" s="125">
        <v>27.691</v>
      </c>
      <c r="J37" s="125">
        <v>23.25</v>
      </c>
      <c r="K37" s="131">
        <v>83.96229821963816</v>
      </c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24">
        <v>0.6852</v>
      </c>
      <c r="I39" s="125">
        <v>0.3978</v>
      </c>
      <c r="J39" s="125">
        <v>0.4</v>
      </c>
      <c r="K39" s="131">
        <v>100.55304172951232</v>
      </c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1.159</v>
      </c>
      <c r="I41" s="123">
        <v>0.4156</v>
      </c>
      <c r="J41" s="123">
        <v>0.75</v>
      </c>
      <c r="K41" s="130"/>
    </row>
    <row r="42" spans="1:11" s="32" customFormat="1" ht="11.25" customHeight="1">
      <c r="A42" s="34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130"/>
    </row>
    <row r="43" spans="1:11" s="32" customFormat="1" ht="11.25" customHeight="1">
      <c r="A43" s="34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130"/>
    </row>
    <row r="44" spans="1:11" s="32" customFormat="1" ht="11.25" customHeight="1">
      <c r="A44" s="34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130"/>
    </row>
    <row r="45" spans="1:11" s="32" customFormat="1" ht="11.25" customHeight="1">
      <c r="A45" s="34" t="s">
        <v>34</v>
      </c>
      <c r="B45" s="29"/>
      <c r="C45" s="30"/>
      <c r="D45" s="30"/>
      <c r="E45" s="30"/>
      <c r="F45" s="31"/>
      <c r="G45" s="31"/>
      <c r="H45" s="123">
        <v>0.1755</v>
      </c>
      <c r="I45" s="123">
        <v>0.2068</v>
      </c>
      <c r="J45" s="123">
        <v>0.22</v>
      </c>
      <c r="K45" s="130"/>
    </row>
    <row r="46" spans="1:11" s="32" customFormat="1" ht="11.25" customHeight="1">
      <c r="A46" s="34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130"/>
    </row>
    <row r="47" spans="1:11" s="32" customFormat="1" ht="11.25" customHeight="1">
      <c r="A47" s="34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130"/>
    </row>
    <row r="48" spans="1:11" s="32" customFormat="1" ht="11.25" customHeight="1">
      <c r="A48" s="34" t="s">
        <v>37</v>
      </c>
      <c r="B48" s="29"/>
      <c r="C48" s="30"/>
      <c r="D48" s="30"/>
      <c r="E48" s="30"/>
      <c r="F48" s="31"/>
      <c r="G48" s="31"/>
      <c r="H48" s="123">
        <v>0.1255</v>
      </c>
      <c r="I48" s="123">
        <v>0.2014</v>
      </c>
      <c r="J48" s="123">
        <v>0.111</v>
      </c>
      <c r="K48" s="130"/>
    </row>
    <row r="49" spans="1:11" s="32" customFormat="1" ht="11.25" customHeight="1">
      <c r="A49" s="34" t="s">
        <v>38</v>
      </c>
      <c r="B49" s="29"/>
      <c r="C49" s="30"/>
      <c r="D49" s="30"/>
      <c r="E49" s="30"/>
      <c r="F49" s="31"/>
      <c r="G49" s="31"/>
      <c r="H49" s="123">
        <v>0.0196</v>
      </c>
      <c r="I49" s="123">
        <v>0.0603</v>
      </c>
      <c r="J49" s="123">
        <v>0.027</v>
      </c>
      <c r="K49" s="130"/>
    </row>
    <row r="50" spans="1:11" s="40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24">
        <v>1.4796</v>
      </c>
      <c r="I50" s="125">
        <v>0.8841000000000001</v>
      </c>
      <c r="J50" s="125">
        <v>1.1079999999999999</v>
      </c>
      <c r="K50" s="131">
        <v>125.32518945820605</v>
      </c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24">
        <v>4.0577</v>
      </c>
      <c r="I52" s="125">
        <v>4.5574</v>
      </c>
      <c r="J52" s="125">
        <v>4.046</v>
      </c>
      <c r="K52" s="131">
        <v>88.77868960372142</v>
      </c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/>
      <c r="D54" s="30"/>
      <c r="E54" s="30"/>
      <c r="F54" s="31"/>
      <c r="G54" s="31"/>
      <c r="H54" s="123">
        <v>12.795</v>
      </c>
      <c r="I54" s="123">
        <v>12.1353</v>
      </c>
      <c r="J54" s="123">
        <v>9.594</v>
      </c>
      <c r="K54" s="130"/>
    </row>
    <row r="55" spans="1:11" s="32" customFormat="1" ht="11.25" customHeight="1">
      <c r="A55" s="34" t="s">
        <v>42</v>
      </c>
      <c r="B55" s="29"/>
      <c r="C55" s="30"/>
      <c r="D55" s="30"/>
      <c r="E55" s="30"/>
      <c r="F55" s="31"/>
      <c r="G55" s="31"/>
      <c r="H55" s="123">
        <v>49.7106</v>
      </c>
      <c r="I55" s="123">
        <v>56.8864</v>
      </c>
      <c r="J55" s="123">
        <v>40</v>
      </c>
      <c r="K55" s="130"/>
    </row>
    <row r="56" spans="1:11" s="32" customFormat="1" ht="11.25" customHeight="1">
      <c r="A56" s="34" t="s">
        <v>43</v>
      </c>
      <c r="B56" s="29"/>
      <c r="C56" s="30"/>
      <c r="D56" s="30"/>
      <c r="E56" s="30"/>
      <c r="F56" s="31"/>
      <c r="G56" s="31"/>
      <c r="H56" s="123">
        <v>6.4</v>
      </c>
      <c r="I56" s="123">
        <v>6.1769</v>
      </c>
      <c r="J56" s="123">
        <v>3.509</v>
      </c>
      <c r="K56" s="130"/>
    </row>
    <row r="57" spans="1:11" s="32" customFormat="1" ht="11.25" customHeight="1">
      <c r="A57" s="34" t="s">
        <v>44</v>
      </c>
      <c r="B57" s="29"/>
      <c r="C57" s="30"/>
      <c r="D57" s="30"/>
      <c r="E57" s="30"/>
      <c r="F57" s="31"/>
      <c r="G57" s="31"/>
      <c r="H57" s="123">
        <v>2.184</v>
      </c>
      <c r="I57" s="123">
        <v>2.1811</v>
      </c>
      <c r="J57" s="123">
        <v>1.43</v>
      </c>
      <c r="K57" s="130"/>
    </row>
    <row r="58" spans="1:11" s="32" customFormat="1" ht="11.25" customHeight="1">
      <c r="A58" s="34" t="s">
        <v>45</v>
      </c>
      <c r="B58" s="29"/>
      <c r="C58" s="30"/>
      <c r="D58" s="30"/>
      <c r="E58" s="30"/>
      <c r="F58" s="31"/>
      <c r="G58" s="31"/>
      <c r="H58" s="123">
        <v>42.6216</v>
      </c>
      <c r="I58" s="123">
        <v>35.9027</v>
      </c>
      <c r="J58" s="123">
        <v>25.166</v>
      </c>
      <c r="K58" s="130"/>
    </row>
    <row r="59" spans="1:11" s="40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24">
        <v>113.7112</v>
      </c>
      <c r="I59" s="125">
        <v>113.28240000000002</v>
      </c>
      <c r="J59" s="125">
        <v>79.699</v>
      </c>
      <c r="K59" s="131">
        <v>70.35426509325366</v>
      </c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/>
      <c r="D61" s="30"/>
      <c r="E61" s="30"/>
      <c r="F61" s="31"/>
      <c r="G61" s="31"/>
      <c r="H61" s="123">
        <v>8.7758</v>
      </c>
      <c r="I61" s="123">
        <v>6.7734</v>
      </c>
      <c r="J61" s="123">
        <v>6.834</v>
      </c>
      <c r="K61" s="130"/>
    </row>
    <row r="62" spans="1:11" s="32" customFormat="1" ht="11.25" customHeight="1">
      <c r="A62" s="34" t="s">
        <v>48</v>
      </c>
      <c r="B62" s="29"/>
      <c r="C62" s="30"/>
      <c r="D62" s="30"/>
      <c r="E62" s="30"/>
      <c r="F62" s="31"/>
      <c r="G62" s="31"/>
      <c r="H62" s="123">
        <v>10.4898</v>
      </c>
      <c r="I62" s="123">
        <v>4.4906</v>
      </c>
      <c r="J62" s="123">
        <v>3.766</v>
      </c>
      <c r="K62" s="130"/>
    </row>
    <row r="63" spans="1:11" s="32" customFormat="1" ht="11.25" customHeight="1">
      <c r="A63" s="34" t="s">
        <v>49</v>
      </c>
      <c r="B63" s="29"/>
      <c r="C63" s="30"/>
      <c r="D63" s="30"/>
      <c r="E63" s="30"/>
      <c r="F63" s="31"/>
      <c r="G63" s="31"/>
      <c r="H63" s="123">
        <v>10.0845</v>
      </c>
      <c r="I63" s="123">
        <v>4.5461</v>
      </c>
      <c r="J63" s="123">
        <v>4.104</v>
      </c>
      <c r="K63" s="130"/>
    </row>
    <row r="64" spans="1:11" s="40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24">
        <v>29.350099999999998</v>
      </c>
      <c r="I64" s="125">
        <v>15.810099999999998</v>
      </c>
      <c r="J64" s="125">
        <v>14.704</v>
      </c>
      <c r="K64" s="131">
        <v>93.0038393179044</v>
      </c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24">
        <v>11.5934</v>
      </c>
      <c r="I66" s="125">
        <v>6.9422</v>
      </c>
      <c r="J66" s="125">
        <v>12.6</v>
      </c>
      <c r="K66" s="131">
        <v>181.49866036703062</v>
      </c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>
        <v>60.0153</v>
      </c>
      <c r="I68" s="123">
        <v>39.7668</v>
      </c>
      <c r="J68" s="123">
        <v>54</v>
      </c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>
        <v>8.523</v>
      </c>
      <c r="I69" s="123">
        <v>4.3201</v>
      </c>
      <c r="J69" s="123">
        <v>7.1</v>
      </c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>
        <v>68.5383</v>
      </c>
      <c r="I70" s="125">
        <v>44.0869</v>
      </c>
      <c r="J70" s="125">
        <v>61.1</v>
      </c>
      <c r="K70" s="131">
        <v>138.58992126912983</v>
      </c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>
        <v>13.2217</v>
      </c>
      <c r="I72" s="123">
        <v>11.1654</v>
      </c>
      <c r="J72" s="123">
        <v>16.089</v>
      </c>
      <c r="K72" s="130"/>
    </row>
    <row r="73" spans="1:11" s="32" customFormat="1" ht="11.25" customHeight="1">
      <c r="A73" s="34" t="s">
        <v>56</v>
      </c>
      <c r="B73" s="29"/>
      <c r="C73" s="30"/>
      <c r="D73" s="30"/>
      <c r="E73" s="30"/>
      <c r="F73" s="31"/>
      <c r="G73" s="31"/>
      <c r="H73" s="123">
        <v>9.8754</v>
      </c>
      <c r="I73" s="123">
        <v>10.3282</v>
      </c>
      <c r="J73" s="123">
        <v>8.7</v>
      </c>
      <c r="K73" s="130"/>
    </row>
    <row r="74" spans="1:11" s="32" customFormat="1" ht="11.25" customHeight="1">
      <c r="A74" s="34" t="s">
        <v>57</v>
      </c>
      <c r="B74" s="29"/>
      <c r="C74" s="30"/>
      <c r="D74" s="30"/>
      <c r="E74" s="30"/>
      <c r="F74" s="31"/>
      <c r="G74" s="31"/>
      <c r="H74" s="123">
        <v>269.334</v>
      </c>
      <c r="I74" s="123">
        <v>268.1204</v>
      </c>
      <c r="J74" s="123">
        <v>243.7</v>
      </c>
      <c r="K74" s="130"/>
    </row>
    <row r="75" spans="1:11" s="32" customFormat="1" ht="11.25" customHeight="1">
      <c r="A75" s="34" t="s">
        <v>58</v>
      </c>
      <c r="B75" s="29"/>
      <c r="C75" s="30"/>
      <c r="D75" s="30"/>
      <c r="E75" s="30"/>
      <c r="F75" s="31"/>
      <c r="G75" s="31"/>
      <c r="H75" s="123">
        <v>113.3268</v>
      </c>
      <c r="I75" s="123">
        <v>108.5575</v>
      </c>
      <c r="J75" s="123">
        <v>86.4</v>
      </c>
      <c r="K75" s="130"/>
    </row>
    <row r="76" spans="1:11" s="32" customFormat="1" ht="11.25" customHeight="1">
      <c r="A76" s="34" t="s">
        <v>59</v>
      </c>
      <c r="B76" s="29"/>
      <c r="C76" s="30"/>
      <c r="D76" s="30"/>
      <c r="E76" s="30"/>
      <c r="F76" s="31"/>
      <c r="G76" s="31"/>
      <c r="H76" s="123">
        <v>5.1473</v>
      </c>
      <c r="I76" s="123">
        <v>7.2722</v>
      </c>
      <c r="J76" s="123">
        <v>7.2</v>
      </c>
      <c r="K76" s="130"/>
    </row>
    <row r="77" spans="1:11" s="32" customFormat="1" ht="11.25" customHeight="1">
      <c r="A77" s="34" t="s">
        <v>60</v>
      </c>
      <c r="B77" s="29"/>
      <c r="C77" s="30"/>
      <c r="D77" s="30"/>
      <c r="E77" s="30"/>
      <c r="F77" s="31"/>
      <c r="G77" s="31"/>
      <c r="H77" s="123">
        <v>528.8037</v>
      </c>
      <c r="I77" s="123">
        <v>503.9067</v>
      </c>
      <c r="J77" s="123">
        <v>360</v>
      </c>
      <c r="K77" s="130"/>
    </row>
    <row r="78" spans="1:11" s="32" customFormat="1" ht="11.25" customHeight="1">
      <c r="A78" s="34" t="s">
        <v>61</v>
      </c>
      <c r="B78" s="29"/>
      <c r="C78" s="30"/>
      <c r="D78" s="30"/>
      <c r="E78" s="30"/>
      <c r="F78" s="31"/>
      <c r="G78" s="31"/>
      <c r="H78" s="123">
        <v>71.679</v>
      </c>
      <c r="I78" s="123">
        <v>46.8637</v>
      </c>
      <c r="J78" s="123">
        <v>57.7</v>
      </c>
      <c r="K78" s="130"/>
    </row>
    <row r="79" spans="1:11" s="32" customFormat="1" ht="11.25" customHeight="1">
      <c r="A79" s="34" t="s">
        <v>62</v>
      </c>
      <c r="B79" s="29"/>
      <c r="C79" s="30"/>
      <c r="D79" s="30"/>
      <c r="E79" s="30"/>
      <c r="F79" s="31"/>
      <c r="G79" s="31"/>
      <c r="H79" s="123">
        <v>105.7268</v>
      </c>
      <c r="I79" s="123">
        <v>96.3014</v>
      </c>
      <c r="J79" s="123">
        <v>103.7</v>
      </c>
      <c r="K79" s="130"/>
    </row>
    <row r="80" spans="1:11" s="40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24">
        <v>1117.1147</v>
      </c>
      <c r="I80" s="125">
        <v>1052.5155</v>
      </c>
      <c r="J80" s="125">
        <v>883.489</v>
      </c>
      <c r="K80" s="131">
        <v>83.9407115619675</v>
      </c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>
        <v>0.062</v>
      </c>
      <c r="I82" s="123">
        <v>0.01239</v>
      </c>
      <c r="J82" s="123">
        <v>0.012</v>
      </c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>
        <v>0.01</v>
      </c>
      <c r="I83" s="123">
        <v>0.024</v>
      </c>
      <c r="J83" s="123">
        <v>0.024</v>
      </c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>
        <v>0.072</v>
      </c>
      <c r="I84" s="125">
        <v>0.03639</v>
      </c>
      <c r="J84" s="125">
        <v>0.036000000000000004</v>
      </c>
      <c r="K84" s="131">
        <v>98.92827699917562</v>
      </c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128">
        <v>1395.075523434992</v>
      </c>
      <c r="I87" s="129">
        <v>1282.80149</v>
      </c>
      <c r="J87" s="129">
        <v>1101.654</v>
      </c>
      <c r="K87" s="133">
        <f>IF(I87&gt;0,100*J87/I87,0)</f>
        <v>85.87875899645236</v>
      </c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5" zoomScaleSheetLayoutView="95" zoomScalePageLayoutView="0" workbookViewId="0" topLeftCell="A13">
      <selection activeCell="K9" sqref="K9: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>
        <v>15</v>
      </c>
      <c r="E10" s="30">
        <v>15</v>
      </c>
      <c r="F10" s="31"/>
      <c r="G10" s="31"/>
      <c r="H10" s="123"/>
      <c r="I10" s="123">
        <v>0.013</v>
      </c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>
        <v>13</v>
      </c>
      <c r="E11" s="30">
        <v>13</v>
      </c>
      <c r="F11" s="31"/>
      <c r="G11" s="31"/>
      <c r="H11" s="123"/>
      <c r="I11" s="123">
        <v>0.026</v>
      </c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>
        <v>6</v>
      </c>
      <c r="E12" s="30">
        <v>6</v>
      </c>
      <c r="F12" s="31"/>
      <c r="G12" s="31"/>
      <c r="H12" s="123"/>
      <c r="I12" s="123">
        <v>0.011</v>
      </c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>
        <v>34</v>
      </c>
      <c r="E13" s="37">
        <v>34</v>
      </c>
      <c r="F13" s="38">
        <v>100</v>
      </c>
      <c r="G13" s="39"/>
      <c r="H13" s="124"/>
      <c r="I13" s="125">
        <v>0.05</v>
      </c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1011</v>
      </c>
      <c r="D24" s="37">
        <v>1149</v>
      </c>
      <c r="E24" s="37">
        <v>1100</v>
      </c>
      <c r="F24" s="38">
        <v>95.73542210617929</v>
      </c>
      <c r="G24" s="39"/>
      <c r="H24" s="124">
        <v>4.068</v>
      </c>
      <c r="I24" s="125">
        <v>4.333</v>
      </c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45</v>
      </c>
      <c r="D26" s="37">
        <v>44</v>
      </c>
      <c r="E26" s="37">
        <v>100</v>
      </c>
      <c r="F26" s="38">
        <v>227.27272727272728</v>
      </c>
      <c r="G26" s="39"/>
      <c r="H26" s="124">
        <v>0.25</v>
      </c>
      <c r="I26" s="125">
        <v>0.14</v>
      </c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5539</v>
      </c>
      <c r="D28" s="30">
        <v>6016</v>
      </c>
      <c r="E28" s="30">
        <v>5600</v>
      </c>
      <c r="F28" s="31"/>
      <c r="G28" s="31"/>
      <c r="H28" s="123">
        <v>21.692</v>
      </c>
      <c r="I28" s="123">
        <v>17.985</v>
      </c>
      <c r="J28" s="123"/>
      <c r="K28" s="130"/>
    </row>
    <row r="29" spans="1:11" s="32" customFormat="1" ht="11.25" customHeight="1">
      <c r="A29" s="34" t="s">
        <v>21</v>
      </c>
      <c r="B29" s="29"/>
      <c r="C29" s="30">
        <v>2383</v>
      </c>
      <c r="D29" s="30">
        <v>2274</v>
      </c>
      <c r="E29" s="30">
        <v>2274</v>
      </c>
      <c r="F29" s="31"/>
      <c r="G29" s="31"/>
      <c r="H29" s="123">
        <v>3.431</v>
      </c>
      <c r="I29" s="123">
        <v>1.377</v>
      </c>
      <c r="J29" s="123"/>
      <c r="K29" s="130"/>
    </row>
    <row r="30" spans="1:11" s="32" customFormat="1" ht="11.25" customHeight="1">
      <c r="A30" s="34" t="s">
        <v>22</v>
      </c>
      <c r="B30" s="29"/>
      <c r="C30" s="30">
        <v>121904</v>
      </c>
      <c r="D30" s="30">
        <v>117724</v>
      </c>
      <c r="E30" s="30">
        <v>118000</v>
      </c>
      <c r="F30" s="31"/>
      <c r="G30" s="31"/>
      <c r="H30" s="123">
        <v>337.907</v>
      </c>
      <c r="I30" s="123">
        <v>226.553</v>
      </c>
      <c r="J30" s="123"/>
      <c r="K30" s="130"/>
    </row>
    <row r="31" spans="1:11" s="40" customFormat="1" ht="11.25" customHeight="1">
      <c r="A31" s="41" t="s">
        <v>23</v>
      </c>
      <c r="B31" s="36"/>
      <c r="C31" s="37">
        <v>129826</v>
      </c>
      <c r="D31" s="37">
        <v>126014</v>
      </c>
      <c r="E31" s="37">
        <v>125874</v>
      </c>
      <c r="F31" s="38">
        <v>99.88890123319631</v>
      </c>
      <c r="G31" s="39"/>
      <c r="H31" s="124">
        <v>363.03</v>
      </c>
      <c r="I31" s="125">
        <v>245.915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24</v>
      </c>
      <c r="D33" s="30">
        <v>30</v>
      </c>
      <c r="E33" s="30">
        <v>30</v>
      </c>
      <c r="F33" s="31"/>
      <c r="G33" s="31"/>
      <c r="H33" s="123">
        <v>0.1</v>
      </c>
      <c r="I33" s="123">
        <v>0.1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8</v>
      </c>
      <c r="D34" s="30">
        <v>50</v>
      </c>
      <c r="E34" s="30">
        <v>50</v>
      </c>
      <c r="F34" s="31"/>
      <c r="G34" s="31"/>
      <c r="H34" s="123">
        <v>0.03</v>
      </c>
      <c r="I34" s="123">
        <v>0.125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220</v>
      </c>
      <c r="D35" s="30">
        <v>200</v>
      </c>
      <c r="E35" s="30">
        <v>250</v>
      </c>
      <c r="F35" s="31"/>
      <c r="G35" s="31"/>
      <c r="H35" s="123">
        <v>0.8</v>
      </c>
      <c r="I35" s="123">
        <v>0.6</v>
      </c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>
        <v>15</v>
      </c>
      <c r="E36" s="30">
        <v>15</v>
      </c>
      <c r="F36" s="31"/>
      <c r="G36" s="31"/>
      <c r="H36" s="123"/>
      <c r="I36" s="123">
        <v>0.052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252</v>
      </c>
      <c r="D37" s="37">
        <v>295</v>
      </c>
      <c r="E37" s="37">
        <v>345</v>
      </c>
      <c r="F37" s="38">
        <v>116.94915254237289</v>
      </c>
      <c r="G37" s="39"/>
      <c r="H37" s="124">
        <v>0.93</v>
      </c>
      <c r="I37" s="125">
        <v>0.877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/>
      <c r="D39" s="37">
        <v>15</v>
      </c>
      <c r="E39" s="37">
        <v>20</v>
      </c>
      <c r="F39" s="38">
        <v>133.33333333333334</v>
      </c>
      <c r="G39" s="39"/>
      <c r="H39" s="124"/>
      <c r="I39" s="125">
        <v>0.025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11</v>
      </c>
      <c r="D41" s="30">
        <v>99</v>
      </c>
      <c r="E41" s="30">
        <v>600</v>
      </c>
      <c r="F41" s="31"/>
      <c r="G41" s="31"/>
      <c r="H41" s="123">
        <v>0.028</v>
      </c>
      <c r="I41" s="123">
        <v>0.342</v>
      </c>
      <c r="J41" s="123"/>
      <c r="K41" s="130"/>
    </row>
    <row r="42" spans="1:11" s="32" customFormat="1" ht="11.25" customHeight="1">
      <c r="A42" s="34" t="s">
        <v>31</v>
      </c>
      <c r="B42" s="29"/>
      <c r="C42" s="30">
        <v>885</v>
      </c>
      <c r="D42" s="30">
        <v>1190</v>
      </c>
      <c r="E42" s="30">
        <v>1150</v>
      </c>
      <c r="F42" s="31"/>
      <c r="G42" s="31"/>
      <c r="H42" s="123">
        <v>3.582</v>
      </c>
      <c r="I42" s="123">
        <v>2.104</v>
      </c>
      <c r="J42" s="123"/>
      <c r="K42" s="130"/>
    </row>
    <row r="43" spans="1:11" s="32" customFormat="1" ht="11.25" customHeight="1">
      <c r="A43" s="34" t="s">
        <v>32</v>
      </c>
      <c r="B43" s="29"/>
      <c r="C43" s="30">
        <v>298</v>
      </c>
      <c r="D43" s="30">
        <v>1255</v>
      </c>
      <c r="E43" s="30">
        <v>1330</v>
      </c>
      <c r="F43" s="31"/>
      <c r="G43" s="31"/>
      <c r="H43" s="123">
        <v>1.844</v>
      </c>
      <c r="I43" s="123">
        <v>3.226</v>
      </c>
      <c r="J43" s="123"/>
      <c r="K43" s="130"/>
    </row>
    <row r="44" spans="1:11" s="32" customFormat="1" ht="11.25" customHeight="1">
      <c r="A44" s="34" t="s">
        <v>33</v>
      </c>
      <c r="B44" s="29"/>
      <c r="C44" s="30">
        <v>735</v>
      </c>
      <c r="D44" s="30">
        <v>810</v>
      </c>
      <c r="E44" s="30">
        <v>800</v>
      </c>
      <c r="F44" s="31"/>
      <c r="G44" s="31"/>
      <c r="H44" s="123">
        <v>3.085</v>
      </c>
      <c r="I44" s="123">
        <v>1.735</v>
      </c>
      <c r="J44" s="123"/>
      <c r="K44" s="130"/>
    </row>
    <row r="45" spans="1:11" s="32" customFormat="1" ht="11.25" customHeight="1">
      <c r="A45" s="34" t="s">
        <v>34</v>
      </c>
      <c r="B45" s="29"/>
      <c r="C45" s="30">
        <v>163</v>
      </c>
      <c r="D45" s="30">
        <v>349</v>
      </c>
      <c r="E45" s="30">
        <v>350</v>
      </c>
      <c r="F45" s="31"/>
      <c r="G45" s="31"/>
      <c r="H45" s="123">
        <v>0.565</v>
      </c>
      <c r="I45" s="123">
        <v>0.679</v>
      </c>
      <c r="J45" s="123"/>
      <c r="K45" s="130"/>
    </row>
    <row r="46" spans="1:11" s="32" customFormat="1" ht="11.25" customHeight="1">
      <c r="A46" s="34" t="s">
        <v>35</v>
      </c>
      <c r="B46" s="29"/>
      <c r="C46" s="30">
        <v>150</v>
      </c>
      <c r="D46" s="30">
        <v>129</v>
      </c>
      <c r="E46" s="30">
        <v>130</v>
      </c>
      <c r="F46" s="31"/>
      <c r="G46" s="31"/>
      <c r="H46" s="123">
        <v>0.551</v>
      </c>
      <c r="I46" s="123">
        <v>0.301</v>
      </c>
      <c r="J46" s="123"/>
      <c r="K46" s="130"/>
    </row>
    <row r="47" spans="1:11" s="32" customFormat="1" ht="11.25" customHeight="1">
      <c r="A47" s="34" t="s">
        <v>36</v>
      </c>
      <c r="B47" s="29"/>
      <c r="C47" s="30">
        <v>163</v>
      </c>
      <c r="D47" s="30">
        <v>454</v>
      </c>
      <c r="E47" s="30">
        <v>210</v>
      </c>
      <c r="F47" s="31"/>
      <c r="G47" s="31"/>
      <c r="H47" s="123">
        <v>0.458</v>
      </c>
      <c r="I47" s="123">
        <v>0.453</v>
      </c>
      <c r="J47" s="123"/>
      <c r="K47" s="130"/>
    </row>
    <row r="48" spans="1:11" s="32" customFormat="1" ht="11.25" customHeight="1">
      <c r="A48" s="34" t="s">
        <v>37</v>
      </c>
      <c r="B48" s="29"/>
      <c r="C48" s="30">
        <v>1847</v>
      </c>
      <c r="D48" s="30">
        <v>3143</v>
      </c>
      <c r="E48" s="30">
        <v>2800</v>
      </c>
      <c r="F48" s="31"/>
      <c r="G48" s="31"/>
      <c r="H48" s="123">
        <v>9.864</v>
      </c>
      <c r="I48" s="123">
        <v>8.308</v>
      </c>
      <c r="J48" s="123"/>
      <c r="K48" s="130"/>
    </row>
    <row r="49" spans="1:11" s="32" customFormat="1" ht="11.25" customHeight="1">
      <c r="A49" s="34" t="s">
        <v>38</v>
      </c>
      <c r="B49" s="29"/>
      <c r="C49" s="30">
        <v>202</v>
      </c>
      <c r="D49" s="30">
        <v>641</v>
      </c>
      <c r="E49" s="30">
        <v>561</v>
      </c>
      <c r="F49" s="31"/>
      <c r="G49" s="31"/>
      <c r="H49" s="123">
        <v>0.535</v>
      </c>
      <c r="I49" s="123">
        <v>1.992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4454</v>
      </c>
      <c r="D50" s="37">
        <v>8070</v>
      </c>
      <c r="E50" s="37">
        <v>7931</v>
      </c>
      <c r="F50" s="38">
        <v>98.27757125154895</v>
      </c>
      <c r="G50" s="39"/>
      <c r="H50" s="124">
        <v>20.512</v>
      </c>
      <c r="I50" s="125">
        <v>19.14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87</v>
      </c>
      <c r="D52" s="37">
        <v>402</v>
      </c>
      <c r="E52" s="37">
        <v>402</v>
      </c>
      <c r="F52" s="38">
        <v>100</v>
      </c>
      <c r="G52" s="39"/>
      <c r="H52" s="124">
        <v>0.248</v>
      </c>
      <c r="I52" s="125">
        <v>1.407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3098</v>
      </c>
      <c r="D54" s="30">
        <v>3495</v>
      </c>
      <c r="E54" s="30">
        <v>3250</v>
      </c>
      <c r="F54" s="31"/>
      <c r="G54" s="31"/>
      <c r="H54" s="123">
        <v>20.036</v>
      </c>
      <c r="I54" s="123">
        <v>16.566</v>
      </c>
      <c r="J54" s="123"/>
      <c r="K54" s="130"/>
    </row>
    <row r="55" spans="1:11" s="32" customFormat="1" ht="11.25" customHeight="1">
      <c r="A55" s="34" t="s">
        <v>42</v>
      </c>
      <c r="B55" s="29"/>
      <c r="C55" s="30">
        <v>137</v>
      </c>
      <c r="D55" s="30">
        <v>171</v>
      </c>
      <c r="E55" s="30">
        <v>180</v>
      </c>
      <c r="F55" s="31"/>
      <c r="G55" s="31"/>
      <c r="H55" s="123">
        <v>0.267</v>
      </c>
      <c r="I55" s="123">
        <v>0.325</v>
      </c>
      <c r="J55" s="123"/>
      <c r="K55" s="130"/>
    </row>
    <row r="56" spans="1:11" s="32" customFormat="1" ht="11.25" customHeight="1">
      <c r="A56" s="34" t="s">
        <v>43</v>
      </c>
      <c r="B56" s="29"/>
      <c r="C56" s="30">
        <v>800</v>
      </c>
      <c r="D56" s="30">
        <v>930</v>
      </c>
      <c r="E56" s="30">
        <v>379</v>
      </c>
      <c r="F56" s="31"/>
      <c r="G56" s="31"/>
      <c r="H56" s="123">
        <v>1.5</v>
      </c>
      <c r="I56" s="123">
        <v>0.808</v>
      </c>
      <c r="J56" s="123"/>
      <c r="K56" s="130"/>
    </row>
    <row r="57" spans="1:11" s="32" customFormat="1" ht="11.25" customHeight="1">
      <c r="A57" s="34" t="s">
        <v>44</v>
      </c>
      <c r="B57" s="29"/>
      <c r="C57" s="30">
        <v>1820</v>
      </c>
      <c r="D57" s="30">
        <v>1508</v>
      </c>
      <c r="E57" s="30">
        <v>1508</v>
      </c>
      <c r="F57" s="31"/>
      <c r="G57" s="31"/>
      <c r="H57" s="123">
        <v>6.37</v>
      </c>
      <c r="I57" s="123">
        <v>2.262</v>
      </c>
      <c r="J57" s="123"/>
      <c r="K57" s="130"/>
    </row>
    <row r="58" spans="1:11" s="32" customFormat="1" ht="11.25" customHeight="1">
      <c r="A58" s="34" t="s">
        <v>45</v>
      </c>
      <c r="B58" s="29"/>
      <c r="C58" s="30">
        <v>3694</v>
      </c>
      <c r="D58" s="30">
        <v>4390</v>
      </c>
      <c r="E58" s="30">
        <v>4579</v>
      </c>
      <c r="F58" s="31"/>
      <c r="G58" s="31"/>
      <c r="H58" s="123">
        <v>9.1</v>
      </c>
      <c r="I58" s="123">
        <v>4.752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9549</v>
      </c>
      <c r="D59" s="37">
        <v>10494</v>
      </c>
      <c r="E59" s="37">
        <v>9896</v>
      </c>
      <c r="F59" s="38">
        <v>94.30150562226034</v>
      </c>
      <c r="G59" s="39"/>
      <c r="H59" s="124">
        <v>37.273</v>
      </c>
      <c r="I59" s="125">
        <v>24.712999999999997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30</v>
      </c>
      <c r="D61" s="30">
        <v>94</v>
      </c>
      <c r="E61" s="30">
        <v>56</v>
      </c>
      <c r="F61" s="31"/>
      <c r="G61" s="31"/>
      <c r="H61" s="123">
        <v>0.069</v>
      </c>
      <c r="I61" s="123">
        <v>0.16340000000000002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59</v>
      </c>
      <c r="D62" s="30">
        <v>59</v>
      </c>
      <c r="E62" s="30">
        <v>59</v>
      </c>
      <c r="F62" s="31"/>
      <c r="G62" s="31"/>
      <c r="H62" s="123">
        <v>0.11</v>
      </c>
      <c r="I62" s="123">
        <v>0.098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176</v>
      </c>
      <c r="D63" s="30">
        <v>148.26502242152446</v>
      </c>
      <c r="E63" s="30">
        <v>101</v>
      </c>
      <c r="F63" s="31"/>
      <c r="G63" s="31"/>
      <c r="H63" s="123">
        <v>0.1427276899875421</v>
      </c>
      <c r="I63" s="123">
        <v>0.322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265</v>
      </c>
      <c r="D64" s="37">
        <v>301.26502242152446</v>
      </c>
      <c r="E64" s="37">
        <v>216</v>
      </c>
      <c r="F64" s="38">
        <v>71.6976694685043</v>
      </c>
      <c r="G64" s="39"/>
      <c r="H64" s="124">
        <v>0.3217276899875421</v>
      </c>
      <c r="I64" s="125">
        <v>0.5834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1514</v>
      </c>
      <c r="D66" s="37">
        <v>138</v>
      </c>
      <c r="E66" s="37">
        <v>120</v>
      </c>
      <c r="F66" s="38">
        <v>86.95652173913044</v>
      </c>
      <c r="G66" s="39"/>
      <c r="H66" s="124">
        <v>1.606</v>
      </c>
      <c r="I66" s="125">
        <v>0.146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10000</v>
      </c>
      <c r="D68" s="30">
        <v>9000</v>
      </c>
      <c r="E68" s="30">
        <v>9000</v>
      </c>
      <c r="F68" s="31"/>
      <c r="G68" s="31"/>
      <c r="H68" s="123">
        <v>22</v>
      </c>
      <c r="I68" s="123">
        <v>19.7</v>
      </c>
      <c r="J68" s="123"/>
      <c r="K68" s="130"/>
    </row>
    <row r="69" spans="1:11" s="32" customFormat="1" ht="11.25" customHeight="1">
      <c r="A69" s="34" t="s">
        <v>53</v>
      </c>
      <c r="B69" s="29"/>
      <c r="C69" s="30">
        <v>30</v>
      </c>
      <c r="D69" s="30">
        <v>100</v>
      </c>
      <c r="E69" s="30">
        <v>100</v>
      </c>
      <c r="F69" s="31"/>
      <c r="G69" s="31"/>
      <c r="H69" s="123">
        <v>0.05</v>
      </c>
      <c r="I69" s="123">
        <v>0.18</v>
      </c>
      <c r="J69" s="123"/>
      <c r="K69" s="130"/>
    </row>
    <row r="70" spans="1:11" s="40" customFormat="1" ht="11.25" customHeight="1">
      <c r="A70" s="35" t="s">
        <v>54</v>
      </c>
      <c r="B70" s="36"/>
      <c r="C70" s="37">
        <v>10030</v>
      </c>
      <c r="D70" s="37">
        <v>9100</v>
      </c>
      <c r="E70" s="37">
        <v>9100</v>
      </c>
      <c r="F70" s="38">
        <v>100</v>
      </c>
      <c r="G70" s="39"/>
      <c r="H70" s="124">
        <v>22.05</v>
      </c>
      <c r="I70" s="125">
        <v>19.88</v>
      </c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442</v>
      </c>
      <c r="D72" s="30">
        <v>321</v>
      </c>
      <c r="E72" s="30">
        <v>364</v>
      </c>
      <c r="F72" s="31"/>
      <c r="G72" s="31"/>
      <c r="H72" s="123">
        <v>0.066</v>
      </c>
      <c r="I72" s="123">
        <v>0.267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65100</v>
      </c>
      <c r="D73" s="30">
        <v>65174</v>
      </c>
      <c r="E73" s="30">
        <v>58614</v>
      </c>
      <c r="F73" s="31"/>
      <c r="G73" s="31"/>
      <c r="H73" s="123">
        <v>162.75</v>
      </c>
      <c r="I73" s="123">
        <v>177.139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59950</v>
      </c>
      <c r="D74" s="30">
        <v>51050</v>
      </c>
      <c r="E74" s="30">
        <v>51045</v>
      </c>
      <c r="F74" s="31"/>
      <c r="G74" s="31"/>
      <c r="H74" s="123">
        <v>127.693</v>
      </c>
      <c r="I74" s="123">
        <v>164.891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3139.0589999999997</v>
      </c>
      <c r="D75" s="30">
        <v>2763</v>
      </c>
      <c r="E75" s="30">
        <v>2763</v>
      </c>
      <c r="F75" s="31"/>
      <c r="G75" s="31"/>
      <c r="H75" s="123">
        <v>6.342211778270516</v>
      </c>
      <c r="I75" s="123">
        <v>5.01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13058</v>
      </c>
      <c r="D76" s="30">
        <v>11114</v>
      </c>
      <c r="E76" s="30">
        <v>11114</v>
      </c>
      <c r="F76" s="31"/>
      <c r="G76" s="31"/>
      <c r="H76" s="123">
        <v>36.171</v>
      </c>
      <c r="I76" s="123">
        <v>51.124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8250</v>
      </c>
      <c r="D77" s="30">
        <v>6769</v>
      </c>
      <c r="E77" s="30">
        <v>6640</v>
      </c>
      <c r="F77" s="31"/>
      <c r="G77" s="31"/>
      <c r="H77" s="123">
        <v>12.59</v>
      </c>
      <c r="I77" s="123">
        <v>25.018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17742</v>
      </c>
      <c r="D78" s="30">
        <v>15200</v>
      </c>
      <c r="E78" s="30">
        <v>15250</v>
      </c>
      <c r="F78" s="31"/>
      <c r="G78" s="31"/>
      <c r="H78" s="123">
        <v>41.25</v>
      </c>
      <c r="I78" s="123">
        <v>37.225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124081</v>
      </c>
      <c r="D79" s="30">
        <v>115892</v>
      </c>
      <c r="E79" s="30">
        <v>89413</v>
      </c>
      <c r="F79" s="31"/>
      <c r="G79" s="31"/>
      <c r="H79" s="123">
        <v>192.741</v>
      </c>
      <c r="I79" s="123">
        <v>382.056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291762.059</v>
      </c>
      <c r="D80" s="37">
        <v>268283</v>
      </c>
      <c r="E80" s="37">
        <v>235203</v>
      </c>
      <c r="F80" s="38">
        <v>87.66973680777389</v>
      </c>
      <c r="G80" s="39"/>
      <c r="H80" s="124">
        <v>579.6032117782705</v>
      </c>
      <c r="I80" s="125">
        <v>842.73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24"/>
      <c r="I84" s="125"/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448795.059</v>
      </c>
      <c r="D87" s="51">
        <v>424339.2650224215</v>
      </c>
      <c r="E87" s="51">
        <v>390341</v>
      </c>
      <c r="F87" s="52">
        <f>IF(D87&gt;0,100*E87/D87,0)</f>
        <v>91.98795213527434</v>
      </c>
      <c r="G87" s="39"/>
      <c r="H87" s="128">
        <v>1029.891939468258</v>
      </c>
      <c r="I87" s="129">
        <v>1159.9394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8" zoomScaleSheetLayoutView="98" zoomScalePageLayoutView="0" workbookViewId="0" topLeftCell="A1">
      <selection activeCell="K9" sqref="K9: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1730</v>
      </c>
      <c r="D9" s="30">
        <v>1209</v>
      </c>
      <c r="E9" s="30">
        <v>1209</v>
      </c>
      <c r="F9" s="31"/>
      <c r="G9" s="31"/>
      <c r="H9" s="123">
        <v>5.369</v>
      </c>
      <c r="I9" s="123">
        <v>4.44</v>
      </c>
      <c r="J9" s="123"/>
      <c r="K9" s="130"/>
    </row>
    <row r="10" spans="1:11" s="32" customFormat="1" ht="11.25" customHeight="1">
      <c r="A10" s="34" t="s">
        <v>8</v>
      </c>
      <c r="B10" s="29"/>
      <c r="C10" s="30">
        <v>3682</v>
      </c>
      <c r="D10" s="30">
        <v>1927</v>
      </c>
      <c r="E10" s="30">
        <v>1927</v>
      </c>
      <c r="F10" s="31"/>
      <c r="G10" s="31"/>
      <c r="H10" s="123">
        <v>9.822</v>
      </c>
      <c r="I10" s="123">
        <v>4.5088</v>
      </c>
      <c r="J10" s="123"/>
      <c r="K10" s="130"/>
    </row>
    <row r="11" spans="1:11" s="32" customFormat="1" ht="11.25" customHeight="1">
      <c r="A11" s="28" t="s">
        <v>9</v>
      </c>
      <c r="B11" s="29"/>
      <c r="C11" s="30">
        <v>8234</v>
      </c>
      <c r="D11" s="30">
        <v>6658</v>
      </c>
      <c r="E11" s="30">
        <v>6658</v>
      </c>
      <c r="F11" s="31"/>
      <c r="G11" s="31"/>
      <c r="H11" s="123">
        <v>26.76</v>
      </c>
      <c r="I11" s="123">
        <v>14.31</v>
      </c>
      <c r="J11" s="123"/>
      <c r="K11" s="130"/>
    </row>
    <row r="12" spans="1:11" s="32" customFormat="1" ht="11.25" customHeight="1">
      <c r="A12" s="34" t="s">
        <v>10</v>
      </c>
      <c r="B12" s="29"/>
      <c r="C12" s="30">
        <v>380</v>
      </c>
      <c r="D12" s="30">
        <v>236</v>
      </c>
      <c r="E12" s="30">
        <v>236</v>
      </c>
      <c r="F12" s="31"/>
      <c r="G12" s="31"/>
      <c r="H12" s="123">
        <v>0.97</v>
      </c>
      <c r="I12" s="123">
        <v>0.5</v>
      </c>
      <c r="J12" s="123"/>
      <c r="K12" s="130"/>
    </row>
    <row r="13" spans="1:11" s="40" customFormat="1" ht="11.25" customHeight="1">
      <c r="A13" s="35" t="s">
        <v>11</v>
      </c>
      <c r="B13" s="36"/>
      <c r="C13" s="37">
        <v>14026</v>
      </c>
      <c r="D13" s="37">
        <v>10030</v>
      </c>
      <c r="E13" s="37">
        <v>10030</v>
      </c>
      <c r="F13" s="38">
        <v>100</v>
      </c>
      <c r="G13" s="39"/>
      <c r="H13" s="124">
        <v>42.921</v>
      </c>
      <c r="I13" s="125">
        <v>23.7588</v>
      </c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>
        <v>42</v>
      </c>
      <c r="D15" s="37">
        <v>45</v>
      </c>
      <c r="E15" s="37">
        <v>45</v>
      </c>
      <c r="F15" s="38">
        <v>100</v>
      </c>
      <c r="G15" s="39"/>
      <c r="H15" s="124">
        <v>0.054</v>
      </c>
      <c r="I15" s="125">
        <v>0.054</v>
      </c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>
        <v>775</v>
      </c>
      <c r="D17" s="37">
        <v>775</v>
      </c>
      <c r="E17" s="37">
        <v>775</v>
      </c>
      <c r="F17" s="38">
        <v>100</v>
      </c>
      <c r="G17" s="39"/>
      <c r="H17" s="124">
        <v>1.55</v>
      </c>
      <c r="I17" s="125">
        <v>0.591</v>
      </c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23951</v>
      </c>
      <c r="F19" s="31"/>
      <c r="G19" s="31"/>
      <c r="H19" s="123">
        <v>161.295</v>
      </c>
      <c r="I19" s="123">
        <v>143.706</v>
      </c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>
        <v>25007</v>
      </c>
      <c r="D22" s="37">
        <v>23951</v>
      </c>
      <c r="E22" s="37">
        <v>23951</v>
      </c>
      <c r="F22" s="38">
        <v>100</v>
      </c>
      <c r="G22" s="39"/>
      <c r="H22" s="124">
        <v>161.295</v>
      </c>
      <c r="I22" s="125">
        <v>143.706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76416</v>
      </c>
      <c r="D24" s="37">
        <v>74027</v>
      </c>
      <c r="E24" s="37">
        <v>74600</v>
      </c>
      <c r="F24" s="38">
        <v>100.77404190362975</v>
      </c>
      <c r="G24" s="39"/>
      <c r="H24" s="124">
        <v>432.352</v>
      </c>
      <c r="I24" s="125">
        <v>351.877</v>
      </c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29545</v>
      </c>
      <c r="D26" s="37">
        <v>28044</v>
      </c>
      <c r="E26" s="37">
        <v>28100</v>
      </c>
      <c r="F26" s="38">
        <v>100.1996862073884</v>
      </c>
      <c r="G26" s="39"/>
      <c r="H26" s="124">
        <v>158.25</v>
      </c>
      <c r="I26" s="125">
        <v>95.14</v>
      </c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62912</v>
      </c>
      <c r="D28" s="30">
        <v>60071</v>
      </c>
      <c r="E28" s="30">
        <v>58850</v>
      </c>
      <c r="F28" s="31"/>
      <c r="G28" s="31"/>
      <c r="H28" s="123">
        <v>287.479</v>
      </c>
      <c r="I28" s="123">
        <v>237.227</v>
      </c>
      <c r="J28" s="123"/>
      <c r="K28" s="130"/>
    </row>
    <row r="29" spans="1:11" s="32" customFormat="1" ht="11.25" customHeight="1">
      <c r="A29" s="34" t="s">
        <v>21</v>
      </c>
      <c r="B29" s="29"/>
      <c r="C29" s="30">
        <v>43494</v>
      </c>
      <c r="D29" s="30">
        <v>40134</v>
      </c>
      <c r="E29" s="30">
        <v>40134</v>
      </c>
      <c r="F29" s="31"/>
      <c r="G29" s="31"/>
      <c r="H29" s="123">
        <v>94.354</v>
      </c>
      <c r="I29" s="123">
        <v>61.995</v>
      </c>
      <c r="J29" s="123"/>
      <c r="K29" s="130"/>
    </row>
    <row r="30" spans="1:11" s="32" customFormat="1" ht="11.25" customHeight="1">
      <c r="A30" s="34" t="s">
        <v>22</v>
      </c>
      <c r="B30" s="29"/>
      <c r="C30" s="30">
        <v>175517</v>
      </c>
      <c r="D30" s="30">
        <v>163024</v>
      </c>
      <c r="E30" s="30">
        <v>163000</v>
      </c>
      <c r="F30" s="31"/>
      <c r="G30" s="31"/>
      <c r="H30" s="123">
        <v>540.602</v>
      </c>
      <c r="I30" s="123">
        <v>341.863</v>
      </c>
      <c r="J30" s="123"/>
      <c r="K30" s="130"/>
    </row>
    <row r="31" spans="1:11" s="40" customFormat="1" ht="11.25" customHeight="1">
      <c r="A31" s="41" t="s">
        <v>23</v>
      </c>
      <c r="B31" s="36"/>
      <c r="C31" s="37">
        <v>281923</v>
      </c>
      <c r="D31" s="37">
        <v>263229</v>
      </c>
      <c r="E31" s="37">
        <v>261984</v>
      </c>
      <c r="F31" s="38">
        <v>99.52702779708923</v>
      </c>
      <c r="G31" s="39"/>
      <c r="H31" s="124">
        <v>922.435</v>
      </c>
      <c r="I31" s="125">
        <v>641.085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24924</v>
      </c>
      <c r="D33" s="30">
        <v>24930</v>
      </c>
      <c r="E33" s="30">
        <v>22080</v>
      </c>
      <c r="F33" s="31"/>
      <c r="G33" s="31"/>
      <c r="H33" s="123">
        <v>101.1</v>
      </c>
      <c r="I33" s="123">
        <v>86.924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13608</v>
      </c>
      <c r="D34" s="30">
        <v>11450</v>
      </c>
      <c r="E34" s="30">
        <v>11450</v>
      </c>
      <c r="F34" s="31"/>
      <c r="G34" s="31"/>
      <c r="H34" s="123">
        <v>54.03</v>
      </c>
      <c r="I34" s="123">
        <v>32.125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49420</v>
      </c>
      <c r="D35" s="30">
        <v>45200</v>
      </c>
      <c r="E35" s="30">
        <v>50250</v>
      </c>
      <c r="F35" s="31"/>
      <c r="G35" s="31"/>
      <c r="H35" s="123">
        <v>177.8</v>
      </c>
      <c r="I35" s="123">
        <v>140.6</v>
      </c>
      <c r="J35" s="123"/>
      <c r="K35" s="130"/>
    </row>
    <row r="36" spans="1:11" s="32" customFormat="1" ht="11.25" customHeight="1">
      <c r="A36" s="34" t="s">
        <v>27</v>
      </c>
      <c r="B36" s="29"/>
      <c r="C36" s="30">
        <v>6520</v>
      </c>
      <c r="D36" s="30">
        <v>6861</v>
      </c>
      <c r="E36" s="30">
        <v>6861</v>
      </c>
      <c r="F36" s="31"/>
      <c r="G36" s="31"/>
      <c r="H36" s="123">
        <v>26.08</v>
      </c>
      <c r="I36" s="123">
        <v>24.052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94472</v>
      </c>
      <c r="D37" s="37">
        <v>88441</v>
      </c>
      <c r="E37" s="37">
        <v>90641</v>
      </c>
      <c r="F37" s="38">
        <v>102.48753406225619</v>
      </c>
      <c r="G37" s="39"/>
      <c r="H37" s="124">
        <v>359.01</v>
      </c>
      <c r="I37" s="125">
        <v>283.701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4620</v>
      </c>
      <c r="D39" s="37">
        <v>5115</v>
      </c>
      <c r="E39" s="37">
        <v>5170</v>
      </c>
      <c r="F39" s="38">
        <v>101.0752688172043</v>
      </c>
      <c r="G39" s="39"/>
      <c r="H39" s="124">
        <v>7.8</v>
      </c>
      <c r="I39" s="125">
        <v>8.225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38921</v>
      </c>
      <c r="D41" s="30">
        <v>35880</v>
      </c>
      <c r="E41" s="30">
        <v>39600</v>
      </c>
      <c r="F41" s="31"/>
      <c r="G41" s="31"/>
      <c r="H41" s="123">
        <v>126.889</v>
      </c>
      <c r="I41" s="123">
        <v>27.931</v>
      </c>
      <c r="J41" s="123"/>
      <c r="K41" s="130"/>
    </row>
    <row r="42" spans="1:11" s="32" customFormat="1" ht="11.25" customHeight="1">
      <c r="A42" s="34" t="s">
        <v>31</v>
      </c>
      <c r="B42" s="29"/>
      <c r="C42" s="30">
        <v>232264</v>
      </c>
      <c r="D42" s="30">
        <v>220582</v>
      </c>
      <c r="E42" s="30">
        <v>217850</v>
      </c>
      <c r="F42" s="31"/>
      <c r="G42" s="31"/>
      <c r="H42" s="123">
        <v>1099.547</v>
      </c>
      <c r="I42" s="123">
        <v>592.508</v>
      </c>
      <c r="J42" s="123"/>
      <c r="K42" s="130"/>
    </row>
    <row r="43" spans="1:11" s="32" customFormat="1" ht="11.25" customHeight="1">
      <c r="A43" s="34" t="s">
        <v>32</v>
      </c>
      <c r="B43" s="29"/>
      <c r="C43" s="30">
        <v>58765</v>
      </c>
      <c r="D43" s="30">
        <v>62635</v>
      </c>
      <c r="E43" s="30">
        <v>68330</v>
      </c>
      <c r="F43" s="31"/>
      <c r="G43" s="31"/>
      <c r="H43" s="123">
        <v>292.423</v>
      </c>
      <c r="I43" s="123">
        <v>135.042</v>
      </c>
      <c r="J43" s="123"/>
      <c r="K43" s="130"/>
    </row>
    <row r="44" spans="1:11" s="32" customFormat="1" ht="11.25" customHeight="1">
      <c r="A44" s="34" t="s">
        <v>33</v>
      </c>
      <c r="B44" s="29"/>
      <c r="C44" s="30">
        <v>132612</v>
      </c>
      <c r="D44" s="30">
        <v>128471</v>
      </c>
      <c r="E44" s="30">
        <v>127800</v>
      </c>
      <c r="F44" s="31"/>
      <c r="G44" s="31"/>
      <c r="H44" s="123">
        <v>623.427</v>
      </c>
      <c r="I44" s="123">
        <v>194.93</v>
      </c>
      <c r="J44" s="123"/>
      <c r="K44" s="130"/>
    </row>
    <row r="45" spans="1:11" s="32" customFormat="1" ht="11.25" customHeight="1">
      <c r="A45" s="34" t="s">
        <v>34</v>
      </c>
      <c r="B45" s="29"/>
      <c r="C45" s="30">
        <v>75382</v>
      </c>
      <c r="D45" s="30">
        <v>60339</v>
      </c>
      <c r="E45" s="30">
        <v>72350</v>
      </c>
      <c r="F45" s="31"/>
      <c r="G45" s="31"/>
      <c r="H45" s="123">
        <v>304.263</v>
      </c>
      <c r="I45" s="123">
        <v>80.513</v>
      </c>
      <c r="J45" s="123"/>
      <c r="K45" s="130"/>
    </row>
    <row r="46" spans="1:11" s="32" customFormat="1" ht="11.25" customHeight="1">
      <c r="A46" s="34" t="s">
        <v>35</v>
      </c>
      <c r="B46" s="29"/>
      <c r="C46" s="30">
        <v>74627</v>
      </c>
      <c r="D46" s="30">
        <v>74448</v>
      </c>
      <c r="E46" s="30">
        <v>74000</v>
      </c>
      <c r="F46" s="31"/>
      <c r="G46" s="31"/>
      <c r="H46" s="123">
        <v>246.854</v>
      </c>
      <c r="I46" s="123">
        <v>79.089</v>
      </c>
      <c r="J46" s="123"/>
      <c r="K46" s="130"/>
    </row>
    <row r="47" spans="1:11" s="32" customFormat="1" ht="11.25" customHeight="1">
      <c r="A47" s="34" t="s">
        <v>36</v>
      </c>
      <c r="B47" s="29"/>
      <c r="C47" s="30">
        <v>108324</v>
      </c>
      <c r="D47" s="30">
        <v>96535</v>
      </c>
      <c r="E47" s="30">
        <v>94210</v>
      </c>
      <c r="F47" s="31"/>
      <c r="G47" s="31"/>
      <c r="H47" s="123">
        <v>419.606</v>
      </c>
      <c r="I47" s="123">
        <v>173.144</v>
      </c>
      <c r="J47" s="123"/>
      <c r="K47" s="130"/>
    </row>
    <row r="48" spans="1:11" s="32" customFormat="1" ht="11.25" customHeight="1">
      <c r="A48" s="34" t="s">
        <v>37</v>
      </c>
      <c r="B48" s="29"/>
      <c r="C48" s="30">
        <v>111031</v>
      </c>
      <c r="D48" s="30">
        <v>108608</v>
      </c>
      <c r="E48" s="30">
        <v>97300</v>
      </c>
      <c r="F48" s="31"/>
      <c r="G48" s="31"/>
      <c r="H48" s="123">
        <v>551.634</v>
      </c>
      <c r="I48" s="123">
        <v>136.183</v>
      </c>
      <c r="J48" s="123"/>
      <c r="K48" s="130"/>
    </row>
    <row r="49" spans="1:11" s="32" customFormat="1" ht="11.25" customHeight="1">
      <c r="A49" s="34" t="s">
        <v>38</v>
      </c>
      <c r="B49" s="29"/>
      <c r="C49" s="30">
        <v>72776</v>
      </c>
      <c r="D49" s="30">
        <v>71170</v>
      </c>
      <c r="E49" s="30">
        <v>56661</v>
      </c>
      <c r="F49" s="31"/>
      <c r="G49" s="31"/>
      <c r="H49" s="123">
        <v>315.014</v>
      </c>
      <c r="I49" s="123">
        <v>85.806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904702</v>
      </c>
      <c r="D50" s="37">
        <v>858668</v>
      </c>
      <c r="E50" s="37">
        <v>848101</v>
      </c>
      <c r="F50" s="38">
        <v>98.76937302892387</v>
      </c>
      <c r="G50" s="39"/>
      <c r="H50" s="124">
        <v>3979.657</v>
      </c>
      <c r="I50" s="125">
        <v>1505.146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26478</v>
      </c>
      <c r="D52" s="37">
        <v>24560</v>
      </c>
      <c r="E52" s="37">
        <v>24560</v>
      </c>
      <c r="F52" s="38">
        <v>100</v>
      </c>
      <c r="G52" s="39"/>
      <c r="H52" s="124">
        <v>70.802</v>
      </c>
      <c r="I52" s="125">
        <v>65.69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75168</v>
      </c>
      <c r="D54" s="30">
        <v>67763</v>
      </c>
      <c r="E54" s="30">
        <v>67250</v>
      </c>
      <c r="F54" s="31"/>
      <c r="G54" s="31"/>
      <c r="H54" s="123">
        <v>241.79</v>
      </c>
      <c r="I54" s="123">
        <v>190.171</v>
      </c>
      <c r="J54" s="123"/>
      <c r="K54" s="130"/>
    </row>
    <row r="55" spans="1:11" s="32" customFormat="1" ht="11.25" customHeight="1">
      <c r="A55" s="34" t="s">
        <v>42</v>
      </c>
      <c r="B55" s="29"/>
      <c r="C55" s="30">
        <v>52662</v>
      </c>
      <c r="D55" s="30">
        <v>39171</v>
      </c>
      <c r="E55" s="30">
        <v>40000</v>
      </c>
      <c r="F55" s="31"/>
      <c r="G55" s="31"/>
      <c r="H55" s="123">
        <v>93.604</v>
      </c>
      <c r="I55" s="123">
        <v>74.425</v>
      </c>
      <c r="J55" s="123"/>
      <c r="K55" s="130"/>
    </row>
    <row r="56" spans="1:11" s="32" customFormat="1" ht="11.25" customHeight="1">
      <c r="A56" s="34" t="s">
        <v>43</v>
      </c>
      <c r="B56" s="29"/>
      <c r="C56" s="30">
        <v>49800</v>
      </c>
      <c r="D56" s="30">
        <v>39696</v>
      </c>
      <c r="E56" s="30">
        <v>37129</v>
      </c>
      <c r="F56" s="31"/>
      <c r="G56" s="31"/>
      <c r="H56" s="123">
        <v>110.5</v>
      </c>
      <c r="I56" s="123">
        <v>91.244</v>
      </c>
      <c r="J56" s="123"/>
      <c r="K56" s="130"/>
    </row>
    <row r="57" spans="1:11" s="32" customFormat="1" ht="11.25" customHeight="1">
      <c r="A57" s="34" t="s">
        <v>44</v>
      </c>
      <c r="B57" s="29"/>
      <c r="C57" s="30">
        <v>68540</v>
      </c>
      <c r="D57" s="30">
        <v>59774</v>
      </c>
      <c r="E57" s="30">
        <v>59774</v>
      </c>
      <c r="F57" s="31"/>
      <c r="G57" s="31"/>
      <c r="H57" s="123">
        <v>273.25</v>
      </c>
      <c r="I57" s="123">
        <v>150.183</v>
      </c>
      <c r="J57" s="123"/>
      <c r="K57" s="130"/>
    </row>
    <row r="58" spans="1:11" s="32" customFormat="1" ht="11.25" customHeight="1">
      <c r="A58" s="34" t="s">
        <v>45</v>
      </c>
      <c r="B58" s="29"/>
      <c r="C58" s="30">
        <v>57508</v>
      </c>
      <c r="D58" s="30">
        <v>51101</v>
      </c>
      <c r="E58" s="30">
        <v>51180</v>
      </c>
      <c r="F58" s="31"/>
      <c r="G58" s="31"/>
      <c r="H58" s="123">
        <v>124.052</v>
      </c>
      <c r="I58" s="123">
        <v>63.718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303678</v>
      </c>
      <c r="D59" s="37">
        <v>257505</v>
      </c>
      <c r="E59" s="37">
        <v>255333</v>
      </c>
      <c r="F59" s="38">
        <v>99.15652123259743</v>
      </c>
      <c r="G59" s="39"/>
      <c r="H59" s="124">
        <v>843.196</v>
      </c>
      <c r="I59" s="125">
        <v>569.741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1430</v>
      </c>
      <c r="D61" s="30">
        <v>1294</v>
      </c>
      <c r="E61" s="30">
        <v>767</v>
      </c>
      <c r="F61" s="31"/>
      <c r="G61" s="31"/>
      <c r="H61" s="123">
        <v>2.389</v>
      </c>
      <c r="I61" s="123">
        <v>3.0134000000000003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1099</v>
      </c>
      <c r="D62" s="30">
        <v>949</v>
      </c>
      <c r="E62" s="30">
        <v>949</v>
      </c>
      <c r="F62" s="31"/>
      <c r="G62" s="31"/>
      <c r="H62" s="123">
        <v>2.121</v>
      </c>
      <c r="I62" s="123">
        <v>1.671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2632</v>
      </c>
      <c r="D63" s="30">
        <v>2219</v>
      </c>
      <c r="E63" s="30">
        <v>2311</v>
      </c>
      <c r="F63" s="31"/>
      <c r="G63" s="31"/>
      <c r="H63" s="123">
        <v>1.95044529628405</v>
      </c>
      <c r="I63" s="123">
        <v>4.812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5161</v>
      </c>
      <c r="D64" s="37">
        <v>4462</v>
      </c>
      <c r="E64" s="37">
        <v>4027</v>
      </c>
      <c r="F64" s="38">
        <v>90.25100851636037</v>
      </c>
      <c r="G64" s="39"/>
      <c r="H64" s="124">
        <v>6.46044529628405</v>
      </c>
      <c r="I64" s="125">
        <v>9.496400000000001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5880</v>
      </c>
      <c r="D66" s="37">
        <v>8010</v>
      </c>
      <c r="E66" s="37">
        <v>7992</v>
      </c>
      <c r="F66" s="38">
        <v>99.7752808988764</v>
      </c>
      <c r="G66" s="39"/>
      <c r="H66" s="124">
        <v>6.91</v>
      </c>
      <c r="I66" s="125">
        <v>8.805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74500</v>
      </c>
      <c r="D68" s="30">
        <v>60800</v>
      </c>
      <c r="E68" s="30">
        <v>61000</v>
      </c>
      <c r="F68" s="31"/>
      <c r="G68" s="31"/>
      <c r="H68" s="123">
        <v>152</v>
      </c>
      <c r="I68" s="123">
        <v>145.7</v>
      </c>
      <c r="J68" s="123"/>
      <c r="K68" s="130"/>
    </row>
    <row r="69" spans="1:11" s="32" customFormat="1" ht="11.25" customHeight="1">
      <c r="A69" s="34" t="s">
        <v>53</v>
      </c>
      <c r="B69" s="29"/>
      <c r="C69" s="30">
        <v>4380</v>
      </c>
      <c r="D69" s="30">
        <v>4100</v>
      </c>
      <c r="E69" s="30">
        <v>4100</v>
      </c>
      <c r="F69" s="31"/>
      <c r="G69" s="31"/>
      <c r="H69" s="123">
        <v>7.05</v>
      </c>
      <c r="I69" s="123">
        <v>6.88</v>
      </c>
      <c r="J69" s="123"/>
      <c r="K69" s="130"/>
    </row>
    <row r="70" spans="1:11" s="40" customFormat="1" ht="11.25" customHeight="1">
      <c r="A70" s="35" t="s">
        <v>54</v>
      </c>
      <c r="B70" s="36"/>
      <c r="C70" s="37">
        <v>78880</v>
      </c>
      <c r="D70" s="37">
        <v>64900</v>
      </c>
      <c r="E70" s="37">
        <v>65100</v>
      </c>
      <c r="F70" s="38">
        <v>100.30816640986133</v>
      </c>
      <c r="G70" s="39"/>
      <c r="H70" s="124">
        <v>159.05</v>
      </c>
      <c r="I70" s="125">
        <v>152.57999999999998</v>
      </c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3095</v>
      </c>
      <c r="D72" s="30">
        <v>3061</v>
      </c>
      <c r="E72" s="30">
        <v>3226</v>
      </c>
      <c r="F72" s="31"/>
      <c r="G72" s="31"/>
      <c r="H72" s="123">
        <v>0.664</v>
      </c>
      <c r="I72" s="123">
        <v>3.183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74815</v>
      </c>
      <c r="D73" s="30">
        <v>74925</v>
      </c>
      <c r="E73" s="30">
        <v>68408</v>
      </c>
      <c r="F73" s="31"/>
      <c r="G73" s="31"/>
      <c r="H73" s="123">
        <v>187.0375</v>
      </c>
      <c r="I73" s="123">
        <v>208.985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82308</v>
      </c>
      <c r="D74" s="30">
        <v>65360</v>
      </c>
      <c r="E74" s="30">
        <v>65375</v>
      </c>
      <c r="F74" s="31"/>
      <c r="G74" s="31"/>
      <c r="H74" s="123">
        <v>169.95</v>
      </c>
      <c r="I74" s="123">
        <v>210.111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13494.705</v>
      </c>
      <c r="D75" s="30">
        <v>10634</v>
      </c>
      <c r="E75" s="30">
        <v>10634</v>
      </c>
      <c r="F75" s="31"/>
      <c r="G75" s="31"/>
      <c r="H75" s="123">
        <v>22.437252291102467</v>
      </c>
      <c r="I75" s="123">
        <v>20.843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17104</v>
      </c>
      <c r="D76" s="30">
        <v>15017</v>
      </c>
      <c r="E76" s="30">
        <v>15017</v>
      </c>
      <c r="F76" s="31"/>
      <c r="G76" s="31"/>
      <c r="H76" s="123">
        <v>48.43</v>
      </c>
      <c r="I76" s="123">
        <v>68.688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10797</v>
      </c>
      <c r="D77" s="30">
        <v>8519</v>
      </c>
      <c r="E77" s="30">
        <v>8372</v>
      </c>
      <c r="F77" s="31"/>
      <c r="G77" s="31"/>
      <c r="H77" s="123">
        <v>17.943</v>
      </c>
      <c r="I77" s="123">
        <v>30.182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22713</v>
      </c>
      <c r="D78" s="30">
        <v>19525</v>
      </c>
      <c r="E78" s="30">
        <v>19550</v>
      </c>
      <c r="F78" s="31"/>
      <c r="G78" s="31"/>
      <c r="H78" s="123">
        <v>51.59</v>
      </c>
      <c r="I78" s="123">
        <v>47.389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172926</v>
      </c>
      <c r="D79" s="30">
        <v>162513</v>
      </c>
      <c r="E79" s="30">
        <v>131099</v>
      </c>
      <c r="F79" s="31"/>
      <c r="G79" s="31"/>
      <c r="H79" s="123">
        <v>293.246</v>
      </c>
      <c r="I79" s="123">
        <v>539.433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397252.70499999996</v>
      </c>
      <c r="D80" s="37">
        <v>359554</v>
      </c>
      <c r="E80" s="37">
        <v>321681</v>
      </c>
      <c r="F80" s="38">
        <v>89.46667259994327</v>
      </c>
      <c r="G80" s="39"/>
      <c r="H80" s="124">
        <v>791.2977522911024</v>
      </c>
      <c r="I80" s="125">
        <v>1128.8139999999999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109</v>
      </c>
      <c r="D82" s="30">
        <v>120</v>
      </c>
      <c r="E82" s="30">
        <v>120</v>
      </c>
      <c r="F82" s="31"/>
      <c r="G82" s="31"/>
      <c r="H82" s="123">
        <v>0.163</v>
      </c>
      <c r="I82" s="123">
        <v>0.181</v>
      </c>
      <c r="J82" s="123"/>
      <c r="K82" s="130"/>
    </row>
    <row r="83" spans="1:11" s="32" customFormat="1" ht="11.25" customHeight="1">
      <c r="A83" s="34" t="s">
        <v>65</v>
      </c>
      <c r="B83" s="29"/>
      <c r="C83" s="30">
        <v>190</v>
      </c>
      <c r="D83" s="30">
        <v>170</v>
      </c>
      <c r="E83" s="30">
        <v>170</v>
      </c>
      <c r="F83" s="31"/>
      <c r="G83" s="31"/>
      <c r="H83" s="123">
        <v>0.19</v>
      </c>
      <c r="I83" s="123">
        <v>0.173</v>
      </c>
      <c r="J83" s="123"/>
      <c r="K83" s="130"/>
    </row>
    <row r="84" spans="1:11" s="40" customFormat="1" ht="11.25" customHeight="1">
      <c r="A84" s="35" t="s">
        <v>66</v>
      </c>
      <c r="B84" s="36"/>
      <c r="C84" s="37">
        <v>299</v>
      </c>
      <c r="D84" s="37">
        <v>290</v>
      </c>
      <c r="E84" s="37">
        <v>290</v>
      </c>
      <c r="F84" s="38">
        <v>100</v>
      </c>
      <c r="G84" s="39"/>
      <c r="H84" s="124">
        <v>0.353</v>
      </c>
      <c r="I84" s="125">
        <v>0.354</v>
      </c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2249156.705</v>
      </c>
      <c r="D87" s="51">
        <v>2071606</v>
      </c>
      <c r="E87" s="51">
        <v>2022380</v>
      </c>
      <c r="F87" s="52">
        <f>IF(D87&gt;0,100*E87/D87,0)</f>
        <v>97.62377594967383</v>
      </c>
      <c r="G87" s="39"/>
      <c r="H87" s="128">
        <v>7943.393197587387</v>
      </c>
      <c r="I87" s="129">
        <v>4988.7642000000005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8" zoomScaleSheetLayoutView="98" zoomScalePageLayoutView="0" workbookViewId="0" topLeftCell="A40">
      <selection activeCell="K9" sqref="K9: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130"/>
    </row>
    <row r="10" spans="1:11" s="32" customFormat="1" ht="11.25" customHeight="1">
      <c r="A10" s="34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130"/>
    </row>
    <row r="11" spans="1:11" s="32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130"/>
    </row>
    <row r="12" spans="1:11" s="32" customFormat="1" ht="11.25" customHeight="1">
      <c r="A12" s="34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130"/>
    </row>
    <row r="13" spans="1:11" s="40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24"/>
      <c r="I13" s="125"/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>
        <v>145</v>
      </c>
      <c r="E17" s="37">
        <v>125</v>
      </c>
      <c r="F17" s="38">
        <v>86.20689655172414</v>
      </c>
      <c r="G17" s="39"/>
      <c r="H17" s="124"/>
      <c r="I17" s="125">
        <v>0.177</v>
      </c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24"/>
      <c r="I22" s="125"/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24"/>
      <c r="I24" s="125"/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24"/>
      <c r="I26" s="125"/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2689</v>
      </c>
      <c r="D28" s="30">
        <v>3152</v>
      </c>
      <c r="E28" s="30">
        <v>3200</v>
      </c>
      <c r="F28" s="31"/>
      <c r="G28" s="31"/>
      <c r="H28" s="123">
        <v>12.809</v>
      </c>
      <c r="I28" s="123">
        <v>9.877</v>
      </c>
      <c r="J28" s="123"/>
      <c r="K28" s="130"/>
    </row>
    <row r="29" spans="1:11" s="32" customFormat="1" ht="11.25" customHeight="1">
      <c r="A29" s="34" t="s">
        <v>21</v>
      </c>
      <c r="B29" s="29"/>
      <c r="C29" s="30">
        <v>4730</v>
      </c>
      <c r="D29" s="30">
        <v>4729</v>
      </c>
      <c r="E29" s="30">
        <v>3184</v>
      </c>
      <c r="F29" s="31"/>
      <c r="G29" s="31"/>
      <c r="H29" s="123">
        <v>8.769</v>
      </c>
      <c r="I29" s="123">
        <v>6.508</v>
      </c>
      <c r="J29" s="123"/>
      <c r="K29" s="130"/>
    </row>
    <row r="30" spans="1:11" s="32" customFormat="1" ht="11.25" customHeight="1">
      <c r="A30" s="34" t="s">
        <v>22</v>
      </c>
      <c r="B30" s="29"/>
      <c r="C30" s="30">
        <v>3079</v>
      </c>
      <c r="D30" s="30">
        <v>5033</v>
      </c>
      <c r="E30" s="30">
        <v>5000</v>
      </c>
      <c r="F30" s="31"/>
      <c r="G30" s="31"/>
      <c r="H30" s="123">
        <v>10.009</v>
      </c>
      <c r="I30" s="123">
        <v>7.445</v>
      </c>
      <c r="J30" s="123"/>
      <c r="K30" s="130"/>
    </row>
    <row r="31" spans="1:11" s="40" customFormat="1" ht="11.25" customHeight="1">
      <c r="A31" s="41" t="s">
        <v>23</v>
      </c>
      <c r="B31" s="36"/>
      <c r="C31" s="37">
        <v>10498</v>
      </c>
      <c r="D31" s="37">
        <v>12914</v>
      </c>
      <c r="E31" s="37">
        <v>11384</v>
      </c>
      <c r="F31" s="38">
        <v>88.15239275205204</v>
      </c>
      <c r="G31" s="39"/>
      <c r="H31" s="124">
        <v>31.587</v>
      </c>
      <c r="I31" s="125">
        <v>23.830000000000002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350</v>
      </c>
      <c r="D33" s="30">
        <v>350</v>
      </c>
      <c r="E33" s="30">
        <v>360</v>
      </c>
      <c r="F33" s="31"/>
      <c r="G33" s="31"/>
      <c r="H33" s="123">
        <v>1.56</v>
      </c>
      <c r="I33" s="123">
        <v>1.2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805</v>
      </c>
      <c r="D34" s="30">
        <v>750</v>
      </c>
      <c r="E34" s="30">
        <v>750</v>
      </c>
      <c r="F34" s="31"/>
      <c r="G34" s="31"/>
      <c r="H34" s="123">
        <v>3.05</v>
      </c>
      <c r="I34" s="123">
        <v>2.05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5000</v>
      </c>
      <c r="D35" s="30">
        <v>2000</v>
      </c>
      <c r="E35" s="30">
        <v>500</v>
      </c>
      <c r="F35" s="31"/>
      <c r="G35" s="31"/>
      <c r="H35" s="123">
        <v>19</v>
      </c>
      <c r="I35" s="123">
        <v>6.3</v>
      </c>
      <c r="J35" s="123"/>
      <c r="K35" s="130"/>
    </row>
    <row r="36" spans="1:11" s="32" customFormat="1" ht="11.25" customHeight="1">
      <c r="A36" s="34" t="s">
        <v>27</v>
      </c>
      <c r="B36" s="29"/>
      <c r="C36" s="30"/>
      <c r="D36" s="30">
        <v>72</v>
      </c>
      <c r="E36" s="30">
        <v>72</v>
      </c>
      <c r="F36" s="31"/>
      <c r="G36" s="31"/>
      <c r="H36" s="123"/>
      <c r="I36" s="123">
        <v>0.252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6155</v>
      </c>
      <c r="D37" s="37">
        <v>3172</v>
      </c>
      <c r="E37" s="37">
        <v>1682</v>
      </c>
      <c r="F37" s="38">
        <v>53.026481715006305</v>
      </c>
      <c r="G37" s="39"/>
      <c r="H37" s="124">
        <v>23.61</v>
      </c>
      <c r="I37" s="125">
        <v>9.802000000000001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11480</v>
      </c>
      <c r="D39" s="37">
        <v>12820</v>
      </c>
      <c r="E39" s="37">
        <v>12820</v>
      </c>
      <c r="F39" s="38">
        <v>100</v>
      </c>
      <c r="G39" s="39"/>
      <c r="H39" s="124">
        <v>18.5</v>
      </c>
      <c r="I39" s="125">
        <v>21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11250</v>
      </c>
      <c r="D41" s="30">
        <v>12585</v>
      </c>
      <c r="E41" s="30">
        <v>11040</v>
      </c>
      <c r="F41" s="31"/>
      <c r="G41" s="31"/>
      <c r="H41" s="123">
        <v>36.523</v>
      </c>
      <c r="I41" s="123">
        <v>8.349</v>
      </c>
      <c r="J41" s="123"/>
      <c r="K41" s="130"/>
    </row>
    <row r="42" spans="1:11" s="32" customFormat="1" ht="11.25" customHeight="1">
      <c r="A42" s="34" t="s">
        <v>31</v>
      </c>
      <c r="B42" s="29"/>
      <c r="C42" s="30">
        <v>4500</v>
      </c>
      <c r="D42" s="30">
        <v>4500</v>
      </c>
      <c r="E42" s="30">
        <v>4300</v>
      </c>
      <c r="F42" s="31"/>
      <c r="G42" s="31"/>
      <c r="H42" s="123">
        <v>19.508</v>
      </c>
      <c r="I42" s="123">
        <v>7.236</v>
      </c>
      <c r="J42" s="123"/>
      <c r="K42" s="130"/>
    </row>
    <row r="43" spans="1:11" s="32" customFormat="1" ht="11.25" customHeight="1">
      <c r="A43" s="34" t="s">
        <v>32</v>
      </c>
      <c r="B43" s="29"/>
      <c r="C43" s="30">
        <v>1400</v>
      </c>
      <c r="D43" s="30">
        <v>1350</v>
      </c>
      <c r="E43" s="30">
        <v>1300</v>
      </c>
      <c r="F43" s="31"/>
      <c r="G43" s="31"/>
      <c r="H43" s="123">
        <v>5.491</v>
      </c>
      <c r="I43" s="123">
        <v>0.867</v>
      </c>
      <c r="J43" s="123"/>
      <c r="K43" s="130"/>
    </row>
    <row r="44" spans="1:11" s="32" customFormat="1" ht="11.25" customHeight="1">
      <c r="A44" s="34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23">
        <v>46.086</v>
      </c>
      <c r="I44" s="123">
        <v>9.787</v>
      </c>
      <c r="J44" s="123"/>
      <c r="K44" s="130"/>
    </row>
    <row r="45" spans="1:11" s="32" customFormat="1" ht="11.25" customHeight="1">
      <c r="A45" s="34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23">
        <v>3.809</v>
      </c>
      <c r="I45" s="123">
        <v>1.254</v>
      </c>
      <c r="J45" s="123"/>
      <c r="K45" s="130"/>
    </row>
    <row r="46" spans="1:11" s="32" customFormat="1" ht="11.25" customHeight="1">
      <c r="A46" s="34" t="s">
        <v>35</v>
      </c>
      <c r="B46" s="29"/>
      <c r="C46" s="30">
        <v>18000</v>
      </c>
      <c r="D46" s="30">
        <v>18000</v>
      </c>
      <c r="E46" s="30">
        <v>15000</v>
      </c>
      <c r="F46" s="31"/>
      <c r="G46" s="31"/>
      <c r="H46" s="123">
        <v>60.474</v>
      </c>
      <c r="I46" s="123">
        <v>23.419</v>
      </c>
      <c r="J46" s="123"/>
      <c r="K46" s="130"/>
    </row>
    <row r="47" spans="1:11" s="32" customFormat="1" ht="11.25" customHeight="1">
      <c r="A47" s="34" t="s">
        <v>36</v>
      </c>
      <c r="B47" s="29"/>
      <c r="C47" s="30">
        <v>5000</v>
      </c>
      <c r="D47" s="30">
        <v>8040</v>
      </c>
      <c r="E47" s="30">
        <v>8040</v>
      </c>
      <c r="F47" s="31"/>
      <c r="G47" s="31"/>
      <c r="H47" s="123">
        <v>18.98</v>
      </c>
      <c r="I47" s="123">
        <v>11.466</v>
      </c>
      <c r="J47" s="123"/>
      <c r="K47" s="130"/>
    </row>
    <row r="48" spans="1:11" s="32" customFormat="1" ht="11.25" customHeight="1">
      <c r="A48" s="34" t="s">
        <v>37</v>
      </c>
      <c r="B48" s="29"/>
      <c r="C48" s="30">
        <v>1840</v>
      </c>
      <c r="D48" s="30">
        <v>1750</v>
      </c>
      <c r="E48" s="30">
        <v>1525</v>
      </c>
      <c r="F48" s="31"/>
      <c r="G48" s="31"/>
      <c r="H48" s="123">
        <v>8.345</v>
      </c>
      <c r="I48" s="123">
        <v>1.858</v>
      </c>
      <c r="J48" s="123"/>
      <c r="K48" s="130"/>
    </row>
    <row r="49" spans="1:11" s="32" customFormat="1" ht="11.25" customHeight="1">
      <c r="A49" s="34" t="s">
        <v>38</v>
      </c>
      <c r="B49" s="29"/>
      <c r="C49" s="30">
        <v>9620</v>
      </c>
      <c r="D49" s="30">
        <v>9721</v>
      </c>
      <c r="E49" s="30">
        <v>7660</v>
      </c>
      <c r="F49" s="31"/>
      <c r="G49" s="31"/>
      <c r="H49" s="123">
        <v>41.706</v>
      </c>
      <c r="I49" s="123">
        <v>12.852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62610</v>
      </c>
      <c r="D50" s="37">
        <v>66946</v>
      </c>
      <c r="E50" s="37">
        <v>59865</v>
      </c>
      <c r="F50" s="38">
        <v>89.42281839094196</v>
      </c>
      <c r="G50" s="39"/>
      <c r="H50" s="124">
        <v>240.92199999999997</v>
      </c>
      <c r="I50" s="125">
        <v>77.08800000000001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517</v>
      </c>
      <c r="D52" s="37">
        <v>553</v>
      </c>
      <c r="E52" s="37">
        <v>553</v>
      </c>
      <c r="F52" s="38">
        <v>100</v>
      </c>
      <c r="G52" s="39"/>
      <c r="H52" s="124">
        <v>1.369</v>
      </c>
      <c r="I52" s="125">
        <v>1.474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33000</v>
      </c>
      <c r="D54" s="30">
        <v>25713</v>
      </c>
      <c r="E54" s="30">
        <v>21500</v>
      </c>
      <c r="F54" s="31"/>
      <c r="G54" s="31"/>
      <c r="H54" s="123">
        <v>87</v>
      </c>
      <c r="I54" s="123">
        <v>49.48</v>
      </c>
      <c r="J54" s="123"/>
      <c r="K54" s="130"/>
    </row>
    <row r="55" spans="1:11" s="32" customFormat="1" ht="11.25" customHeight="1">
      <c r="A55" s="34" t="s">
        <v>42</v>
      </c>
      <c r="B55" s="29"/>
      <c r="C55" s="30">
        <v>44873</v>
      </c>
      <c r="D55" s="30">
        <v>43329</v>
      </c>
      <c r="E55" s="30">
        <v>43500</v>
      </c>
      <c r="F55" s="31"/>
      <c r="G55" s="31"/>
      <c r="H55" s="123">
        <v>134.619</v>
      </c>
      <c r="I55" s="123">
        <v>116.99</v>
      </c>
      <c r="J55" s="123"/>
      <c r="K55" s="130"/>
    </row>
    <row r="56" spans="1:11" s="32" customFormat="1" ht="11.25" customHeight="1">
      <c r="A56" s="34" t="s">
        <v>43</v>
      </c>
      <c r="B56" s="29"/>
      <c r="C56" s="30">
        <v>45000</v>
      </c>
      <c r="D56" s="30">
        <v>31347</v>
      </c>
      <c r="E56" s="30">
        <v>33370</v>
      </c>
      <c r="F56" s="31"/>
      <c r="G56" s="31"/>
      <c r="H56" s="123">
        <v>125</v>
      </c>
      <c r="I56" s="123">
        <v>118.999</v>
      </c>
      <c r="J56" s="123"/>
      <c r="K56" s="130"/>
    </row>
    <row r="57" spans="1:11" s="32" customFormat="1" ht="11.25" customHeight="1">
      <c r="A57" s="34" t="s">
        <v>44</v>
      </c>
      <c r="B57" s="29"/>
      <c r="C57" s="30">
        <v>8667</v>
      </c>
      <c r="D57" s="30">
        <v>9347</v>
      </c>
      <c r="E57" s="30">
        <v>9347</v>
      </c>
      <c r="F57" s="31"/>
      <c r="G57" s="31"/>
      <c r="H57" s="123">
        <v>43.335</v>
      </c>
      <c r="I57" s="123">
        <v>23.782</v>
      </c>
      <c r="J57" s="123"/>
      <c r="K57" s="130"/>
    </row>
    <row r="58" spans="1:11" s="32" customFormat="1" ht="11.25" customHeight="1">
      <c r="A58" s="34" t="s">
        <v>45</v>
      </c>
      <c r="B58" s="29"/>
      <c r="C58" s="30">
        <v>3964</v>
      </c>
      <c r="D58" s="30">
        <v>4085</v>
      </c>
      <c r="E58" s="30">
        <v>4365</v>
      </c>
      <c r="F58" s="31"/>
      <c r="G58" s="31"/>
      <c r="H58" s="123">
        <v>14.072</v>
      </c>
      <c r="I58" s="123">
        <v>3.922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135504</v>
      </c>
      <c r="D59" s="37">
        <v>113821</v>
      </c>
      <c r="E59" s="37">
        <v>112082</v>
      </c>
      <c r="F59" s="38">
        <v>98.47216243048295</v>
      </c>
      <c r="G59" s="39"/>
      <c r="H59" s="124">
        <v>404.026</v>
      </c>
      <c r="I59" s="125">
        <v>313.173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775</v>
      </c>
      <c r="D61" s="30">
        <v>612.5</v>
      </c>
      <c r="E61" s="30">
        <v>368</v>
      </c>
      <c r="F61" s="31"/>
      <c r="G61" s="31"/>
      <c r="H61" s="123">
        <v>0.8815625</v>
      </c>
      <c r="I61" s="123">
        <v>1.2575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336</v>
      </c>
      <c r="D62" s="30">
        <v>336</v>
      </c>
      <c r="E62" s="30">
        <v>336</v>
      </c>
      <c r="F62" s="31"/>
      <c r="G62" s="31"/>
      <c r="H62" s="123">
        <v>0.581</v>
      </c>
      <c r="I62" s="123">
        <v>0.447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1811</v>
      </c>
      <c r="D63" s="30">
        <v>1861.2</v>
      </c>
      <c r="E63" s="30">
        <v>1764</v>
      </c>
      <c r="F63" s="31"/>
      <c r="G63" s="31"/>
      <c r="H63" s="123">
        <v>1.2756083428739953</v>
      </c>
      <c r="I63" s="123">
        <v>4.192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2922</v>
      </c>
      <c r="D64" s="37">
        <v>2809.7</v>
      </c>
      <c r="E64" s="37">
        <v>2468</v>
      </c>
      <c r="F64" s="38">
        <v>87.83855927679112</v>
      </c>
      <c r="G64" s="39"/>
      <c r="H64" s="124">
        <v>2.7381708428739953</v>
      </c>
      <c r="I64" s="125">
        <v>5.8965000000000005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10085</v>
      </c>
      <c r="D66" s="37">
        <v>8372</v>
      </c>
      <c r="E66" s="37">
        <v>9000</v>
      </c>
      <c r="F66" s="38">
        <v>107.5011944577162</v>
      </c>
      <c r="G66" s="39"/>
      <c r="H66" s="124">
        <v>6.182</v>
      </c>
      <c r="I66" s="125">
        <v>8.232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130"/>
    </row>
    <row r="69" spans="1:11" s="32" customFormat="1" ht="11.25" customHeight="1">
      <c r="A69" s="34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130"/>
    </row>
    <row r="70" spans="1:11" s="40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24"/>
      <c r="I70" s="125"/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9627</v>
      </c>
      <c r="D72" s="30">
        <v>8575</v>
      </c>
      <c r="E72" s="30">
        <v>8697</v>
      </c>
      <c r="F72" s="31"/>
      <c r="G72" s="31"/>
      <c r="H72" s="123">
        <v>3.022</v>
      </c>
      <c r="I72" s="123">
        <v>14.275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5900</v>
      </c>
      <c r="D73" s="30">
        <v>800</v>
      </c>
      <c r="E73" s="30">
        <v>800</v>
      </c>
      <c r="F73" s="31"/>
      <c r="G73" s="31"/>
      <c r="H73" s="123">
        <v>14.455000000000002</v>
      </c>
      <c r="I73" s="123">
        <v>1.988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8807</v>
      </c>
      <c r="D74" s="30">
        <v>11576</v>
      </c>
      <c r="E74" s="30">
        <v>11576</v>
      </c>
      <c r="F74" s="31"/>
      <c r="G74" s="31"/>
      <c r="H74" s="123">
        <v>12.99</v>
      </c>
      <c r="I74" s="123">
        <v>15.049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33900.804096403765</v>
      </c>
      <c r="D75" s="30">
        <v>32151</v>
      </c>
      <c r="E75" s="30">
        <v>32151</v>
      </c>
      <c r="F75" s="31"/>
      <c r="G75" s="31"/>
      <c r="H75" s="123">
        <v>33.5691379836552</v>
      </c>
      <c r="I75" s="123">
        <v>59.865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830</v>
      </c>
      <c r="D76" s="30">
        <v>730</v>
      </c>
      <c r="E76" s="30">
        <v>730</v>
      </c>
      <c r="F76" s="31"/>
      <c r="G76" s="31"/>
      <c r="H76" s="123">
        <v>2.739</v>
      </c>
      <c r="I76" s="123">
        <v>2.555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2763</v>
      </c>
      <c r="D77" s="30">
        <v>2942</v>
      </c>
      <c r="E77" s="30">
        <v>2942</v>
      </c>
      <c r="F77" s="31"/>
      <c r="G77" s="31"/>
      <c r="H77" s="123">
        <v>5.633</v>
      </c>
      <c r="I77" s="123">
        <v>7.649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2300</v>
      </c>
      <c r="D78" s="30">
        <v>2200</v>
      </c>
      <c r="E78" s="30">
        <v>2200</v>
      </c>
      <c r="F78" s="31"/>
      <c r="G78" s="31"/>
      <c r="H78" s="123">
        <v>5.405</v>
      </c>
      <c r="I78" s="123">
        <v>5.28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499</v>
      </c>
      <c r="D79" s="30">
        <v>550</v>
      </c>
      <c r="E79" s="30">
        <v>743</v>
      </c>
      <c r="F79" s="31"/>
      <c r="G79" s="31"/>
      <c r="H79" s="123">
        <v>1.577</v>
      </c>
      <c r="I79" s="123">
        <v>1.645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64626.804096403765</v>
      </c>
      <c r="D80" s="37">
        <v>59524</v>
      </c>
      <c r="E80" s="37">
        <v>59839</v>
      </c>
      <c r="F80" s="38">
        <v>100.52919830656542</v>
      </c>
      <c r="G80" s="39"/>
      <c r="H80" s="124">
        <v>79.39013798365521</v>
      </c>
      <c r="I80" s="125">
        <v>108.30600000000001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64</v>
      </c>
      <c r="D82" s="30"/>
      <c r="E82" s="30"/>
      <c r="F82" s="31"/>
      <c r="G82" s="31"/>
      <c r="H82" s="123">
        <v>0.096</v>
      </c>
      <c r="I82" s="123"/>
      <c r="J82" s="123"/>
      <c r="K82" s="130"/>
    </row>
    <row r="83" spans="1:11" s="32" customFormat="1" ht="11.25" customHeight="1">
      <c r="A83" s="34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130"/>
    </row>
    <row r="84" spans="1:11" s="40" customFormat="1" ht="11.25" customHeight="1">
      <c r="A84" s="35" t="s">
        <v>66</v>
      </c>
      <c r="B84" s="36"/>
      <c r="C84" s="37">
        <v>64</v>
      </c>
      <c r="D84" s="37"/>
      <c r="E84" s="37"/>
      <c r="F84" s="38"/>
      <c r="G84" s="39"/>
      <c r="H84" s="124">
        <v>0.096</v>
      </c>
      <c r="I84" s="125"/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304461.80409640376</v>
      </c>
      <c r="D87" s="51">
        <v>281076.7</v>
      </c>
      <c r="E87" s="51">
        <v>269818</v>
      </c>
      <c r="F87" s="52">
        <f>IF(D87&gt;0,100*E87/D87,0)</f>
        <v>95.99443852870053</v>
      </c>
      <c r="G87" s="39"/>
      <c r="H87" s="128">
        <v>808.4203088265292</v>
      </c>
      <c r="I87" s="129">
        <v>568.9785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8" zoomScaleSheetLayoutView="98" zoomScalePageLayoutView="0" workbookViewId="0" topLeftCell="A52">
      <selection activeCell="K9" sqref="K9: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48</v>
      </c>
      <c r="D9" s="30">
        <v>128</v>
      </c>
      <c r="E9" s="30">
        <v>128</v>
      </c>
      <c r="F9" s="31"/>
      <c r="G9" s="31"/>
      <c r="H9" s="123">
        <v>0.125</v>
      </c>
      <c r="I9" s="123">
        <v>0.236</v>
      </c>
      <c r="J9" s="123"/>
      <c r="K9" s="130"/>
    </row>
    <row r="10" spans="1:11" s="32" customFormat="1" ht="11.25" customHeight="1">
      <c r="A10" s="34" t="s">
        <v>8</v>
      </c>
      <c r="B10" s="29"/>
      <c r="C10" s="30">
        <v>190</v>
      </c>
      <c r="D10" s="30">
        <v>38</v>
      </c>
      <c r="E10" s="30">
        <v>38</v>
      </c>
      <c r="F10" s="31"/>
      <c r="G10" s="31"/>
      <c r="H10" s="123">
        <v>0.383</v>
      </c>
      <c r="I10" s="123">
        <v>0.108</v>
      </c>
      <c r="J10" s="123"/>
      <c r="K10" s="130"/>
    </row>
    <row r="11" spans="1:11" s="32" customFormat="1" ht="11.25" customHeight="1">
      <c r="A11" s="28" t="s">
        <v>9</v>
      </c>
      <c r="B11" s="29"/>
      <c r="C11" s="30">
        <v>313</v>
      </c>
      <c r="D11" s="30">
        <v>295</v>
      </c>
      <c r="E11" s="30">
        <v>312</v>
      </c>
      <c r="F11" s="31"/>
      <c r="G11" s="31"/>
      <c r="H11" s="123">
        <v>0.633</v>
      </c>
      <c r="I11" s="123">
        <v>0.512</v>
      </c>
      <c r="J11" s="123"/>
      <c r="K11" s="130"/>
    </row>
    <row r="12" spans="1:11" s="32" customFormat="1" ht="11.25" customHeight="1">
      <c r="A12" s="34" t="s">
        <v>10</v>
      </c>
      <c r="B12" s="29"/>
      <c r="C12" s="30">
        <v>2</v>
      </c>
      <c r="D12" s="30">
        <v>15</v>
      </c>
      <c r="E12" s="30">
        <v>15</v>
      </c>
      <c r="F12" s="31"/>
      <c r="G12" s="31"/>
      <c r="H12" s="123">
        <v>0.006</v>
      </c>
      <c r="I12" s="123">
        <v>0.025</v>
      </c>
      <c r="J12" s="123"/>
      <c r="K12" s="130"/>
    </row>
    <row r="13" spans="1:11" s="40" customFormat="1" ht="11.25" customHeight="1">
      <c r="A13" s="35" t="s">
        <v>11</v>
      </c>
      <c r="B13" s="36"/>
      <c r="C13" s="37">
        <v>553</v>
      </c>
      <c r="D13" s="37">
        <v>476</v>
      </c>
      <c r="E13" s="37">
        <v>493</v>
      </c>
      <c r="F13" s="38">
        <v>103.57142857142857</v>
      </c>
      <c r="G13" s="39"/>
      <c r="H13" s="124">
        <v>1.147</v>
      </c>
      <c r="I13" s="125">
        <v>0.881</v>
      </c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24"/>
      <c r="I17" s="125"/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13268</v>
      </c>
      <c r="F19" s="31"/>
      <c r="G19" s="31"/>
      <c r="H19" s="123">
        <v>84.741</v>
      </c>
      <c r="I19" s="123">
        <v>63.686</v>
      </c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>
        <v>13345</v>
      </c>
      <c r="D22" s="37">
        <v>13268</v>
      </c>
      <c r="E22" s="37">
        <v>13268</v>
      </c>
      <c r="F22" s="38">
        <v>100</v>
      </c>
      <c r="G22" s="39"/>
      <c r="H22" s="124">
        <v>84.741</v>
      </c>
      <c r="I22" s="125">
        <v>63.686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83380</v>
      </c>
      <c r="D24" s="37">
        <v>87000</v>
      </c>
      <c r="E24" s="37">
        <v>86500</v>
      </c>
      <c r="F24" s="38">
        <v>99.42528735632185</v>
      </c>
      <c r="G24" s="39"/>
      <c r="H24" s="124">
        <v>397.768</v>
      </c>
      <c r="I24" s="125">
        <v>352.971</v>
      </c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17600</v>
      </c>
      <c r="D26" s="37">
        <v>18000</v>
      </c>
      <c r="E26" s="37">
        <v>20000</v>
      </c>
      <c r="F26" s="38">
        <v>111.11111111111111</v>
      </c>
      <c r="G26" s="39"/>
      <c r="H26" s="124">
        <v>90</v>
      </c>
      <c r="I26" s="125">
        <v>60</v>
      </c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186384</v>
      </c>
      <c r="D28" s="30">
        <v>183751</v>
      </c>
      <c r="E28" s="30">
        <v>183440</v>
      </c>
      <c r="F28" s="31"/>
      <c r="G28" s="31"/>
      <c r="H28" s="123">
        <v>857.273</v>
      </c>
      <c r="I28" s="123">
        <v>759.921</v>
      </c>
      <c r="J28" s="123"/>
      <c r="K28" s="130"/>
    </row>
    <row r="29" spans="1:11" s="32" customFormat="1" ht="11.25" customHeight="1">
      <c r="A29" s="34" t="s">
        <v>21</v>
      </c>
      <c r="B29" s="29"/>
      <c r="C29" s="30">
        <v>84323</v>
      </c>
      <c r="D29" s="30">
        <v>102938</v>
      </c>
      <c r="E29" s="30">
        <v>102938</v>
      </c>
      <c r="F29" s="31"/>
      <c r="G29" s="31"/>
      <c r="H29" s="123">
        <v>214.703</v>
      </c>
      <c r="I29" s="123">
        <v>159.533</v>
      </c>
      <c r="J29" s="123"/>
      <c r="K29" s="130"/>
    </row>
    <row r="30" spans="1:11" s="32" customFormat="1" ht="11.25" customHeight="1">
      <c r="A30" s="34" t="s">
        <v>22</v>
      </c>
      <c r="B30" s="29"/>
      <c r="C30" s="30">
        <v>153339</v>
      </c>
      <c r="D30" s="30">
        <v>162740</v>
      </c>
      <c r="E30" s="30">
        <v>160000</v>
      </c>
      <c r="F30" s="31"/>
      <c r="G30" s="31"/>
      <c r="H30" s="123">
        <v>518.059</v>
      </c>
      <c r="I30" s="123">
        <v>365.186</v>
      </c>
      <c r="J30" s="123"/>
      <c r="K30" s="130"/>
    </row>
    <row r="31" spans="1:11" s="40" customFormat="1" ht="11.25" customHeight="1">
      <c r="A31" s="41" t="s">
        <v>23</v>
      </c>
      <c r="B31" s="36"/>
      <c r="C31" s="37">
        <v>424046</v>
      </c>
      <c r="D31" s="37">
        <v>449429</v>
      </c>
      <c r="E31" s="37">
        <v>446378</v>
      </c>
      <c r="F31" s="38">
        <v>99.32113860031284</v>
      </c>
      <c r="G31" s="39"/>
      <c r="H31" s="124">
        <v>1590.035</v>
      </c>
      <c r="I31" s="125">
        <v>1284.64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36500</v>
      </c>
      <c r="D33" s="30">
        <v>36650</v>
      </c>
      <c r="E33" s="30">
        <v>31500</v>
      </c>
      <c r="F33" s="31"/>
      <c r="G33" s="31"/>
      <c r="H33" s="123">
        <v>163</v>
      </c>
      <c r="I33" s="123">
        <v>134.8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19315</v>
      </c>
      <c r="D34" s="30">
        <v>19000</v>
      </c>
      <c r="E34" s="30">
        <v>19000</v>
      </c>
      <c r="F34" s="31"/>
      <c r="G34" s="31"/>
      <c r="H34" s="123">
        <v>80.05</v>
      </c>
      <c r="I34" s="123">
        <v>57.95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100000</v>
      </c>
      <c r="D35" s="30">
        <v>106000</v>
      </c>
      <c r="E35" s="30">
        <v>107500</v>
      </c>
      <c r="F35" s="31"/>
      <c r="G35" s="31"/>
      <c r="H35" s="123">
        <v>371.5</v>
      </c>
      <c r="I35" s="123">
        <v>336</v>
      </c>
      <c r="J35" s="123"/>
      <c r="K35" s="130"/>
    </row>
    <row r="36" spans="1:11" s="32" customFormat="1" ht="11.25" customHeight="1">
      <c r="A36" s="34" t="s">
        <v>27</v>
      </c>
      <c r="B36" s="29"/>
      <c r="C36" s="30">
        <v>14480</v>
      </c>
      <c r="D36" s="30">
        <v>14480</v>
      </c>
      <c r="E36" s="30">
        <v>14200</v>
      </c>
      <c r="F36" s="31"/>
      <c r="G36" s="31"/>
      <c r="H36" s="123">
        <v>57.92</v>
      </c>
      <c r="I36" s="123">
        <v>50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170295</v>
      </c>
      <c r="D37" s="37">
        <v>176130</v>
      </c>
      <c r="E37" s="37">
        <v>172200</v>
      </c>
      <c r="F37" s="38">
        <v>97.76869357860672</v>
      </c>
      <c r="G37" s="39"/>
      <c r="H37" s="124">
        <v>672.4699999999999</v>
      </c>
      <c r="I37" s="125">
        <v>578.75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7655</v>
      </c>
      <c r="D39" s="37">
        <v>8540</v>
      </c>
      <c r="E39" s="37">
        <v>8540</v>
      </c>
      <c r="F39" s="38">
        <v>100</v>
      </c>
      <c r="G39" s="39"/>
      <c r="H39" s="124">
        <v>12.3</v>
      </c>
      <c r="I39" s="125">
        <v>14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40315</v>
      </c>
      <c r="D41" s="30">
        <v>40686</v>
      </c>
      <c r="E41" s="30">
        <v>39530</v>
      </c>
      <c r="F41" s="31"/>
      <c r="G41" s="31"/>
      <c r="H41" s="123">
        <v>131.727</v>
      </c>
      <c r="I41" s="123">
        <v>28.702</v>
      </c>
      <c r="J41" s="123"/>
      <c r="K41" s="130"/>
    </row>
    <row r="42" spans="1:11" s="32" customFormat="1" ht="11.25" customHeight="1">
      <c r="A42" s="34" t="s">
        <v>31</v>
      </c>
      <c r="B42" s="29"/>
      <c r="C42" s="30">
        <v>139996</v>
      </c>
      <c r="D42" s="30">
        <v>136710</v>
      </c>
      <c r="E42" s="30">
        <v>137000</v>
      </c>
      <c r="F42" s="31"/>
      <c r="G42" s="31"/>
      <c r="H42" s="123">
        <v>612.774</v>
      </c>
      <c r="I42" s="123">
        <v>226.739</v>
      </c>
      <c r="J42" s="123"/>
      <c r="K42" s="130"/>
    </row>
    <row r="43" spans="1:11" s="32" customFormat="1" ht="11.25" customHeight="1">
      <c r="A43" s="34" t="s">
        <v>32</v>
      </c>
      <c r="B43" s="29"/>
      <c r="C43" s="30">
        <v>18266</v>
      </c>
      <c r="D43" s="30">
        <v>16958</v>
      </c>
      <c r="E43" s="30">
        <v>18200</v>
      </c>
      <c r="F43" s="31"/>
      <c r="G43" s="31"/>
      <c r="H43" s="123">
        <v>77.336</v>
      </c>
      <c r="I43" s="123">
        <v>22.25</v>
      </c>
      <c r="J43" s="123"/>
      <c r="K43" s="130"/>
    </row>
    <row r="44" spans="1:11" s="32" customFormat="1" ht="11.25" customHeight="1">
      <c r="A44" s="34" t="s">
        <v>33</v>
      </c>
      <c r="B44" s="29"/>
      <c r="C44" s="30">
        <v>114456</v>
      </c>
      <c r="D44" s="30">
        <v>106910</v>
      </c>
      <c r="E44" s="30">
        <v>106000</v>
      </c>
      <c r="F44" s="31"/>
      <c r="G44" s="31"/>
      <c r="H44" s="123">
        <v>525.995</v>
      </c>
      <c r="I44" s="123">
        <v>101.573</v>
      </c>
      <c r="J44" s="123"/>
      <c r="K44" s="130"/>
    </row>
    <row r="45" spans="1:11" s="32" customFormat="1" ht="11.25" customHeight="1">
      <c r="A45" s="34" t="s">
        <v>34</v>
      </c>
      <c r="B45" s="29"/>
      <c r="C45" s="30">
        <v>36981</v>
      </c>
      <c r="D45" s="30">
        <v>38882</v>
      </c>
      <c r="E45" s="30">
        <v>34000</v>
      </c>
      <c r="F45" s="31"/>
      <c r="G45" s="31"/>
      <c r="H45" s="123">
        <v>143.006</v>
      </c>
      <c r="I45" s="123">
        <v>52.677</v>
      </c>
      <c r="J45" s="123"/>
      <c r="K45" s="130"/>
    </row>
    <row r="46" spans="1:11" s="32" customFormat="1" ht="11.25" customHeight="1">
      <c r="A46" s="34" t="s">
        <v>35</v>
      </c>
      <c r="B46" s="29"/>
      <c r="C46" s="30">
        <v>56922</v>
      </c>
      <c r="D46" s="30">
        <v>61048</v>
      </c>
      <c r="E46" s="30">
        <v>63000</v>
      </c>
      <c r="F46" s="31"/>
      <c r="G46" s="31"/>
      <c r="H46" s="123">
        <v>192.289</v>
      </c>
      <c r="I46" s="123">
        <v>82.538</v>
      </c>
      <c r="J46" s="123"/>
      <c r="K46" s="130"/>
    </row>
    <row r="47" spans="1:11" s="32" customFormat="1" ht="11.25" customHeight="1">
      <c r="A47" s="34" t="s">
        <v>36</v>
      </c>
      <c r="B47" s="29"/>
      <c r="C47" s="30">
        <v>85890</v>
      </c>
      <c r="D47" s="30">
        <v>84992</v>
      </c>
      <c r="E47" s="30">
        <v>84000</v>
      </c>
      <c r="F47" s="31"/>
      <c r="G47" s="31"/>
      <c r="H47" s="123">
        <v>330.356</v>
      </c>
      <c r="I47" s="123">
        <v>129.166</v>
      </c>
      <c r="J47" s="123"/>
      <c r="K47" s="130"/>
    </row>
    <row r="48" spans="1:11" s="32" customFormat="1" ht="11.25" customHeight="1">
      <c r="A48" s="34" t="s">
        <v>37</v>
      </c>
      <c r="B48" s="29"/>
      <c r="C48" s="30">
        <v>183885</v>
      </c>
      <c r="D48" s="30">
        <v>180281</v>
      </c>
      <c r="E48" s="30">
        <v>167000</v>
      </c>
      <c r="F48" s="31"/>
      <c r="G48" s="31"/>
      <c r="H48" s="123">
        <v>833.916</v>
      </c>
      <c r="I48" s="123">
        <v>189.743</v>
      </c>
      <c r="J48" s="123"/>
      <c r="K48" s="130"/>
    </row>
    <row r="49" spans="1:11" s="32" customFormat="1" ht="11.25" customHeight="1">
      <c r="A49" s="34" t="s">
        <v>38</v>
      </c>
      <c r="B49" s="29"/>
      <c r="C49" s="30">
        <v>46966</v>
      </c>
      <c r="D49" s="30">
        <v>47460</v>
      </c>
      <c r="E49" s="30">
        <v>41000</v>
      </c>
      <c r="F49" s="31"/>
      <c r="G49" s="31"/>
      <c r="H49" s="123">
        <v>203.615</v>
      </c>
      <c r="I49" s="123">
        <v>62.754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723677</v>
      </c>
      <c r="D50" s="37">
        <v>713927</v>
      </c>
      <c r="E50" s="37">
        <v>689730</v>
      </c>
      <c r="F50" s="38">
        <v>96.61071790253065</v>
      </c>
      <c r="G50" s="39"/>
      <c r="H50" s="124">
        <v>3051.014</v>
      </c>
      <c r="I50" s="125">
        <v>896.1419999999999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36515</v>
      </c>
      <c r="D52" s="37">
        <v>38957</v>
      </c>
      <c r="E52" s="37">
        <v>38957</v>
      </c>
      <c r="F52" s="38">
        <v>100</v>
      </c>
      <c r="G52" s="39"/>
      <c r="H52" s="124">
        <v>78.712</v>
      </c>
      <c r="I52" s="125">
        <v>84.708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110000</v>
      </c>
      <c r="D54" s="30">
        <v>112500</v>
      </c>
      <c r="E54" s="30">
        <v>112500</v>
      </c>
      <c r="F54" s="31"/>
      <c r="G54" s="31"/>
      <c r="H54" s="123">
        <v>353.719</v>
      </c>
      <c r="I54" s="123">
        <v>270.7</v>
      </c>
      <c r="J54" s="123"/>
      <c r="K54" s="130"/>
    </row>
    <row r="55" spans="1:11" s="32" customFormat="1" ht="11.25" customHeight="1">
      <c r="A55" s="34" t="s">
        <v>42</v>
      </c>
      <c r="B55" s="29"/>
      <c r="C55" s="30">
        <v>104700</v>
      </c>
      <c r="D55" s="30">
        <v>101102</v>
      </c>
      <c r="E55" s="30">
        <v>101500</v>
      </c>
      <c r="F55" s="31"/>
      <c r="G55" s="31"/>
      <c r="H55" s="123">
        <v>298.081</v>
      </c>
      <c r="I55" s="123">
        <v>272.975</v>
      </c>
      <c r="J55" s="123"/>
      <c r="K55" s="130"/>
    </row>
    <row r="56" spans="1:11" s="32" customFormat="1" ht="11.25" customHeight="1">
      <c r="A56" s="34" t="s">
        <v>43</v>
      </c>
      <c r="B56" s="29"/>
      <c r="C56" s="30">
        <v>226000</v>
      </c>
      <c r="D56" s="30">
        <v>229877</v>
      </c>
      <c r="E56" s="30">
        <v>242800</v>
      </c>
      <c r="F56" s="31"/>
      <c r="G56" s="31"/>
      <c r="H56" s="123">
        <v>675</v>
      </c>
      <c r="I56" s="123">
        <v>733.949</v>
      </c>
      <c r="J56" s="123"/>
      <c r="K56" s="130"/>
    </row>
    <row r="57" spans="1:11" s="32" customFormat="1" ht="11.25" customHeight="1">
      <c r="A57" s="34" t="s">
        <v>44</v>
      </c>
      <c r="B57" s="29"/>
      <c r="C57" s="30">
        <v>78003</v>
      </c>
      <c r="D57" s="30">
        <v>84130</v>
      </c>
      <c r="E57" s="30">
        <v>84130</v>
      </c>
      <c r="F57" s="31"/>
      <c r="G57" s="31"/>
      <c r="H57" s="123">
        <v>390.015</v>
      </c>
      <c r="I57" s="123">
        <v>214.059</v>
      </c>
      <c r="J57" s="123"/>
      <c r="K57" s="130"/>
    </row>
    <row r="58" spans="1:11" s="32" customFormat="1" ht="11.25" customHeight="1">
      <c r="A58" s="34" t="s">
        <v>45</v>
      </c>
      <c r="B58" s="29"/>
      <c r="C58" s="30">
        <v>142006</v>
      </c>
      <c r="D58" s="30">
        <v>146770</v>
      </c>
      <c r="E58" s="30">
        <v>148570</v>
      </c>
      <c r="F58" s="31"/>
      <c r="G58" s="31"/>
      <c r="H58" s="123">
        <v>545.794</v>
      </c>
      <c r="I58" s="123">
        <v>242.277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660709</v>
      </c>
      <c r="D59" s="37">
        <v>674379</v>
      </c>
      <c r="E59" s="37">
        <v>689500</v>
      </c>
      <c r="F59" s="38">
        <v>102.24221098225182</v>
      </c>
      <c r="G59" s="39"/>
      <c r="H59" s="124">
        <v>2262.609</v>
      </c>
      <c r="I59" s="125">
        <v>1733.9599999999998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2325</v>
      </c>
      <c r="D61" s="30">
        <v>1837.5</v>
      </c>
      <c r="E61" s="30">
        <v>1102.5</v>
      </c>
      <c r="F61" s="31"/>
      <c r="G61" s="31"/>
      <c r="H61" s="123">
        <v>2.6446875</v>
      </c>
      <c r="I61" s="123">
        <v>3.28125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3319</v>
      </c>
      <c r="D62" s="30">
        <v>3119</v>
      </c>
      <c r="E62" s="30">
        <v>3119</v>
      </c>
      <c r="F62" s="31"/>
      <c r="G62" s="31"/>
      <c r="H62" s="123">
        <v>5.415</v>
      </c>
      <c r="I62" s="123">
        <v>3.961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7246</v>
      </c>
      <c r="D63" s="30">
        <v>7444.8</v>
      </c>
      <c r="E63" s="30">
        <v>7059</v>
      </c>
      <c r="F63" s="31"/>
      <c r="G63" s="31"/>
      <c r="H63" s="123">
        <v>5.101026356908756</v>
      </c>
      <c r="I63" s="123">
        <v>16.768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12890</v>
      </c>
      <c r="D64" s="37">
        <v>12401.3</v>
      </c>
      <c r="E64" s="37">
        <v>11280.5</v>
      </c>
      <c r="F64" s="38">
        <f>IF(D64&gt;0,100*E64/D64,0)</f>
        <v>90.96223782990494</v>
      </c>
      <c r="G64" s="39"/>
      <c r="H64" s="124">
        <v>13.160713856908755</v>
      </c>
      <c r="I64" s="125">
        <v>24.01025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10261</v>
      </c>
      <c r="D66" s="37">
        <v>12065</v>
      </c>
      <c r="E66" s="37">
        <v>11437</v>
      </c>
      <c r="F66" s="38">
        <v>94.79486116866971</v>
      </c>
      <c r="G66" s="39"/>
      <c r="H66" s="124">
        <v>6.351</v>
      </c>
      <c r="I66" s="125">
        <v>13.795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54000</v>
      </c>
      <c r="D68" s="30">
        <v>56100</v>
      </c>
      <c r="E68" s="30">
        <v>56000</v>
      </c>
      <c r="F68" s="31"/>
      <c r="G68" s="31"/>
      <c r="H68" s="123">
        <v>107</v>
      </c>
      <c r="I68" s="123">
        <v>118.6</v>
      </c>
      <c r="J68" s="123"/>
      <c r="K68" s="130"/>
    </row>
    <row r="69" spans="1:11" s="32" customFormat="1" ht="11.25" customHeight="1">
      <c r="A69" s="34" t="s">
        <v>53</v>
      </c>
      <c r="B69" s="29"/>
      <c r="C69" s="30">
        <v>770</v>
      </c>
      <c r="D69" s="30">
        <v>830</v>
      </c>
      <c r="E69" s="30">
        <v>800</v>
      </c>
      <c r="F69" s="31"/>
      <c r="G69" s="31"/>
      <c r="H69" s="123">
        <v>1.2</v>
      </c>
      <c r="I69" s="123">
        <v>1.6</v>
      </c>
      <c r="J69" s="123"/>
      <c r="K69" s="130"/>
    </row>
    <row r="70" spans="1:11" s="40" customFormat="1" ht="11.25" customHeight="1">
      <c r="A70" s="35" t="s">
        <v>54</v>
      </c>
      <c r="B70" s="36"/>
      <c r="C70" s="37">
        <v>54770</v>
      </c>
      <c r="D70" s="37">
        <v>56930</v>
      </c>
      <c r="E70" s="37">
        <v>56800</v>
      </c>
      <c r="F70" s="38">
        <v>99.77164939399262</v>
      </c>
      <c r="G70" s="39"/>
      <c r="H70" s="124">
        <v>108.2</v>
      </c>
      <c r="I70" s="125">
        <v>120.19999999999999</v>
      </c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130"/>
    </row>
    <row r="73" spans="1:11" s="32" customFormat="1" ht="11.25" customHeight="1">
      <c r="A73" s="34" t="s">
        <v>56</v>
      </c>
      <c r="B73" s="29"/>
      <c r="C73" s="30">
        <v>2000</v>
      </c>
      <c r="D73" s="30">
        <v>8462</v>
      </c>
      <c r="E73" s="30">
        <v>8462</v>
      </c>
      <c r="F73" s="31"/>
      <c r="G73" s="31"/>
      <c r="H73" s="123">
        <v>5</v>
      </c>
      <c r="I73" s="123">
        <v>25.552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2202</v>
      </c>
      <c r="D74" s="30">
        <v>2894</v>
      </c>
      <c r="E74" s="30">
        <v>2894</v>
      </c>
      <c r="F74" s="31"/>
      <c r="G74" s="31"/>
      <c r="H74" s="123">
        <v>3.523</v>
      </c>
      <c r="I74" s="123">
        <v>4.196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14668.867403596238</v>
      </c>
      <c r="D75" s="30">
        <v>12205</v>
      </c>
      <c r="E75" s="30">
        <v>12205</v>
      </c>
      <c r="F75" s="31"/>
      <c r="G75" s="31"/>
      <c r="H75" s="123">
        <v>32.06865929158884</v>
      </c>
      <c r="I75" s="123">
        <v>25.253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300</v>
      </c>
      <c r="D76" s="30">
        <v>650</v>
      </c>
      <c r="E76" s="30">
        <v>650</v>
      </c>
      <c r="F76" s="31"/>
      <c r="G76" s="31"/>
      <c r="H76" s="123">
        <v>1.35</v>
      </c>
      <c r="I76" s="123">
        <v>2.795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4321</v>
      </c>
      <c r="D77" s="30">
        <v>4603</v>
      </c>
      <c r="E77" s="30">
        <v>4601</v>
      </c>
      <c r="F77" s="31"/>
      <c r="G77" s="31"/>
      <c r="H77" s="123">
        <v>8.809</v>
      </c>
      <c r="I77" s="123">
        <v>9.202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11392</v>
      </c>
      <c r="D78" s="30">
        <v>10500</v>
      </c>
      <c r="E78" s="30">
        <v>10500</v>
      </c>
      <c r="F78" s="31"/>
      <c r="G78" s="31"/>
      <c r="H78" s="123">
        <v>28.48</v>
      </c>
      <c r="I78" s="123">
        <v>28.192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14484</v>
      </c>
      <c r="D79" s="30">
        <v>15505</v>
      </c>
      <c r="E79" s="30">
        <v>21290</v>
      </c>
      <c r="F79" s="31"/>
      <c r="G79" s="31"/>
      <c r="H79" s="123">
        <v>33.44</v>
      </c>
      <c r="I79" s="123">
        <v>47.457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49367.86740359624</v>
      </c>
      <c r="D80" s="37">
        <v>54819</v>
      </c>
      <c r="E80" s="37">
        <v>60602</v>
      </c>
      <c r="F80" s="38">
        <v>110.54926211714917</v>
      </c>
      <c r="G80" s="39"/>
      <c r="H80" s="124">
        <v>112.67065929158883</v>
      </c>
      <c r="I80" s="125">
        <v>142.647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65</v>
      </c>
      <c r="D82" s="30">
        <v>121</v>
      </c>
      <c r="E82" s="30">
        <v>121</v>
      </c>
      <c r="F82" s="31"/>
      <c r="G82" s="31"/>
      <c r="H82" s="123">
        <v>0.098</v>
      </c>
      <c r="I82" s="123">
        <v>0.19</v>
      </c>
      <c r="J82" s="123"/>
      <c r="K82" s="130"/>
    </row>
    <row r="83" spans="1:11" s="32" customFormat="1" ht="11.25" customHeight="1">
      <c r="A83" s="34" t="s">
        <v>65</v>
      </c>
      <c r="B83" s="29"/>
      <c r="C83" s="30">
        <v>59</v>
      </c>
      <c r="D83" s="30">
        <v>50</v>
      </c>
      <c r="E83" s="30">
        <v>50</v>
      </c>
      <c r="F83" s="31"/>
      <c r="G83" s="31"/>
      <c r="H83" s="123">
        <v>0.06</v>
      </c>
      <c r="I83" s="123">
        <v>0.051</v>
      </c>
      <c r="J83" s="123"/>
      <c r="K83" s="130"/>
    </row>
    <row r="84" spans="1:11" s="40" customFormat="1" ht="11.25" customHeight="1">
      <c r="A84" s="35" t="s">
        <v>66</v>
      </c>
      <c r="B84" s="36"/>
      <c r="C84" s="37">
        <v>124</v>
      </c>
      <c r="D84" s="37">
        <v>171</v>
      </c>
      <c r="E84" s="37">
        <v>171</v>
      </c>
      <c r="F84" s="38">
        <v>100</v>
      </c>
      <c r="G84" s="39"/>
      <c r="H84" s="124">
        <v>0.158</v>
      </c>
      <c r="I84" s="125">
        <v>0.241</v>
      </c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2265187.867403596</v>
      </c>
      <c r="D87" s="51">
        <v>2316492.3</v>
      </c>
      <c r="E87" s="51">
        <v>2305856.5</v>
      </c>
      <c r="F87" s="52">
        <f>IF(D87&gt;0,100*E87/D87,0)</f>
        <v>99.54086616217116</v>
      </c>
      <c r="G87" s="39"/>
      <c r="H87" s="128">
        <v>8481.336373148499</v>
      </c>
      <c r="I87" s="129">
        <v>5370.631249999999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88" zoomScaleSheetLayoutView="88" zoomScalePageLayoutView="0" workbookViewId="0" topLeftCell="A1">
      <selection activeCell="K9" sqref="K9:K8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6384" width="9.8515625" style="60" customWidth="1"/>
  </cols>
  <sheetData>
    <row r="1" spans="1:11" s="1" customFormat="1" ht="12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25" t="s">
        <v>69</v>
      </c>
      <c r="K2" s="225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26" t="s">
        <v>2</v>
      </c>
      <c r="D4" s="227"/>
      <c r="E4" s="227"/>
      <c r="F4" s="228"/>
      <c r="G4" s="9"/>
      <c r="H4" s="229" t="s">
        <v>3</v>
      </c>
      <c r="I4" s="230"/>
      <c r="J4" s="230"/>
      <c r="K4" s="231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2" customFormat="1" ht="11.25" customHeight="1">
      <c r="A9" s="28" t="s">
        <v>7</v>
      </c>
      <c r="B9" s="29"/>
      <c r="C9" s="30">
        <v>48</v>
      </c>
      <c r="D9" s="30">
        <v>128</v>
      </c>
      <c r="E9" s="30">
        <v>128</v>
      </c>
      <c r="F9" s="31"/>
      <c r="G9" s="31"/>
      <c r="H9" s="123">
        <v>0.125</v>
      </c>
      <c r="I9" s="123">
        <v>0.236</v>
      </c>
      <c r="J9" s="123"/>
      <c r="K9" s="130"/>
    </row>
    <row r="10" spans="1:11" s="32" customFormat="1" ht="11.25" customHeight="1">
      <c r="A10" s="34" t="s">
        <v>8</v>
      </c>
      <c r="B10" s="29"/>
      <c r="C10" s="30">
        <v>190</v>
      </c>
      <c r="D10" s="30">
        <v>38</v>
      </c>
      <c r="E10" s="30">
        <v>38</v>
      </c>
      <c r="F10" s="31"/>
      <c r="G10" s="31"/>
      <c r="H10" s="123">
        <v>0.383</v>
      </c>
      <c r="I10" s="123">
        <v>0.108</v>
      </c>
      <c r="J10" s="123"/>
      <c r="K10" s="130"/>
    </row>
    <row r="11" spans="1:11" s="32" customFormat="1" ht="11.25" customHeight="1">
      <c r="A11" s="28" t="s">
        <v>9</v>
      </c>
      <c r="B11" s="29"/>
      <c r="C11" s="30">
        <v>313</v>
      </c>
      <c r="D11" s="30">
        <v>295</v>
      </c>
      <c r="E11" s="30">
        <v>312</v>
      </c>
      <c r="F11" s="31"/>
      <c r="G11" s="31"/>
      <c r="H11" s="123">
        <v>0.633</v>
      </c>
      <c r="I11" s="123">
        <v>0.512</v>
      </c>
      <c r="J11" s="123"/>
      <c r="K11" s="130"/>
    </row>
    <row r="12" spans="1:11" s="32" customFormat="1" ht="11.25" customHeight="1">
      <c r="A12" s="34" t="s">
        <v>10</v>
      </c>
      <c r="B12" s="29"/>
      <c r="C12" s="30">
        <v>2</v>
      </c>
      <c r="D12" s="30">
        <v>15</v>
      </c>
      <c r="E12" s="30">
        <v>15</v>
      </c>
      <c r="F12" s="31"/>
      <c r="G12" s="31"/>
      <c r="H12" s="123">
        <v>0.006</v>
      </c>
      <c r="I12" s="123">
        <v>0.025</v>
      </c>
      <c r="J12" s="123"/>
      <c r="K12" s="130"/>
    </row>
    <row r="13" spans="1:11" s="40" customFormat="1" ht="11.25" customHeight="1">
      <c r="A13" s="35" t="s">
        <v>11</v>
      </c>
      <c r="B13" s="36"/>
      <c r="C13" s="37">
        <v>553</v>
      </c>
      <c r="D13" s="37">
        <v>476</v>
      </c>
      <c r="E13" s="37">
        <v>493</v>
      </c>
      <c r="F13" s="38">
        <v>103.57142857142857</v>
      </c>
      <c r="G13" s="39"/>
      <c r="H13" s="124">
        <v>1.147</v>
      </c>
      <c r="I13" s="125">
        <v>0.881</v>
      </c>
      <c r="J13" s="125"/>
      <c r="K13" s="131"/>
    </row>
    <row r="14" spans="1:11" s="32" customFormat="1" ht="11.25" customHeight="1">
      <c r="A14" s="34"/>
      <c r="B14" s="29"/>
      <c r="C14" s="30"/>
      <c r="D14" s="30"/>
      <c r="E14" s="30"/>
      <c r="F14" s="31"/>
      <c r="G14" s="31"/>
      <c r="H14" s="123"/>
      <c r="I14" s="123"/>
      <c r="J14" s="123"/>
      <c r="K14" s="130"/>
    </row>
    <row r="15" spans="1:11" s="40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24"/>
      <c r="I15" s="125"/>
      <c r="J15" s="125"/>
      <c r="K15" s="131"/>
    </row>
    <row r="16" spans="1:11" s="32" customFormat="1" ht="11.25" customHeight="1">
      <c r="A16" s="33"/>
      <c r="B16" s="29"/>
      <c r="C16" s="30"/>
      <c r="D16" s="30"/>
      <c r="E16" s="30"/>
      <c r="F16" s="31"/>
      <c r="G16" s="31"/>
      <c r="H16" s="123"/>
      <c r="I16" s="123"/>
      <c r="J16" s="123"/>
      <c r="K16" s="130"/>
    </row>
    <row r="17" spans="1:11" s="40" customFormat="1" ht="11.25" customHeight="1">
      <c r="A17" s="35" t="s">
        <v>13</v>
      </c>
      <c r="B17" s="36"/>
      <c r="C17" s="37"/>
      <c r="D17" s="37">
        <v>145</v>
      </c>
      <c r="E17" s="37">
        <v>125</v>
      </c>
      <c r="F17" s="38">
        <v>86.20689655172414</v>
      </c>
      <c r="G17" s="39"/>
      <c r="H17" s="124"/>
      <c r="I17" s="125">
        <v>0.177</v>
      </c>
      <c r="J17" s="125"/>
      <c r="K17" s="131"/>
    </row>
    <row r="18" spans="1:11" s="32" customFormat="1" ht="11.25" customHeight="1">
      <c r="A18" s="34"/>
      <c r="B18" s="29"/>
      <c r="C18" s="30"/>
      <c r="D18" s="30"/>
      <c r="E18" s="30"/>
      <c r="F18" s="31"/>
      <c r="G18" s="31"/>
      <c r="H18" s="123"/>
      <c r="I18" s="123"/>
      <c r="J18" s="123"/>
      <c r="K18" s="130"/>
    </row>
    <row r="19" spans="1:11" s="32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13268</v>
      </c>
      <c r="F19" s="31"/>
      <c r="G19" s="31"/>
      <c r="H19" s="123">
        <v>84.741</v>
      </c>
      <c r="I19" s="123">
        <v>63.686</v>
      </c>
      <c r="J19" s="123"/>
      <c r="K19" s="130"/>
    </row>
    <row r="20" spans="1:11" s="32" customFormat="1" ht="11.25" customHeight="1">
      <c r="A20" s="34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130"/>
    </row>
    <row r="21" spans="1:11" s="32" customFormat="1" ht="11.25" customHeight="1">
      <c r="A21" s="34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130"/>
    </row>
    <row r="22" spans="1:11" s="40" customFormat="1" ht="11.25" customHeight="1">
      <c r="A22" s="35" t="s">
        <v>17</v>
      </c>
      <c r="B22" s="36"/>
      <c r="C22" s="37">
        <v>13345</v>
      </c>
      <c r="D22" s="37">
        <v>13268</v>
      </c>
      <c r="E22" s="37">
        <v>13268</v>
      </c>
      <c r="F22" s="38">
        <v>100</v>
      </c>
      <c r="G22" s="39"/>
      <c r="H22" s="124">
        <v>84.741</v>
      </c>
      <c r="I22" s="125">
        <v>63.686</v>
      </c>
      <c r="J22" s="125"/>
      <c r="K22" s="131"/>
    </row>
    <row r="23" spans="1:11" s="32" customFormat="1" ht="11.25" customHeight="1">
      <c r="A23" s="34"/>
      <c r="B23" s="29"/>
      <c r="C23" s="30"/>
      <c r="D23" s="30"/>
      <c r="E23" s="30"/>
      <c r="F23" s="31"/>
      <c r="G23" s="31"/>
      <c r="H23" s="123"/>
      <c r="I23" s="123"/>
      <c r="J23" s="123"/>
      <c r="K23" s="130"/>
    </row>
    <row r="24" spans="1:11" s="40" customFormat="1" ht="11.25" customHeight="1">
      <c r="A24" s="35" t="s">
        <v>18</v>
      </c>
      <c r="B24" s="36"/>
      <c r="C24" s="37">
        <v>83380</v>
      </c>
      <c r="D24" s="37">
        <v>87000</v>
      </c>
      <c r="E24" s="37">
        <v>86500</v>
      </c>
      <c r="F24" s="38">
        <v>99.42528735632185</v>
      </c>
      <c r="G24" s="39"/>
      <c r="H24" s="124">
        <v>397.768</v>
      </c>
      <c r="I24" s="125">
        <v>352.971</v>
      </c>
      <c r="J24" s="125"/>
      <c r="K24" s="131"/>
    </row>
    <row r="25" spans="1:11" s="32" customFormat="1" ht="11.25" customHeight="1">
      <c r="A25" s="34"/>
      <c r="B25" s="29"/>
      <c r="C25" s="30"/>
      <c r="D25" s="30"/>
      <c r="E25" s="30"/>
      <c r="F25" s="31"/>
      <c r="G25" s="31"/>
      <c r="H25" s="123"/>
      <c r="I25" s="123"/>
      <c r="J25" s="123"/>
      <c r="K25" s="130"/>
    </row>
    <row r="26" spans="1:11" s="40" customFormat="1" ht="11.25" customHeight="1">
      <c r="A26" s="35" t="s">
        <v>19</v>
      </c>
      <c r="B26" s="36"/>
      <c r="C26" s="37">
        <v>17600</v>
      </c>
      <c r="D26" s="37">
        <v>18000</v>
      </c>
      <c r="E26" s="37">
        <v>20000</v>
      </c>
      <c r="F26" s="38">
        <v>111.11111111111111</v>
      </c>
      <c r="G26" s="39"/>
      <c r="H26" s="124">
        <v>90</v>
      </c>
      <c r="I26" s="125">
        <v>60</v>
      </c>
      <c r="J26" s="125"/>
      <c r="K26" s="131"/>
    </row>
    <row r="27" spans="1:11" s="32" customFormat="1" ht="11.25" customHeight="1">
      <c r="A27" s="34"/>
      <c r="B27" s="29"/>
      <c r="C27" s="30"/>
      <c r="D27" s="30"/>
      <c r="E27" s="30"/>
      <c r="F27" s="31"/>
      <c r="G27" s="31"/>
      <c r="H27" s="123"/>
      <c r="I27" s="123"/>
      <c r="J27" s="123"/>
      <c r="K27" s="130"/>
    </row>
    <row r="28" spans="1:11" s="32" customFormat="1" ht="11.25" customHeight="1">
      <c r="A28" s="34" t="s">
        <v>20</v>
      </c>
      <c r="B28" s="29"/>
      <c r="C28" s="30">
        <v>189073</v>
      </c>
      <c r="D28" s="30">
        <v>186903</v>
      </c>
      <c r="E28" s="30">
        <v>186640</v>
      </c>
      <c r="F28" s="31"/>
      <c r="G28" s="31"/>
      <c r="H28" s="123">
        <v>870.082</v>
      </c>
      <c r="I28" s="123">
        <v>769.798</v>
      </c>
      <c r="J28" s="123"/>
      <c r="K28" s="130"/>
    </row>
    <row r="29" spans="1:11" s="32" customFormat="1" ht="11.25" customHeight="1">
      <c r="A29" s="34" t="s">
        <v>21</v>
      </c>
      <c r="B29" s="29"/>
      <c r="C29" s="30">
        <v>89053</v>
      </c>
      <c r="D29" s="30">
        <v>107667</v>
      </c>
      <c r="E29" s="30">
        <v>106122</v>
      </c>
      <c r="F29" s="31"/>
      <c r="G29" s="31"/>
      <c r="H29" s="123">
        <v>223.472</v>
      </c>
      <c r="I29" s="123">
        <v>166.041</v>
      </c>
      <c r="J29" s="123"/>
      <c r="K29" s="130"/>
    </row>
    <row r="30" spans="1:11" s="32" customFormat="1" ht="11.25" customHeight="1">
      <c r="A30" s="34" t="s">
        <v>22</v>
      </c>
      <c r="B30" s="29"/>
      <c r="C30" s="30">
        <v>156418</v>
      </c>
      <c r="D30" s="30">
        <v>167773</v>
      </c>
      <c r="E30" s="30">
        <v>165000</v>
      </c>
      <c r="F30" s="31"/>
      <c r="G30" s="31"/>
      <c r="H30" s="123">
        <v>528.068</v>
      </c>
      <c r="I30" s="123">
        <v>372.631</v>
      </c>
      <c r="J30" s="123"/>
      <c r="K30" s="130"/>
    </row>
    <row r="31" spans="1:11" s="40" customFormat="1" ht="11.25" customHeight="1">
      <c r="A31" s="41" t="s">
        <v>23</v>
      </c>
      <c r="B31" s="36"/>
      <c r="C31" s="37">
        <v>434544</v>
      </c>
      <c r="D31" s="37">
        <v>462343</v>
      </c>
      <c r="E31" s="37">
        <v>457762</v>
      </c>
      <c r="F31" s="38">
        <v>99.009177169331</v>
      </c>
      <c r="G31" s="39"/>
      <c r="H31" s="124">
        <v>1621.622</v>
      </c>
      <c r="I31" s="125">
        <v>1308.4699999999998</v>
      </c>
      <c r="J31" s="125"/>
      <c r="K31" s="131"/>
    </row>
    <row r="32" spans="1:11" s="32" customFormat="1" ht="11.25" customHeight="1">
      <c r="A32" s="34"/>
      <c r="B32" s="29"/>
      <c r="C32" s="30"/>
      <c r="D32" s="30"/>
      <c r="E32" s="30"/>
      <c r="F32" s="31"/>
      <c r="G32" s="31"/>
      <c r="H32" s="123"/>
      <c r="I32" s="123"/>
      <c r="J32" s="123"/>
      <c r="K32" s="130"/>
    </row>
    <row r="33" spans="1:11" s="32" customFormat="1" ht="11.25" customHeight="1">
      <c r="A33" s="34" t="s">
        <v>24</v>
      </c>
      <c r="B33" s="29"/>
      <c r="C33" s="30">
        <v>36850</v>
      </c>
      <c r="D33" s="30">
        <v>37000</v>
      </c>
      <c r="E33" s="30">
        <v>31860</v>
      </c>
      <c r="F33" s="31"/>
      <c r="G33" s="31"/>
      <c r="H33" s="123">
        <v>164.56</v>
      </c>
      <c r="I33" s="123">
        <v>136</v>
      </c>
      <c r="J33" s="123"/>
      <c r="K33" s="130"/>
    </row>
    <row r="34" spans="1:11" s="32" customFormat="1" ht="11.25" customHeight="1">
      <c r="A34" s="34" t="s">
        <v>25</v>
      </c>
      <c r="B34" s="29"/>
      <c r="C34" s="30">
        <v>20120</v>
      </c>
      <c r="D34" s="30">
        <v>19750</v>
      </c>
      <c r="E34" s="30">
        <v>19750</v>
      </c>
      <c r="F34" s="31"/>
      <c r="G34" s="31"/>
      <c r="H34" s="123">
        <v>83.1</v>
      </c>
      <c r="I34" s="123">
        <v>60</v>
      </c>
      <c r="J34" s="123"/>
      <c r="K34" s="130"/>
    </row>
    <row r="35" spans="1:11" s="32" customFormat="1" ht="11.25" customHeight="1">
      <c r="A35" s="34" t="s">
        <v>26</v>
      </c>
      <c r="B35" s="29"/>
      <c r="C35" s="30">
        <v>105000</v>
      </c>
      <c r="D35" s="30">
        <v>108000</v>
      </c>
      <c r="E35" s="30">
        <v>108000</v>
      </c>
      <c r="F35" s="31"/>
      <c r="G35" s="31"/>
      <c r="H35" s="123">
        <v>390.5</v>
      </c>
      <c r="I35" s="123">
        <v>342.3</v>
      </c>
      <c r="J35" s="123"/>
      <c r="K35" s="130"/>
    </row>
    <row r="36" spans="1:11" s="32" customFormat="1" ht="11.25" customHeight="1">
      <c r="A36" s="34" t="s">
        <v>27</v>
      </c>
      <c r="B36" s="29"/>
      <c r="C36" s="30">
        <v>14480</v>
      </c>
      <c r="D36" s="30">
        <v>14552</v>
      </c>
      <c r="E36" s="30">
        <v>14200</v>
      </c>
      <c r="F36" s="31"/>
      <c r="G36" s="31"/>
      <c r="H36" s="123">
        <v>57.92</v>
      </c>
      <c r="I36" s="123">
        <v>50.252</v>
      </c>
      <c r="J36" s="123"/>
      <c r="K36" s="130"/>
    </row>
    <row r="37" spans="1:11" s="40" customFormat="1" ht="11.25" customHeight="1">
      <c r="A37" s="35" t="s">
        <v>28</v>
      </c>
      <c r="B37" s="36"/>
      <c r="C37" s="37">
        <v>176450</v>
      </c>
      <c r="D37" s="37">
        <v>179302</v>
      </c>
      <c r="E37" s="37">
        <v>173810</v>
      </c>
      <c r="F37" s="38">
        <v>96.937011299372</v>
      </c>
      <c r="G37" s="39"/>
      <c r="H37" s="124">
        <v>696.0799999999999</v>
      </c>
      <c r="I37" s="125">
        <v>588.5519999999999</v>
      </c>
      <c r="J37" s="125"/>
      <c r="K37" s="131"/>
    </row>
    <row r="38" spans="1:11" s="32" customFormat="1" ht="11.25" customHeight="1">
      <c r="A38" s="34"/>
      <c r="B38" s="29"/>
      <c r="C38" s="30"/>
      <c r="D38" s="30"/>
      <c r="E38" s="30"/>
      <c r="F38" s="31"/>
      <c r="G38" s="31"/>
      <c r="H38" s="123"/>
      <c r="I38" s="123"/>
      <c r="J38" s="123"/>
      <c r="K38" s="130"/>
    </row>
    <row r="39" spans="1:11" s="40" customFormat="1" ht="11.25" customHeight="1">
      <c r="A39" s="35" t="s">
        <v>29</v>
      </c>
      <c r="B39" s="36"/>
      <c r="C39" s="37">
        <v>19135</v>
      </c>
      <c r="D39" s="37">
        <v>21360</v>
      </c>
      <c r="E39" s="37">
        <v>21360</v>
      </c>
      <c r="F39" s="38">
        <v>100</v>
      </c>
      <c r="G39" s="39"/>
      <c r="H39" s="124">
        <v>30.8</v>
      </c>
      <c r="I39" s="125">
        <v>35</v>
      </c>
      <c r="J39" s="125"/>
      <c r="K39" s="131"/>
    </row>
    <row r="40" spans="1:11" s="32" customFormat="1" ht="11.25" customHeight="1">
      <c r="A40" s="34"/>
      <c r="B40" s="29"/>
      <c r="C40" s="30"/>
      <c r="D40" s="30"/>
      <c r="E40" s="30"/>
      <c r="F40" s="31"/>
      <c r="G40" s="31"/>
      <c r="H40" s="123"/>
      <c r="I40" s="123"/>
      <c r="J40" s="123"/>
      <c r="K40" s="130"/>
    </row>
    <row r="41" spans="1:11" s="32" customFormat="1" ht="11.25" customHeight="1">
      <c r="A41" s="28" t="s">
        <v>30</v>
      </c>
      <c r="B41" s="29"/>
      <c r="C41" s="30">
        <v>51565</v>
      </c>
      <c r="D41" s="30">
        <v>53271</v>
      </c>
      <c r="E41" s="30">
        <v>50570</v>
      </c>
      <c r="F41" s="31"/>
      <c r="G41" s="31"/>
      <c r="H41" s="123">
        <v>168.25</v>
      </c>
      <c r="I41" s="123">
        <v>37.051</v>
      </c>
      <c r="J41" s="123"/>
      <c r="K41" s="130"/>
    </row>
    <row r="42" spans="1:11" s="32" customFormat="1" ht="11.25" customHeight="1">
      <c r="A42" s="34" t="s">
        <v>31</v>
      </c>
      <c r="B42" s="29"/>
      <c r="C42" s="30">
        <v>144496</v>
      </c>
      <c r="D42" s="30">
        <v>141210</v>
      </c>
      <c r="E42" s="30">
        <v>141300</v>
      </c>
      <c r="F42" s="31"/>
      <c r="G42" s="31"/>
      <c r="H42" s="123">
        <v>632.282</v>
      </c>
      <c r="I42" s="123">
        <v>233.975</v>
      </c>
      <c r="J42" s="123"/>
      <c r="K42" s="130"/>
    </row>
    <row r="43" spans="1:11" s="32" customFormat="1" ht="11.25" customHeight="1">
      <c r="A43" s="34" t="s">
        <v>32</v>
      </c>
      <c r="B43" s="29"/>
      <c r="C43" s="30">
        <v>19666</v>
      </c>
      <c r="D43" s="30">
        <v>18308</v>
      </c>
      <c r="E43" s="30">
        <v>19500</v>
      </c>
      <c r="F43" s="31"/>
      <c r="G43" s="31"/>
      <c r="H43" s="123">
        <v>82.827</v>
      </c>
      <c r="I43" s="123">
        <v>23.117</v>
      </c>
      <c r="J43" s="123"/>
      <c r="K43" s="130"/>
    </row>
    <row r="44" spans="1:11" s="32" customFormat="1" ht="11.25" customHeight="1">
      <c r="A44" s="34" t="s">
        <v>33</v>
      </c>
      <c r="B44" s="29"/>
      <c r="C44" s="30">
        <v>124456</v>
      </c>
      <c r="D44" s="30">
        <v>116910</v>
      </c>
      <c r="E44" s="30">
        <v>116000</v>
      </c>
      <c r="F44" s="31"/>
      <c r="G44" s="31"/>
      <c r="H44" s="123">
        <v>572.081</v>
      </c>
      <c r="I44" s="123">
        <v>111.36</v>
      </c>
      <c r="J44" s="123"/>
      <c r="K44" s="130"/>
    </row>
    <row r="45" spans="1:11" s="32" customFormat="1" ht="11.25" customHeight="1">
      <c r="A45" s="34" t="s">
        <v>34</v>
      </c>
      <c r="B45" s="29"/>
      <c r="C45" s="30">
        <v>37981</v>
      </c>
      <c r="D45" s="30">
        <v>39882</v>
      </c>
      <c r="E45" s="30">
        <v>35000</v>
      </c>
      <c r="F45" s="31"/>
      <c r="G45" s="31"/>
      <c r="H45" s="123">
        <v>146.815</v>
      </c>
      <c r="I45" s="123">
        <v>53.931</v>
      </c>
      <c r="J45" s="123"/>
      <c r="K45" s="130"/>
    </row>
    <row r="46" spans="1:11" s="32" customFormat="1" ht="11.25" customHeight="1">
      <c r="A46" s="34" t="s">
        <v>35</v>
      </c>
      <c r="B46" s="29"/>
      <c r="C46" s="30">
        <v>74922</v>
      </c>
      <c r="D46" s="30">
        <v>79048</v>
      </c>
      <c r="E46" s="30">
        <v>78000</v>
      </c>
      <c r="F46" s="31"/>
      <c r="G46" s="31"/>
      <c r="H46" s="123">
        <v>252.763</v>
      </c>
      <c r="I46" s="123">
        <v>105.957</v>
      </c>
      <c r="J46" s="123"/>
      <c r="K46" s="130"/>
    </row>
    <row r="47" spans="1:11" s="32" customFormat="1" ht="11.25" customHeight="1">
      <c r="A47" s="34" t="s">
        <v>36</v>
      </c>
      <c r="B47" s="29"/>
      <c r="C47" s="30">
        <v>90890</v>
      </c>
      <c r="D47" s="30">
        <v>93032</v>
      </c>
      <c r="E47" s="30">
        <v>92040</v>
      </c>
      <c r="F47" s="31"/>
      <c r="G47" s="31"/>
      <c r="H47" s="123">
        <v>349.336</v>
      </c>
      <c r="I47" s="123">
        <v>140.632</v>
      </c>
      <c r="J47" s="123"/>
      <c r="K47" s="130"/>
    </row>
    <row r="48" spans="1:11" s="32" customFormat="1" ht="11.25" customHeight="1">
      <c r="A48" s="34" t="s">
        <v>37</v>
      </c>
      <c r="B48" s="29"/>
      <c r="C48" s="30">
        <v>185725</v>
      </c>
      <c r="D48" s="30">
        <v>182031</v>
      </c>
      <c r="E48" s="30">
        <v>168525</v>
      </c>
      <c r="F48" s="31"/>
      <c r="G48" s="31"/>
      <c r="H48" s="123">
        <v>842.261</v>
      </c>
      <c r="I48" s="123">
        <v>191.601</v>
      </c>
      <c r="J48" s="123"/>
      <c r="K48" s="130"/>
    </row>
    <row r="49" spans="1:11" s="32" customFormat="1" ht="11.25" customHeight="1">
      <c r="A49" s="34" t="s">
        <v>38</v>
      </c>
      <c r="B49" s="29"/>
      <c r="C49" s="30">
        <v>56586</v>
      </c>
      <c r="D49" s="30">
        <v>57181</v>
      </c>
      <c r="E49" s="30">
        <v>48660</v>
      </c>
      <c r="F49" s="31"/>
      <c r="G49" s="31"/>
      <c r="H49" s="123">
        <v>245.321</v>
      </c>
      <c r="I49" s="123">
        <v>75.606</v>
      </c>
      <c r="J49" s="123"/>
      <c r="K49" s="130"/>
    </row>
    <row r="50" spans="1:11" s="40" customFormat="1" ht="11.25" customHeight="1">
      <c r="A50" s="41" t="s">
        <v>39</v>
      </c>
      <c r="B50" s="36"/>
      <c r="C50" s="37">
        <v>786287</v>
      </c>
      <c r="D50" s="37">
        <v>780873</v>
      </c>
      <c r="E50" s="37">
        <v>749595</v>
      </c>
      <c r="F50" s="38">
        <v>95.99448309776366</v>
      </c>
      <c r="G50" s="39"/>
      <c r="H50" s="124">
        <v>3291.936</v>
      </c>
      <c r="I50" s="125">
        <v>973.2300000000001</v>
      </c>
      <c r="J50" s="125"/>
      <c r="K50" s="131"/>
    </row>
    <row r="51" spans="1:11" s="32" customFormat="1" ht="11.25" customHeight="1">
      <c r="A51" s="34"/>
      <c r="B51" s="42"/>
      <c r="C51" s="43"/>
      <c r="D51" s="43"/>
      <c r="E51" s="43"/>
      <c r="F51" s="44"/>
      <c r="G51" s="31"/>
      <c r="H51" s="123"/>
      <c r="I51" s="123"/>
      <c r="J51" s="123"/>
      <c r="K51" s="130"/>
    </row>
    <row r="52" spans="1:11" s="40" customFormat="1" ht="11.25" customHeight="1">
      <c r="A52" s="35" t="s">
        <v>40</v>
      </c>
      <c r="B52" s="36"/>
      <c r="C52" s="37">
        <v>37032</v>
      </c>
      <c r="D52" s="37">
        <v>39510</v>
      </c>
      <c r="E52" s="37">
        <v>39510</v>
      </c>
      <c r="F52" s="38">
        <v>100</v>
      </c>
      <c r="G52" s="39"/>
      <c r="H52" s="124">
        <v>80.081</v>
      </c>
      <c r="I52" s="125">
        <v>86.182</v>
      </c>
      <c r="J52" s="125"/>
      <c r="K52" s="131"/>
    </row>
    <row r="53" spans="1:11" s="32" customFormat="1" ht="11.25" customHeight="1">
      <c r="A53" s="34"/>
      <c r="B53" s="29"/>
      <c r="C53" s="30"/>
      <c r="D53" s="30"/>
      <c r="E53" s="30"/>
      <c r="F53" s="31"/>
      <c r="G53" s="31"/>
      <c r="H53" s="123"/>
      <c r="I53" s="123"/>
      <c r="J53" s="123"/>
      <c r="K53" s="130"/>
    </row>
    <row r="54" spans="1:11" s="32" customFormat="1" ht="11.25" customHeight="1">
      <c r="A54" s="34" t="s">
        <v>41</v>
      </c>
      <c r="B54" s="29"/>
      <c r="C54" s="30">
        <v>143000</v>
      </c>
      <c r="D54" s="30">
        <v>138213</v>
      </c>
      <c r="E54" s="30">
        <v>134000</v>
      </c>
      <c r="F54" s="31"/>
      <c r="G54" s="31"/>
      <c r="H54" s="123">
        <v>440.719</v>
      </c>
      <c r="I54" s="123">
        <v>320.18</v>
      </c>
      <c r="J54" s="123"/>
      <c r="K54" s="130"/>
    </row>
    <row r="55" spans="1:11" s="32" customFormat="1" ht="11.25" customHeight="1">
      <c r="A55" s="34" t="s">
        <v>42</v>
      </c>
      <c r="B55" s="29"/>
      <c r="C55" s="30">
        <v>149573</v>
      </c>
      <c r="D55" s="30">
        <v>144431</v>
      </c>
      <c r="E55" s="30">
        <v>145000</v>
      </c>
      <c r="F55" s="31"/>
      <c r="G55" s="31"/>
      <c r="H55" s="123">
        <v>432.7</v>
      </c>
      <c r="I55" s="123">
        <v>389.965</v>
      </c>
      <c r="J55" s="123"/>
      <c r="K55" s="130"/>
    </row>
    <row r="56" spans="1:11" s="32" customFormat="1" ht="11.25" customHeight="1">
      <c r="A56" s="34" t="s">
        <v>43</v>
      </c>
      <c r="B56" s="29"/>
      <c r="C56" s="30">
        <v>271000</v>
      </c>
      <c r="D56" s="30">
        <v>261224</v>
      </c>
      <c r="E56" s="30">
        <v>276170</v>
      </c>
      <c r="F56" s="31"/>
      <c r="G56" s="31"/>
      <c r="H56" s="123">
        <v>800</v>
      </c>
      <c r="I56" s="123">
        <v>852.948</v>
      </c>
      <c r="J56" s="123"/>
      <c r="K56" s="130"/>
    </row>
    <row r="57" spans="1:11" s="32" customFormat="1" ht="11.25" customHeight="1">
      <c r="A57" s="34" t="s">
        <v>44</v>
      </c>
      <c r="B57" s="29"/>
      <c r="C57" s="30">
        <v>86670</v>
      </c>
      <c r="D57" s="30">
        <v>93477</v>
      </c>
      <c r="E57" s="30">
        <v>93477</v>
      </c>
      <c r="F57" s="31"/>
      <c r="G57" s="31"/>
      <c r="H57" s="123">
        <v>433.35</v>
      </c>
      <c r="I57" s="123">
        <v>237.841</v>
      </c>
      <c r="J57" s="123"/>
      <c r="K57" s="130"/>
    </row>
    <row r="58" spans="1:11" s="32" customFormat="1" ht="11.25" customHeight="1">
      <c r="A58" s="34" t="s">
        <v>45</v>
      </c>
      <c r="B58" s="29"/>
      <c r="C58" s="30">
        <v>145970</v>
      </c>
      <c r="D58" s="30">
        <v>150855</v>
      </c>
      <c r="E58" s="30">
        <v>152935</v>
      </c>
      <c r="F58" s="31"/>
      <c r="G58" s="31"/>
      <c r="H58" s="123">
        <v>559.866</v>
      </c>
      <c r="I58" s="123">
        <v>246.199</v>
      </c>
      <c r="J58" s="123"/>
      <c r="K58" s="130"/>
    </row>
    <row r="59" spans="1:11" s="40" customFormat="1" ht="11.25" customHeight="1">
      <c r="A59" s="35" t="s">
        <v>46</v>
      </c>
      <c r="B59" s="36"/>
      <c r="C59" s="37">
        <v>796213</v>
      </c>
      <c r="D59" s="37">
        <v>788200</v>
      </c>
      <c r="E59" s="37">
        <v>801582</v>
      </c>
      <c r="F59" s="38">
        <v>101.69779243846739</v>
      </c>
      <c r="G59" s="39"/>
      <c r="H59" s="124">
        <v>2666.6349999999998</v>
      </c>
      <c r="I59" s="125">
        <v>2047.1329999999998</v>
      </c>
      <c r="J59" s="125"/>
      <c r="K59" s="131"/>
    </row>
    <row r="60" spans="1:11" s="32" customFormat="1" ht="11.25" customHeight="1">
      <c r="A60" s="34"/>
      <c r="B60" s="29"/>
      <c r="C60" s="30"/>
      <c r="D60" s="30"/>
      <c r="E60" s="30"/>
      <c r="F60" s="31"/>
      <c r="G60" s="31"/>
      <c r="H60" s="123"/>
      <c r="I60" s="123"/>
      <c r="J60" s="123"/>
      <c r="K60" s="130"/>
    </row>
    <row r="61" spans="1:11" s="32" customFormat="1" ht="11.25" customHeight="1">
      <c r="A61" s="34" t="s">
        <v>47</v>
      </c>
      <c r="B61" s="29"/>
      <c r="C61" s="30">
        <v>3100</v>
      </c>
      <c r="D61" s="30">
        <v>2450</v>
      </c>
      <c r="E61" s="30">
        <v>1471</v>
      </c>
      <c r="F61" s="31"/>
      <c r="G61" s="31"/>
      <c r="H61" s="123">
        <v>3.52625</v>
      </c>
      <c r="I61" s="123">
        <v>4.53875</v>
      </c>
      <c r="J61" s="123"/>
      <c r="K61" s="130"/>
    </row>
    <row r="62" spans="1:11" s="32" customFormat="1" ht="11.25" customHeight="1">
      <c r="A62" s="34" t="s">
        <v>48</v>
      </c>
      <c r="B62" s="29"/>
      <c r="C62" s="30">
        <v>3655</v>
      </c>
      <c r="D62" s="30">
        <v>3455</v>
      </c>
      <c r="E62" s="30">
        <v>3445</v>
      </c>
      <c r="F62" s="31"/>
      <c r="G62" s="31"/>
      <c r="H62" s="123">
        <v>5.996</v>
      </c>
      <c r="I62" s="123">
        <v>4.408</v>
      </c>
      <c r="J62" s="123"/>
      <c r="K62" s="130"/>
    </row>
    <row r="63" spans="1:11" s="32" customFormat="1" ht="11.25" customHeight="1">
      <c r="A63" s="34" t="s">
        <v>49</v>
      </c>
      <c r="B63" s="29"/>
      <c r="C63" s="30">
        <v>9057</v>
      </c>
      <c r="D63" s="30">
        <v>9306</v>
      </c>
      <c r="E63" s="30">
        <v>8823</v>
      </c>
      <c r="F63" s="31"/>
      <c r="G63" s="31"/>
      <c r="H63" s="123">
        <v>6.37663469978275</v>
      </c>
      <c r="I63" s="123">
        <v>20.96</v>
      </c>
      <c r="J63" s="123"/>
      <c r="K63" s="130"/>
    </row>
    <row r="64" spans="1:11" s="40" customFormat="1" ht="11.25" customHeight="1">
      <c r="A64" s="35" t="s">
        <v>50</v>
      </c>
      <c r="B64" s="36"/>
      <c r="C64" s="37">
        <v>15812</v>
      </c>
      <c r="D64" s="37">
        <v>15211</v>
      </c>
      <c r="E64" s="37">
        <v>13739</v>
      </c>
      <c r="F64" s="38">
        <v>90.32279271579777</v>
      </c>
      <c r="G64" s="39"/>
      <c r="H64" s="124">
        <v>15.89888469978275</v>
      </c>
      <c r="I64" s="125">
        <v>29.906750000000002</v>
      </c>
      <c r="J64" s="125"/>
      <c r="K64" s="131"/>
    </row>
    <row r="65" spans="1:11" s="32" customFormat="1" ht="11.25" customHeight="1">
      <c r="A65" s="34"/>
      <c r="B65" s="29"/>
      <c r="C65" s="30"/>
      <c r="D65" s="30"/>
      <c r="E65" s="30"/>
      <c r="F65" s="31"/>
      <c r="G65" s="31"/>
      <c r="H65" s="123"/>
      <c r="I65" s="123"/>
      <c r="J65" s="123"/>
      <c r="K65" s="130"/>
    </row>
    <row r="66" spans="1:11" s="40" customFormat="1" ht="11.25" customHeight="1">
      <c r="A66" s="35" t="s">
        <v>51</v>
      </c>
      <c r="B66" s="36"/>
      <c r="C66" s="37">
        <v>20346</v>
      </c>
      <c r="D66" s="37">
        <v>20437</v>
      </c>
      <c r="E66" s="37">
        <v>20437</v>
      </c>
      <c r="F66" s="38">
        <v>100</v>
      </c>
      <c r="G66" s="39"/>
      <c r="H66" s="124">
        <v>12.533</v>
      </c>
      <c r="I66" s="125">
        <v>22.027</v>
      </c>
      <c r="J66" s="125"/>
      <c r="K66" s="131"/>
    </row>
    <row r="67" spans="1:11" s="32" customFormat="1" ht="11.25" customHeight="1">
      <c r="A67" s="34"/>
      <c r="B67" s="29"/>
      <c r="C67" s="30"/>
      <c r="D67" s="30"/>
      <c r="E67" s="30"/>
      <c r="F67" s="31"/>
      <c r="G67" s="31"/>
      <c r="H67" s="123"/>
      <c r="I67" s="123"/>
      <c r="J67" s="123"/>
      <c r="K67" s="130"/>
    </row>
    <row r="68" spans="1:11" s="32" customFormat="1" ht="11.25" customHeight="1">
      <c r="A68" s="34" t="s">
        <v>52</v>
      </c>
      <c r="B68" s="29"/>
      <c r="C68" s="30">
        <v>54000</v>
      </c>
      <c r="D68" s="30">
        <v>56100</v>
      </c>
      <c r="E68" s="30">
        <v>56000</v>
      </c>
      <c r="F68" s="31"/>
      <c r="G68" s="31"/>
      <c r="H68" s="123">
        <v>107</v>
      </c>
      <c r="I68" s="123">
        <v>118.6</v>
      </c>
      <c r="J68" s="123"/>
      <c r="K68" s="130"/>
    </row>
    <row r="69" spans="1:11" s="32" customFormat="1" ht="11.25" customHeight="1">
      <c r="A69" s="34" t="s">
        <v>53</v>
      </c>
      <c r="B69" s="29"/>
      <c r="C69" s="30">
        <v>770</v>
      </c>
      <c r="D69" s="30">
        <v>830</v>
      </c>
      <c r="E69" s="30">
        <v>800</v>
      </c>
      <c r="F69" s="31"/>
      <c r="G69" s="31"/>
      <c r="H69" s="123">
        <v>1.2</v>
      </c>
      <c r="I69" s="123">
        <v>1.6</v>
      </c>
      <c r="J69" s="123"/>
      <c r="K69" s="130"/>
    </row>
    <row r="70" spans="1:11" s="40" customFormat="1" ht="11.25" customHeight="1">
      <c r="A70" s="35" t="s">
        <v>54</v>
      </c>
      <c r="B70" s="36"/>
      <c r="C70" s="37">
        <v>54770</v>
      </c>
      <c r="D70" s="37">
        <v>56930</v>
      </c>
      <c r="E70" s="37">
        <v>56800</v>
      </c>
      <c r="F70" s="38">
        <v>99.77164939399262</v>
      </c>
      <c r="G70" s="39"/>
      <c r="H70" s="124">
        <v>108.2</v>
      </c>
      <c r="I70" s="125">
        <v>120.19999999999999</v>
      </c>
      <c r="J70" s="125"/>
      <c r="K70" s="131"/>
    </row>
    <row r="71" spans="1:11" s="32" customFormat="1" ht="11.25" customHeight="1">
      <c r="A71" s="34"/>
      <c r="B71" s="29"/>
      <c r="C71" s="30"/>
      <c r="D71" s="30"/>
      <c r="E71" s="30"/>
      <c r="F71" s="31"/>
      <c r="G71" s="31"/>
      <c r="H71" s="123"/>
      <c r="I71" s="123"/>
      <c r="J71" s="123"/>
      <c r="K71" s="130"/>
    </row>
    <row r="72" spans="1:11" s="32" customFormat="1" ht="11.25" customHeight="1">
      <c r="A72" s="34" t="s">
        <v>55</v>
      </c>
      <c r="B72" s="29"/>
      <c r="C72" s="30">
        <v>9627</v>
      </c>
      <c r="D72" s="30">
        <v>8575</v>
      </c>
      <c r="E72" s="30">
        <v>8697</v>
      </c>
      <c r="F72" s="31"/>
      <c r="G72" s="31"/>
      <c r="H72" s="123">
        <v>3.022</v>
      </c>
      <c r="I72" s="123">
        <v>14.275</v>
      </c>
      <c r="J72" s="123"/>
      <c r="K72" s="130"/>
    </row>
    <row r="73" spans="1:11" s="32" customFormat="1" ht="11.25" customHeight="1">
      <c r="A73" s="34" t="s">
        <v>56</v>
      </c>
      <c r="B73" s="29"/>
      <c r="C73" s="30">
        <v>7900</v>
      </c>
      <c r="D73" s="30">
        <v>9262</v>
      </c>
      <c r="E73" s="30">
        <v>9262</v>
      </c>
      <c r="F73" s="31"/>
      <c r="G73" s="31"/>
      <c r="H73" s="123">
        <v>19.455</v>
      </c>
      <c r="I73" s="123">
        <v>27.54</v>
      </c>
      <c r="J73" s="123"/>
      <c r="K73" s="130"/>
    </row>
    <row r="74" spans="1:11" s="32" customFormat="1" ht="11.25" customHeight="1">
      <c r="A74" s="34" t="s">
        <v>57</v>
      </c>
      <c r="B74" s="29"/>
      <c r="C74" s="30">
        <v>11009</v>
      </c>
      <c r="D74" s="30">
        <v>14470</v>
      </c>
      <c r="E74" s="30">
        <v>14470</v>
      </c>
      <c r="F74" s="31"/>
      <c r="G74" s="31"/>
      <c r="H74" s="123">
        <v>16.513</v>
      </c>
      <c r="I74" s="123">
        <v>19.245</v>
      </c>
      <c r="J74" s="123"/>
      <c r="K74" s="130"/>
    </row>
    <row r="75" spans="1:11" s="32" customFormat="1" ht="11.25" customHeight="1">
      <c r="A75" s="34" t="s">
        <v>58</v>
      </c>
      <c r="B75" s="29"/>
      <c r="C75" s="30">
        <v>48569.671500000004</v>
      </c>
      <c r="D75" s="30">
        <v>44356</v>
      </c>
      <c r="E75" s="30">
        <v>44356</v>
      </c>
      <c r="F75" s="31"/>
      <c r="G75" s="31"/>
      <c r="H75" s="123">
        <v>65.63779727524404</v>
      </c>
      <c r="I75" s="123">
        <v>85.118</v>
      </c>
      <c r="J75" s="123"/>
      <c r="K75" s="130"/>
    </row>
    <row r="76" spans="1:11" s="32" customFormat="1" ht="11.25" customHeight="1">
      <c r="A76" s="34" t="s">
        <v>59</v>
      </c>
      <c r="B76" s="29"/>
      <c r="C76" s="30">
        <v>1130</v>
      </c>
      <c r="D76" s="30">
        <v>1380</v>
      </c>
      <c r="E76" s="30">
        <v>1380</v>
      </c>
      <c r="F76" s="31"/>
      <c r="G76" s="31"/>
      <c r="H76" s="123">
        <v>4.089</v>
      </c>
      <c r="I76" s="123">
        <v>5.35</v>
      </c>
      <c r="J76" s="123"/>
      <c r="K76" s="130"/>
    </row>
    <row r="77" spans="1:11" s="32" customFormat="1" ht="11.25" customHeight="1">
      <c r="A77" s="34" t="s">
        <v>60</v>
      </c>
      <c r="B77" s="29"/>
      <c r="C77" s="30">
        <v>7084</v>
      </c>
      <c r="D77" s="30">
        <v>7545</v>
      </c>
      <c r="E77" s="30">
        <v>7543</v>
      </c>
      <c r="F77" s="31"/>
      <c r="G77" s="31"/>
      <c r="H77" s="123">
        <v>14.442</v>
      </c>
      <c r="I77" s="123">
        <v>16.851</v>
      </c>
      <c r="J77" s="123"/>
      <c r="K77" s="130"/>
    </row>
    <row r="78" spans="1:11" s="32" customFormat="1" ht="11.25" customHeight="1">
      <c r="A78" s="34" t="s">
        <v>61</v>
      </c>
      <c r="B78" s="29"/>
      <c r="C78" s="30">
        <v>13692</v>
      </c>
      <c r="D78" s="30">
        <v>12700</v>
      </c>
      <c r="E78" s="30">
        <v>12700</v>
      </c>
      <c r="F78" s="31"/>
      <c r="G78" s="31"/>
      <c r="H78" s="123">
        <v>33.885</v>
      </c>
      <c r="I78" s="123">
        <v>33.472</v>
      </c>
      <c r="J78" s="123"/>
      <c r="K78" s="130"/>
    </row>
    <row r="79" spans="1:11" s="32" customFormat="1" ht="11.25" customHeight="1">
      <c r="A79" s="34" t="s">
        <v>62</v>
      </c>
      <c r="B79" s="29"/>
      <c r="C79" s="30">
        <v>14983</v>
      </c>
      <c r="D79" s="30">
        <v>16055</v>
      </c>
      <c r="E79" s="30">
        <v>22033</v>
      </c>
      <c r="F79" s="31"/>
      <c r="G79" s="31"/>
      <c r="H79" s="123">
        <v>35.017</v>
      </c>
      <c r="I79" s="123">
        <v>49.102</v>
      </c>
      <c r="J79" s="123"/>
      <c r="K79" s="130"/>
    </row>
    <row r="80" spans="1:11" s="40" customFormat="1" ht="11.25" customHeight="1">
      <c r="A80" s="41" t="s">
        <v>63</v>
      </c>
      <c r="B80" s="36"/>
      <c r="C80" s="37">
        <v>113994.6715</v>
      </c>
      <c r="D80" s="37">
        <v>114343</v>
      </c>
      <c r="E80" s="37">
        <v>120441</v>
      </c>
      <c r="F80" s="38">
        <v>105.33307679525637</v>
      </c>
      <c r="G80" s="39"/>
      <c r="H80" s="124">
        <v>192.06079727524403</v>
      </c>
      <c r="I80" s="125">
        <v>250.953</v>
      </c>
      <c r="J80" s="125"/>
      <c r="K80" s="131"/>
    </row>
    <row r="81" spans="1:11" s="32" customFormat="1" ht="11.25" customHeight="1">
      <c r="A81" s="34"/>
      <c r="B81" s="29"/>
      <c r="C81" s="30"/>
      <c r="D81" s="30"/>
      <c r="E81" s="30"/>
      <c r="F81" s="31"/>
      <c r="G81" s="31"/>
      <c r="H81" s="123"/>
      <c r="I81" s="123"/>
      <c r="J81" s="123"/>
      <c r="K81" s="130"/>
    </row>
    <row r="82" spans="1:11" s="32" customFormat="1" ht="11.25" customHeight="1">
      <c r="A82" s="34" t="s">
        <v>64</v>
      </c>
      <c r="B82" s="29"/>
      <c r="C82" s="30">
        <v>129</v>
      </c>
      <c r="D82" s="30">
        <v>121</v>
      </c>
      <c r="E82" s="30">
        <v>121</v>
      </c>
      <c r="F82" s="31"/>
      <c r="G82" s="31"/>
      <c r="H82" s="123">
        <v>0.194</v>
      </c>
      <c r="I82" s="123">
        <v>0.19</v>
      </c>
      <c r="J82" s="123"/>
      <c r="K82" s="130"/>
    </row>
    <row r="83" spans="1:11" s="32" customFormat="1" ht="11.25" customHeight="1">
      <c r="A83" s="34" t="s">
        <v>65</v>
      </c>
      <c r="B83" s="29"/>
      <c r="C83" s="30">
        <v>59</v>
      </c>
      <c r="D83" s="30">
        <v>50</v>
      </c>
      <c r="E83" s="30">
        <v>50</v>
      </c>
      <c r="F83" s="31"/>
      <c r="G83" s="31"/>
      <c r="H83" s="123">
        <v>0.06</v>
      </c>
      <c r="I83" s="123">
        <v>0.051</v>
      </c>
      <c r="J83" s="123"/>
      <c r="K83" s="130"/>
    </row>
    <row r="84" spans="1:11" s="40" customFormat="1" ht="11.25" customHeight="1">
      <c r="A84" s="35" t="s">
        <v>66</v>
      </c>
      <c r="B84" s="36"/>
      <c r="C84" s="37">
        <v>188</v>
      </c>
      <c r="D84" s="37">
        <v>171</v>
      </c>
      <c r="E84" s="37">
        <v>171</v>
      </c>
      <c r="F84" s="38">
        <v>100</v>
      </c>
      <c r="G84" s="39"/>
      <c r="H84" s="124">
        <v>0.254</v>
      </c>
      <c r="I84" s="125">
        <v>0.241</v>
      </c>
      <c r="J84" s="125"/>
      <c r="K84" s="131"/>
    </row>
    <row r="85" spans="1:11" s="32" customFormat="1" ht="11.25" customHeight="1" thickBot="1">
      <c r="A85" s="34"/>
      <c r="B85" s="29"/>
      <c r="C85" s="30"/>
      <c r="D85" s="30"/>
      <c r="E85" s="30"/>
      <c r="F85" s="31"/>
      <c r="G85" s="31"/>
      <c r="H85" s="123"/>
      <c r="I85" s="123"/>
      <c r="J85" s="123"/>
      <c r="K85" s="130"/>
    </row>
    <row r="86" spans="1:11" s="32" customFormat="1" ht="11.25" customHeight="1">
      <c r="A86" s="45"/>
      <c r="B86" s="46"/>
      <c r="C86" s="47"/>
      <c r="D86" s="47"/>
      <c r="E86" s="47"/>
      <c r="F86" s="48"/>
      <c r="G86" s="31"/>
      <c r="H86" s="126"/>
      <c r="I86" s="127"/>
      <c r="J86" s="127"/>
      <c r="K86" s="132"/>
    </row>
    <row r="87" spans="1:11" s="40" customFormat="1" ht="11.25" customHeight="1">
      <c r="A87" s="49" t="s">
        <v>67</v>
      </c>
      <c r="B87" s="50"/>
      <c r="C87" s="51">
        <v>2569649.6715</v>
      </c>
      <c r="D87" s="51">
        <v>2597569</v>
      </c>
      <c r="E87" s="51">
        <v>2575593</v>
      </c>
      <c r="F87" s="52">
        <f>IF(D87&gt;0,100*E87/D87,0)</f>
        <v>99.15397820038659</v>
      </c>
      <c r="G87" s="39"/>
      <c r="H87" s="128">
        <v>9289.75668197503</v>
      </c>
      <c r="I87" s="129">
        <v>5939.60975</v>
      </c>
      <c r="J87" s="129"/>
      <c r="K87" s="133"/>
    </row>
    <row r="88" spans="1:11" ht="11.25" customHeight="1" thickBot="1">
      <c r="A88" s="53"/>
      <c r="B88" s="54"/>
      <c r="C88" s="55"/>
      <c r="D88" s="55"/>
      <c r="E88" s="55"/>
      <c r="F88" s="56"/>
      <c r="G88" s="57"/>
      <c r="H88" s="58"/>
      <c r="I88" s="59"/>
      <c r="J88" s="59"/>
      <c r="K88" s="56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dcterms:created xsi:type="dcterms:W3CDTF">2018-02-01T08:54:04Z</dcterms:created>
  <dcterms:modified xsi:type="dcterms:W3CDTF">2018-02-19T09:31:19Z</dcterms:modified>
  <cp:category/>
  <cp:version/>
  <cp:contentType/>
  <cp:contentStatus/>
</cp:coreProperties>
</file>