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15480" windowHeight="11640" firstSheet="3" activeTab="4"/>
  </bookViews>
  <sheets>
    <sheet name="RESULTADO PORCINO TOTAL 1 " sheetId="1" r:id="rId1"/>
    <sheet name="RESULTADO PORCINO TOTAL 2" sheetId="2" r:id="rId2"/>
    <sheet name="RESULTADO FINAL NO IBERICO 1 " sheetId="3" r:id="rId3"/>
    <sheet name="RESULTADO FINAL NO IBERICO 2" sheetId="4" r:id="rId4"/>
    <sheet name="RESULTADO FINAL IBERICO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4">'RESULTADO FINAL IBERICO'!$A$1:$I$93</definedName>
    <definedName name="_xlnm.Print_Area" localSheetId="2">'RESULTADO FINAL NO IBERICO 1 '!$A$1:$I$90</definedName>
    <definedName name="_xlnm.Print_Area" localSheetId="3">'RESULTADO FINAL NO IBERICO 2'!$A$1:$H$93</definedName>
    <definedName name="_xlnm.Print_Area" localSheetId="0">'RESULTADO PORCINO TOTAL 1 '!$A$1:$I$92</definedName>
    <definedName name="_xlnm.Print_Area" localSheetId="1">'RESULTADO PORCINO TOTAL 2'!$A$1:$H$90</definedName>
    <definedName name="Category">'[3]Textes'!$A$18:$W$64</definedName>
    <definedName name="COUNTRIES">'[4]Countries'!$A$1:$AB$1</definedName>
    <definedName name="COUNTRY">#REF!</definedName>
    <definedName name="DATA">#REF!</definedName>
    <definedName name="DATASET">#REF!</definedName>
    <definedName name="dede">'[2]Textes'!$A$18:$M$64</definedName>
    <definedName name="ITEMS">'[4]Dictionary'!$A$9:$A$45</definedName>
    <definedName name="LANGUAGE">#REF!</definedName>
    <definedName name="LANGUAGES">'[4]Dictionary'!$B$1:$X$1</definedName>
    <definedName name="lg">'[1]Textes'!$B$1</definedName>
    <definedName name="libliv">'[1]Textes'!$A$4:$M$11</definedName>
    <definedName name="NUTS">'[4]Regions'!$A$2:$B$402</definedName>
    <definedName name="pays">'[1]Textes'!$A$68:$M$95</definedName>
    <definedName name="refyear">'[3]Dialog'!$H$18</definedName>
    <definedName name="REGIONS">'[4]Countries'!$A$2:$A$61</definedName>
    <definedName name="SUBTITLE1">'[4]Dictionary'!$A$4</definedName>
    <definedName name="SUBTITLE2">'[4]Dictionary'!$A$5</definedName>
    <definedName name="surveys">'[3]Textes'!$A$113:$W$116</definedName>
    <definedName name="testvalC">'[3]Textes'!$D$123:$E$151</definedName>
    <definedName name="TITLE">'[4]Dictionary'!$A$3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<sst xmlns="http://schemas.openxmlformats.org/spreadsheetml/2006/main" count="403" uniqueCount="139">
  <si>
    <t>GANADO PORCINO</t>
  </si>
  <si>
    <t>Provincias y Comunidades Autónomas</t>
  </si>
  <si>
    <t>Total animales</t>
  </si>
  <si>
    <t>Lechones</t>
  </si>
  <si>
    <t>Cerdos de 20-49 kg (peso vivo)</t>
  </si>
  <si>
    <t>Cerdos en cebo</t>
  </si>
  <si>
    <t>Total cerdos de cebo (peso vivo)</t>
  </si>
  <si>
    <t>De 50-79 kg</t>
  </si>
  <si>
    <t>De 80-109 kg</t>
  </si>
  <si>
    <t>&gt; 109 kg</t>
  </si>
  <si>
    <t xml:space="preserve"> Coruña (La)</t>
  </si>
  <si>
    <t xml:space="preserve"> Lugo</t>
  </si>
  <si>
    <t xml:space="preserve"> Orense</t>
  </si>
  <si>
    <t xml:space="preserve"> Pontevedra</t>
  </si>
  <si>
    <t xml:space="preserve"> GALICIA</t>
  </si>
  <si>
    <t xml:space="preserve"> P. DE ASTURIAS</t>
  </si>
  <si>
    <t xml:space="preserve"> CANTABRIA</t>
  </si>
  <si>
    <t xml:space="preserve"> Alava</t>
  </si>
  <si>
    <t xml:space="preserve"> Guipúzcoa</t>
  </si>
  <si>
    <t xml:space="preserve"> Vizcaya</t>
  </si>
  <si>
    <t xml:space="preserve"> PAIS VASCO</t>
  </si>
  <si>
    <t xml:space="preserve"> NAVARRA</t>
  </si>
  <si>
    <t xml:space="preserve"> LA RIOJA</t>
  </si>
  <si>
    <t xml:space="preserve"> Huesca</t>
  </si>
  <si>
    <t xml:space="preserve"> Teruel</t>
  </si>
  <si>
    <t xml:space="preserve"> Zaragoza</t>
  </si>
  <si>
    <t xml:space="preserve"> ARAGON</t>
  </si>
  <si>
    <t xml:space="preserve"> Barcelona</t>
  </si>
  <si>
    <t xml:space="preserve"> Girona</t>
  </si>
  <si>
    <t xml:space="preserve"> Lleida</t>
  </si>
  <si>
    <t xml:space="preserve"> Tarragona</t>
  </si>
  <si>
    <t xml:space="preserve"> CATALUÑA</t>
  </si>
  <si>
    <t xml:space="preserve"> BALEARES</t>
  </si>
  <si>
    <t xml:space="preserve"> Avila</t>
  </si>
  <si>
    <t xml:space="preserve"> Burgos</t>
  </si>
  <si>
    <t xml:space="preserve"> León</t>
  </si>
  <si>
    <t xml:space="preserve"> Palencia</t>
  </si>
  <si>
    <t xml:space="preserve"> Salamanca</t>
  </si>
  <si>
    <t xml:space="preserve"> Segovia</t>
  </si>
  <si>
    <t xml:space="preserve"> Soria</t>
  </si>
  <si>
    <t xml:space="preserve"> Valladolid</t>
  </si>
  <si>
    <t xml:space="preserve"> Zamora</t>
  </si>
  <si>
    <t xml:space="preserve"> CASTILLA LEON</t>
  </si>
  <si>
    <t xml:space="preserve"> Albacete</t>
  </si>
  <si>
    <t xml:space="preserve"> Ciudad Real</t>
  </si>
  <si>
    <t xml:space="preserve"> Cuenca</t>
  </si>
  <si>
    <t xml:space="preserve"> Guadalajara</t>
  </si>
  <si>
    <t xml:space="preserve"> Toledo</t>
  </si>
  <si>
    <t xml:space="preserve"> CASTILLA LA MANCHA</t>
  </si>
  <si>
    <t xml:space="preserve"> Alicante</t>
  </si>
  <si>
    <t xml:space="preserve"> Castellón</t>
  </si>
  <si>
    <t xml:space="preserve"> Valencia</t>
  </si>
  <si>
    <t xml:space="preserve"> C. VALENCIANA</t>
  </si>
  <si>
    <t xml:space="preserve"> R. DE MURCIA</t>
  </si>
  <si>
    <t xml:space="preserve"> Badajoz</t>
  </si>
  <si>
    <t xml:space="preserve"> Caceres</t>
  </si>
  <si>
    <t xml:space="preserve"> EXTREMADURA</t>
  </si>
  <si>
    <t xml:space="preserve"> Almería</t>
  </si>
  <si>
    <t xml:space="preserve"> Cádiz</t>
  </si>
  <si>
    <t xml:space="preserve"> Córdoba</t>
  </si>
  <si>
    <t xml:space="preserve"> Granada</t>
  </si>
  <si>
    <t xml:space="preserve"> Huelva</t>
  </si>
  <si>
    <t xml:space="preserve"> Jaén</t>
  </si>
  <si>
    <t xml:space="preserve"> Málaga</t>
  </si>
  <si>
    <t xml:space="preserve"> Sevilla</t>
  </si>
  <si>
    <t xml:space="preserve"> ANDALUCIA</t>
  </si>
  <si>
    <t xml:space="preserve"> Palmas (Las)</t>
  </si>
  <si>
    <t xml:space="preserve"> S. C. Tenerife</t>
  </si>
  <si>
    <t xml:space="preserve"> CANARIAS</t>
  </si>
  <si>
    <t>ESPAÑA</t>
  </si>
  <si>
    <t>Verracos</t>
  </si>
  <si>
    <t>Cerdas Reproductoras</t>
  </si>
  <si>
    <t>Total Cerdas Reproductoras</t>
  </si>
  <si>
    <t>Nunca han parido</t>
  </si>
  <si>
    <t>Han parido</t>
  </si>
  <si>
    <t>Cerdas todavía no cubiertas</t>
  </si>
  <si>
    <t>Cerdas cubiertas por 1ª vez</t>
  </si>
  <si>
    <t>Cerdas cubiertas más veces</t>
  </si>
  <si>
    <t>Cerdas criando o en reposo</t>
  </si>
  <si>
    <t>TOTAL NACIONAL</t>
  </si>
  <si>
    <t>EFECTIVOS GANADEROS</t>
  </si>
  <si>
    <t>Provincias y</t>
  </si>
  <si>
    <t>Cerdos</t>
  </si>
  <si>
    <t>Cerdos para cebo de 50 o más kg de p.v.</t>
  </si>
  <si>
    <t>Comunidades Autónomas</t>
  </si>
  <si>
    <t>Total</t>
  </si>
  <si>
    <t>de 20 a 49</t>
  </si>
  <si>
    <t>De 50 a 79</t>
  </si>
  <si>
    <t>De 80 a 109</t>
  </si>
  <si>
    <t>kg de p.v.</t>
  </si>
  <si>
    <t>Avila</t>
  </si>
  <si>
    <t>Salamanca</t>
  </si>
  <si>
    <t xml:space="preserve"> CASTILLA Y LEON</t>
  </si>
  <si>
    <t>Ciudad Real</t>
  </si>
  <si>
    <t>Toledo</t>
  </si>
  <si>
    <t xml:space="preserve"> CASTILLA-LA MANCHA</t>
  </si>
  <si>
    <t>Badajoz</t>
  </si>
  <si>
    <t>Cáceres</t>
  </si>
  <si>
    <t>Cádiz</t>
  </si>
  <si>
    <t>Córdoba</t>
  </si>
  <si>
    <t>Huelva</t>
  </si>
  <si>
    <t>Málaga</t>
  </si>
  <si>
    <t>Sevilla</t>
  </si>
  <si>
    <t>Reproductores de 50 o más kg de p.v.</t>
  </si>
  <si>
    <t>Cerdas reproductoras</t>
  </si>
  <si>
    <t>Que nunca han parido</t>
  </si>
  <si>
    <t>Que ya han parido</t>
  </si>
  <si>
    <t>No cubiertas</t>
  </si>
  <si>
    <t>Cubiertas</t>
  </si>
  <si>
    <t>Estimaciones</t>
  </si>
  <si>
    <t>Resultados enviados a posteriori</t>
  </si>
  <si>
    <t>Cerdos 20-49</t>
  </si>
  <si>
    <t>Cerdos&gt;50</t>
  </si>
  <si>
    <t>Cerdos 50-79</t>
  </si>
  <si>
    <t>Cerdos 80-109</t>
  </si>
  <si>
    <t>Cálculos</t>
  </si>
  <si>
    <t>El total nacional quedaría</t>
  </si>
  <si>
    <t>Subidrección General de Estadística</t>
  </si>
  <si>
    <t>Secretaría General Técnica</t>
  </si>
  <si>
    <t>(1) No incluye el porcino ibérico</t>
  </si>
  <si>
    <r>
      <t xml:space="preserve">GANADO PORCINO </t>
    </r>
    <r>
      <rPr>
        <b/>
        <vertAlign val="superscript"/>
        <sz val="10"/>
        <rFont val="Arial"/>
        <family val="2"/>
      </rPr>
      <t>(1)</t>
    </r>
  </si>
  <si>
    <t>Burgos</t>
  </si>
  <si>
    <t>Leon</t>
  </si>
  <si>
    <t>Palencia</t>
  </si>
  <si>
    <t>Segovia</t>
  </si>
  <si>
    <t>Valladolid</t>
  </si>
  <si>
    <t>Zamora</t>
  </si>
  <si>
    <t>ENCUESTAS GANADERAS, 2011</t>
  </si>
  <si>
    <t>Madrid</t>
  </si>
  <si>
    <t>MADRID</t>
  </si>
  <si>
    <t>Almeria</t>
  </si>
  <si>
    <t>Granada</t>
  </si>
  <si>
    <t>Jaén</t>
  </si>
  <si>
    <t xml:space="preserve">MADRID </t>
  </si>
  <si>
    <t>De &lt; 109 Kg.</t>
  </si>
  <si>
    <t>Análisis provincial del censo de animales por tipos, NOVIEMBRE DE 2011 (número de animales)</t>
  </si>
  <si>
    <t>Análisis provincial del censo de animales por tipos, NOVIEMBRE 2011 (número de animales)</t>
  </si>
  <si>
    <t xml:space="preserve"> GANADO PORCINO IBÉRICO: Análisis provincial del número de animales según tipos, 2011 (NOVIEMBRE)</t>
  </si>
  <si>
    <t>Total Cerdas Reproduct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</si>
</sst>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_"/>
    <numFmt numFmtId="165" formatCode="#,##0.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_-* #,##0.000\ _€_-;\-* #,##0.000\ _€_-;_-* &quot;-&quot;??\ _€_-;_-@_-"/>
    <numFmt numFmtId="172" formatCode="_-* #,##0.0000\ _€_-;\-* #,##0.0000\ _€_-;_-* &quot;-&quot;??\ _€_-;_-@_-"/>
    <numFmt numFmtId="173" formatCode="_-* #,##0.0\ _€_-;\-* #,##0.0\ _€_-;_-* &quot;-&quot;??\ _€_-;_-@_-"/>
    <numFmt numFmtId="174" formatCode="_-* #,##0\ _€_-;\-* #,##0\ _€_-;_-* &quot;-&quot;??\ _€_-;_-@_-"/>
    <numFmt numFmtId="175" formatCode="0.0%"/>
    <numFmt numFmtId="176" formatCode="0.000%"/>
    <numFmt numFmtId="177" formatCode="0.0000%"/>
    <numFmt numFmtId="178" formatCode="0.00000%"/>
    <numFmt numFmtId="179" formatCode="_-* #,##0.00000\ _€_-;\-* #,##0.00000\ _€_-;_-* &quot;-&quot;??\ _€_-;_-@_-"/>
    <numFmt numFmtId="180" formatCode="_-* #,##0.0\ _€_-;\-* #,##0.0\ _€_-;_-* &quot;-&quot;?\ _€_-;_-@_-"/>
    <numFmt numFmtId="181" formatCode="#,##0_);\(#,##0\)"/>
    <numFmt numFmtId="182" formatCode="_-* #,##0\ _P_t_a_-;\-* #,##0\ _P_t_a_-;_-* &quot;-&quot;\ _P_t_a_-;_-@_-"/>
    <numFmt numFmtId="183" formatCode="#,##0.00_ ;\-#,##0.00\ "/>
    <numFmt numFmtId="184" formatCode="#,##0.0_ ;\-#,##0.0\ "/>
    <numFmt numFmtId="185" formatCode="#,##0.000_ ;\-#,##0.000\ "/>
    <numFmt numFmtId="186" formatCode="#,##0.000"/>
    <numFmt numFmtId="187" formatCode="#,##0.0"/>
    <numFmt numFmtId="188" formatCode="\ \ \ \ \ @"/>
    <numFmt numFmtId="189" formatCode="\ \ \ \ \ \ \ \ \ \ \ \ \ \ @"/>
    <numFmt numFmtId="190" formatCode="\ \ \ \ \ \ \ \ \ \ \ \ \ \ \ \ \ \ \ \ @"/>
    <numFmt numFmtId="191" formatCode="&quot;£&quot;#,##0;\-&quot;£&quot;#,##0"/>
    <numFmt numFmtId="192" formatCode="&quot;£&quot;#,##0;[Red]\-&quot;£&quot;#,##0"/>
    <numFmt numFmtId="193" formatCode="&quot;£&quot;#,##0.00;\-&quot;£&quot;#,##0.00"/>
    <numFmt numFmtId="194" formatCode="&quot;£&quot;#,##0.00;[Red]\-&quot;£&quot;#,##0.00"/>
    <numFmt numFmtId="195" formatCode="_-&quot;£&quot;* #,##0_-;\-&quot;£&quot;* #,##0_-;_-&quot;£&quot;* &quot;-&quot;_-;_-@_-"/>
    <numFmt numFmtId="196" formatCode="_-* #,##0_-;\-* #,##0_-;_-* &quot;-&quot;_-;_-@_-"/>
    <numFmt numFmtId="197" formatCode="_-&quot;£&quot;* #,##0.00_-;\-&quot;£&quot;* #,##0.00_-;_-&quot;£&quot;* &quot;-&quot;??_-;_-@_-"/>
    <numFmt numFmtId="198" formatCode="_-* #,##0.00_-;\-* #,##0.00_-;_-* &quot;-&quot;??_-;_-@_-"/>
    <numFmt numFmtId="199" formatCode="#,##0__;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Helv"/>
      <family val="0"/>
    </font>
    <font>
      <sz val="9"/>
      <name val="Arial"/>
      <family val="2"/>
    </font>
    <font>
      <b/>
      <sz val="9"/>
      <name val="Georgia"/>
      <family val="1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7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187" fontId="26" fillId="0" borderId="0" applyFont="0" applyFill="0" applyBorder="0" applyAlignment="0" applyProtection="0"/>
    <xf numFmtId="0" fontId="27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2" fillId="0" borderId="8" applyNumberFormat="0" applyFill="0" applyAlignment="0" applyProtection="0"/>
    <xf numFmtId="0" fontId="33" fillId="0" borderId="9" applyNumberFormat="0" applyFill="0" applyAlignment="0" applyProtection="0"/>
  </cellStyleXfs>
  <cellXfs count="239">
    <xf numFmtId="0" fontId="0" fillId="0" borderId="0" xfId="0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6" fillId="0" borderId="14" xfId="0" applyFont="1" applyBorder="1" applyAlignment="1">
      <alignment horizontal="left"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164" fontId="0" fillId="0" borderId="11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164" fontId="0" fillId="0" borderId="11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164" fontId="5" fillId="0" borderId="11" xfId="0" applyNumberFormat="1" applyFont="1" applyBorder="1" applyAlignment="1">
      <alignment horizontal="right"/>
    </xf>
    <xf numFmtId="164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8" fillId="0" borderId="16" xfId="0" applyFont="1" applyFill="1" applyBorder="1" applyAlignment="1" quotePrefix="1">
      <alignment horizontal="left"/>
    </xf>
    <xf numFmtId="0" fontId="8" fillId="0" borderId="16" xfId="0" applyFont="1" applyFill="1" applyBorder="1" applyAlignment="1">
      <alignment horizontal="left"/>
    </xf>
    <xf numFmtId="3" fontId="6" fillId="0" borderId="13" xfId="0" applyNumberFormat="1" applyFont="1" applyFill="1" applyBorder="1" applyAlignment="1">
      <alignment/>
    </xf>
    <xf numFmtId="0" fontId="8" fillId="0" borderId="16" xfId="0" applyFont="1" applyBorder="1" applyAlignment="1" quotePrefix="1">
      <alignment horizontal="left"/>
    </xf>
    <xf numFmtId="3" fontId="8" fillId="0" borderId="17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3" fontId="6" fillId="0" borderId="18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8" fillId="0" borderId="21" xfId="0" applyNumberFormat="1" applyFont="1" applyFill="1" applyBorder="1" applyAlignment="1">
      <alignment/>
    </xf>
    <xf numFmtId="0" fontId="6" fillId="0" borderId="14" xfId="0" applyFont="1" applyFill="1" applyBorder="1" applyAlignment="1" quotePrefix="1">
      <alignment horizontal="left"/>
    </xf>
    <xf numFmtId="3" fontId="8" fillId="0" borderId="22" xfId="0" applyNumberFormat="1" applyFont="1" applyFill="1" applyBorder="1" applyAlignment="1">
      <alignment/>
    </xf>
    <xf numFmtId="0" fontId="6" fillId="0" borderId="16" xfId="0" applyFont="1" applyFill="1" applyBorder="1" applyAlignment="1" quotePrefix="1">
      <alignment horizontal="left"/>
    </xf>
    <xf numFmtId="0" fontId="6" fillId="0" borderId="15" xfId="0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8" fillId="0" borderId="15" xfId="0" applyFont="1" applyFill="1" applyBorder="1" applyAlignment="1">
      <alignment horizontal="left"/>
    </xf>
    <xf numFmtId="0" fontId="34" fillId="0" borderId="0" xfId="0" applyFont="1" applyAlignment="1">
      <alignment/>
    </xf>
    <xf numFmtId="0" fontId="3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35" fillId="0" borderId="0" xfId="0" applyFont="1" applyAlignment="1" quotePrefix="1">
      <alignment/>
    </xf>
    <xf numFmtId="0" fontId="5" fillId="0" borderId="0" xfId="0" applyFont="1" applyAlignment="1">
      <alignment/>
    </xf>
    <xf numFmtId="3" fontId="8" fillId="0" borderId="24" xfId="0" applyNumberFormat="1" applyFont="1" applyFill="1" applyBorder="1" applyAlignment="1">
      <alignment/>
    </xf>
    <xf numFmtId="3" fontId="8" fillId="0" borderId="25" xfId="0" applyNumberFormat="1" applyFont="1" applyFill="1" applyBorder="1" applyAlignment="1">
      <alignment/>
    </xf>
    <xf numFmtId="3" fontId="6" fillId="0" borderId="25" xfId="0" applyNumberFormat="1" applyFont="1" applyFill="1" applyBorder="1" applyAlignment="1">
      <alignment/>
    </xf>
    <xf numFmtId="0" fontId="8" fillId="0" borderId="15" xfId="0" applyFont="1" applyFill="1" applyBorder="1" applyAlignment="1" quotePrefix="1">
      <alignment horizontal="left"/>
    </xf>
    <xf numFmtId="3" fontId="0" fillId="0" borderId="23" xfId="0" applyNumberFormat="1" applyBorder="1" applyAlignment="1">
      <alignment/>
    </xf>
    <xf numFmtId="0" fontId="6" fillId="0" borderId="26" xfId="0" applyFont="1" applyFill="1" applyBorder="1" applyAlignment="1">
      <alignment horizontal="left"/>
    </xf>
    <xf numFmtId="3" fontId="6" fillId="0" borderId="14" xfId="0" applyNumberFormat="1" applyFont="1" applyFill="1" applyBorder="1" applyAlignment="1">
      <alignment/>
    </xf>
    <xf numFmtId="3" fontId="8" fillId="24" borderId="11" xfId="0" applyNumberFormat="1" applyFont="1" applyFill="1" applyBorder="1" applyAlignment="1">
      <alignment/>
    </xf>
    <xf numFmtId="0" fontId="6" fillId="0" borderId="15" xfId="0" applyFont="1" applyBorder="1" applyAlignment="1">
      <alignment horizontal="left"/>
    </xf>
    <xf numFmtId="3" fontId="0" fillId="0" borderId="27" xfId="0" applyNumberFormat="1" applyBorder="1" applyAlignment="1">
      <alignment/>
    </xf>
    <xf numFmtId="3" fontId="6" fillId="0" borderId="28" xfId="0" applyNumberFormat="1" applyFont="1" applyFill="1" applyBorder="1" applyAlignment="1">
      <alignment/>
    </xf>
    <xf numFmtId="0" fontId="6" fillId="0" borderId="14" xfId="0" applyFont="1" applyBorder="1" applyAlignment="1" quotePrefix="1">
      <alignment horizontal="left"/>
    </xf>
    <xf numFmtId="17" fontId="0" fillId="0" borderId="0" xfId="0" applyNumberFormat="1" applyAlignment="1">
      <alignment/>
    </xf>
    <xf numFmtId="1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5" fillId="0" borderId="12" xfId="0" applyNumberFormat="1" applyFont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1" fontId="0" fillId="0" borderId="10" xfId="0" applyNumberFormat="1" applyBorder="1" applyAlignment="1">
      <alignment/>
    </xf>
    <xf numFmtId="1" fontId="5" fillId="0" borderId="10" xfId="0" applyNumberFormat="1" applyFont="1" applyBorder="1" applyAlignment="1">
      <alignment/>
    </xf>
    <xf numFmtId="3" fontId="8" fillId="2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1" fontId="0" fillId="0" borderId="11" xfId="0" applyNumberFormat="1" applyFont="1" applyBorder="1" applyAlignment="1">
      <alignment horizontal="right"/>
    </xf>
    <xf numFmtId="3" fontId="38" fillId="0" borderId="29" xfId="0" applyNumberFormat="1" applyFont="1" applyFill="1" applyBorder="1" applyAlignment="1">
      <alignment horizontal="right"/>
    </xf>
    <xf numFmtId="3" fontId="38" fillId="0" borderId="30" xfId="0" applyNumberFormat="1" applyFont="1" applyFill="1" applyBorder="1" applyAlignment="1">
      <alignment horizontal="right"/>
    </xf>
    <xf numFmtId="3" fontId="37" fillId="0" borderId="25" xfId="0" applyNumberFormat="1" applyFont="1" applyFill="1" applyBorder="1" applyAlignment="1">
      <alignment horizontal="right"/>
    </xf>
    <xf numFmtId="3" fontId="38" fillId="0" borderId="31" xfId="0" applyNumberFormat="1" applyFont="1" applyFill="1" applyBorder="1" applyAlignment="1">
      <alignment horizontal="right"/>
    </xf>
    <xf numFmtId="3" fontId="38" fillId="0" borderId="11" xfId="0" applyNumberFormat="1" applyFont="1" applyFill="1" applyBorder="1" applyAlignment="1">
      <alignment horizontal="right"/>
    </xf>
    <xf numFmtId="3" fontId="37" fillId="0" borderId="11" xfId="0" applyNumberFormat="1" applyFont="1" applyFill="1" applyBorder="1" applyAlignment="1">
      <alignment horizontal="right"/>
    </xf>
    <xf numFmtId="3" fontId="38" fillId="0" borderId="10" xfId="0" applyNumberFormat="1" applyFont="1" applyBorder="1" applyAlignment="1">
      <alignment horizontal="right"/>
    </xf>
    <xf numFmtId="3" fontId="38" fillId="0" borderId="11" xfId="0" applyNumberFormat="1" applyFont="1" applyBorder="1" applyAlignment="1">
      <alignment horizontal="right"/>
    </xf>
    <xf numFmtId="3" fontId="37" fillId="24" borderId="11" xfId="0" applyNumberFormat="1" applyFont="1" applyFill="1" applyBorder="1" applyAlignment="1">
      <alignment horizontal="right"/>
    </xf>
    <xf numFmtId="3" fontId="38" fillId="0" borderId="24" xfId="0" applyNumberFormat="1" applyFont="1" applyBorder="1" applyAlignment="1">
      <alignment horizontal="right"/>
    </xf>
    <xf numFmtId="3" fontId="38" fillId="0" borderId="25" xfId="0" applyNumberFormat="1" applyFont="1" applyBorder="1" applyAlignment="1">
      <alignment horizontal="right"/>
    </xf>
    <xf numFmtId="3" fontId="37" fillId="24" borderId="25" xfId="0" applyNumberFormat="1" applyFont="1" applyFill="1" applyBorder="1" applyAlignment="1">
      <alignment horizontal="right"/>
    </xf>
    <xf numFmtId="3" fontId="38" fillId="0" borderId="21" xfId="0" applyNumberFormat="1" applyFont="1" applyBorder="1" applyAlignment="1">
      <alignment horizontal="right"/>
    </xf>
    <xf numFmtId="3" fontId="38" fillId="0" borderId="13" xfId="0" applyNumberFormat="1" applyFont="1" applyBorder="1" applyAlignment="1">
      <alignment horizontal="right"/>
    </xf>
    <xf numFmtId="3" fontId="37" fillId="24" borderId="13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3" fontId="8" fillId="0" borderId="12" xfId="0" applyNumberFormat="1" applyFont="1" applyFill="1" applyBorder="1" applyAlignment="1">
      <alignment/>
    </xf>
    <xf numFmtId="3" fontId="38" fillId="0" borderId="32" xfId="0" applyNumberFormat="1" applyFont="1" applyFill="1" applyBorder="1" applyAlignment="1">
      <alignment horizontal="right"/>
    </xf>
    <xf numFmtId="3" fontId="38" fillId="0" borderId="25" xfId="0" applyNumberFormat="1" applyFont="1" applyFill="1" applyBorder="1" applyAlignment="1">
      <alignment horizontal="right"/>
    </xf>
    <xf numFmtId="3" fontId="38" fillId="0" borderId="28" xfId="0" applyNumberFormat="1" applyFont="1" applyFill="1" applyBorder="1" applyAlignment="1">
      <alignment horizontal="right"/>
    </xf>
    <xf numFmtId="3" fontId="37" fillId="0" borderId="24" xfId="0" applyNumberFormat="1" applyFont="1" applyFill="1" applyBorder="1" applyAlignment="1">
      <alignment horizontal="right"/>
    </xf>
    <xf numFmtId="3" fontId="38" fillId="0" borderId="24" xfId="0" applyNumberFormat="1" applyFont="1" applyFill="1" applyBorder="1" applyAlignment="1">
      <alignment horizontal="right"/>
    </xf>
    <xf numFmtId="1" fontId="5" fillId="0" borderId="24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0" fontId="5" fillId="24" borderId="14" xfId="0" applyFont="1" applyFill="1" applyBorder="1" applyAlignment="1">
      <alignment horizontal="left"/>
    </xf>
    <xf numFmtId="1" fontId="0" fillId="0" borderId="12" xfId="0" applyNumberFormat="1" applyFont="1" applyBorder="1" applyAlignment="1">
      <alignment horizontal="right"/>
    </xf>
    <xf numFmtId="164" fontId="5" fillId="0" borderId="12" xfId="0" applyNumberFormat="1" applyFont="1" applyBorder="1" applyAlignment="1" applyProtection="1">
      <alignment horizontal="right"/>
      <protection/>
    </xf>
    <xf numFmtId="3" fontId="8" fillId="24" borderId="21" xfId="0" applyNumberFormat="1" applyFont="1" applyFill="1" applyBorder="1" applyAlignment="1">
      <alignment/>
    </xf>
    <xf numFmtId="3" fontId="8" fillId="24" borderId="13" xfId="0" applyNumberFormat="1" applyFont="1" applyFill="1" applyBorder="1" applyAlignment="1">
      <alignment/>
    </xf>
    <xf numFmtId="0" fontId="5" fillId="0" borderId="0" xfId="0" applyFont="1" applyBorder="1" applyAlignment="1" quotePrefix="1">
      <alignment horizontal="center"/>
    </xf>
    <xf numFmtId="0" fontId="5" fillId="0" borderId="18" xfId="0" applyFont="1" applyBorder="1" applyAlignment="1" quotePrefix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7" borderId="33" xfId="0" applyFont="1" applyFill="1" applyBorder="1" applyAlignment="1">
      <alignment/>
    </xf>
    <xf numFmtId="164" fontId="5" fillId="7" borderId="12" xfId="0" applyNumberFormat="1" applyFont="1" applyFill="1" applyBorder="1" applyAlignment="1">
      <alignment horizontal="right"/>
    </xf>
    <xf numFmtId="164" fontId="5" fillId="7" borderId="28" xfId="0" applyNumberFormat="1" applyFont="1" applyFill="1" applyBorder="1" applyAlignment="1">
      <alignment horizontal="right"/>
    </xf>
    <xf numFmtId="164" fontId="5" fillId="7" borderId="34" xfId="0" applyNumberFormat="1" applyFont="1" applyFill="1" applyBorder="1" applyAlignment="1">
      <alignment horizontal="right"/>
    </xf>
    <xf numFmtId="174" fontId="5" fillId="7" borderId="35" xfId="48" applyNumberFormat="1" applyFont="1" applyFill="1" applyBorder="1" applyAlignment="1">
      <alignment/>
    </xf>
    <xf numFmtId="3" fontId="9" fillId="7" borderId="36" xfId="0" applyNumberFormat="1" applyFont="1" applyFill="1" applyBorder="1" applyAlignment="1">
      <alignment/>
    </xf>
    <xf numFmtId="3" fontId="9" fillId="7" borderId="28" xfId="0" applyNumberFormat="1" applyFont="1" applyFill="1" applyBorder="1" applyAlignment="1">
      <alignment/>
    </xf>
    <xf numFmtId="17" fontId="4" fillId="0" borderId="0" xfId="0" applyNumberFormat="1" applyFont="1" applyBorder="1" applyAlignment="1" quotePrefix="1">
      <alignment horizontal="center"/>
    </xf>
    <xf numFmtId="174" fontId="5" fillId="7" borderId="33" xfId="48" applyNumberFormat="1" applyFont="1" applyFill="1" applyBorder="1" applyAlignment="1">
      <alignment/>
    </xf>
    <xf numFmtId="3" fontId="5" fillId="7" borderId="33" xfId="0" applyNumberFormat="1" applyFont="1" applyFill="1" applyBorder="1" applyAlignment="1">
      <alignment/>
    </xf>
    <xf numFmtId="3" fontId="5" fillId="7" borderId="37" xfId="0" applyNumberFormat="1" applyFont="1" applyFill="1" applyBorder="1" applyAlignment="1">
      <alignment/>
    </xf>
    <xf numFmtId="3" fontId="37" fillId="24" borderId="11" xfId="0" applyNumberFormat="1" applyFont="1" applyFill="1" applyBorder="1" applyAlignment="1">
      <alignment/>
    </xf>
    <xf numFmtId="174" fontId="5" fillId="7" borderId="38" xfId="48" applyNumberFormat="1" applyFont="1" applyFill="1" applyBorder="1" applyAlignment="1">
      <alignment/>
    </xf>
    <xf numFmtId="3" fontId="5" fillId="7" borderId="39" xfId="0" applyNumberFormat="1" applyFont="1" applyFill="1" applyBorder="1" applyAlignment="1">
      <alignment/>
    </xf>
    <xf numFmtId="3" fontId="5" fillId="7" borderId="12" xfId="0" applyNumberFormat="1" applyFont="1" applyFill="1" applyBorder="1" applyAlignment="1">
      <alignment/>
    </xf>
    <xf numFmtId="3" fontId="5" fillId="7" borderId="40" xfId="0" applyNumberFormat="1" applyFont="1" applyFill="1" applyBorder="1" applyAlignment="1">
      <alignment/>
    </xf>
    <xf numFmtId="3" fontId="6" fillId="0" borderId="41" xfId="0" applyNumberFormat="1" applyFont="1" applyFill="1" applyBorder="1" applyAlignment="1">
      <alignment/>
    </xf>
    <xf numFmtId="3" fontId="8" fillId="0" borderId="41" xfId="0" applyNumberFormat="1" applyFont="1" applyFill="1" applyBorder="1" applyAlignment="1">
      <alignment/>
    </xf>
    <xf numFmtId="0" fontId="6" fillId="0" borderId="41" xfId="0" applyFont="1" applyFill="1" applyBorder="1" applyAlignment="1">
      <alignment horizontal="left"/>
    </xf>
    <xf numFmtId="3" fontId="5" fillId="7" borderId="18" xfId="0" applyNumberFormat="1" applyFont="1" applyFill="1" applyBorder="1" applyAlignment="1">
      <alignment/>
    </xf>
    <xf numFmtId="3" fontId="5" fillId="7" borderId="34" xfId="0" applyNumberFormat="1" applyFont="1" applyFill="1" applyBorder="1" applyAlignment="1">
      <alignment/>
    </xf>
    <xf numFmtId="0" fontId="6" fillId="0" borderId="41" xfId="0" applyFont="1" applyBorder="1" applyAlignment="1">
      <alignment horizontal="left"/>
    </xf>
    <xf numFmtId="0" fontId="6" fillId="7" borderId="15" xfId="0" applyFont="1" applyFill="1" applyBorder="1" applyAlignment="1" quotePrefix="1">
      <alignment horizontal="center" vertical="center" wrapText="1"/>
    </xf>
    <xf numFmtId="0" fontId="6" fillId="7" borderId="42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5" fillId="7" borderId="43" xfId="0" applyFont="1" applyFill="1" applyBorder="1" applyAlignment="1">
      <alignment horizontal="center" vertical="center" wrapText="1"/>
    </xf>
    <xf numFmtId="0" fontId="5" fillId="7" borderId="44" xfId="0" applyFont="1" applyFill="1" applyBorder="1" applyAlignment="1">
      <alignment horizontal="center" vertical="center" wrapText="1"/>
    </xf>
    <xf numFmtId="0" fontId="5" fillId="7" borderId="45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 quotePrefix="1">
      <alignment horizontal="center" vertical="center" wrapText="1"/>
    </xf>
    <xf numFmtId="0" fontId="6" fillId="7" borderId="46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47" xfId="0" applyFont="1" applyFill="1" applyBorder="1" applyAlignment="1">
      <alignment horizontal="center" vertical="center" wrapText="1"/>
    </xf>
    <xf numFmtId="0" fontId="6" fillId="7" borderId="48" xfId="0" applyFont="1" applyFill="1" applyBorder="1" applyAlignment="1">
      <alignment horizontal="center" vertical="center" wrapText="1"/>
    </xf>
    <xf numFmtId="0" fontId="6" fillId="7" borderId="49" xfId="0" applyFont="1" applyFill="1" applyBorder="1" applyAlignment="1">
      <alignment horizontal="center" vertical="center" wrapText="1"/>
    </xf>
    <xf numFmtId="0" fontId="6" fillId="7" borderId="46" xfId="0" applyFont="1" applyFill="1" applyBorder="1" applyAlignment="1" quotePrefix="1">
      <alignment horizontal="center" vertical="center" wrapText="1"/>
    </xf>
    <xf numFmtId="0" fontId="6" fillId="7" borderId="17" xfId="0" applyFont="1" applyFill="1" applyBorder="1" applyAlignment="1" quotePrefix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0" fillId="7" borderId="16" xfId="0" applyFill="1" applyBorder="1" applyAlignment="1">
      <alignment/>
    </xf>
    <xf numFmtId="0" fontId="7" fillId="7" borderId="46" xfId="0" applyFont="1" applyFill="1" applyBorder="1" applyAlignment="1">
      <alignment horizontal="center" vertical="center" wrapText="1"/>
    </xf>
    <xf numFmtId="0" fontId="7" fillId="7" borderId="47" xfId="0" applyFont="1" applyFill="1" applyBorder="1" applyAlignment="1">
      <alignment horizontal="center" vertical="center" wrapText="1"/>
    </xf>
    <xf numFmtId="0" fontId="6" fillId="7" borderId="43" xfId="0" applyFont="1" applyFill="1" applyBorder="1" applyAlignment="1">
      <alignment horizontal="center" vertical="center" wrapText="1"/>
    </xf>
    <xf numFmtId="0" fontId="0" fillId="7" borderId="44" xfId="0" applyFont="1" applyFill="1" applyBorder="1" applyAlignment="1">
      <alignment horizontal="center" vertical="center" wrapText="1"/>
    </xf>
    <xf numFmtId="0" fontId="0" fillId="7" borderId="45" xfId="0" applyFont="1" applyFill="1" applyBorder="1" applyAlignment="1">
      <alignment horizontal="center" vertical="center" wrapText="1"/>
    </xf>
    <xf numFmtId="0" fontId="6" fillId="7" borderId="50" xfId="0" applyFont="1" applyFill="1" applyBorder="1" applyAlignment="1">
      <alignment horizontal="center" vertical="center" wrapText="1"/>
    </xf>
    <xf numFmtId="0" fontId="6" fillId="7" borderId="51" xfId="0" applyFont="1" applyFill="1" applyBorder="1" applyAlignment="1">
      <alignment horizontal="center" vertical="center" wrapText="1"/>
    </xf>
    <xf numFmtId="0" fontId="6" fillId="7" borderId="50" xfId="0" applyFont="1" applyFill="1" applyBorder="1" applyAlignment="1" quotePrefix="1">
      <alignment horizontal="center" vertical="center" wrapText="1"/>
    </xf>
    <xf numFmtId="0" fontId="6" fillId="7" borderId="52" xfId="0" applyFont="1" applyFill="1" applyBorder="1" applyAlignment="1">
      <alignment horizontal="center" vertical="center" wrapText="1"/>
    </xf>
    <xf numFmtId="0" fontId="0" fillId="7" borderId="11" xfId="0" applyFont="1" applyFill="1" applyBorder="1" applyAlignment="1">
      <alignment/>
    </xf>
    <xf numFmtId="0" fontId="0" fillId="7" borderId="16" xfId="0" applyFont="1" applyFill="1" applyBorder="1" applyAlignment="1">
      <alignment/>
    </xf>
    <xf numFmtId="0" fontId="0" fillId="7" borderId="11" xfId="0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 wrapText="1"/>
    </xf>
    <xf numFmtId="0" fontId="6" fillId="7" borderId="11" xfId="0" applyFont="1" applyFill="1" applyBorder="1" applyAlignment="1" quotePrefix="1">
      <alignment horizontal="center" vertical="center" wrapText="1"/>
    </xf>
    <xf numFmtId="0" fontId="0" fillId="7" borderId="13" xfId="0" applyFont="1" applyFill="1" applyBorder="1" applyAlignment="1">
      <alignment horizontal="center" vertical="center"/>
    </xf>
    <xf numFmtId="0" fontId="0" fillId="7" borderId="14" xfId="0" applyFont="1" applyFill="1" applyBorder="1" applyAlignment="1">
      <alignment/>
    </xf>
    <xf numFmtId="0" fontId="7" fillId="7" borderId="53" xfId="0" applyFont="1" applyFill="1" applyBorder="1" applyAlignment="1">
      <alignment horizontal="center" vertical="center" wrapText="1"/>
    </xf>
    <xf numFmtId="0" fontId="0" fillId="7" borderId="12" xfId="0" applyFont="1" applyFill="1" applyBorder="1" applyAlignment="1">
      <alignment horizontal="center" vertical="center"/>
    </xf>
    <xf numFmtId="0" fontId="0" fillId="7" borderId="12" xfId="0" applyFont="1" applyFill="1" applyBorder="1" applyAlignment="1">
      <alignment horizontal="center" wrapText="1"/>
    </xf>
    <xf numFmtId="0" fontId="0" fillId="7" borderId="20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0" fillId="7" borderId="14" xfId="0" applyFill="1" applyBorder="1" applyAlignment="1">
      <alignment/>
    </xf>
    <xf numFmtId="0" fontId="6" fillId="7" borderId="19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 quotePrefix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6" fillId="7" borderId="54" xfId="0" applyFont="1" applyFill="1" applyBorder="1" applyAlignment="1">
      <alignment horizontal="center" vertical="center" wrapText="1"/>
    </xf>
    <xf numFmtId="0" fontId="6" fillId="7" borderId="55" xfId="0" applyFont="1" applyFill="1" applyBorder="1" applyAlignment="1">
      <alignment horizontal="center" vertical="center" wrapText="1"/>
    </xf>
    <xf numFmtId="0" fontId="0" fillId="7" borderId="56" xfId="0" applyFill="1" applyBorder="1" applyAlignment="1">
      <alignment horizontal="center" vertical="center" wrapText="1"/>
    </xf>
    <xf numFmtId="0" fontId="0" fillId="7" borderId="57" xfId="0" applyFill="1" applyBorder="1" applyAlignment="1">
      <alignment horizontal="center" vertical="center" wrapText="1"/>
    </xf>
    <xf numFmtId="0" fontId="0" fillId="7" borderId="11" xfId="0" applyFill="1" applyBorder="1" applyAlignment="1">
      <alignment/>
    </xf>
    <xf numFmtId="0" fontId="0" fillId="7" borderId="11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wrapText="1"/>
    </xf>
    <xf numFmtId="0" fontId="0" fillId="7" borderId="13" xfId="0" applyFill="1" applyBorder="1" applyAlignment="1">
      <alignment horizontal="center" vertical="center"/>
    </xf>
    <xf numFmtId="0" fontId="0" fillId="7" borderId="12" xfId="0" applyFill="1" applyBorder="1" applyAlignment="1">
      <alignment/>
    </xf>
    <xf numFmtId="0" fontId="0" fillId="0" borderId="2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0" fontId="5" fillId="0" borderId="14" xfId="0" applyFont="1" applyBorder="1" applyAlignment="1">
      <alignment/>
    </xf>
    <xf numFmtId="164" fontId="5" fillId="0" borderId="20" xfId="0" applyNumberFormat="1" applyFont="1" applyBorder="1" applyAlignment="1">
      <alignment horizontal="right"/>
    </xf>
    <xf numFmtId="164" fontId="0" fillId="0" borderId="11" xfId="0" applyNumberFormat="1" applyFont="1" applyBorder="1" applyAlignment="1" applyProtection="1" quotePrefix="1">
      <alignment horizontal="right"/>
      <protection/>
    </xf>
    <xf numFmtId="0" fontId="5" fillId="0" borderId="16" xfId="0" applyFont="1" applyBorder="1" applyAlignment="1">
      <alignment/>
    </xf>
    <xf numFmtId="0" fontId="0" fillId="0" borderId="41" xfId="0" applyFont="1" applyBorder="1" applyAlignment="1">
      <alignment/>
    </xf>
    <xf numFmtId="164" fontId="0" fillId="0" borderId="41" xfId="0" applyNumberFormat="1" applyFont="1" applyBorder="1" applyAlignment="1">
      <alignment horizontal="right"/>
    </xf>
    <xf numFmtId="0" fontId="12" fillId="7" borderId="58" xfId="0" applyFont="1" applyFill="1" applyBorder="1" applyAlignment="1">
      <alignment horizontal="center"/>
    </xf>
    <xf numFmtId="0" fontId="12" fillId="7" borderId="22" xfId="0" applyFont="1" applyFill="1" applyBorder="1" applyAlignment="1">
      <alignment/>
    </xf>
    <xf numFmtId="0" fontId="12" fillId="7" borderId="22" xfId="0" applyFont="1" applyFill="1" applyBorder="1" applyAlignment="1">
      <alignment/>
    </xf>
    <xf numFmtId="0" fontId="12" fillId="7" borderId="22" xfId="0" applyFont="1" applyFill="1" applyBorder="1" applyAlignment="1">
      <alignment horizontal="center"/>
    </xf>
    <xf numFmtId="0" fontId="12" fillId="7" borderId="43" xfId="0" applyFont="1" applyFill="1" applyBorder="1" applyAlignment="1">
      <alignment horizontal="center"/>
    </xf>
    <xf numFmtId="0" fontId="12" fillId="7" borderId="44" xfId="0" applyFont="1" applyFill="1" applyBorder="1" applyAlignment="1">
      <alignment horizontal="center"/>
    </xf>
    <xf numFmtId="0" fontId="12" fillId="7" borderId="59" xfId="0" applyFont="1" applyFill="1" applyBorder="1" applyAlignment="1">
      <alignment/>
    </xf>
    <xf numFmtId="0" fontId="12" fillId="7" borderId="26" xfId="0" applyFont="1" applyFill="1" applyBorder="1" applyAlignment="1">
      <alignment horizontal="center"/>
    </xf>
    <xf numFmtId="0" fontId="12" fillId="7" borderId="17" xfId="0" applyFont="1" applyFill="1" applyBorder="1" applyAlignment="1">
      <alignment horizontal="center"/>
    </xf>
    <xf numFmtId="0" fontId="12" fillId="7" borderId="48" xfId="0" applyFont="1" applyFill="1" applyBorder="1" applyAlignment="1">
      <alignment horizontal="center"/>
    </xf>
    <xf numFmtId="0" fontId="12" fillId="7" borderId="11" xfId="0" applyFont="1" applyFill="1" applyBorder="1" applyAlignment="1">
      <alignment horizontal="center"/>
    </xf>
    <xf numFmtId="0" fontId="12" fillId="7" borderId="11" xfId="0" applyFont="1" applyFill="1" applyBorder="1" applyAlignment="1">
      <alignment/>
    </xf>
    <xf numFmtId="0" fontId="12" fillId="7" borderId="0" xfId="0" applyFont="1" applyFill="1" applyBorder="1" applyAlignment="1">
      <alignment horizontal="center"/>
    </xf>
    <xf numFmtId="0" fontId="12" fillId="7" borderId="28" xfId="0" applyFont="1" applyFill="1" applyBorder="1" applyAlignment="1">
      <alignment/>
    </xf>
    <xf numFmtId="0" fontId="12" fillId="7" borderId="25" xfId="0" applyFont="1" applyFill="1" applyBorder="1" applyAlignment="1">
      <alignment horizontal="center"/>
    </xf>
    <xf numFmtId="0" fontId="12" fillId="7" borderId="47" xfId="0" applyFont="1" applyFill="1" applyBorder="1" applyAlignment="1">
      <alignment horizontal="center"/>
    </xf>
    <xf numFmtId="0" fontId="12" fillId="7" borderId="12" xfId="0" applyFont="1" applyFill="1" applyBorder="1" applyAlignment="1">
      <alignment horizontal="center"/>
    </xf>
    <xf numFmtId="0" fontId="12" fillId="7" borderId="15" xfId="0" applyFont="1" applyFill="1" applyBorder="1" applyAlignment="1">
      <alignment/>
    </xf>
    <xf numFmtId="0" fontId="12" fillId="7" borderId="59" xfId="0" applyFont="1" applyFill="1" applyBorder="1" applyAlignment="1">
      <alignment horizontal="center"/>
    </xf>
    <xf numFmtId="0" fontId="12" fillId="7" borderId="16" xfId="0" applyFont="1" applyFill="1" applyBorder="1" applyAlignment="1">
      <alignment horizontal="center"/>
    </xf>
    <xf numFmtId="0" fontId="12" fillId="7" borderId="47" xfId="0" applyFont="1" applyFill="1" applyBorder="1" applyAlignment="1">
      <alignment/>
    </xf>
    <xf numFmtId="0" fontId="12" fillId="7" borderId="60" xfId="0" applyFont="1" applyFill="1" applyBorder="1" applyAlignment="1">
      <alignment horizontal="center"/>
    </xf>
    <xf numFmtId="0" fontId="12" fillId="7" borderId="51" xfId="0" applyFont="1" applyFill="1" applyBorder="1" applyAlignment="1">
      <alignment horizontal="center"/>
    </xf>
    <xf numFmtId="0" fontId="12" fillId="7" borderId="61" xfId="0" applyFont="1" applyFill="1" applyBorder="1" applyAlignment="1">
      <alignment horizontal="center"/>
    </xf>
    <xf numFmtId="0" fontId="12" fillId="7" borderId="50" xfId="0" applyFont="1" applyFill="1" applyBorder="1" applyAlignment="1">
      <alignment horizontal="center"/>
    </xf>
    <xf numFmtId="0" fontId="12" fillId="7" borderId="14" xfId="0" applyFont="1" applyFill="1" applyBorder="1" applyAlignment="1">
      <alignment horizontal="center"/>
    </xf>
    <xf numFmtId="0" fontId="12" fillId="7" borderId="12" xfId="0" applyFont="1" applyFill="1" applyBorder="1" applyAlignment="1">
      <alignment/>
    </xf>
    <xf numFmtId="0" fontId="12" fillId="7" borderId="28" xfId="0" applyFont="1" applyFill="1" applyBorder="1" applyAlignment="1">
      <alignment horizontal="center"/>
    </xf>
    <xf numFmtId="0" fontId="12" fillId="7" borderId="62" xfId="0" applyFont="1" applyFill="1" applyBorder="1" applyAlignment="1">
      <alignment horizontal="center"/>
    </xf>
    <xf numFmtId="0" fontId="12" fillId="7" borderId="53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164" fontId="0" fillId="0" borderId="13" xfId="0" applyNumberFormat="1" applyFont="1" applyBorder="1" applyAlignment="1" applyProtection="1">
      <alignment horizontal="right"/>
      <protection/>
    </xf>
    <xf numFmtId="164" fontId="5" fillId="0" borderId="20" xfId="0" applyNumberFormat="1" applyFont="1" applyBorder="1" applyAlignment="1" applyProtection="1">
      <alignment horizontal="right"/>
      <protection/>
    </xf>
    <xf numFmtId="0" fontId="0" fillId="0" borderId="13" xfId="0" applyFont="1" applyBorder="1" applyAlignment="1">
      <alignment horizontal="center"/>
    </xf>
    <xf numFmtId="164" fontId="5" fillId="0" borderId="13" xfId="0" applyNumberFormat="1" applyFont="1" applyBorder="1" applyAlignment="1">
      <alignment horizontal="right"/>
    </xf>
    <xf numFmtId="164" fontId="0" fillId="0" borderId="41" xfId="0" applyNumberFormat="1" applyFont="1" applyBorder="1" applyAlignment="1" applyProtection="1">
      <alignment horizontal="righ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Publication1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2</xdr:col>
      <xdr:colOff>285750</xdr:colOff>
      <xdr:row>3</xdr:row>
      <xdr:rowOff>9525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524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619125</xdr:colOff>
      <xdr:row>3</xdr:row>
      <xdr:rowOff>28575</xdr:rowOff>
    </xdr:to>
    <xdr:pic>
      <xdr:nvPicPr>
        <xdr:cNvPr id="2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723900</xdr:colOff>
      <xdr:row>2</xdr:row>
      <xdr:rowOff>209550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295275</xdr:colOff>
      <xdr:row>3</xdr:row>
      <xdr:rowOff>28575</xdr:rowOff>
    </xdr:to>
    <xdr:pic>
      <xdr:nvPicPr>
        <xdr:cNvPr id="2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2</xdr:row>
      <xdr:rowOff>180975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190500</xdr:colOff>
      <xdr:row>3</xdr:row>
      <xdr:rowOff>9525</xdr:rowOff>
    </xdr:to>
    <xdr:pic>
      <xdr:nvPicPr>
        <xdr:cNvPr id="2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190500</xdr:colOff>
      <xdr:row>3</xdr:row>
      <xdr:rowOff>9525</xdr:rowOff>
    </xdr:to>
    <xdr:pic>
      <xdr:nvPicPr>
        <xdr:cNvPr id="3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2</xdr:row>
      <xdr:rowOff>209550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3</xdr:row>
      <xdr:rowOff>19050</xdr:rowOff>
    </xdr:to>
    <xdr:pic>
      <xdr:nvPicPr>
        <xdr:cNvPr id="2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3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942975</xdr:colOff>
      <xdr:row>3</xdr:row>
      <xdr:rowOff>85725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BOVINO\2006\diciembre\Provisional%20livestock%20statistics%20Spain%20Dec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BOVINO\2004\DICIEMBRE\DONN&#201;ES%20PROVISOIRES%20CHEPTEL%20BOVIN.%20DECEMBRE%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ENVIOS%20Y%20MODELOS\2006\ENVIOS%20CENSOS\MEAT_PROVISIONALLivestock1_New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Ganaderas09\Eurostat\Livestock%20Regional%20Statisti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4">
        <row r="1">
          <cell r="B1">
            <v>6</v>
          </cell>
        </row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</row>
        <row r="8">
          <cell r="A8">
            <v>5</v>
          </cell>
          <cell r="B8" t="str">
            <v>(Résultats provisoires/définitifs)</v>
          </cell>
          <cell r="C8" t="str">
            <v>(Provisional/final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(Provisional/final results)</v>
          </cell>
          <cell r="K8" t="str">
            <v>(Provisional/final results)</v>
          </cell>
          <cell r="L8" t="str">
            <v>(Preliminära / slutliga resultaten)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>Χώρα: </v>
          </cell>
          <cell r="K10" t="str">
            <v>Country:</v>
          </cell>
          <cell r="L10" t="str">
            <v>Stater 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</row>
        <row r="68">
          <cell r="A68" t="str">
            <v>A</v>
          </cell>
          <cell r="B68" t="str">
            <v>Autriche</v>
          </cell>
          <cell r="C68" t="str">
            <v>Austria</v>
          </cell>
          <cell r="D68" t="str">
            <v>Österreich</v>
          </cell>
          <cell r="E68" t="str">
            <v>Austria </v>
          </cell>
          <cell r="F68" t="str">
            <v>Austria </v>
          </cell>
          <cell r="G68" t="str">
            <v>Áustria </v>
          </cell>
          <cell r="H68" t="str">
            <v>Oostenrijk </v>
          </cell>
          <cell r="I68" t="str">
            <v>Østrig</v>
          </cell>
          <cell r="J68" t="str">
            <v>Αυστρία</v>
          </cell>
          <cell r="K68" t="str">
            <v>Itävalta</v>
          </cell>
          <cell r="L68" t="str">
            <v>Österrike</v>
          </cell>
        </row>
        <row r="69">
          <cell r="A69" t="str">
            <v>B</v>
          </cell>
          <cell r="B69" t="str">
            <v>Belgique</v>
          </cell>
          <cell r="C69" t="str">
            <v>Belgium</v>
          </cell>
          <cell r="D69" t="str">
            <v>Belgiën</v>
          </cell>
          <cell r="E69" t="str">
            <v>Belgio </v>
          </cell>
          <cell r="F69" t="str">
            <v>Bélgica </v>
          </cell>
          <cell r="G69" t="str">
            <v>Bélgica </v>
          </cell>
          <cell r="H69" t="str">
            <v>België </v>
          </cell>
          <cell r="I69" t="str">
            <v>Belgien</v>
          </cell>
          <cell r="J69" t="str">
            <v>Βέλγιο</v>
          </cell>
          <cell r="K69" t="str">
            <v>Belgia</v>
          </cell>
          <cell r="L69" t="str">
            <v>Belgien</v>
          </cell>
        </row>
        <row r="70">
          <cell r="A70" t="str">
            <v>BG</v>
          </cell>
          <cell r="B70" t="str">
            <v>Bulgarie</v>
          </cell>
          <cell r="C70" t="str">
            <v>Bulgaria</v>
          </cell>
          <cell r="D70" t="str">
            <v>Bulgarien</v>
          </cell>
          <cell r="E70" t="str">
            <v>Bulgaria </v>
          </cell>
          <cell r="F70" t="str">
            <v>Bulgaria </v>
          </cell>
          <cell r="G70" t="str">
            <v>Bulgária </v>
          </cell>
          <cell r="H70" t="str">
            <v>Bulgarije </v>
          </cell>
          <cell r="I70" t="str">
            <v>Bulgarien</v>
          </cell>
          <cell r="J70" t="str">
            <v>Βουλγαρία</v>
          </cell>
          <cell r="K70" t="str">
            <v>Bulgaria</v>
          </cell>
          <cell r="L70" t="str">
            <v>Bulgarien</v>
          </cell>
        </row>
        <row r="71">
          <cell r="A71" t="str">
            <v>CY</v>
          </cell>
          <cell r="B71" t="str">
            <v>Chypre</v>
          </cell>
          <cell r="C71" t="str">
            <v>Cyprus</v>
          </cell>
          <cell r="D71" t="str">
            <v>Zypern</v>
          </cell>
          <cell r="E71" t="str">
            <v>Cipro </v>
          </cell>
          <cell r="F71" t="str">
            <v>Chipre </v>
          </cell>
          <cell r="G71" t="str">
            <v>Chipre </v>
          </cell>
          <cell r="H71" t="str">
            <v>Cyprus </v>
          </cell>
          <cell r="I71" t="str">
            <v>Cypern</v>
          </cell>
          <cell r="J71" t="str">
            <v>Κύπρος</v>
          </cell>
          <cell r="K71" t="str">
            <v>Kypros</v>
          </cell>
          <cell r="L71" t="str">
            <v>Cypern</v>
          </cell>
        </row>
        <row r="72">
          <cell r="A72" t="str">
            <v>CZ</v>
          </cell>
          <cell r="B72" t="str">
            <v>Tchéquie</v>
          </cell>
          <cell r="C72" t="str">
            <v>Czech Republic</v>
          </cell>
          <cell r="D72" t="str">
            <v>Tschechien</v>
          </cell>
          <cell r="E72" t="str">
            <v>Repubblica Ceca </v>
          </cell>
          <cell r="F72" t="str">
            <v>República Checa </v>
          </cell>
          <cell r="G72" t="str">
            <v>Chéquia </v>
          </cell>
          <cell r="H72" t="str">
            <v>Tsjechië </v>
          </cell>
          <cell r="I72" t="str">
            <v>Tjekkiet</v>
          </cell>
          <cell r="J72" t="str">
            <v>Τσεχία</v>
          </cell>
          <cell r="K72" t="str">
            <v>Tšekki</v>
          </cell>
          <cell r="L72" t="str">
            <v>Tjeckien</v>
          </cell>
        </row>
        <row r="73">
          <cell r="A73" t="str">
            <v>D</v>
          </cell>
          <cell r="B73" t="str">
            <v>Allemagne</v>
          </cell>
          <cell r="C73" t="str">
            <v>Germany</v>
          </cell>
          <cell r="D73" t="str">
            <v>Deutschland</v>
          </cell>
          <cell r="E73" t="str">
            <v>Germania </v>
          </cell>
          <cell r="F73" t="str">
            <v>Alemania </v>
          </cell>
          <cell r="G73" t="str">
            <v>Alemanha </v>
          </cell>
          <cell r="H73" t="str">
            <v>Duitsland </v>
          </cell>
          <cell r="I73" t="str">
            <v>Tyskland</v>
          </cell>
          <cell r="J73" t="str">
            <v>Γερμανία</v>
          </cell>
          <cell r="K73" t="str">
            <v>Saksa</v>
          </cell>
          <cell r="L73" t="str">
            <v>Tyskland</v>
          </cell>
        </row>
        <row r="74">
          <cell r="A74" t="str">
            <v>DK</v>
          </cell>
          <cell r="B74" t="str">
            <v>Danemark</v>
          </cell>
          <cell r="C74" t="str">
            <v>Denmark</v>
          </cell>
          <cell r="D74" t="str">
            <v>Dänemark</v>
          </cell>
          <cell r="E74" t="str">
            <v>Danimarca </v>
          </cell>
          <cell r="F74" t="str">
            <v>Dinamarca </v>
          </cell>
          <cell r="G74" t="str">
            <v>Dinamarca </v>
          </cell>
          <cell r="H74" t="str">
            <v>Denemarken </v>
          </cell>
          <cell r="I74" t="str">
            <v>Danmark</v>
          </cell>
          <cell r="J74" t="str">
            <v>Δανία</v>
          </cell>
          <cell r="K74" t="str">
            <v>Tanska</v>
          </cell>
          <cell r="L74" t="str">
            <v>Danmark</v>
          </cell>
        </row>
        <row r="75">
          <cell r="A75" t="str">
            <v>E</v>
          </cell>
          <cell r="B75" t="str">
            <v>Espagne</v>
          </cell>
          <cell r="C75" t="str">
            <v>Spain</v>
          </cell>
          <cell r="D75" t="str">
            <v>Spanien</v>
          </cell>
          <cell r="E75" t="str">
            <v>Spagna </v>
          </cell>
          <cell r="F75" t="str">
            <v>España </v>
          </cell>
          <cell r="G75" t="str">
            <v>Espanha </v>
          </cell>
          <cell r="H75" t="str">
            <v>Spanje </v>
          </cell>
          <cell r="I75" t="str">
            <v>Spanien</v>
          </cell>
          <cell r="J75" t="str">
            <v>Ισπανία</v>
          </cell>
          <cell r="K75" t="str">
            <v>Espanja</v>
          </cell>
          <cell r="L75" t="str">
            <v>Spanien</v>
          </cell>
        </row>
        <row r="76">
          <cell r="A76" t="str">
            <v>EE</v>
          </cell>
          <cell r="B76" t="str">
            <v>Estonie</v>
          </cell>
          <cell r="C76" t="str">
            <v>Estonia</v>
          </cell>
          <cell r="D76" t="str">
            <v>Estland</v>
          </cell>
          <cell r="E76" t="str">
            <v>Estonia </v>
          </cell>
          <cell r="F76" t="str">
            <v>Estonia </v>
          </cell>
          <cell r="G76" t="str">
            <v>Estónia </v>
          </cell>
          <cell r="H76" t="str">
            <v>Estland </v>
          </cell>
          <cell r="I76" t="str">
            <v>Estland</v>
          </cell>
          <cell r="J76" t="str">
            <v>Εσθονία</v>
          </cell>
          <cell r="K76" t="str">
            <v>Viro</v>
          </cell>
          <cell r="L76" t="str">
            <v>Estland</v>
          </cell>
        </row>
        <row r="77">
          <cell r="A77" t="str">
            <v>F</v>
          </cell>
          <cell r="B77" t="str">
            <v>France</v>
          </cell>
          <cell r="C77" t="str">
            <v>France</v>
          </cell>
          <cell r="D77" t="str">
            <v>Frankreich</v>
          </cell>
          <cell r="E77" t="str">
            <v>Francia </v>
          </cell>
          <cell r="F77" t="str">
            <v>Francia </v>
          </cell>
          <cell r="G77" t="str">
            <v>França </v>
          </cell>
          <cell r="H77" t="str">
            <v>Frankrijk </v>
          </cell>
          <cell r="I77" t="str">
            <v>Frankrig</v>
          </cell>
          <cell r="J77" t="str">
            <v>Γαλλία</v>
          </cell>
          <cell r="K77" t="str">
            <v>Ranska</v>
          </cell>
          <cell r="L77" t="str">
            <v>Frankrike</v>
          </cell>
        </row>
        <row r="78">
          <cell r="A78" t="str">
            <v>FIN</v>
          </cell>
          <cell r="B78" t="str">
            <v>Finlande</v>
          </cell>
          <cell r="C78" t="str">
            <v>Finnland</v>
          </cell>
          <cell r="D78" t="str">
            <v>Finnland</v>
          </cell>
          <cell r="E78" t="str">
            <v>Finlandia </v>
          </cell>
          <cell r="F78" t="str">
            <v>Finlandia </v>
          </cell>
          <cell r="G78" t="str">
            <v>Finlândia </v>
          </cell>
          <cell r="H78" t="str">
            <v>Finland </v>
          </cell>
          <cell r="I78" t="str">
            <v>Finland</v>
          </cell>
          <cell r="J78" t="str">
            <v>Φινλανδία</v>
          </cell>
          <cell r="K78" t="str">
            <v>Suomi</v>
          </cell>
          <cell r="L78" t="str">
            <v>Finland</v>
          </cell>
        </row>
        <row r="79">
          <cell r="A79" t="str">
            <v>GR</v>
          </cell>
          <cell r="B79" t="str">
            <v>Grèce</v>
          </cell>
          <cell r="C79" t="str">
            <v>Greece</v>
          </cell>
          <cell r="D79" t="str">
            <v>Griechenland</v>
          </cell>
          <cell r="E79" t="str">
            <v>Grecia </v>
          </cell>
          <cell r="F79" t="str">
            <v>Grecia </v>
          </cell>
          <cell r="G79" t="str">
            <v>Grécia </v>
          </cell>
          <cell r="H79" t="str">
            <v>Griekenland </v>
          </cell>
          <cell r="I79" t="str">
            <v>Grækenland</v>
          </cell>
          <cell r="J79" t="str">
            <v>Ελλάδα</v>
          </cell>
          <cell r="K79" t="str">
            <v>Kreikka</v>
          </cell>
          <cell r="L79" t="str">
            <v>Grekland</v>
          </cell>
        </row>
        <row r="80">
          <cell r="A80" t="str">
            <v>HU</v>
          </cell>
          <cell r="B80" t="str">
            <v>Hongrie</v>
          </cell>
          <cell r="C80" t="str">
            <v>Hungaria</v>
          </cell>
          <cell r="D80" t="str">
            <v>Ungarn</v>
          </cell>
          <cell r="E80" t="str">
            <v>Ungheria </v>
          </cell>
          <cell r="F80" t="str">
            <v>Hungría </v>
          </cell>
          <cell r="G80" t="str">
            <v>Hungria </v>
          </cell>
          <cell r="H80" t="str">
            <v>Hongarije </v>
          </cell>
          <cell r="I80" t="str">
            <v>Ungarn</v>
          </cell>
          <cell r="J80" t="str">
            <v>Ουγγαρία</v>
          </cell>
          <cell r="K80" t="str">
            <v>Unkari</v>
          </cell>
          <cell r="L80" t="str">
            <v>Ungern</v>
          </cell>
        </row>
        <row r="81">
          <cell r="A81" t="str">
            <v>I</v>
          </cell>
          <cell r="B81" t="str">
            <v>Italie</v>
          </cell>
          <cell r="C81" t="str">
            <v>Italy</v>
          </cell>
          <cell r="D81" t="str">
            <v>Italien</v>
          </cell>
          <cell r="E81" t="str">
            <v>Italia </v>
          </cell>
          <cell r="F81" t="str">
            <v>Italia </v>
          </cell>
          <cell r="G81" t="str">
            <v>Itália </v>
          </cell>
          <cell r="H81" t="str">
            <v>Italië </v>
          </cell>
          <cell r="I81" t="str">
            <v>Italien</v>
          </cell>
          <cell r="J81" t="str">
            <v>Ιταλία</v>
          </cell>
          <cell r="K81" t="str">
            <v>Italia</v>
          </cell>
          <cell r="L81" t="str">
            <v>Italien</v>
          </cell>
        </row>
        <row r="82">
          <cell r="A82" t="str">
            <v>IRL</v>
          </cell>
          <cell r="B82" t="str">
            <v>Irlande</v>
          </cell>
          <cell r="C82" t="str">
            <v>Ireland</v>
          </cell>
          <cell r="D82" t="str">
            <v>Irland</v>
          </cell>
          <cell r="E82" t="str">
            <v>Irlanda </v>
          </cell>
          <cell r="F82" t="str">
            <v>Irlanda </v>
          </cell>
          <cell r="G82" t="str">
            <v>Irlanda </v>
          </cell>
          <cell r="H82" t="str">
            <v>Ierland </v>
          </cell>
          <cell r="I82" t="str">
            <v>Irland</v>
          </cell>
          <cell r="J82" t="str">
            <v>Ιρλανδία</v>
          </cell>
          <cell r="K82" t="str">
            <v>Irlanti</v>
          </cell>
          <cell r="L82" t="str">
            <v>Irland</v>
          </cell>
        </row>
        <row r="83">
          <cell r="A83" t="str">
            <v>L</v>
          </cell>
          <cell r="B83" t="str">
            <v>Luxembourg</v>
          </cell>
          <cell r="C83" t="str">
            <v>Luxemburg</v>
          </cell>
          <cell r="D83" t="str">
            <v>Letzebuerg</v>
          </cell>
          <cell r="E83" t="str">
            <v>Lussemburgo </v>
          </cell>
          <cell r="F83" t="str">
            <v>Luxemburgo </v>
          </cell>
          <cell r="G83" t="str">
            <v>Luxemburgo </v>
          </cell>
          <cell r="H83" t="str">
            <v>Luxemburg </v>
          </cell>
          <cell r="I83" t="str">
            <v>Luxembourg</v>
          </cell>
          <cell r="J83" t="str">
            <v>Λουξεμβούργο</v>
          </cell>
          <cell r="K83" t="str">
            <v>Luxemburg</v>
          </cell>
          <cell r="L83" t="str">
            <v>Luxemburg</v>
          </cell>
        </row>
        <row r="84">
          <cell r="A84" t="str">
            <v>LT</v>
          </cell>
          <cell r="B84" t="str">
            <v>Lituanie</v>
          </cell>
          <cell r="C84" t="str">
            <v>Lithuania</v>
          </cell>
          <cell r="D84" t="str">
            <v>Litauen</v>
          </cell>
          <cell r="E84" t="str">
            <v>Lituania </v>
          </cell>
          <cell r="F84" t="str">
            <v>Lituania </v>
          </cell>
          <cell r="G84" t="str">
            <v>Lituânia </v>
          </cell>
          <cell r="H84" t="str">
            <v>Litouwen </v>
          </cell>
          <cell r="I84" t="str">
            <v>Litauen</v>
          </cell>
          <cell r="J84" t="str">
            <v>Λιθουανία</v>
          </cell>
          <cell r="K84" t="str">
            <v>Liettua</v>
          </cell>
          <cell r="L84" t="str">
            <v>Litauen</v>
          </cell>
        </row>
        <row r="85">
          <cell r="A85" t="str">
            <v>LV</v>
          </cell>
          <cell r="B85" t="str">
            <v>Lettonie</v>
          </cell>
          <cell r="C85" t="str">
            <v>Latvia</v>
          </cell>
          <cell r="D85" t="str">
            <v>Lettland</v>
          </cell>
          <cell r="E85" t="str">
            <v>Lettonia </v>
          </cell>
          <cell r="F85" t="str">
            <v>Letonia </v>
          </cell>
          <cell r="G85" t="str">
            <v>Letónia </v>
          </cell>
          <cell r="H85" t="str">
            <v>Letland </v>
          </cell>
          <cell r="I85" t="str">
            <v>Letland</v>
          </cell>
          <cell r="J85" t="str">
            <v>Λετονία</v>
          </cell>
          <cell r="K85" t="str">
            <v>Latvia</v>
          </cell>
          <cell r="L85" t="str">
            <v>Lettland</v>
          </cell>
        </row>
        <row r="86">
          <cell r="A86" t="str">
            <v>MT</v>
          </cell>
          <cell r="B86" t="str">
            <v>Malte</v>
          </cell>
          <cell r="C86" t="str">
            <v>Malta</v>
          </cell>
          <cell r="D86" t="str">
            <v>Malta</v>
          </cell>
          <cell r="E86" t="str">
            <v>Malta </v>
          </cell>
          <cell r="F86" t="str">
            <v>Malta </v>
          </cell>
          <cell r="G86" t="str">
            <v>Malta </v>
          </cell>
          <cell r="H86" t="str">
            <v>Malta </v>
          </cell>
          <cell r="I86" t="str">
            <v>Malta</v>
          </cell>
          <cell r="J86" t="str">
            <v>Μάλτα</v>
          </cell>
          <cell r="K86" t="str">
            <v>Malta</v>
          </cell>
          <cell r="L86" t="str">
            <v>Malta</v>
          </cell>
        </row>
        <row r="87">
          <cell r="A87" t="str">
            <v>NL</v>
          </cell>
          <cell r="B87" t="str">
            <v>Pays-Bas</v>
          </cell>
          <cell r="C87" t="str">
            <v>Netherlands</v>
          </cell>
          <cell r="D87" t="str">
            <v>Niederlande</v>
          </cell>
          <cell r="E87" t="str">
            <v>Paesi Bassi </v>
          </cell>
          <cell r="F87" t="str">
            <v>los Países Bajos </v>
          </cell>
          <cell r="G87" t="str">
            <v>Países Baixos </v>
          </cell>
          <cell r="H87" t="str">
            <v>Nederland </v>
          </cell>
          <cell r="I87" t="str">
            <v>Nederlandene</v>
          </cell>
          <cell r="J87" t="str">
            <v>Κάτω Χώρες</v>
          </cell>
          <cell r="K87" t="str">
            <v>Alankomaat</v>
          </cell>
          <cell r="L87" t="str">
            <v>Nederländerna</v>
          </cell>
        </row>
        <row r="88">
          <cell r="A88" t="str">
            <v>P</v>
          </cell>
          <cell r="B88" t="str">
            <v>Portugal</v>
          </cell>
          <cell r="C88" t="str">
            <v>Portugal</v>
          </cell>
          <cell r="D88" t="str">
            <v>Portugal</v>
          </cell>
          <cell r="E88" t="str">
            <v>Portogallo </v>
          </cell>
          <cell r="F88" t="str">
            <v>Portugal </v>
          </cell>
          <cell r="G88" t="str">
            <v>Portugal </v>
          </cell>
          <cell r="H88" t="str">
            <v>Portugal </v>
          </cell>
          <cell r="I88" t="str">
            <v>Portugal</v>
          </cell>
          <cell r="J88" t="str">
            <v>Πορτογαλία</v>
          </cell>
          <cell r="K88" t="str">
            <v>Portugal</v>
          </cell>
          <cell r="L88" t="str">
            <v>Portugal</v>
          </cell>
        </row>
        <row r="89">
          <cell r="A89" t="str">
            <v>PL</v>
          </cell>
          <cell r="B89" t="str">
            <v>Pologne</v>
          </cell>
          <cell r="C89" t="str">
            <v>Poland</v>
          </cell>
          <cell r="D89" t="str">
            <v>Polen</v>
          </cell>
          <cell r="E89" t="str">
            <v>Polonia </v>
          </cell>
          <cell r="F89" t="str">
            <v>Polonia </v>
          </cell>
          <cell r="G89" t="str">
            <v>Polónia </v>
          </cell>
          <cell r="H89" t="str">
            <v>Polen </v>
          </cell>
          <cell r="I89" t="str">
            <v>Polen</v>
          </cell>
          <cell r="J89" t="str">
            <v>Πολωνία</v>
          </cell>
          <cell r="K89" t="str">
            <v>Puola</v>
          </cell>
          <cell r="L89" t="str">
            <v>Polen</v>
          </cell>
        </row>
        <row r="90">
          <cell r="A90" t="str">
            <v>RO</v>
          </cell>
          <cell r="B90" t="str">
            <v>Roumanie</v>
          </cell>
          <cell r="C90" t="str">
            <v>Romania</v>
          </cell>
          <cell r="D90" t="str">
            <v>Rumänien</v>
          </cell>
          <cell r="E90" t="str">
            <v>Romania </v>
          </cell>
          <cell r="F90" t="str">
            <v>Rumania </v>
          </cell>
          <cell r="G90" t="str">
            <v>Roménia </v>
          </cell>
          <cell r="H90" t="str">
            <v>Roemenië </v>
          </cell>
          <cell r="I90" t="str">
            <v>Rumænien</v>
          </cell>
          <cell r="J90" t="str">
            <v>Ρουμανία</v>
          </cell>
          <cell r="K90" t="str">
            <v>Romania</v>
          </cell>
          <cell r="L90" t="str">
            <v>Rumänien</v>
          </cell>
        </row>
        <row r="91">
          <cell r="A91" t="str">
            <v>S</v>
          </cell>
          <cell r="B91" t="str">
            <v>Suède</v>
          </cell>
          <cell r="C91" t="str">
            <v>Sweeden</v>
          </cell>
          <cell r="D91" t="str">
            <v>Schweden</v>
          </cell>
          <cell r="E91" t="str">
            <v>Svezia </v>
          </cell>
          <cell r="F91" t="str">
            <v>Suecia </v>
          </cell>
          <cell r="G91" t="str">
            <v>Suécia </v>
          </cell>
          <cell r="H91" t="str">
            <v>Zweden </v>
          </cell>
          <cell r="I91" t="str">
            <v>Sverige</v>
          </cell>
          <cell r="J91" t="str">
            <v>Σουηδία</v>
          </cell>
          <cell r="K91" t="str">
            <v>Ruotsi</v>
          </cell>
          <cell r="L91" t="str">
            <v>Sverige</v>
          </cell>
        </row>
        <row r="92">
          <cell r="A92" t="str">
            <v>SI</v>
          </cell>
          <cell r="B92" t="str">
            <v>Slovenie</v>
          </cell>
          <cell r="C92" t="str">
            <v>Slovenia</v>
          </cell>
          <cell r="D92" t="str">
            <v>Slowenien</v>
          </cell>
          <cell r="E92" t="str">
            <v>Slovenia </v>
          </cell>
          <cell r="F92" t="str">
            <v>Eslovenia </v>
          </cell>
          <cell r="G92" t="str">
            <v>Eslovénia </v>
          </cell>
          <cell r="H92" t="str">
            <v>Slovenië </v>
          </cell>
          <cell r="I92" t="str">
            <v>Slovenien</v>
          </cell>
          <cell r="J92" t="str">
            <v>Σλοβενία</v>
          </cell>
          <cell r="K92" t="str">
            <v>Slovania</v>
          </cell>
          <cell r="L92" t="str">
            <v>Slovenien</v>
          </cell>
        </row>
        <row r="93">
          <cell r="A93" t="str">
            <v>SK</v>
          </cell>
          <cell r="B93" t="str">
            <v>Slovaquie</v>
          </cell>
          <cell r="C93" t="str">
            <v>Slovakia</v>
          </cell>
          <cell r="D93" t="str">
            <v>Slowakei</v>
          </cell>
          <cell r="E93" t="str">
            <v>Slovacchia </v>
          </cell>
          <cell r="F93" t="str">
            <v>Eslovaquia </v>
          </cell>
          <cell r="G93" t="str">
            <v>Eslováquia </v>
          </cell>
          <cell r="H93" t="str">
            <v>Slovakije </v>
          </cell>
          <cell r="I93" t="str">
            <v>Slovakiet</v>
          </cell>
          <cell r="J93" t="str">
            <v>Σλοβακία</v>
          </cell>
          <cell r="K93" t="str">
            <v>Slovekia</v>
          </cell>
          <cell r="L93" t="str">
            <v>Slovakien</v>
          </cell>
        </row>
        <row r="94">
          <cell r="A94" t="str">
            <v>TR</v>
          </cell>
          <cell r="B94" t="str">
            <v>Turquie</v>
          </cell>
          <cell r="C94" t="str">
            <v>Turkey</v>
          </cell>
          <cell r="D94" t="str">
            <v>Türkei</v>
          </cell>
          <cell r="E94" t="str">
            <v>Turchia </v>
          </cell>
          <cell r="F94" t="str">
            <v>Turquía </v>
          </cell>
          <cell r="G94" t="str">
            <v>Turquia </v>
          </cell>
          <cell r="H94" t="str">
            <v>Turkije </v>
          </cell>
          <cell r="I94" t="str">
            <v>Tyrkiet</v>
          </cell>
          <cell r="J94" t="str">
            <v>Τουρκία</v>
          </cell>
          <cell r="K94" t="str">
            <v>Turkki</v>
          </cell>
          <cell r="L94" t="str">
            <v>Turkiet</v>
          </cell>
        </row>
        <row r="95">
          <cell r="A95" t="str">
            <v>UK</v>
          </cell>
          <cell r="B95" t="str">
            <v>Royaume-uni</v>
          </cell>
          <cell r="C95" t="str">
            <v>United Kingdom</v>
          </cell>
          <cell r="D95" t="str">
            <v>Vereinigtes Königreich</v>
          </cell>
          <cell r="E95" t="str">
            <v>Regno Unito </v>
          </cell>
          <cell r="F95" t="str">
            <v>el Reino Unido </v>
          </cell>
          <cell r="G95" t="str">
            <v>Reino Unido </v>
          </cell>
          <cell r="H95" t="str">
            <v>Verenigd Koninkrijk </v>
          </cell>
          <cell r="I95" t="str">
            <v>Det Forenede Kongerige</v>
          </cell>
          <cell r="J95" t="str">
            <v>Ηνωμένο Βασίλειο</v>
          </cell>
          <cell r="K95" t="str">
            <v>Yhdistynyt kuningaskunta</v>
          </cell>
          <cell r="L95" t="str">
            <v>Storbritannien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4"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Óýíïëï ÂïïåéäÞ</v>
          </cell>
          <cell r="K18" t="str">
            <v>Kaikki nautaeläimet</v>
          </cell>
          <cell r="L18" t="str">
            <v>Nötkreatur, totalt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Á. ÂïïåéäÞ çëéêßáò êÜôù ôïõ åíüò Ýôïõò: </v>
          </cell>
          <cell r="K19" t="str">
            <v>A. Alle vuoden ikäiset nautaeläimet:</v>
          </cell>
          <cell r="L19" t="str">
            <v>A. Nötkreatur, yngre än 1 år: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á) ìüó÷ïé ðïõ ðñïïñßæïíôáé ãéá óöáãÞ-</v>
          </cell>
          <cell r="K20" t="str">
            <v>a) teurasvasikat; </v>
          </cell>
          <cell r="L20" t="str">
            <v>a) Kalvar för slakt.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â) Üëëá: </v>
          </cell>
          <cell r="K21" t="str">
            <v>b) muut:</v>
          </cell>
          <cell r="L21" t="str">
            <v>b) Övriga.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âá) áñóåíéêÜ-</v>
          </cell>
          <cell r="K22" t="str">
            <v>ba) sonnivasikat; </v>
          </cell>
          <cell r="L22" t="str">
            <v>ba) handjur.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ââ) èçëõêÜ-</v>
          </cell>
          <cell r="K23" t="str">
            <v>bb) lehmävasikat.</v>
          </cell>
          <cell r="L23" t="str">
            <v>bb) hondjur.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Â. ÂïïåéäÞ çëéêßáò åíüò Ýùò êÜôù ôùí äýï åôþí: 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á) áñóåíéêÜ-</v>
          </cell>
          <cell r="K25" t="str">
            <v>a) sonnit; </v>
          </cell>
          <cell r="L25" t="str">
            <v>a) handjur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â) èçëõêÜ: </v>
          </cell>
          <cell r="K26" t="str">
            <v>b) hiehot:</v>
          </cell>
          <cell r="L26" t="str">
            <v>b) hondjur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âá) æþá ðïõ ðñïïñßæïíôáé ãéá óöáãÞ-</v>
          </cell>
          <cell r="K27" t="str">
            <v>ba) teuraseläimet; </v>
          </cell>
          <cell r="L27" t="str">
            <v>ba) djur för slakt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ââ) Üëëá-</v>
          </cell>
          <cell r="K28" t="str">
            <v>bb) muut.</v>
          </cell>
          <cell r="L28" t="str">
            <v>bb) övriga.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Ã. ÂïïåéäÞ çëéêßáò äýï åôþí êáé Üíù: </v>
          </cell>
          <cell r="K29" t="str">
            <v>C. Nautaeläimet, jotka ovat kaksivuotiaita tai sitä vanhempia:</v>
          </cell>
          <cell r="L29" t="str">
            <v>C. Nötkreatur, 2 år och äldre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á) áñóåíéêÜ-</v>
          </cell>
          <cell r="K30" t="str">
            <v>a) sonnit; </v>
          </cell>
          <cell r="L30" t="str">
            <v>a) handjur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â) èçëõêÜ: </v>
          </cell>
          <cell r="K31" t="str">
            <v>b) naaraat:</v>
          </cell>
          <cell r="L31" t="str">
            <v>b) hondjur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âá) äáìáëßäåò: </v>
          </cell>
          <cell r="K32" t="str">
            <v>ba) hiehot:</v>
          </cell>
          <cell r="L32" t="str">
            <v>ba) kvigor: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æþá ðïõ ðñïïñßæïíôáé ãéá óöáãÞ-</v>
          </cell>
          <cell r="K33" t="str">
            <v>1) teuraseläimet; </v>
          </cell>
          <cell r="L33" t="str">
            <v>1. kvigor för slakt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Üëëá-</v>
          </cell>
          <cell r="K34" t="str">
            <v>2) muut; </v>
          </cell>
          <cell r="L34" t="str">
            <v>2. övriga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ââ) áãåëÜäåò: </v>
          </cell>
          <cell r="K35" t="str">
            <v>bb) lehmät:</v>
          </cell>
          <cell r="L35" t="str">
            <v>bb) kor: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áãåëÜäåò ãáëáêôïðáñáãùãÞò-</v>
          </cell>
          <cell r="K36" t="str">
            <v>1) lypsylehmät; </v>
          </cell>
          <cell r="L36" t="str">
            <v>1. mjölkkor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Üëëåò-</v>
          </cell>
          <cell r="K37" t="str">
            <v>2) muut.</v>
          </cell>
          <cell r="L37" t="str">
            <v>2. övriga.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Ä. Âïýâáëïé: </v>
          </cell>
          <cell r="K38" t="str">
            <v>D. Puhvelit:</v>
          </cell>
          <cell r="L38" t="str">
            <v>D. Bufflar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á) âïõâÜëåò ãáëáêôïðáñáãùãÞò-</v>
          </cell>
          <cell r="K39" t="str">
            <v>a) siitosnaaraspuhvelit; </v>
          </cell>
          <cell r="L39" t="str">
            <v>a) honbufflar för avel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â) Üëëïé âïýâáëïé. </v>
          </cell>
          <cell r="K40" t="str">
            <v>b) muut puhvelit</v>
          </cell>
          <cell r="L40" t="str">
            <v>b) övriga bufflar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Â. Óýíïëï áéãþí: </v>
          </cell>
          <cell r="K41" t="str">
            <v>B Kaikki vuohet:</v>
          </cell>
          <cell r="L41" t="str">
            <v>B. Getter, totalt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Â.1. áßãåò ðïõ Ý÷ïõí ãåííÞóåé êáé ï÷åõìÝíåò áßãåò: </v>
          </cell>
          <cell r="K42" t="str">
            <v>B.1 vohlineet vuohet ja astutetut vuohet:</v>
          </cell>
          <cell r="L42" t="str">
            <v>B.1. getter som redan fått killingar och betäckta getter.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Â.1.1. áßãåò ðïõ Ý÷ïõí ãåííÞóåé-</v>
          </cell>
          <cell r="K43" t="str">
            <v>B.1.1 vohlineet vuohet; </v>
          </cell>
          <cell r="L43" t="str">
            <v>B.1.1. getter som redan fått killingar.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Â.1.2. áßãåò ìåôÜ ôçí ðñþôç ï÷åßá ôïõò-</v>
          </cell>
          <cell r="K44" t="str">
            <v>B.1.2 ensimmäistä kertaa astutetut vuohet; </v>
          </cell>
          <cell r="L44" t="str">
            <v>B.1.2. getter som betäckts för första gången.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Â.2. ëïéðÝò áßãåò. </v>
          </cell>
          <cell r="K45" t="str">
            <v>B.2 muut vuohet.</v>
          </cell>
          <cell r="L45" t="str">
            <v>B.2. andra getter.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Óýíïëï ×ïéñßäéá</v>
          </cell>
          <cell r="K46" t="str">
            <v>Kaikki porsaat</v>
          </cell>
          <cell r="L46" t="str">
            <v>Grisar, totalt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Á. ×ïéñßäéá æþíôïò âÜñïõò êÜôù ôùí 20 ÷éëéïãñÜììùí-</v>
          </cell>
          <cell r="K47" t="str">
            <v>A. Porsaat, joiden elopaino on alle 20 kilogrammaa.</v>
          </cell>
          <cell r="L47" t="str">
            <v>A. Smågrisar med en levande vikt på högst 20 kg.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Â. ×ïßñïé æþíôïò âÜñïõò áðü 20 ÷éëéüãñáììá ìÝ÷ñé êÜôù ôùí 50 ÷éëéïãñÜììùí-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Ã. ×ïßñïé ðñïò ðÜ÷õíóç, óõìðåñéëáìâáíïìÝíùí ôùí áñóåíéêþí êáé èçëõêþí ÷ïßñùí ìåôáôñïðÞò, æþíôïò âÜñïõò: 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á) áðü 50 ÷éëéüãñáììá ìÝ÷ñé êÜôù ôùí 80 ÷éëéïãñÜììùí-</v>
          </cell>
          <cell r="K50" t="str">
            <v>a) yli 50 kilogrammaa, mutta alle 80 kilogrammaa; </v>
          </cell>
          <cell r="L50" t="str">
            <v>a) minst 50 kg men mindre än 80 kg,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â) áðü 80 ÷éëéüãñáììá ìÝ÷ñé êÜôù ôùí 110 ÷éëéïãñÜììùí-</v>
          </cell>
          <cell r="K51" t="str">
            <v>b) yli 80 kilogrammaa, mutta alle 110 kilogrammaa; </v>
          </cell>
          <cell r="L51" t="str">
            <v>b) minst 80 kg men mindre än 110 kg,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ã) áðü 110 ÷éëéüãñáììá êáé Üíù-</v>
          </cell>
          <cell r="K52" t="str">
            <v>c) 110 kilogrammaa tai enemmän</v>
          </cell>
          <cell r="L52" t="str">
            <v>c) minst 110 kg.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Ä. ×ïßñïé áíáðáñáãùãÞò æþíôïò âÜñïõò 50 ÷éëéïãñÜììùí êáé Üíù: 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á) áñóåíéêïß-</v>
          </cell>
          <cell r="K54" t="str">
            <v>a) karjut; </v>
          </cell>
          <cell r="L54" t="str">
            <v>a) Galtar.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Óýíïëï èçëõêïß</v>
          </cell>
          <cell r="K55" t="str">
            <v>Kaikki emakot</v>
          </cell>
          <cell r="L55" t="str">
            <v>Hongrisar, totalt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â) èçëõêïß ðïõ Ý÷ïõí æåõãáñþóåé, áðü ôïõò ïðïßïõò: </v>
          </cell>
          <cell r="K56" t="str">
            <v>b) astutetut emakot, joista:</v>
          </cell>
          <cell r="L56" t="str">
            <v>b) Betäckta hongrisar, varav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â 1) èçëõêïß ÷ïßñïé ðïõ Ý÷ïõí æåõãáñþóåé ãéá ðñþôç öïñÜ-</v>
          </cell>
          <cell r="K57" t="str">
            <v>b1) ensimmäistä kertaa astutetut emakot; </v>
          </cell>
          <cell r="L57" t="str">
            <v>b1) hongrisar betäckta för första gången,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ã) Üëëïé èçëõêïß ÷ïßñïé, áðü ôïõò ïðïßïõò: </v>
          </cell>
          <cell r="K58" t="str">
            <v>c) muut emakot, joista:</v>
          </cell>
          <cell r="L58" t="str">
            <v>c) andra hongrisar, varav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ã 1) íåáñÜ æþá ðïõ äåí Ý÷ïõí æåõãáñþóåé áêüìá. </v>
          </cell>
          <cell r="K59" t="str">
            <v>c1) nuoret vielä astuttamattomat emakot.</v>
          </cell>
          <cell r="L59" t="str">
            <v>c1) unga hongrisar som ännu inte har betäckts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Á. Óýíïëï ðñïâÜôùí: </v>
          </cell>
          <cell r="K60" t="str">
            <v>A Kaikki lampaat:</v>
          </cell>
          <cell r="L60" t="str">
            <v>A. Får, totalt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Á.1. ðñïâáôßíåò êáé ï÷åõìÝíåò áìíÜäåò: </v>
          </cell>
          <cell r="K61" t="str">
            <v>A.1 uuhet ja astutetut uuhikaritsat:</v>
          </cell>
          <cell r="L61" t="str">
            <v>A.1. tackor och betäckta tacklamm.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Á.1.1. ðñïâáôßíåò ãáëáêôïðáñáãùãÞò êáé ï÷åõìÝíåò áìíÜäåò ãáëáêôïðáñáãùãÞò-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Á.1.2. Üëëåò ðñïâáôßíåò êáé ï÷åõìÝíåò áìíÜäåò-</v>
          </cell>
          <cell r="K63" t="str">
            <v>A.1.2 muut uuhet ja astutetut uuhikaritsat; </v>
          </cell>
          <cell r="L63" t="str">
            <v>A.1.2. andra tackor och betäckta tacklamm.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Á.2. ëïéðÜ ðñüâáôá. </v>
          </cell>
          <cell r="K64" t="str">
            <v>A.2 muut lampaat.</v>
          </cell>
          <cell r="L64" t="str">
            <v>A.2. andra får.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>
        <row r="18">
          <cell r="H18">
            <v>2006</v>
          </cell>
        </row>
      </sheetData>
      <sheetData sheetId="4"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Βοοειδή : Αριθμός</v>
          </cell>
          <cell r="K18" t="str">
            <v>Kaikki nautaeläimet</v>
          </cell>
          <cell r="L18" t="str">
            <v>Nötkreatur, totalt</v>
          </cell>
          <cell r="M18" t="str">
            <v>Bydło ogółem</v>
          </cell>
          <cell r="N18" t="str">
            <v>Skot celkem</v>
          </cell>
          <cell r="O18" t="str">
            <v>Szarvasmarha, összesen</v>
          </cell>
          <cell r="P18" t="str">
            <v>Veised, üldarv</v>
          </cell>
          <cell r="Q18" t="str">
            <v>Liellopi, kopā</v>
          </cell>
          <cell r="R18" t="str">
            <v>Galvijai, iš viso</v>
          </cell>
          <cell r="S18" t="str">
            <v>Annimali bovini, total</v>
          </cell>
          <cell r="T18" t="str">
            <v>Hovädzí dobytok, spolu</v>
          </cell>
          <cell r="U18" t="str">
            <v>Govedo, skupaj</v>
          </cell>
          <cell r="V18" t="str">
            <v>общо едър</v>
          </cell>
          <cell r="W18" t="str">
            <v>Bovine, total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Α. Βοοειδή ηλικίας κάτω του ενός έτους:</v>
          </cell>
          <cell r="K19" t="str">
            <v>A. Alle vuoden ikäiset nautaeläimet:</v>
          </cell>
          <cell r="L19" t="str">
            <v>A. Nötkreatur, yngre än 1 år:</v>
          </cell>
          <cell r="M19" t="str">
            <v>Bydło poniżej 1 roku życia</v>
          </cell>
          <cell r="N19" t="str">
            <v>A. skot mladší než 1 rok:</v>
          </cell>
          <cell r="O19" t="str">
            <v>A. 1 évesnél fiatalabb szarvasmarha:</v>
          </cell>
          <cell r="P19" t="str">
            <v>A. Alla aastased veised:</v>
          </cell>
          <cell r="Q19" t="str">
            <v>A. Liellopi, kas jaunāki par 1 gadu:</v>
          </cell>
          <cell r="R19" t="str">
            <v>A. Jaunesni nei 1 metų galvijai:</v>
          </cell>
          <cell r="S19" t="str">
            <v>A. annimali bovini ta’ inqas minn sena: </v>
          </cell>
          <cell r="T19" t="str">
            <v>A. hovädzí dobytok do 1 roka veku:</v>
          </cell>
          <cell r="U19" t="str">
            <v>A. Govedo, mlajše od 1 leta:</v>
          </cell>
          <cell r="V19" t="str">
            <v>А. едър рогат добитък на възраст под една година:</v>
          </cell>
          <cell r="W19" t="str">
            <v>A. Bovine de sub un an: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α) μόσχοι που προορίζονται για σφαγή-</v>
          </cell>
          <cell r="K20" t="str">
            <v>a) teurasvasikat; </v>
          </cell>
          <cell r="L20" t="str">
            <v>a) Kalvar för slakt.</v>
          </cell>
          <cell r="M20" t="str">
            <v>a) cieleta na ubój</v>
          </cell>
          <cell r="N20" t="str">
            <v>a) jatečná telata;</v>
          </cell>
          <cell r="O20" t="str">
            <v>a) vágásra szánt állatok;</v>
          </cell>
          <cell r="P20" t="str">
            <v>a) tapavasikad;</v>
          </cell>
          <cell r="Q20" t="str">
            <v>a) kaujamie teļi;</v>
          </cell>
          <cell r="R20" t="str">
            <v>a) skerstini veršeliai;</v>
          </cell>
          <cell r="S20" t="str">
            <v>(a) għoġġiela għall-qatla;</v>
          </cell>
          <cell r="T20" t="str">
            <v>a) jatočné teľce</v>
          </cell>
          <cell r="U20" t="str">
            <v>a) teleta za zakol</v>
          </cell>
          <cell r="V20" t="str">
            <v>а) телета за клане;</v>
          </cell>
          <cell r="W20" t="str">
            <v>(a) viţei pentru sacrificare;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β) άλλα:</v>
          </cell>
          <cell r="K21" t="str">
            <v>b) muut:</v>
          </cell>
          <cell r="L21" t="str">
            <v>b) Övriga.</v>
          </cell>
          <cell r="M21" t="str">
            <v>b) pozostałe cielęta </v>
          </cell>
          <cell r="N21" t="str">
            <v>b) ostatní:</v>
          </cell>
          <cell r="O21" t="str">
            <v>b) egyéb:</v>
          </cell>
          <cell r="P21" t="str">
            <v>b) muud:</v>
          </cell>
          <cell r="Q21" t="str">
            <v>b) citi:</v>
          </cell>
          <cell r="R21" t="str">
            <v>b) kiti:</v>
          </cell>
          <cell r="S21" t="str">
            <v>(b) oħrajn: </v>
          </cell>
          <cell r="T21" t="str">
            <v>b) ostatné:</v>
          </cell>
          <cell r="U21" t="str">
            <v>b) drugo:</v>
          </cell>
          <cell r="V21" t="str">
            <v>б) други;</v>
          </cell>
          <cell r="W21" t="str">
            <v>(b)  altele: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βα) αρσενικά-</v>
          </cell>
          <cell r="K22" t="str">
            <v>ba) sonnivasikat; </v>
          </cell>
          <cell r="L22" t="str">
            <v>ba) handjur.</v>
          </cell>
          <cell r="M22" t="str">
            <v>ba) byczki</v>
          </cell>
          <cell r="N22" t="str">
            <v>ba) býci;</v>
          </cell>
          <cell r="O22" t="str">
            <v>ba) bika;</v>
          </cell>
          <cell r="P22" t="str">
            <v>ba) pullvasikad;</v>
          </cell>
          <cell r="Q22" t="str">
            <v>ba) jaunlopi - tēviņi;</v>
          </cell>
          <cell r="R22" t="str">
            <v>ba) patinai;</v>
          </cell>
          <cell r="S22" t="str">
            <v>(ba) maskili;</v>
          </cell>
          <cell r="T22" t="str">
            <v>ba) býčky;</v>
          </cell>
          <cell r="U22" t="str">
            <v>ba) samci</v>
          </cell>
          <cell r="V22" t="str">
            <v>ба) мъжки;</v>
          </cell>
          <cell r="W22" t="str">
            <v>(ba) masculi;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ββ) θηλυκά-</v>
          </cell>
          <cell r="K23" t="str">
            <v>bb) lehmävasikat.</v>
          </cell>
          <cell r="L23" t="str">
            <v>bb) hondjur.</v>
          </cell>
          <cell r="M23" t="str">
            <v>bb) jałówki</v>
          </cell>
          <cell r="N23" t="str">
            <v>bb) krávy;</v>
          </cell>
          <cell r="O23" t="str">
            <v>bb) üsző;</v>
          </cell>
          <cell r="P23" t="str">
            <v>bb) lehmvasikad.</v>
          </cell>
          <cell r="Q23" t="str">
            <v>bb) jaunlopi - mātītes;</v>
          </cell>
          <cell r="R23" t="str">
            <v>bb) patelės.</v>
          </cell>
          <cell r="S23" t="str">
            <v>(bb) femminili;</v>
          </cell>
          <cell r="T23" t="str">
            <v>bb) jalovičky;</v>
          </cell>
          <cell r="U23" t="str">
            <v>bb) samice</v>
          </cell>
          <cell r="V23" t="str">
            <v>бб) женски;</v>
          </cell>
          <cell r="W23" t="str">
            <v>(bb) femele.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Β. Βοοειδή ηλικίας ενός έως κάτω των δύο ετών: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  <cell r="M24" t="str">
            <v>Bydło od 1 do 2  roku życia</v>
          </cell>
          <cell r="N24" t="str">
            <v>B. skot ve stáří nejméně 1 roku, ale mladší než 2 roky:</v>
          </cell>
          <cell r="O24" t="str">
            <v>B. 1 és 2 év közötti korú fiatal szarvasmarha:</v>
          </cell>
          <cell r="P24" t="str">
            <v>B. 1-2aastased veised:</v>
          </cell>
          <cell r="Q24" t="str">
            <v>B. Liellopi vecumā starp 1 un 2 gadiem:</v>
          </cell>
          <cell r="R24" t="str">
            <v>B. 1-2 metų galvijai:</v>
          </cell>
          <cell r="S24" t="str">
            <v>B. annimali bovini ta’ bejn sena u sentejn: </v>
          </cell>
          <cell r="T24" t="str">
            <v>B. hovädzí dobytok vo veku medzi prvým a druhým rokom:</v>
          </cell>
          <cell r="U24" t="str">
            <v>B. Govedo med 1. in 2. letom starosti</v>
          </cell>
          <cell r="V24" t="str">
            <v>Б. едър рогат добитък между 1 и 2 години:</v>
          </cell>
          <cell r="W24" t="str">
            <v>B. Bovine între unul şi doi ani: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α) αρσενικά-</v>
          </cell>
          <cell r="K25" t="str">
            <v>a) sonnit; </v>
          </cell>
          <cell r="L25" t="str">
            <v>a) handjur</v>
          </cell>
          <cell r="M25" t="str">
            <v>a) byczki</v>
          </cell>
          <cell r="N25" t="str">
            <v>a) býci;</v>
          </cell>
          <cell r="O25" t="str">
            <v>a) bika;</v>
          </cell>
          <cell r="P25" t="str">
            <v>a) pullmullikad;</v>
          </cell>
          <cell r="Q25" t="str">
            <v>a) vīriešu dzimuma;</v>
          </cell>
          <cell r="R25" t="str">
            <v>a) patinai;</v>
          </cell>
          <cell r="S25" t="str">
            <v>(a) maskili;</v>
          </cell>
          <cell r="T25" t="str">
            <v>a) býčky;</v>
          </cell>
          <cell r="U25" t="str">
            <v>a) samci</v>
          </cell>
          <cell r="V25" t="str">
            <v>а) мъжки;</v>
          </cell>
          <cell r="W25" t="str">
            <v>(a) masculi;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β) θηλυκά:</v>
          </cell>
          <cell r="K26" t="str">
            <v>b) hiehot:</v>
          </cell>
          <cell r="L26" t="str">
            <v>b) hondjur</v>
          </cell>
          <cell r="M26" t="str">
            <v>b) jałówki</v>
          </cell>
          <cell r="N26" t="str">
            <v>b) krávy;</v>
          </cell>
          <cell r="O26" t="str">
            <v>b) üsző;</v>
          </cell>
          <cell r="P26" t="str">
            <v>b) lehmmullikad:</v>
          </cell>
          <cell r="Q26" t="str">
            <v>b) sieviešu dzimuma:</v>
          </cell>
          <cell r="R26" t="str">
            <v>b) patelės:</v>
          </cell>
          <cell r="S26" t="str">
            <v>(b) femminili;</v>
          </cell>
          <cell r="T26" t="str">
            <v>b) jalovičky;</v>
          </cell>
          <cell r="U26" t="str">
            <v>b) samice:</v>
          </cell>
          <cell r="V26" t="str">
            <v>б) женски;</v>
          </cell>
          <cell r="W26" t="str">
            <v>(b) femele;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βα) ζώα που προορίζονται για σφαγή-</v>
          </cell>
          <cell r="K27" t="str">
            <v>ba) teuraseläimet; </v>
          </cell>
          <cell r="L27" t="str">
            <v>ba) djur för slakt</v>
          </cell>
          <cell r="M27" t="str">
            <v>ba) jałówki na ubój</v>
          </cell>
          <cell r="N27" t="str">
            <v>ba) jatečná zvířata;</v>
          </cell>
          <cell r="O27" t="str">
            <v>ba) vágásra szánt állatok;</v>
          </cell>
          <cell r="P27" t="str">
            <v>ba) tapaloomad;</v>
          </cell>
          <cell r="Q27" t="str">
            <v>ba) kaujamie lopi;</v>
          </cell>
          <cell r="R27" t="str">
            <v>ba) skerstini gyvuliai;</v>
          </cell>
          <cell r="S27" t="str">
            <v>(ba) annimali għall-qatla;</v>
          </cell>
          <cell r="T27" t="str">
            <v>ba) jatočný dobytok;</v>
          </cell>
          <cell r="U27" t="str">
            <v>(ba) ÿivali za zakol</v>
          </cell>
          <cell r="V27" t="str">
            <v>ба) животни за клане;</v>
          </cell>
          <cell r="W27" t="str">
            <v>(ba) animale pentru sacrificare;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ββ) άλλα-</v>
          </cell>
          <cell r="K28" t="str">
            <v>bb) muut.</v>
          </cell>
          <cell r="L28" t="str">
            <v>bb) övriga.</v>
          </cell>
          <cell r="M28" t="str">
            <v>bb) pozostałe jałówki</v>
          </cell>
          <cell r="N28" t="str">
            <v>bb) ostatní;</v>
          </cell>
          <cell r="O28" t="str">
            <v>bb) egyéb;</v>
          </cell>
          <cell r="P28" t="str">
            <v>bb) muud.</v>
          </cell>
          <cell r="Q28" t="str">
            <v>bb) citi;</v>
          </cell>
          <cell r="R28" t="str">
            <v>bb) kiti.</v>
          </cell>
          <cell r="S28" t="str">
            <v>(bb) oħrajn;</v>
          </cell>
          <cell r="T28" t="str">
            <v>bb) ostatné;</v>
          </cell>
          <cell r="U28" t="str">
            <v>(bb) drugo;</v>
          </cell>
          <cell r="V28" t="str">
            <v>бб) други;</v>
          </cell>
          <cell r="W28" t="str">
            <v>(bb) altele.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Γ. Βοοειδή ηλικίας δύο ετών και άνω:</v>
          </cell>
          <cell r="K29" t="str">
            <v>C. Nautaeläimet, jotka ovat kaksivuotiaita tai sitä vanhempia:</v>
          </cell>
          <cell r="L29" t="str">
            <v>C. Nötkreatur, 2 år och äldre</v>
          </cell>
          <cell r="M29" t="str">
            <v>Bydło 2-letnie i starsze</v>
          </cell>
          <cell r="N29" t="str">
            <v>C. skot ve stáří nejméně dvou let:</v>
          </cell>
          <cell r="O29" t="str">
            <v>C. 2 éves és annál idősebb szarvasmarha:</v>
          </cell>
          <cell r="P29" t="str">
            <v>C. 2aastased ja vanemad veised:</v>
          </cell>
          <cell r="Q29" t="str">
            <v>C. 2 gadus veci un vecāki liellopi:</v>
          </cell>
          <cell r="R29" t="str">
            <v>C. 2 ir daugiau metų galvijai:</v>
          </cell>
          <cell r="S29" t="str">
            <v>C. annimali bovini ta’ sentejn jew aktar: </v>
          </cell>
          <cell r="T29" t="str">
            <v>C. hovädzí dobytok vo veku dva roky a viac:</v>
          </cell>
          <cell r="U29" t="str">
            <v>C. Govedo, staro 2 leti ali veÿ</v>
          </cell>
          <cell r="V29" t="str">
            <v>В. едър рогат добитък на 2 и повече години:</v>
          </cell>
          <cell r="W29" t="str">
            <v>C. Bovine de la doi ani în sus: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α) αρσενικά-</v>
          </cell>
          <cell r="K30" t="str">
            <v>a) sonnit; </v>
          </cell>
          <cell r="L30" t="str">
            <v>a) handjur</v>
          </cell>
          <cell r="M30" t="str">
            <v>a) buhaje, wolce</v>
          </cell>
          <cell r="N30" t="str">
            <v>a) býci;</v>
          </cell>
          <cell r="O30" t="str">
            <v>a) bika;</v>
          </cell>
          <cell r="P30" t="str">
            <v>a) isasloomad;</v>
          </cell>
          <cell r="Q30" t="str">
            <v>a) vīriešu dzimuma;</v>
          </cell>
          <cell r="R30" t="str">
            <v>a) patinai;</v>
          </cell>
          <cell r="S30" t="str">
            <v>(a) maskili;</v>
          </cell>
          <cell r="T30" t="str">
            <v>a) býky;</v>
          </cell>
          <cell r="U30" t="str">
            <v>a) samci</v>
          </cell>
          <cell r="V30" t="str">
            <v>а) мъжки;</v>
          </cell>
          <cell r="W30" t="str">
            <v>(a) masculi;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β) θηλυκά:</v>
          </cell>
          <cell r="K31" t="str">
            <v>b) naaraat:</v>
          </cell>
          <cell r="L31" t="str">
            <v>b) hondjur</v>
          </cell>
          <cell r="M31" t="str">
            <v>b) jałówki i krowy</v>
          </cell>
          <cell r="N31" t="str">
            <v>b) krávy:</v>
          </cell>
          <cell r="O31" t="str">
            <v>b) nőivarú:</v>
          </cell>
          <cell r="P31" t="str">
            <v>b) emasloomad:</v>
          </cell>
          <cell r="Q31" t="str">
            <v>b) sieviešu dzimuma;</v>
          </cell>
          <cell r="R31" t="str">
            <v>b) patelės:</v>
          </cell>
          <cell r="S31" t="str">
            <v>(b) femminili: </v>
          </cell>
          <cell r="T31" t="str">
            <v>b) jalovice a kravy:</v>
          </cell>
          <cell r="U31" t="str">
            <v>b) samice:</v>
          </cell>
          <cell r="V31" t="str">
            <v>б) женски;</v>
          </cell>
          <cell r="W31" t="str">
            <v>(b) femele;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βα) δαμαλίδες:</v>
          </cell>
          <cell r="K32" t="str">
            <v>ba) hiehot:</v>
          </cell>
          <cell r="L32" t="str">
            <v>ba) kvigor:</v>
          </cell>
          <cell r="M32" t="str">
            <v>ba) jałówki</v>
          </cell>
          <cell r="N32" t="str">
            <v>ba) jalovice</v>
          </cell>
          <cell r="O32" t="str">
            <v>ba) üsző;</v>
          </cell>
          <cell r="P32" t="str">
            <v>ba) lehmmullikad:</v>
          </cell>
          <cell r="Q32" t="str">
            <v>ba) teles:</v>
          </cell>
          <cell r="R32" t="str">
            <v>ba) telyčios:</v>
          </cell>
          <cell r="S32" t="str">
            <v>(ba) erieħ;</v>
          </cell>
          <cell r="T32" t="str">
            <v>ba) jalovice;</v>
          </cell>
          <cell r="U32" t="str">
            <v>ba) telice</v>
          </cell>
          <cell r="V32" t="str">
            <v>ба) юници;</v>
          </cell>
          <cell r="W32" t="str">
            <v>(ba) juninci: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ζώα που προορίζονται για σφαγή-</v>
          </cell>
          <cell r="K33" t="str">
            <v>1) teuraseläimet; </v>
          </cell>
          <cell r="L33" t="str">
            <v>1. kvigor för slakt</v>
          </cell>
          <cell r="M33" t="str">
            <v>1) jałówki na ubój</v>
          </cell>
          <cell r="N33" t="str">
            <v>1. jatečné jalovice;</v>
          </cell>
          <cell r="O33" t="str">
            <v>1. vágásra szánt állatok;</v>
          </cell>
          <cell r="P33" t="str">
            <v>1. tapaloomad;</v>
          </cell>
          <cell r="Q33" t="str">
            <v>1) teles nokaušanai;</v>
          </cell>
          <cell r="R33" t="str">
            <v>1) skerstinos telyčios;</v>
          </cell>
          <cell r="S33" t="str">
            <v>1. erieħ għall-qatla;</v>
          </cell>
          <cell r="T33" t="str">
            <v>1. jatočné jalovice;</v>
          </cell>
          <cell r="U33" t="str">
            <v>1. Telice za zakol</v>
          </cell>
          <cell r="V33" t="str">
            <v>1. юници за клане;</v>
          </cell>
          <cell r="W33" t="str">
            <v>1. juninci pentru sacrificare;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άλλα-</v>
          </cell>
          <cell r="K34" t="str">
            <v>2) muut; </v>
          </cell>
          <cell r="L34" t="str">
            <v>2. övriga</v>
          </cell>
          <cell r="M34" t="str">
            <v>2) pozostałe jałówki</v>
          </cell>
          <cell r="N34" t="str">
            <v>2. ostatní;</v>
          </cell>
          <cell r="O34" t="str">
            <v>2. egyéb;</v>
          </cell>
          <cell r="P34" t="str">
            <v>2. muud;</v>
          </cell>
          <cell r="Q34" t="str">
            <v>2) citas;</v>
          </cell>
          <cell r="R34" t="str">
            <v>2) kitos;</v>
          </cell>
          <cell r="S34" t="str">
            <v>2. oħrajn;</v>
          </cell>
          <cell r="T34" t="str">
            <v>2. ostatné;</v>
          </cell>
          <cell r="U34" t="str">
            <v>2. Druge</v>
          </cell>
          <cell r="V34" t="str">
            <v>2. други;</v>
          </cell>
          <cell r="W34" t="str">
            <v>2. altele;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ββ) αγελάδες:</v>
          </cell>
          <cell r="K35" t="str">
            <v>bb) lehmät:</v>
          </cell>
          <cell r="L35" t="str">
            <v>bb) kor:</v>
          </cell>
          <cell r="M35" t="str">
            <v>bb) krowy</v>
          </cell>
          <cell r="N35" t="str">
            <v>bb) krávy;</v>
          </cell>
          <cell r="O35" t="str">
            <v>bb) tehén:</v>
          </cell>
          <cell r="P35" t="str">
            <v>bb) lehmad:</v>
          </cell>
          <cell r="Q35" t="str">
            <v>bb) govis:</v>
          </cell>
          <cell r="R35" t="str">
            <v>bb) karvės:</v>
          </cell>
          <cell r="S35" t="str">
            <v>(bb) baqar: </v>
          </cell>
          <cell r="T35" t="str">
            <v>bb) kravy:</v>
          </cell>
          <cell r="U35" t="str">
            <v>bb) krave:</v>
          </cell>
          <cell r="V35" t="str">
            <v>бб) крави:</v>
          </cell>
          <cell r="W35" t="str">
            <v>(bb) vaci: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αγελάδες γαλακτοπαραγωγής-</v>
          </cell>
          <cell r="K36" t="str">
            <v>1) lypsylehmät; </v>
          </cell>
          <cell r="L36" t="str">
            <v>1. mjölkkor</v>
          </cell>
          <cell r="M36" t="str">
            <v>1) krowy mleczne</v>
          </cell>
          <cell r="N36" t="str">
            <v>1. dojnice;</v>
          </cell>
          <cell r="O36" t="str">
            <v>1. tejelő tehén;</v>
          </cell>
          <cell r="P36" t="str">
            <v>1. lüpsilehmad;</v>
          </cell>
          <cell r="Q36" t="str">
            <v>1) piena govis;</v>
          </cell>
          <cell r="R36" t="str">
            <v>1) melžiamos karvės;</v>
          </cell>
          <cell r="S36" t="str">
            <v>1. baqar tal-ħalib;</v>
          </cell>
          <cell r="T36" t="str">
            <v>1. dojné;</v>
          </cell>
          <cell r="U36" t="str">
            <v>1. krave molznice</v>
          </cell>
          <cell r="V36" t="str">
            <v>1. млечни крави;</v>
          </cell>
          <cell r="W36" t="str">
            <v>1. vaci de lapte;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άλλες-</v>
          </cell>
          <cell r="K37" t="str">
            <v>2) muut.</v>
          </cell>
          <cell r="L37" t="str">
            <v>2. övriga.</v>
          </cell>
          <cell r="M37" t="str">
            <v>2) krowy pozostałe</v>
          </cell>
          <cell r="N37" t="str">
            <v>2. ostatní;</v>
          </cell>
          <cell r="O37" t="str">
            <v>2. egyéb;</v>
          </cell>
          <cell r="P37" t="str">
            <v>2. muud.</v>
          </cell>
          <cell r="Q37" t="str">
            <v>2) citas;</v>
          </cell>
          <cell r="R37" t="str">
            <v>2) kitos.</v>
          </cell>
          <cell r="S37" t="str">
            <v>2. oħrajn;</v>
          </cell>
          <cell r="T37" t="str">
            <v>2. ostatné;</v>
          </cell>
          <cell r="U37" t="str">
            <v>2. druge</v>
          </cell>
          <cell r="V37" t="str">
            <v>2. други;</v>
          </cell>
          <cell r="W37" t="str">
            <v>2. altele.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Δ. Βούβαλοι:</v>
          </cell>
          <cell r="K38" t="str">
            <v>D. Puhvelit:</v>
          </cell>
          <cell r="L38" t="str">
            <v>D. Bufflar</v>
          </cell>
          <cell r="M38" t="str">
            <v>Bawoły</v>
          </cell>
          <cell r="N38" t="str">
            <v>D. buvoli:</v>
          </cell>
          <cell r="O38" t="str">
            <v>D. bivaly:</v>
          </cell>
          <cell r="P38" t="str">
            <v>D. Pühvlid:</v>
          </cell>
          <cell r="Q38" t="str">
            <v>D. bifeļi:</v>
          </cell>
          <cell r="R38" t="str">
            <v>D. Buivolai:</v>
          </cell>
          <cell r="S38" t="str">
            <v>D. bufli: </v>
          </cell>
          <cell r="T38" t="str">
            <v>D. byvoly:</v>
          </cell>
          <cell r="U38" t="str">
            <v>D. Bivoli</v>
          </cell>
          <cell r="V38" t="str">
            <v>Г. биволи:</v>
          </cell>
          <cell r="W38" t="str">
            <v>D. Bivoli: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α) βουβάλες γαλακτοπαραγωγής-</v>
          </cell>
          <cell r="K39" t="str">
            <v>a) siitosnaaraspuhvelit; </v>
          </cell>
          <cell r="L39" t="str">
            <v>a) honbufflar för avel</v>
          </cell>
          <cell r="M39" t="str">
            <v>a) bawolice</v>
          </cell>
          <cell r="N39" t="str">
            <v>a) plemenné buvolí krávy;</v>
          </cell>
          <cell r="O39" t="str">
            <v>a) nőivarú tenyészállatok;</v>
          </cell>
          <cell r="P39" t="str">
            <v>a) emased tõupühvlid;</v>
          </cell>
          <cell r="Q39" t="str">
            <v>a) vaislas bifeļu mātītes;</v>
          </cell>
          <cell r="R39" t="str">
            <v>a) veislinės buivolų patelės;</v>
          </cell>
          <cell r="S39" t="str">
            <v>(a) bufli femminili li qed irabbu;</v>
          </cell>
          <cell r="T39" t="str">
            <v>a) chovné byvolie samice;</v>
          </cell>
          <cell r="U39" t="str">
            <v>a) bivolje samice, plemenske</v>
          </cell>
          <cell r="V39" t="str">
            <v>а) биволици за размножаване;</v>
          </cell>
          <cell r="W39" t="str">
            <v>(a) bivoliţe pentru reproducţie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β) άλλοι βούβαλοι.</v>
          </cell>
          <cell r="K40" t="str">
            <v>b) muut puhvelit</v>
          </cell>
          <cell r="L40" t="str">
            <v>b) övriga bufflar</v>
          </cell>
          <cell r="M40" t="str">
            <v>b) pozostałe bawoły</v>
          </cell>
          <cell r="N40" t="str">
            <v>b) ostatní buvoli.</v>
          </cell>
          <cell r="O40" t="str">
            <v>b) egyéb</v>
          </cell>
          <cell r="P40" t="str">
            <v>b) muud pühvlid.</v>
          </cell>
          <cell r="Q40" t="str">
            <v>b) citi bifeļi.</v>
          </cell>
          <cell r="R40" t="str">
            <v>b) kiti buivolai.</v>
          </cell>
          <cell r="S40" t="str">
            <v>(b) bufli oħrajn</v>
          </cell>
          <cell r="T40" t="str">
            <v>b) ostatné byvoly.</v>
          </cell>
          <cell r="U40" t="str">
            <v>b) drugi bivoli</v>
          </cell>
          <cell r="V40" t="str">
            <v>б) други биволи.</v>
          </cell>
          <cell r="W40" t="str">
            <v>(b) alţi bivoli.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Β. Σύνολο αιγών:</v>
          </cell>
          <cell r="K41" t="str">
            <v>B Kaikki vuohet:</v>
          </cell>
          <cell r="L41" t="str">
            <v>B. Getter, totalt</v>
          </cell>
          <cell r="M41" t="str">
            <v>Kozy ogółem</v>
          </cell>
          <cell r="N41" t="str">
            <v>B. kozy celkem:</v>
          </cell>
          <cell r="O41" t="str">
            <v>B. Kecske, összesen:</v>
          </cell>
          <cell r="P41" t="str">
            <v>B. Kitsede üldarv:</v>
          </cell>
          <cell r="Q41" t="str">
            <v>B. Kazas kopā:</v>
          </cell>
          <cell r="R41" t="str">
            <v>B. ožkos, iš viso:</v>
          </cell>
          <cell r="S41" t="str">
            <v>B. mogħoż, total:</v>
          </cell>
          <cell r="T41" t="str">
            <v>B. kozy, spolu.</v>
          </cell>
          <cell r="U41" t="str">
            <v>B. koze, skupaj:</v>
          </cell>
          <cell r="V41" t="str">
            <v>Б. общо кози:</v>
          </cell>
          <cell r="W41" t="str">
            <v>B) Caprine, total: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Β.1. αίγες που έχουν γεννήσει και οχευμένες αίγες:</v>
          </cell>
          <cell r="K42" t="str">
            <v>B.1 vohlineet vuohet ja astutetut vuohet:</v>
          </cell>
          <cell r="L42" t="str">
            <v>B.1. getter som redan fått killingar och betäckta getter.</v>
          </cell>
          <cell r="M42" t="str">
            <v>a) samice, które miały już potomstwo i samice pokryte po raz pierwszy</v>
          </cell>
          <cell r="N42" t="str">
            <v>B.1. kozy již okozlené a kozy určené k plemenitbě:</v>
          </cell>
          <cell r="O42" t="str">
            <v>B.1. Már ellett kecske és pároztatott kecske:</v>
          </cell>
          <cell r="P42" t="str">
            <v>B.1. poeginud kitsed ja paaritatud kitsed:</v>
          </cell>
          <cell r="Q42" t="str">
            <v>B.1. kazas, kurām jau bijuši kazlēni, un aplecinātas kazas:</v>
          </cell>
          <cell r="R42" t="str">
            <v>B.1. ožkos, kurios jau apsiožiavo, ir ožkos, kurios poravosi:</v>
          </cell>
          <cell r="S42" t="str">
            <v>B.1. mogħoż li diġa kellhom il-gidien u mogħoż imgħammrin:</v>
          </cell>
          <cell r="T42" t="str">
            <v>B.1. kozy, ktoré už rodili a kozy, ktoré už boli pripustené;</v>
          </cell>
          <cell r="U42" t="str">
            <v>B.1 koze, ki so že jarile in pripuščene koze:</v>
          </cell>
          <cell r="V42" t="str">
            <v>Б.1. оярени и заплодени кози:</v>
          </cell>
          <cell r="W42" t="str">
            <v>B.1. capre care au fătat deja şi capre montate: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Β.1.1. αίγες που έχουν γεννήσει-</v>
          </cell>
          <cell r="K43" t="str">
            <v>B.1.1 vohlineet vuohet; </v>
          </cell>
          <cell r="L43" t="str">
            <v>B.1.1. getter som redan fått killingar.</v>
          </cell>
          <cell r="M43" t="str">
            <v>aa) samice, które miały już potomstwo</v>
          </cell>
          <cell r="N43" t="str">
            <v>B1.1. kozy již okozlené;</v>
          </cell>
          <cell r="O43" t="str">
            <v>B.1.1. Már ellett kecske;</v>
          </cell>
          <cell r="P43" t="str">
            <v>B.1.1. poeginud kitsed;</v>
          </cell>
          <cell r="Q43" t="str">
            <v>B.1.1. kazas, kurām jau bijuši kazlēni;</v>
          </cell>
          <cell r="R43" t="str">
            <v>B.1.1. ožkos, kurios jau apsiožiavo;</v>
          </cell>
          <cell r="S43" t="str">
            <v>B.1.1. mogħoż li diġa kellhom il-gidien;</v>
          </cell>
          <cell r="T43" t="str">
            <v>B.1.1. kozy, ktoré už rodili;</v>
          </cell>
          <cell r="U43" t="str">
            <v>B.1.1 koze, ki so že jarile;</v>
          </cell>
          <cell r="V43" t="str">
            <v>Б.1.1. оярени кози;</v>
          </cell>
          <cell r="W43" t="str">
            <v>B.1.1. capre care au fătat deja;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Β.1.2. αίγες μετά την πρώτη οχεία τους-</v>
          </cell>
          <cell r="K44" t="str">
            <v>B.1.2 ensimmäistä kertaa astutetut vuohet; </v>
          </cell>
          <cell r="L44" t="str">
            <v>B.1.2. getter som betäckts för första gången.</v>
          </cell>
          <cell r="M44" t="str">
            <v>ab) samice pokryte po raz pierwszy</v>
          </cell>
          <cell r="N44" t="str">
            <v>B.1.2. kozy poprvé určené k plemenitbě;</v>
          </cell>
          <cell r="O44" t="str">
            <v>B.1.2. Első ízben pároztatott kecske;</v>
          </cell>
          <cell r="P44" t="str">
            <v>B.1.2. esimest korda paaritatud kitsed;</v>
          </cell>
          <cell r="Q44" t="str">
            <v>B.1.2. kazas, kuras aplecinātas pirmoreiz;</v>
          </cell>
          <cell r="R44" t="str">
            <v>B.1.2. ožkos, kurios poravosi pirmą kartą;</v>
          </cell>
          <cell r="S44" t="str">
            <v>B.1.2. mogħoż imgħammrin għall-ewwel darba;</v>
          </cell>
          <cell r="T44" t="str">
            <v>B.1.2. kozy, ktoré boli pripustené prvýkrát;</v>
          </cell>
          <cell r="U44" t="str">
            <v>B.1.2 prvič pripuščene koze;</v>
          </cell>
          <cell r="V44" t="str">
            <v>Б.1.2. кози, заплодени за пръв път;</v>
          </cell>
          <cell r="W44" t="str">
            <v>B.1.2. capre montate pentru prima dată;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Β.2. λοιπές αίγες</v>
          </cell>
          <cell r="K45" t="str">
            <v>B.2 muut vuohet.</v>
          </cell>
          <cell r="L45" t="str">
            <v>B.2. andra getter.</v>
          </cell>
          <cell r="M45" t="str">
            <v>b) pozostałe kozy</v>
          </cell>
          <cell r="N45" t="str">
            <v>B.2. ostatní kozy.</v>
          </cell>
          <cell r="O45" t="str">
            <v>B.2 Egyéb kecske</v>
          </cell>
          <cell r="P45" t="str">
            <v>B.2. muud kitsed.</v>
          </cell>
          <cell r="Q45" t="str">
            <v>B.2. citas kazas.</v>
          </cell>
          <cell r="R45" t="str">
            <v>B.2. kitos ožkos</v>
          </cell>
          <cell r="S45" t="str">
            <v>B.2. mogħoż oħra.</v>
          </cell>
          <cell r="T45" t="str">
            <v>B.2. ostatné kozy.</v>
          </cell>
          <cell r="U45" t="str">
            <v>B.2 druge koze</v>
          </cell>
          <cell r="V45" t="str">
            <v>Б.2. други кози.</v>
          </cell>
          <cell r="W45" t="str">
            <v>B.2. alte caprine.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Αριθμός χοίρων</v>
          </cell>
          <cell r="K46" t="str">
            <v>Kaikki porsaat</v>
          </cell>
          <cell r="L46" t="str">
            <v>Grisar, totalt</v>
          </cell>
          <cell r="M46" t="str">
            <v>Trzoda chlewna ogółem</v>
          </cell>
          <cell r="N46" t="str">
            <v>Prasata, celkem</v>
          </cell>
          <cell r="O46" t="str">
            <v>Sertés, összesen</v>
          </cell>
          <cell r="P46" t="str">
            <v>Sead, üldarv</v>
          </cell>
          <cell r="Q46" t="str">
            <v>Cūkas, kopā</v>
          </cell>
          <cell r="R46" t="str">
            <v>Kiaulės, iš viso</v>
          </cell>
          <cell r="S46" t="str">
            <v>majjali, total</v>
          </cell>
          <cell r="T46" t="str">
            <v>Ošípané, spolu</v>
          </cell>
          <cell r="U46" t="str">
            <v>Prašiči, skupaj</v>
          </cell>
          <cell r="V46" t="str">
            <v>общо свине</v>
          </cell>
          <cell r="W46" t="str">
            <v>Porci, total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Α. Χοιρίδια ζώντος βάρους κάτω των 20 χιλιογράμμων-</v>
          </cell>
          <cell r="K47" t="str">
            <v>A. Porsaat, joiden elopaino on alle 20 kilogrammaa.</v>
          </cell>
          <cell r="L47" t="str">
            <v>A. Smågrisar med en levande vikt på högst 20 kg.</v>
          </cell>
          <cell r="M47" t="str">
            <v>prosięta (&lt;20KG)</v>
          </cell>
          <cell r="N47" t="str">
            <v>A. selata o živé hmotnosti nižší než 20 kg;</v>
          </cell>
          <cell r="O47" t="str">
            <v>A. 20 kg élősúlyt el nem érő malac;</v>
          </cell>
          <cell r="P47" t="str">
            <v>A. Põrsad eluskaaluga alla 20 kg;</v>
          </cell>
          <cell r="Q47" t="str">
            <v>A. Sivēni ar dzīvsvaru, mazāku par 20 kg;</v>
          </cell>
          <cell r="R47" t="str">
            <v>A. mažiau nei 20 kg gyvo svorio paršeliai;</v>
          </cell>
          <cell r="S47" t="str">
            <v>A. majjali żgħar ħajjin b’piż ta’ anqas minn 20 kg;</v>
          </cell>
          <cell r="T47" t="str">
            <v>A. odstavčatá so živou váhou menej ako 20 kg;</v>
          </cell>
          <cell r="U47" t="str">
            <v>A. pujski z živo težo manj kot 20 kg;</v>
          </cell>
          <cell r="V47" t="str">
            <v>А. прасенца с живо тегло по-малко от 20 кг;</v>
          </cell>
          <cell r="W47" t="str">
            <v>A. Purcei vii cu o greutate mai mică de 20 kg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Β. Χοίροι ζώντος βάρους από 20 χιλιόγραμμα μέχρι κάτω των 50 χιλιογράμμων-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  <cell r="M48" t="str">
            <v>warchlaki (20-&lt;50KG)</v>
          </cell>
          <cell r="N48" t="str">
            <v>B. prasata o živé hmotnosti nejméně 20, ale nižší než 50 kg;</v>
          </cell>
          <cell r="O48" t="str">
            <v>B. 20 kg-ot elérő, vagy ezt meghaladó, de 50 kg-ot el nem érő élősúlyú sertés;</v>
          </cell>
          <cell r="P48" t="str">
            <v>B. Sead eluskaaluga üle 20 kg, ent alla 50 kg;</v>
          </cell>
          <cell r="Q48" t="str">
            <v>B. Cūkas ar dzīvsvaru 20 kg vai vairāk, taču mazāku kā 50 kg;</v>
          </cell>
          <cell r="R48" t="str">
            <v>B. 20 kg ar daugiau, tačiau ne didesnio kaip 50 kg gyvo svorio kiaulės;</v>
          </cell>
          <cell r="S48" t="str">
            <v>B. majjali ħajjin b’piż ta’ 20 kg jew aktar iżda anqas minn 50 kg;</v>
          </cell>
          <cell r="T48" t="str">
            <v>B. ošípané so živou váhou 20 kg a viac avšak menej ako 50 kg;</v>
          </cell>
          <cell r="U48" t="str">
            <v>B. prašiči z živo težo 20 kg ali več, vendar manj kot 50 kg;</v>
          </cell>
          <cell r="V48" t="str">
            <v>Б. свине с живо тегло 20 кг или повече, но по-малко от 50 кг;</v>
          </cell>
          <cell r="W48" t="str">
            <v>B. Porci vii cu o greutate cuprinsă între 20 kg şi 50 kg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Γ. Χοίροι προς πάχυνση, συμπεριλαμβανομένων των αρσενικών και θηλυκών χοίρων μετατροπής, ζώντος βάρους: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  <cell r="M49" t="str">
            <v>trzoda chlewna na rzeź  (&gt;=50KG)</v>
          </cell>
          <cell r="N49" t="str">
            <v>C. prasata na výkrm včetně kanců a sviní vyřazených z chovu, o živé váze:</v>
          </cell>
          <cell r="O49" t="str">
            <v>C. az alábbi élősúlyú hízósertés, ideértve a vágókanokat és a vágókocákat:</v>
          </cell>
          <cell r="P49" t="str">
            <v>C. Nuumsead, sh tapakuldid ja -emised eluskaaluga:</v>
          </cell>
          <cell r="Q49" t="str">
            <v>C. Nobarojamās cūkas, tai skaitā kaujamie vepri un kaujamās sivēnmātes ar dzīvsvaru:</v>
          </cell>
          <cell r="R49" t="str">
            <v>C. peniukšliai, tarp kurių mėsiniai paršai ir mėsinės kiaulės, kurių gyvasis svoris yra:</v>
          </cell>
          <cell r="S49" t="str">
            <v>C. majjali tas-simna, li jinkludu ħnieżer selvaġġi maqtula u qżieqeż ħajjin maqtula b’piż: </v>
          </cell>
          <cell r="T49" t="str">
            <v>C.ošípané vo výkrme, vrátane vyradených kancov a prasníc so živou váhou:</v>
          </cell>
          <cell r="U49" t="str">
            <v>C. pitovni prašiči, vključno z izločenimi merjasci in svinjami, z živo težo:</v>
          </cell>
          <cell r="V49" t="str">
            <v>В. свине за угояване, включително отбрани нерези и отбрани женски свине с живо тегло:</v>
          </cell>
          <cell r="W49" t="str">
            <v>C. Porci pentru îngrăşare, inclusiv vieri şi scroafe cu o greutate: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α) από 50 χιλιόγραμμα μέχρι κάτω των 80 χιλιογράμμων-</v>
          </cell>
          <cell r="K50" t="str">
            <v>a) yli 50 kilogrammaa, mutta alle 80 kilogrammaa; </v>
          </cell>
          <cell r="L50" t="str">
            <v>a) minst 50 kg men mindre än 80 kg,</v>
          </cell>
          <cell r="M50" t="str">
            <v>a) trzoda chlewna na rzeź  (50-&lt;80KG)</v>
          </cell>
          <cell r="N50" t="str">
            <v>a) nejméně 50, ale nižší než 80 kg,</v>
          </cell>
          <cell r="O50" t="str">
            <v>a) 50 kg, vagy e fölötti, de 80 kg-ot el nem érő;</v>
          </cell>
          <cell r="P50" t="str">
            <v>a) 50 kg või enam, ent alla 80 kg;</v>
          </cell>
          <cell r="Q50" t="str">
            <v>a) 50 kg vai vairāk, taču mazāk kā 80 kg;</v>
          </cell>
          <cell r="R50" t="str">
            <v>a) 50 kg ar daugiau, tačiau mažiau, nei 80 kg;</v>
          </cell>
          <cell r="S50" t="str">
            <v>(a) ta’ 50 kg jew aktar iżda anqas minn 80 kg;</v>
          </cell>
          <cell r="T50" t="str">
            <v>a) 50 kg a viac avšak menej ako 80 kg;</v>
          </cell>
          <cell r="U50" t="str">
            <v>(a) 50 kg ali več, vendar manj kot 80 kg;</v>
          </cell>
          <cell r="V50" t="str">
            <v>а) 50 кг или повече, но по-малко от 80 кг;</v>
          </cell>
          <cell r="W50" t="str">
            <v>(a) cuprinsă între 50 kg şi 80 kg;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β) από 80 χιλιόγραμμα μέχρι κάτω των 110 χιλιογράμμων-</v>
          </cell>
          <cell r="K51" t="str">
            <v>b) yli 80 kilogrammaa, mutta alle 110 kilogrammaa; </v>
          </cell>
          <cell r="L51" t="str">
            <v>b) minst 80 kg men mindre än 110 kg,</v>
          </cell>
          <cell r="M51" t="str">
            <v>b) trzoda chlewna na rzeź  (80-&lt;110KG)</v>
          </cell>
          <cell r="N51" t="str">
            <v>b) nejméně 80, ale nižší než 110 kg,</v>
          </cell>
          <cell r="O51" t="str">
            <v>b) 80 kg, vagy e fölötti, de 110 kg-ot el nem érő;</v>
          </cell>
          <cell r="P51" t="str">
            <v>b) 80 kg või enam, ent alla 110 kg;</v>
          </cell>
          <cell r="Q51" t="str">
            <v>b) 80 kg vai vairāk, taču mazāk kā 110 kg;</v>
          </cell>
          <cell r="R51" t="str">
            <v>b) 80 kg ar daugiau, tačiau mažiau, nei 110 kg;</v>
          </cell>
          <cell r="S51" t="str">
            <v>(b) ta’ 80 kg jew aktar iżda anqas minn 110 kg;</v>
          </cell>
          <cell r="T51" t="str">
            <v>b) 80 kg a viac avšak menej ako 110 kg;</v>
          </cell>
          <cell r="U51" t="str">
            <v>(b) 80 kg ali več, vendar manj kot 110 kg;</v>
          </cell>
          <cell r="V51" t="str">
            <v>б) 80 кг или повече, но по-малко от 110 кг;</v>
          </cell>
          <cell r="W51" t="str">
            <v>(b) cuprinsă între 80 kg şi 110 kg;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γ) από 110 χιλιόγραμμα και άνω-</v>
          </cell>
          <cell r="K52" t="str">
            <v>c) 110 kilogrammaa tai enemmän</v>
          </cell>
          <cell r="L52" t="str">
            <v>c) minst 110 kg.</v>
          </cell>
          <cell r="M52" t="str">
            <v>c) trzoda chlewna na rzeź  (&gt;=110KG)</v>
          </cell>
          <cell r="N52" t="str">
            <v>c) nejméně 110 kg;</v>
          </cell>
          <cell r="O52" t="str">
            <v>c) 110 kg vagy e fölötti;</v>
          </cell>
          <cell r="P52" t="str">
            <v>c) 110 kg või enam;</v>
          </cell>
          <cell r="Q52" t="str">
            <v>c) 110 kg vai vairāk;</v>
          </cell>
          <cell r="R52" t="str">
            <v>c) 110 kg ir daugiau;</v>
          </cell>
          <cell r="S52" t="str">
            <v>(ÿ) ta’ 110 kg jew aktar;</v>
          </cell>
          <cell r="T52" t="str">
            <v>c) 110 kg a viac;</v>
          </cell>
          <cell r="U52" t="str">
            <v>(c) 110 kg ali več;</v>
          </cell>
          <cell r="V52" t="str">
            <v>в) 110 кг или повече;</v>
          </cell>
          <cell r="W52" t="str">
            <v>(c) de 110 kg sau mai mult.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Δ. Χοίροι αναπαραγωγής ζώντος βάρους 50 χιλιογράμμων και άνω: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  <cell r="M53" t="str">
            <v>trzoda chlewna na chów  (&gt;=50KG)</v>
          </cell>
          <cell r="N53" t="str">
            <v>D. chovná prasata o živé váze nejméně 50 kg:</v>
          </cell>
          <cell r="O53" t="str">
            <v>D. 50 kg-ot elérő és e fölötti élősúlyú tenyészsertés:</v>
          </cell>
          <cell r="P53" t="str">
            <v>D. Tõusead eluskaaluga 50 kg ja enam;</v>
          </cell>
          <cell r="Q53" t="str">
            <v>D. Vaislas cūkas ar dzīvsvaru 50 kg un vairāk:</v>
          </cell>
          <cell r="R53" t="str">
            <v>D. veislinės kiaulės, kurių gyvasis svoris yra 50 kg ir daugiau;</v>
          </cell>
          <cell r="S53" t="str">
            <v>D. majjali tat-trobbija ħajjin b’piż ta’ 50 kg jew aktar;</v>
          </cell>
          <cell r="T53" t="str">
            <v>D. chovné ošípané so živou váhou 50 kg a viac;</v>
          </cell>
          <cell r="U53" t="str">
            <v>D. plemenski prašiči z živo težo 50 kg in več;</v>
          </cell>
          <cell r="V53" t="str">
            <v>Г. свине за разплод с живо тегло 50 кг и повече;</v>
          </cell>
          <cell r="W53" t="str">
            <v>D. Porci pentru reproducţie cu o greutate de 50 kg sau mai mult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α) αρσενικοί-</v>
          </cell>
          <cell r="K54" t="str">
            <v>a) karjut; </v>
          </cell>
          <cell r="L54" t="str">
            <v>a) Galtar.</v>
          </cell>
          <cell r="M54" t="str">
            <v>a) knury </v>
          </cell>
          <cell r="N54" t="str">
            <v>a) kanci;</v>
          </cell>
          <cell r="O54" t="str">
            <v>a) kan;</v>
          </cell>
          <cell r="P54" t="str">
            <v>a) kuldid;</v>
          </cell>
          <cell r="Q54" t="str">
            <v>a) kuiļi;</v>
          </cell>
          <cell r="R54" t="str">
            <v>a) paršai;</v>
          </cell>
          <cell r="S54" t="str">
            <v>(a) ħnieżer selvaġġi;</v>
          </cell>
          <cell r="T54" t="str">
            <v>a) kance;</v>
          </cell>
          <cell r="U54" t="str">
            <v>(a) merjasci;</v>
          </cell>
          <cell r="V54" t="str">
            <v>а) нерези;</v>
          </cell>
          <cell r="W54" t="str">
            <v>(a) vieri;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θηλυκοί αναπαραγωγής</v>
          </cell>
          <cell r="K55" t="str">
            <v>Kaikki emakot</v>
          </cell>
          <cell r="L55" t="str">
            <v>Hongrisar, totalt</v>
          </cell>
          <cell r="M55" t="str">
            <v>b) lochy ogółem </v>
          </cell>
          <cell r="N55" t="str">
            <v>prasnice</v>
          </cell>
          <cell r="O55" t="str">
            <v>kocák</v>
          </cell>
          <cell r="P55" t="str">
            <v>Emised</v>
          </cell>
          <cell r="Q55" t="str">
            <v>sivēnmātes</v>
          </cell>
          <cell r="R55" t="str">
            <v>kiaulės</v>
          </cell>
          <cell r="S55" t="str">
            <v>qżieqeż, total</v>
          </cell>
          <cell r="T55" t="str">
            <v>prasnice</v>
          </cell>
          <cell r="U55" t="str">
            <v>Svinje</v>
          </cell>
          <cell r="V55" t="str">
            <v>женски свине</v>
          </cell>
          <cell r="W55" t="str">
            <v>scroafe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β) θηλυκοί που έχουν ζευγαρώσει, από τους οποίους:</v>
          </cell>
          <cell r="K56" t="str">
            <v>b) astutetut emakot, joista:</v>
          </cell>
          <cell r="L56" t="str">
            <v>b) Betäckta hongrisar, varav</v>
          </cell>
          <cell r="M56" t="str">
            <v>ba) lochy prośne</v>
          </cell>
          <cell r="N56" t="str">
            <v>b) plemenné prasnice, z toho:</v>
          </cell>
          <cell r="O56" t="str">
            <v>b) fedeztetett kocák, amelyekből:</v>
          </cell>
          <cell r="P56" t="str">
            <v>b) paaritatud emised, kellest:</v>
          </cell>
          <cell r="Q56" t="str">
            <v>b) apsēklotās sivēnmātes, no kurām:</v>
          </cell>
          <cell r="R56" t="str">
            <v>b) sukergtos kiaulės, tarp kurių:</v>
          </cell>
          <cell r="S56" t="str">
            <v>(b) qżieqeż ħajjin inxurjati; li minnhom </v>
          </cell>
          <cell r="T56" t="str">
            <v>b) pripustené prasnice, a z toho:</v>
          </cell>
          <cell r="U56" t="str">
            <v>(b) breje svinje, od tega:</v>
          </cell>
          <cell r="V56" t="str">
            <v>б) оплодени женски свине, от които:</v>
          </cell>
          <cell r="W56" t="str">
            <v>(b) scroafe de prăsilă, din care: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gedeckte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β 1) θηλυκοί χοίροι που έχουν ζευγαρώσει για πρώτη φορά-</v>
          </cell>
          <cell r="K57" t="str">
            <v>b1) ensimmäistä kertaa astutetut emakot; </v>
          </cell>
          <cell r="L57" t="str">
            <v>b1) hongrisar betäckta för första gången,</v>
          </cell>
          <cell r="M57" t="str">
            <v>baa) lochy prośne po raz pierwszy</v>
          </cell>
          <cell r="N57" t="str">
            <v>b1) prasničky;</v>
          </cell>
          <cell r="O57" t="str">
            <v>ba) első alkalommal fedeztetett koca;</v>
          </cell>
          <cell r="P57" t="str">
            <v>b1) esimest korda paaritatud emised;</v>
          </cell>
          <cell r="Q57" t="str">
            <v>b1) pirmoreiz apsēklotas sivēnmātes;</v>
          </cell>
          <cell r="R57" t="str">
            <v>b1) pirmą kartą sukergtos kiaulės;</v>
          </cell>
          <cell r="S57" t="str">
            <v>(b1) qżieqeż inxurjati għall-ewwel darba;</v>
          </cell>
          <cell r="T57" t="str">
            <v>b1) prasnice, ktoré boli pripustené prvý raz;</v>
          </cell>
          <cell r="U57" t="str">
            <v>(b1) prvesnice;</v>
          </cell>
          <cell r="V57" t="str">
            <v>б1) женски свине, оплодени за първи път;</v>
          </cell>
          <cell r="W57" t="str">
            <v>(b 1) scroafe montate pentru prima dată;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γ) άλλοι θηλυκοί χοίροι, από τους οποίους:</v>
          </cell>
          <cell r="K58" t="str">
            <v>c) muut emakot, joista:</v>
          </cell>
          <cell r="L58" t="str">
            <v>c) andra hongrisar, varav</v>
          </cell>
          <cell r="M58" t="str">
            <v>bb) lochy nieprośne</v>
          </cell>
          <cell r="N58" t="str">
            <v>c) ostatní prasnice, z toho:</v>
          </cell>
          <cell r="O58" t="str">
            <v>c) egyéb kocák, melyekből:</v>
          </cell>
          <cell r="P58" t="str">
            <v>c) muud emised, kellest:</v>
          </cell>
          <cell r="Q58" t="str">
            <v>c) citas sivēnmātes, ko kurām:</v>
          </cell>
          <cell r="R58" t="str">
            <v>c) kitos kiaulės, tarp kurių:</v>
          </cell>
          <cell r="S58" t="str">
            <v>(c) qżieqeż oħrajn, li minnhom: </v>
          </cell>
          <cell r="T58" t="str">
            <v>c) ostatné prasnice, a z toho:</v>
          </cell>
          <cell r="U58" t="str">
            <v>(c) druge svinje, od tega:</v>
          </cell>
          <cell r="V58" t="str">
            <v>в) други свине, от които:</v>
          </cell>
          <cell r="W58" t="str">
            <v>(c) alte scroafe, din care: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γ 1) νεαρά ζώα που δεν έχουν ζευγαρώσει ακόμα.</v>
          </cell>
          <cell r="K59" t="str">
            <v>c1) nuoret vielä astuttamattomat emakot.</v>
          </cell>
          <cell r="L59" t="str">
            <v>c1) unga hongrisar som ännu inte har betäckts</v>
          </cell>
          <cell r="M59" t="str">
            <v>bba) loszki jeszcze nieprośne</v>
          </cell>
          <cell r="N59" t="str">
            <v>c1) prasničky před připuštěním.</v>
          </cell>
          <cell r="O59" t="str">
            <v>ca) még nem fedeztetett kocasüldő.</v>
          </cell>
          <cell r="P59" t="str">
            <v>c1) veel paaritamata nooremised.</v>
          </cell>
          <cell r="Q59" t="str">
            <v>c1) vēl neapsēklotas sivēnmātes.</v>
          </cell>
          <cell r="R59" t="str">
            <v>c1) dar nekergtos kiaulaitės.</v>
          </cell>
          <cell r="S59" t="str">
            <v>(c1) ħnieżer żgħar li għadhom mhux inxurjati. </v>
          </cell>
          <cell r="T59" t="str">
            <v>c1)prasničky, ktoré ešte neboli pripustené.</v>
          </cell>
          <cell r="U59" t="str">
            <v>(c1) neobrejene mladice</v>
          </cell>
          <cell r="V59" t="str">
            <v>в1) млади женски свине, още неоплодени.</v>
          </cell>
          <cell r="W59" t="str">
            <v>(c 1) scrofiţe care nu au fătat încă.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Α. Σύνολο προβάτων:</v>
          </cell>
          <cell r="K60" t="str">
            <v>A Kaikki lampaat:</v>
          </cell>
          <cell r="L60" t="str">
            <v>A. Får, totalt</v>
          </cell>
          <cell r="M60" t="str">
            <v>Owce ogółem</v>
          </cell>
          <cell r="N60" t="str">
            <v>A. ovce celkem:</v>
          </cell>
          <cell r="O60" t="str">
            <v>A. Juh, összesen:</v>
          </cell>
          <cell r="P60" t="str">
            <v>A. Lammaste üldarv:</v>
          </cell>
          <cell r="Q60" t="str">
            <v>A. Aitas kopā:</v>
          </cell>
          <cell r="R60" t="str">
            <v>A. avys, iš viso:</v>
          </cell>
          <cell r="S60" t="str">
            <v>A. ngħaġ, total:</v>
          </cell>
          <cell r="T60" t="str">
            <v>A. ovce, spolu:</v>
          </cell>
          <cell r="U60" t="str">
            <v>A. ovce, skupaj:</v>
          </cell>
          <cell r="V60" t="str">
            <v>А. общо овце:</v>
          </cell>
          <cell r="W60" t="str">
            <v>A) Ovine, total: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Α.1. προβατίνες και οχευμένες αμνάδες:</v>
          </cell>
          <cell r="K61" t="str">
            <v>A.1 uuhet ja astutetut uuhikaritsat:</v>
          </cell>
          <cell r="L61" t="str">
            <v>A.1. tackor och betäckta tacklamm.</v>
          </cell>
          <cell r="M61" t="str">
            <v>a) maciorki owcze i jarki </v>
          </cell>
          <cell r="N61" t="str">
            <v>A.1. bahnice a jehnice určené k plemenitbě:</v>
          </cell>
          <cell r="O61" t="str">
            <v>A.1. Anyajuh és pároztatott jerke:</v>
          </cell>
          <cell r="P61" t="str">
            <v>A.1. uted ja paaritatud utetalled:</v>
          </cell>
          <cell r="Q61" t="str">
            <v>A.1. aitas un aplecinātijēri:</v>
          </cell>
          <cell r="R61" t="str">
            <v>A.1. veislinės avys ir avelės:</v>
          </cell>
          <cell r="S61" t="str">
            <v>A.1. ngħaġ femminili u ħrief femminili mqegħda mal-muntun:</v>
          </cell>
          <cell r="T61" t="str">
            <v>A.1. pripustené bahnice a jahnice;</v>
          </cell>
          <cell r="U61" t="str">
            <v>A.1 ovce in pripuščene mladice:</v>
          </cell>
          <cell r="V61" t="str">
            <v>А.1. обагнени овце и заплодени дзвиски;</v>
          </cell>
          <cell r="W61" t="str">
            <v>A.1. Oi fătătoare şi miori montate: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Α.1.1. προβατίνες γαλακτοπαραγωγής και οχευμένες αμνάδες γαλακτοπαραγωγής-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  <cell r="M62" t="str">
            <v>aa) maciorki i jarki mleczne</v>
          </cell>
          <cell r="N62" t="str">
            <v>A.1.1. dojné bahnice a dojné jehnice určené k plemenitbě;</v>
          </cell>
          <cell r="O62" t="str">
            <v>A.1.1. (Tejhasznú) anyajuh és pároztatott jerke;</v>
          </cell>
          <cell r="P62" t="str">
            <v>A.1.1. piimalambad ja paaritatud piimalambatalled;</v>
          </cell>
          <cell r="Q62" t="str">
            <v>A.1.1. slaucamās aitas un aplecināti slaucamo aitu jēri;</v>
          </cell>
          <cell r="R62" t="str">
            <v>A.1.1. melžiamos veislinės avys ir avelės;</v>
          </cell>
          <cell r="S62" t="str">
            <v>A.1.1. ngħaġ femminili tal-ħalib u ħrief femminili tal-ħalib mqegħda mal-muntun;</v>
          </cell>
          <cell r="T62" t="str">
            <v>A.1.1. pripustené dojné bahnice a dojné jahnice;</v>
          </cell>
          <cell r="U62" t="str">
            <v>A.1.1 mlečne ovce in pripuščene mlečne mladice;</v>
          </cell>
          <cell r="V62" t="str">
            <v>А.1.1. млекодайни обагнени овце и млекодайни заплодени дзвиски;</v>
          </cell>
          <cell r="W62" t="str">
            <v>A.1.1. oi fătătoare pentru lapte şi miori montate pentru lapte: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Α.1.2. άλλες προβατίνες και οχευμένες αμνάδες-</v>
          </cell>
          <cell r="K63" t="str">
            <v>A.1.2 muut uuhet ja astutetut uuhikaritsat; </v>
          </cell>
          <cell r="L63" t="str">
            <v>A.1.2. andra tackor och betäckta tacklamm.</v>
          </cell>
          <cell r="M63" t="str">
            <v>ab) pozostałe maciorki owcze i jarki </v>
          </cell>
          <cell r="N63" t="str">
            <v>A.1.2. ostatní bahnice a jehnice určené k plemenitbě;</v>
          </cell>
          <cell r="O63" t="str">
            <v>A.1.2. Egyéb anyajuh és pároztatott jerke;</v>
          </cell>
          <cell r="P63" t="str">
            <v>A.1.2. muud uted ja paaritatud utetalled;</v>
          </cell>
          <cell r="Q63" t="str">
            <v>A.1.2. citas aitas un aplecināti jēri;</v>
          </cell>
          <cell r="R63" t="str">
            <v>A.1.2. kitos veislinės avys ir avelės;</v>
          </cell>
          <cell r="S63" t="str">
            <v>A.1.2. ngħaġ femminili u ħrief femminili oħra mqegħda mal-muntun;</v>
          </cell>
          <cell r="T63" t="str">
            <v>A.1.2. ostatné pripustené bahnice a jahnice;</v>
          </cell>
          <cell r="U63" t="str">
            <v>A.1.2. druge ovce in druge pripuščene mladice;</v>
          </cell>
          <cell r="V63" t="str">
            <v>А.1.2. други обагнени овце и заплодени дзвиски;</v>
          </cell>
          <cell r="W63" t="str">
            <v>A.1.2. alte oi fătătoare şi mioare montate;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Α.2. λοιπά πρόβατα.</v>
          </cell>
          <cell r="K64" t="str">
            <v>A.2 muut lampaat.</v>
          </cell>
          <cell r="L64" t="str">
            <v>A.2. andra får.</v>
          </cell>
          <cell r="M64" t="str">
            <v>b) owce pozostałe</v>
          </cell>
          <cell r="N64" t="str">
            <v>A.2. ostatní ovce.</v>
          </cell>
          <cell r="O64" t="str">
            <v>A.2. Egyéb juh.</v>
          </cell>
          <cell r="P64" t="str">
            <v>A.2. muud lambad.</v>
          </cell>
          <cell r="Q64" t="str">
            <v>A.2. citas aitas.</v>
          </cell>
          <cell r="R64" t="str">
            <v>A.2. kitos avys.</v>
          </cell>
          <cell r="S64" t="str">
            <v>A.2. ngħaġ oħra.</v>
          </cell>
          <cell r="T64" t="str">
            <v>A.2. ostatné ovce.</v>
          </cell>
          <cell r="U64" t="str">
            <v>A.2 druge ovce.</v>
          </cell>
          <cell r="V64" t="str">
            <v>А.2. други овце;</v>
          </cell>
          <cell r="W64" t="str">
            <v>A.2. alte ovine.</v>
          </cell>
        </row>
        <row r="113">
          <cell r="A113">
            <v>4</v>
          </cell>
          <cell r="B113" t="str">
            <v>Avril</v>
          </cell>
          <cell r="C113" t="str">
            <v>April</v>
          </cell>
          <cell r="D113" t="str">
            <v>April</v>
          </cell>
          <cell r="E113" t="str">
            <v>Aprile </v>
          </cell>
          <cell r="F113" t="str">
            <v>Abril </v>
          </cell>
          <cell r="G113" t="str">
            <v>Abril </v>
          </cell>
          <cell r="H113" t="str">
            <v>April </v>
          </cell>
          <cell r="I113" t="str">
            <v>April</v>
          </cell>
          <cell r="J113" t="str">
            <v>Απρίλιος</v>
          </cell>
          <cell r="K113" t="str">
            <v>Huhtikuu</v>
          </cell>
          <cell r="L113" t="str">
            <v>April</v>
          </cell>
          <cell r="M113" t="str">
            <v>kwiecień</v>
          </cell>
          <cell r="N113" t="str">
            <v>duben</v>
          </cell>
          <cell r="O113" t="str">
            <v>Április</v>
          </cell>
          <cell r="P113" t="str">
            <v>aprill</v>
          </cell>
          <cell r="Q113" t="str">
            <v>aprīlis</v>
          </cell>
          <cell r="R113" t="str">
            <v>balandis</v>
          </cell>
          <cell r="S113" t="str">
            <v>April</v>
          </cell>
          <cell r="T113" t="str">
            <v>Apríl</v>
          </cell>
          <cell r="U113" t="str">
            <v>april</v>
          </cell>
          <cell r="V113" t="str">
            <v>April</v>
          </cell>
          <cell r="W113" t="str">
            <v>April</v>
          </cell>
        </row>
        <row r="114">
          <cell r="A114">
            <v>5</v>
          </cell>
          <cell r="B114" t="str">
            <v>Mai/Juin</v>
          </cell>
          <cell r="C114" t="str">
            <v>May/June</v>
          </cell>
          <cell r="D114" t="str">
            <v>Mai/Juni</v>
          </cell>
          <cell r="E114" t="str">
            <v>maggio/giugno </v>
          </cell>
          <cell r="F114" t="str">
            <v>Mayo /Junio</v>
          </cell>
          <cell r="G114" t="str">
            <v>Maio/Junho </v>
          </cell>
          <cell r="H114" t="str">
            <v>Mei/Juni </v>
          </cell>
          <cell r="I114" t="str">
            <v>Maj/Juni</v>
          </cell>
          <cell r="J114" t="str">
            <v>Μάιος/Ιούνιος</v>
          </cell>
          <cell r="K114" t="str">
            <v>Toukokuu/ kesäkuu</v>
          </cell>
          <cell r="L114" t="str">
            <v>Maj/Juni</v>
          </cell>
          <cell r="M114" t="str">
            <v>maj/czerwiec</v>
          </cell>
          <cell r="N114" t="str">
            <v>květen/červen</v>
          </cell>
          <cell r="O114" t="str">
            <v>Május/Június</v>
          </cell>
          <cell r="P114" t="str">
            <v>mai/juuni</v>
          </cell>
          <cell r="Q114" t="str">
            <v>maijs/jūnijs</v>
          </cell>
          <cell r="R114" t="str">
            <v>gegužė/birželis</v>
          </cell>
          <cell r="S114" t="str">
            <v>Mejju/Ġunju</v>
          </cell>
          <cell r="T114" t="str">
            <v>Máj/Jún</v>
          </cell>
          <cell r="U114" t="str">
            <v>maj/junij </v>
          </cell>
          <cell r="V114" t="str">
            <v>May/June</v>
          </cell>
          <cell r="W114" t="str">
            <v>May/June</v>
          </cell>
        </row>
        <row r="115">
          <cell r="A115">
            <v>8</v>
          </cell>
          <cell r="B115" t="str">
            <v>Août</v>
          </cell>
          <cell r="C115" t="str">
            <v>August</v>
          </cell>
          <cell r="D115" t="str">
            <v>August</v>
          </cell>
          <cell r="E115" t="str">
            <v>agosto </v>
          </cell>
          <cell r="F115" t="str">
            <v>Agosto </v>
          </cell>
          <cell r="G115" t="str">
            <v>Agosto </v>
          </cell>
          <cell r="H115" t="str">
            <v>Augustus </v>
          </cell>
          <cell r="I115" t="str">
            <v>August</v>
          </cell>
          <cell r="J115" t="str">
            <v>Αύγουστος</v>
          </cell>
          <cell r="K115" t="str">
            <v>elokuu</v>
          </cell>
          <cell r="L115" t="str">
            <v>Augusti</v>
          </cell>
          <cell r="M115" t="str">
            <v>sierpień</v>
          </cell>
          <cell r="N115" t="str">
            <v>srpen</v>
          </cell>
          <cell r="O115" t="str">
            <v>Augusztus</v>
          </cell>
          <cell r="P115" t="str">
            <v>august</v>
          </cell>
          <cell r="Q115" t="str">
            <v>augusts</v>
          </cell>
          <cell r="R115" t="str">
            <v>rugpjūtis</v>
          </cell>
          <cell r="S115" t="str">
            <v>Awwissu</v>
          </cell>
          <cell r="T115" t="str">
            <v>August</v>
          </cell>
          <cell r="U115" t="str">
            <v>avgust </v>
          </cell>
          <cell r="V115" t="str">
            <v>August</v>
          </cell>
          <cell r="W115" t="str">
            <v>August</v>
          </cell>
        </row>
        <row r="116">
          <cell r="A116">
            <v>12</v>
          </cell>
          <cell r="B116" t="str">
            <v>Novembre / Décembre</v>
          </cell>
          <cell r="C116" t="str">
            <v>November / December</v>
          </cell>
          <cell r="D116" t="str">
            <v>November / Dezember</v>
          </cell>
          <cell r="E116" t="str">
            <v>Novembre / dicembre </v>
          </cell>
          <cell r="F116" t="str">
            <v>Noviembre / Diciembre </v>
          </cell>
          <cell r="G116" t="str">
            <v>Novembro / Dezembro </v>
          </cell>
          <cell r="H116" t="str">
            <v>November / December </v>
          </cell>
          <cell r="I116" t="str">
            <v>November / December</v>
          </cell>
          <cell r="J116" t="str">
            <v>Νοέμβριος / Δεκέμβριος</v>
          </cell>
          <cell r="K116" t="str">
            <v>Marraskuu / joulukuu</v>
          </cell>
          <cell r="L116" t="str">
            <v>November / December</v>
          </cell>
          <cell r="M116" t="str">
            <v>listopad/grudzień</v>
          </cell>
          <cell r="N116" t="str">
            <v>listopad/prosinec</v>
          </cell>
          <cell r="O116" t="str">
            <v>November/December</v>
          </cell>
          <cell r="P116" t="str">
            <v>november/detsember</v>
          </cell>
          <cell r="Q116" t="str">
            <v>novembris/decembris</v>
          </cell>
          <cell r="R116" t="str">
            <v>lapkritis/gruodis</v>
          </cell>
          <cell r="S116" t="str">
            <v>Novembru/Diċembru</v>
          </cell>
          <cell r="T116" t="str">
            <v>November /December</v>
          </cell>
          <cell r="U116" t="str">
            <v>november/december</v>
          </cell>
          <cell r="V116" t="str">
            <v>November / December</v>
          </cell>
          <cell r="W116" t="str">
            <v>November / December</v>
          </cell>
        </row>
        <row r="123">
          <cell r="D123" t="str">
            <v>AT</v>
          </cell>
          <cell r="E123">
            <v>2000</v>
          </cell>
        </row>
        <row r="124">
          <cell r="D124" t="str">
            <v>BE</v>
          </cell>
          <cell r="E124">
            <v>2650</v>
          </cell>
        </row>
        <row r="125">
          <cell r="D125" t="str">
            <v>BG</v>
          </cell>
          <cell r="E125">
            <v>700</v>
          </cell>
        </row>
        <row r="126">
          <cell r="D126" t="str">
            <v>CY</v>
          </cell>
          <cell r="E126">
            <v>60</v>
          </cell>
        </row>
        <row r="127">
          <cell r="D127" t="str">
            <v>CZ</v>
          </cell>
          <cell r="E127">
            <v>1400</v>
          </cell>
        </row>
        <row r="128">
          <cell r="D128" t="str">
            <v>DE</v>
          </cell>
          <cell r="E128">
            <v>13000</v>
          </cell>
        </row>
        <row r="129">
          <cell r="D129" t="str">
            <v>DK</v>
          </cell>
          <cell r="E129">
            <v>1650</v>
          </cell>
        </row>
        <row r="130">
          <cell r="D130" t="str">
            <v>EE</v>
          </cell>
          <cell r="E130">
            <v>250</v>
          </cell>
        </row>
        <row r="131">
          <cell r="D131" t="str">
            <v>ES</v>
          </cell>
          <cell r="E131">
            <v>6600</v>
          </cell>
        </row>
        <row r="132">
          <cell r="D132" t="str">
            <v>FI</v>
          </cell>
          <cell r="E132">
            <v>950</v>
          </cell>
        </row>
        <row r="133">
          <cell r="D133" t="str">
            <v>FR</v>
          </cell>
          <cell r="E133">
            <v>19000</v>
          </cell>
        </row>
        <row r="134">
          <cell r="D134" t="str">
            <v>GR</v>
          </cell>
          <cell r="E134">
            <v>650</v>
          </cell>
        </row>
        <row r="135">
          <cell r="D135" t="str">
            <v>HU</v>
          </cell>
          <cell r="E135">
            <v>720</v>
          </cell>
        </row>
        <row r="136">
          <cell r="D136" t="str">
            <v>IE</v>
          </cell>
          <cell r="E136">
            <v>6200</v>
          </cell>
        </row>
        <row r="137">
          <cell r="D137" t="str">
            <v>IS</v>
          </cell>
        </row>
        <row r="138">
          <cell r="D138" t="str">
            <v>IT</v>
          </cell>
          <cell r="E138">
            <v>6600</v>
          </cell>
        </row>
        <row r="139">
          <cell r="D139" t="str">
            <v>LT</v>
          </cell>
          <cell r="E139">
            <v>800</v>
          </cell>
        </row>
        <row r="140">
          <cell r="D140" t="str">
            <v>LU</v>
          </cell>
          <cell r="E140">
            <v>185</v>
          </cell>
        </row>
        <row r="141">
          <cell r="D141" t="str">
            <v>LV</v>
          </cell>
          <cell r="E141">
            <v>370</v>
          </cell>
        </row>
        <row r="142">
          <cell r="D142" t="str">
            <v>MT</v>
          </cell>
          <cell r="E142">
            <v>18</v>
          </cell>
        </row>
        <row r="143">
          <cell r="D143" t="str">
            <v>NL</v>
          </cell>
          <cell r="E143">
            <v>3750</v>
          </cell>
        </row>
        <row r="144">
          <cell r="D144" t="str">
            <v>PL</v>
          </cell>
          <cell r="E144">
            <v>5200</v>
          </cell>
        </row>
        <row r="145">
          <cell r="D145" t="str">
            <v>PT</v>
          </cell>
          <cell r="E145">
            <v>1400</v>
          </cell>
        </row>
        <row r="146">
          <cell r="D146" t="str">
            <v>RO</v>
          </cell>
          <cell r="E146">
            <v>2800</v>
          </cell>
        </row>
        <row r="147">
          <cell r="D147" t="str">
            <v>SE</v>
          </cell>
          <cell r="E147">
            <v>1550</v>
          </cell>
        </row>
        <row r="148">
          <cell r="D148" t="str">
            <v>SI</v>
          </cell>
          <cell r="E148">
            <v>450</v>
          </cell>
        </row>
        <row r="149">
          <cell r="D149" t="str">
            <v>SK</v>
          </cell>
          <cell r="E149">
            <v>550</v>
          </cell>
        </row>
        <row r="150">
          <cell r="D150" t="str">
            <v>TR</v>
          </cell>
          <cell r="E150">
            <v>9800</v>
          </cell>
        </row>
        <row r="151">
          <cell r="D151" t="str">
            <v>UK</v>
          </cell>
          <cell r="E151">
            <v>10500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ictionary"/>
      <sheetName val="Countries"/>
      <sheetName val="Regions"/>
    </sheetNames>
    <sheetDataSet>
      <sheetData sheetId="1">
        <row r="1">
          <cell r="B1" t="str">
            <v>Български (bg)</v>
          </cell>
          <cell r="C1" t="str">
            <v>cestina (cs)</v>
          </cell>
          <cell r="D1" t="str">
            <v>dansk (da)</v>
          </cell>
          <cell r="E1" t="str">
            <v>Deutsch (de)</v>
          </cell>
          <cell r="F1" t="str">
            <v>eesti keel (et)</v>
          </cell>
          <cell r="G1" t="str">
            <v>ελληνικά (el)</v>
          </cell>
          <cell r="H1" t="str">
            <v>English (en)</v>
          </cell>
          <cell r="I1" t="str">
            <v>español (es)</v>
          </cell>
          <cell r="J1" t="str">
            <v>français (fr)</v>
          </cell>
          <cell r="K1" t="str">
            <v>Gaeilge (ga)</v>
          </cell>
          <cell r="L1" t="str">
            <v>italiano (it)</v>
          </cell>
          <cell r="M1" t="str">
            <v>latviesu valoda (lv)</v>
          </cell>
          <cell r="N1" t="str">
            <v>lietuviu kalba (lt)</v>
          </cell>
          <cell r="O1" t="str">
            <v>magyar (hu)</v>
          </cell>
          <cell r="P1" t="str">
            <v>Malti (mt)</v>
          </cell>
          <cell r="Q1" t="str">
            <v>Nederlands (nl)</v>
          </cell>
          <cell r="R1" t="str">
            <v>polski (pl)</v>
          </cell>
          <cell r="S1" t="str">
            <v>português (pt)</v>
          </cell>
          <cell r="T1" t="str">
            <v>româna (ro)</v>
          </cell>
          <cell r="U1" t="str">
            <v>slovencina (sk)</v>
          </cell>
          <cell r="V1" t="str">
            <v>slovenscina (sl)</v>
          </cell>
          <cell r="W1" t="str">
            <v>suomi (fi)</v>
          </cell>
          <cell r="X1" t="str">
            <v>svenska (sv)</v>
          </cell>
        </row>
        <row r="3">
          <cell r="A3" t="str">
            <v>TITLE</v>
          </cell>
        </row>
        <row r="4">
          <cell r="A4" t="str">
            <v>SUBTITLE1</v>
          </cell>
        </row>
        <row r="5">
          <cell r="A5" t="str">
            <v>SUBTITLE2</v>
          </cell>
        </row>
        <row r="9">
          <cell r="A9" t="str">
            <v>pc0000</v>
          </cell>
        </row>
        <row r="10">
          <cell r="A10" t="str">
            <v>pc1000</v>
          </cell>
        </row>
        <row r="11">
          <cell r="A11" t="str">
            <v>pc1100</v>
          </cell>
        </row>
        <row r="12">
          <cell r="A12" t="str">
            <v>pc1200</v>
          </cell>
        </row>
        <row r="13">
          <cell r="A13" t="str">
            <v>pc1210</v>
          </cell>
        </row>
        <row r="14">
          <cell r="A14" t="str">
            <v>pc1220</v>
          </cell>
        </row>
        <row r="15">
          <cell r="A15" t="str">
            <v>pc2000</v>
          </cell>
        </row>
        <row r="16">
          <cell r="A16" t="str">
            <v>pc2100</v>
          </cell>
        </row>
        <row r="17">
          <cell r="A17" t="str">
            <v>pc2200</v>
          </cell>
        </row>
        <row r="18">
          <cell r="A18" t="str">
            <v>pc2210</v>
          </cell>
        </row>
        <row r="19">
          <cell r="A19" t="str">
            <v>pc2220</v>
          </cell>
        </row>
        <row r="20">
          <cell r="A20" t="str">
            <v>pc3000</v>
          </cell>
        </row>
        <row r="21">
          <cell r="A21" t="str">
            <v>pc3100</v>
          </cell>
        </row>
        <row r="22">
          <cell r="A22" t="str">
            <v>pc3200</v>
          </cell>
        </row>
        <row r="23">
          <cell r="A23" t="str">
            <v>pc3210</v>
          </cell>
        </row>
        <row r="24">
          <cell r="A24" t="str">
            <v>pc3211</v>
          </cell>
        </row>
        <row r="25">
          <cell r="A25" t="str">
            <v>pc3212</v>
          </cell>
        </row>
        <row r="26">
          <cell r="A26" t="str">
            <v>pc3220</v>
          </cell>
        </row>
        <row r="27">
          <cell r="A27" t="str">
            <v>pc3221</v>
          </cell>
        </row>
        <row r="28">
          <cell r="A28" t="str">
            <v>pc3222</v>
          </cell>
        </row>
        <row r="29">
          <cell r="A29" t="str">
            <v>pc4000</v>
          </cell>
        </row>
        <row r="30">
          <cell r="A30" t="str">
            <v>pp0000</v>
          </cell>
        </row>
        <row r="31">
          <cell r="A31" t="str">
            <v>pp1000</v>
          </cell>
        </row>
        <row r="32">
          <cell r="A32" t="str">
            <v>pp2000</v>
          </cell>
        </row>
        <row r="33">
          <cell r="A33" t="str">
            <v>pp3000</v>
          </cell>
        </row>
        <row r="34">
          <cell r="A34" t="str">
            <v>pp3100</v>
          </cell>
        </row>
        <row r="35">
          <cell r="A35" t="str">
            <v>pp3200</v>
          </cell>
        </row>
        <row r="36">
          <cell r="A36" t="str">
            <v>pp3300</v>
          </cell>
        </row>
        <row r="37">
          <cell r="A37" t="str">
            <v>pp4000</v>
          </cell>
        </row>
        <row r="38">
          <cell r="A38" t="str">
            <v>pp4100</v>
          </cell>
        </row>
        <row r="39">
          <cell r="A39" t="str">
            <v>pp4200</v>
          </cell>
        </row>
        <row r="40">
          <cell r="A40" t="str">
            <v>pp4210</v>
          </cell>
        </row>
        <row r="41">
          <cell r="A41" t="str">
            <v>pp4211</v>
          </cell>
        </row>
        <row r="42">
          <cell r="A42" t="str">
            <v>pp4220</v>
          </cell>
        </row>
        <row r="43">
          <cell r="A43" t="str">
            <v>pp4221</v>
          </cell>
        </row>
        <row r="44">
          <cell r="A44" t="str">
            <v>ps0000</v>
          </cell>
        </row>
        <row r="45">
          <cell r="A45" t="str">
            <v>pg0000</v>
          </cell>
        </row>
      </sheetData>
      <sheetData sheetId="2">
        <row r="1">
          <cell r="A1" t="str">
            <v>?</v>
          </cell>
          <cell r="B1" t="str">
            <v>AT</v>
          </cell>
          <cell r="C1" t="str">
            <v>BE</v>
          </cell>
          <cell r="D1" t="str">
            <v>BG</v>
          </cell>
          <cell r="E1" t="str">
            <v>CY</v>
          </cell>
          <cell r="F1" t="str">
            <v>CZ</v>
          </cell>
          <cell r="G1" t="str">
            <v>DE</v>
          </cell>
          <cell r="H1" t="str">
            <v>DK</v>
          </cell>
          <cell r="I1" t="str">
            <v>EE</v>
          </cell>
          <cell r="J1" t="str">
            <v>ES</v>
          </cell>
          <cell r="K1" t="str">
            <v>FI</v>
          </cell>
          <cell r="L1" t="str">
            <v>FR</v>
          </cell>
          <cell r="M1" t="str">
            <v>GR</v>
          </cell>
          <cell r="N1" t="str">
            <v>HU</v>
          </cell>
          <cell r="O1" t="str">
            <v>IE</v>
          </cell>
          <cell r="P1" t="str">
            <v>IT</v>
          </cell>
          <cell r="Q1" t="str">
            <v>LT</v>
          </cell>
          <cell r="R1" t="str">
            <v>LU</v>
          </cell>
          <cell r="S1" t="str">
            <v>LV</v>
          </cell>
          <cell r="T1" t="str">
            <v>MT</v>
          </cell>
          <cell r="U1" t="str">
            <v>NL</v>
          </cell>
          <cell r="V1" t="str">
            <v>PL</v>
          </cell>
          <cell r="W1" t="str">
            <v>PT</v>
          </cell>
          <cell r="X1" t="str">
            <v>RO</v>
          </cell>
          <cell r="Y1" t="str">
            <v>SE</v>
          </cell>
          <cell r="Z1" t="str">
            <v>SI</v>
          </cell>
          <cell r="AA1" t="str">
            <v>SK</v>
          </cell>
          <cell r="AB1" t="str">
            <v>UK</v>
          </cell>
        </row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  <row r="11">
          <cell r="A11" t="str">
            <v>10</v>
          </cell>
        </row>
        <row r="12">
          <cell r="A12" t="str">
            <v>11</v>
          </cell>
        </row>
        <row r="13">
          <cell r="A13" t="str">
            <v>12</v>
          </cell>
        </row>
        <row r="14">
          <cell r="A14" t="str">
            <v>13</v>
          </cell>
        </row>
        <row r="15">
          <cell r="A15" t="str">
            <v>14</v>
          </cell>
        </row>
        <row r="16">
          <cell r="A16" t="str">
            <v>15</v>
          </cell>
        </row>
        <row r="17">
          <cell r="A17" t="str">
            <v>16</v>
          </cell>
        </row>
        <row r="18">
          <cell r="A18" t="str">
            <v>17</v>
          </cell>
        </row>
        <row r="19">
          <cell r="A19" t="str">
            <v>18</v>
          </cell>
        </row>
        <row r="20">
          <cell r="A20" t="str">
            <v>19</v>
          </cell>
        </row>
        <row r="21">
          <cell r="A21" t="str">
            <v>20</v>
          </cell>
        </row>
        <row r="22">
          <cell r="A22" t="str">
            <v>21</v>
          </cell>
        </row>
        <row r="23">
          <cell r="A23" t="str">
            <v>22</v>
          </cell>
        </row>
        <row r="24">
          <cell r="A24" t="str">
            <v>23</v>
          </cell>
        </row>
        <row r="25">
          <cell r="A25" t="str">
            <v>24</v>
          </cell>
        </row>
        <row r="26">
          <cell r="A26" t="str">
            <v>25</v>
          </cell>
        </row>
        <row r="27">
          <cell r="A27" t="str">
            <v>26</v>
          </cell>
        </row>
        <row r="28">
          <cell r="A28" t="str">
            <v>27</v>
          </cell>
        </row>
        <row r="29">
          <cell r="A29" t="str">
            <v>28</v>
          </cell>
        </row>
        <row r="30">
          <cell r="A30" t="str">
            <v>29</v>
          </cell>
        </row>
        <row r="31">
          <cell r="A31" t="str">
            <v>30</v>
          </cell>
        </row>
        <row r="32">
          <cell r="A32" t="str">
            <v>31</v>
          </cell>
        </row>
        <row r="33">
          <cell r="A33" t="str">
            <v>32</v>
          </cell>
        </row>
        <row r="34">
          <cell r="A34" t="str">
            <v>33</v>
          </cell>
        </row>
        <row r="35">
          <cell r="A35" t="str">
            <v>34</v>
          </cell>
        </row>
        <row r="36">
          <cell r="A36" t="str">
            <v>35</v>
          </cell>
        </row>
        <row r="37">
          <cell r="A37" t="str">
            <v>36</v>
          </cell>
        </row>
        <row r="38">
          <cell r="A38" t="str">
            <v>37</v>
          </cell>
        </row>
        <row r="39">
          <cell r="A39" t="str">
            <v>38</v>
          </cell>
        </row>
        <row r="40">
          <cell r="A40" t="str">
            <v>39</v>
          </cell>
        </row>
        <row r="41">
          <cell r="A41" t="str">
            <v>40</v>
          </cell>
        </row>
        <row r="42">
          <cell r="A42" t="str">
            <v>41</v>
          </cell>
        </row>
        <row r="43">
          <cell r="A43" t="str">
            <v>42</v>
          </cell>
        </row>
        <row r="44">
          <cell r="A44" t="str">
            <v>43</v>
          </cell>
        </row>
        <row r="45">
          <cell r="A45" t="str">
            <v>44</v>
          </cell>
        </row>
        <row r="46">
          <cell r="A46" t="str">
            <v>45</v>
          </cell>
        </row>
        <row r="47">
          <cell r="A47" t="str">
            <v>46</v>
          </cell>
        </row>
        <row r="48">
          <cell r="A48" t="str">
            <v>47</v>
          </cell>
        </row>
        <row r="49">
          <cell r="A49" t="str">
            <v>48</v>
          </cell>
        </row>
        <row r="50">
          <cell r="A50" t="str">
            <v>49</v>
          </cell>
        </row>
        <row r="51">
          <cell r="A51" t="str">
            <v>50</v>
          </cell>
        </row>
        <row r="52">
          <cell r="A52" t="str">
            <v>51</v>
          </cell>
        </row>
        <row r="53">
          <cell r="A53" t="str">
            <v>52</v>
          </cell>
        </row>
        <row r="54">
          <cell r="A54" t="str">
            <v>53</v>
          </cell>
        </row>
        <row r="55">
          <cell r="A55" t="str">
            <v>54</v>
          </cell>
        </row>
        <row r="56">
          <cell r="A56" t="str">
            <v>55</v>
          </cell>
        </row>
        <row r="57">
          <cell r="A57" t="str">
            <v>56</v>
          </cell>
        </row>
        <row r="58">
          <cell r="A58" t="str">
            <v>57</v>
          </cell>
        </row>
        <row r="59">
          <cell r="A59" t="str">
            <v>58</v>
          </cell>
        </row>
        <row r="60">
          <cell r="A60" t="str">
            <v>59</v>
          </cell>
        </row>
        <row r="61">
          <cell r="A61" t="str">
            <v>60</v>
          </cell>
        </row>
      </sheetData>
      <sheetData sheetId="3">
        <row r="2">
          <cell r="A2" t="str">
            <v>AT</v>
          </cell>
          <cell r="B2" t="str">
            <v>ÖSTERREICH</v>
          </cell>
        </row>
        <row r="3">
          <cell r="A3" t="str">
            <v>AT1</v>
          </cell>
          <cell r="B3" t="str">
            <v>OSTÖSTERREICH</v>
          </cell>
        </row>
        <row r="4">
          <cell r="A4" t="str">
            <v>AT11</v>
          </cell>
          <cell r="B4" t="str">
            <v>Burgenland (A)</v>
          </cell>
        </row>
        <row r="5">
          <cell r="A5" t="str">
            <v>AT12</v>
          </cell>
          <cell r="B5" t="str">
            <v>Niederösterreich</v>
          </cell>
        </row>
        <row r="6">
          <cell r="A6" t="str">
            <v>AT13</v>
          </cell>
          <cell r="B6" t="str">
            <v>Wien</v>
          </cell>
        </row>
        <row r="7">
          <cell r="A7" t="str">
            <v>AT2</v>
          </cell>
          <cell r="B7" t="str">
            <v>SÜDÖSTERREICH</v>
          </cell>
        </row>
        <row r="8">
          <cell r="A8" t="str">
            <v>AT21</v>
          </cell>
          <cell r="B8" t="str">
            <v>Kärnten</v>
          </cell>
        </row>
        <row r="9">
          <cell r="A9" t="str">
            <v>AT22</v>
          </cell>
          <cell r="B9" t="str">
            <v>Steiermark</v>
          </cell>
        </row>
        <row r="10">
          <cell r="A10" t="str">
            <v>AT3</v>
          </cell>
          <cell r="B10" t="str">
            <v>WESTÖSTERREICH</v>
          </cell>
        </row>
        <row r="11">
          <cell r="A11" t="str">
            <v>AT31</v>
          </cell>
          <cell r="B11" t="str">
            <v>Oberösterreich</v>
          </cell>
        </row>
        <row r="12">
          <cell r="A12" t="str">
            <v>AT32</v>
          </cell>
          <cell r="B12" t="str">
            <v>Salzburg</v>
          </cell>
        </row>
        <row r="13">
          <cell r="A13" t="str">
            <v>AT33</v>
          </cell>
          <cell r="B13" t="str">
            <v>Tirol</v>
          </cell>
        </row>
        <row r="14">
          <cell r="A14" t="str">
            <v>AT34</v>
          </cell>
          <cell r="B14" t="str">
            <v>Vorarlberg</v>
          </cell>
        </row>
        <row r="15">
          <cell r="A15" t="str">
            <v>BE</v>
          </cell>
          <cell r="B15" t="str">
            <v>BELGIQUE-BELGIË </v>
          </cell>
        </row>
        <row r="16">
          <cell r="A16" t="str">
            <v>BE1</v>
          </cell>
          <cell r="B16" t="str">
            <v>RÉGION DE BRUXELLES-CAPITALE / BRUSSELS HOOFDSTEDELIJK GEWEST</v>
          </cell>
        </row>
        <row r="17">
          <cell r="A17" t="str">
            <v>BE10</v>
          </cell>
          <cell r="B17" t="str">
            <v>Région de Bruxelles-Capitale / Brussels Hoofdstedelijk Gewest</v>
          </cell>
        </row>
        <row r="18">
          <cell r="A18" t="str">
            <v>BE2</v>
          </cell>
          <cell r="B18" t="str">
            <v>VLAAMS GEWEST</v>
          </cell>
        </row>
        <row r="19">
          <cell r="A19" t="str">
            <v>BE21</v>
          </cell>
          <cell r="B19" t="str">
            <v>Prov. Antwerpen</v>
          </cell>
        </row>
        <row r="20">
          <cell r="A20" t="str">
            <v>BE22</v>
          </cell>
          <cell r="B20" t="str">
            <v>Prov. Limburg (B)</v>
          </cell>
        </row>
        <row r="21">
          <cell r="A21" t="str">
            <v>BE23</v>
          </cell>
          <cell r="B21" t="str">
            <v>Prov. Oost-Vlaanderen</v>
          </cell>
        </row>
        <row r="22">
          <cell r="A22" t="str">
            <v>BE24</v>
          </cell>
          <cell r="B22" t="str">
            <v>Prov. Vlaams-Brabant</v>
          </cell>
        </row>
        <row r="23">
          <cell r="A23" t="str">
            <v>BE25</v>
          </cell>
          <cell r="B23" t="str">
            <v>Prov. West-Vlaanderen</v>
          </cell>
        </row>
        <row r="24">
          <cell r="A24" t="str">
            <v>BE3</v>
          </cell>
          <cell r="B24" t="str">
            <v>RÉGION WALLONNE</v>
          </cell>
        </row>
        <row r="25">
          <cell r="A25" t="str">
            <v>BE31</v>
          </cell>
          <cell r="B25" t="str">
            <v>Prov. Brabant Wallon</v>
          </cell>
        </row>
        <row r="26">
          <cell r="A26" t="str">
            <v>BE32</v>
          </cell>
          <cell r="B26" t="str">
            <v>Prov. Hainaut</v>
          </cell>
        </row>
        <row r="27">
          <cell r="A27" t="str">
            <v>BE33</v>
          </cell>
          <cell r="B27" t="str">
            <v>Prov. Liège</v>
          </cell>
        </row>
        <row r="28">
          <cell r="A28" t="str">
            <v>BE34</v>
          </cell>
          <cell r="B28" t="str">
            <v>Prov. Luxembourg (B)</v>
          </cell>
        </row>
        <row r="29">
          <cell r="A29" t="str">
            <v>BE35</v>
          </cell>
          <cell r="B29" t="str">
            <v>Prov. Namur</v>
          </cell>
        </row>
        <row r="30">
          <cell r="A30" t="str">
            <v>BG</v>
          </cell>
          <cell r="B30" t="str">
            <v>BULGARIA</v>
          </cell>
        </row>
        <row r="31">
          <cell r="A31" t="str">
            <v>BG3</v>
          </cell>
          <cell r="B31" t="str">
            <v>SEVERNA I IZTOCHNA BULGARIA</v>
          </cell>
        </row>
        <row r="32">
          <cell r="A32" t="str">
            <v>BG31</v>
          </cell>
          <cell r="B32" t="str">
            <v>Severozapaden</v>
          </cell>
        </row>
        <row r="33">
          <cell r="A33" t="str">
            <v>BG32</v>
          </cell>
          <cell r="B33" t="str">
            <v>Severen tsentralen</v>
          </cell>
        </row>
        <row r="34">
          <cell r="A34" t="str">
            <v>BG33</v>
          </cell>
          <cell r="B34" t="str">
            <v>Severoiztochen</v>
          </cell>
        </row>
        <row r="35">
          <cell r="A35" t="str">
            <v>BG34</v>
          </cell>
          <cell r="B35" t="str">
            <v>Yugoiztochen</v>
          </cell>
        </row>
        <row r="36">
          <cell r="A36" t="str">
            <v>BG4</v>
          </cell>
          <cell r="B36" t="str">
            <v>YUGOZAPADNA I YUZHNA CENTRALNA BULGARIA</v>
          </cell>
        </row>
        <row r="37">
          <cell r="A37" t="str">
            <v>BG41</v>
          </cell>
          <cell r="B37" t="str">
            <v>Yugozapaden</v>
          </cell>
        </row>
        <row r="38">
          <cell r="A38" t="str">
            <v>BG42</v>
          </cell>
          <cell r="B38" t="str">
            <v>Yuzhen tsentralen</v>
          </cell>
        </row>
        <row r="39">
          <cell r="A39" t="str">
            <v>CY</v>
          </cell>
          <cell r="B39" t="str">
            <v>ΚΥΠΡΟΣ / CYPRUS</v>
          </cell>
        </row>
        <row r="40">
          <cell r="A40" t="str">
            <v>CY0</v>
          </cell>
          <cell r="B40" t="str">
            <v>ΚΥΠΡΟΣ / CYPRUS</v>
          </cell>
        </row>
        <row r="41">
          <cell r="A41" t="str">
            <v>CY00</v>
          </cell>
          <cell r="B41" t="str">
            <v>Κύπρος / Cyprus</v>
          </cell>
        </row>
        <row r="42">
          <cell r="A42" t="str">
            <v>CZ</v>
          </cell>
          <cell r="B42" t="str">
            <v>ČESKÁ REPUBLIKA</v>
          </cell>
        </row>
        <row r="43">
          <cell r="A43" t="str">
            <v>CZ0</v>
          </cell>
          <cell r="B43" t="str">
            <v>ČESKÁ REPUBLIKA</v>
          </cell>
        </row>
        <row r="44">
          <cell r="A44" t="str">
            <v>CZ01</v>
          </cell>
          <cell r="B44" t="str">
            <v>Praha</v>
          </cell>
        </row>
        <row r="45">
          <cell r="A45" t="str">
            <v>CZ02</v>
          </cell>
          <cell r="B45" t="str">
            <v>Střední Čechy</v>
          </cell>
        </row>
        <row r="46">
          <cell r="A46" t="str">
            <v>CZ03</v>
          </cell>
          <cell r="B46" t="str">
            <v>Jihozápad</v>
          </cell>
        </row>
        <row r="47">
          <cell r="A47" t="str">
            <v>CZ04</v>
          </cell>
          <cell r="B47" t="str">
            <v>Severozápad</v>
          </cell>
        </row>
        <row r="48">
          <cell r="A48" t="str">
            <v>CZ05</v>
          </cell>
          <cell r="B48" t="str">
            <v>Severovýchod</v>
          </cell>
        </row>
        <row r="49">
          <cell r="A49" t="str">
            <v>CZ06</v>
          </cell>
          <cell r="B49" t="str">
            <v>Jihovýchod</v>
          </cell>
        </row>
        <row r="50">
          <cell r="A50" t="str">
            <v>CZ07</v>
          </cell>
          <cell r="B50" t="str">
            <v>Střední Morava</v>
          </cell>
        </row>
        <row r="51">
          <cell r="A51" t="str">
            <v>CZ08</v>
          </cell>
          <cell r="B51" t="str">
            <v>Moravskoslezsko</v>
          </cell>
        </row>
        <row r="52">
          <cell r="A52" t="str">
            <v>DE</v>
          </cell>
          <cell r="B52" t="str">
            <v>DEUTSCHLAND </v>
          </cell>
        </row>
        <row r="53">
          <cell r="A53" t="str">
            <v>DE1</v>
          </cell>
          <cell r="B53" t="str">
            <v>BADEN-WÜRTTEMBERG</v>
          </cell>
        </row>
        <row r="54">
          <cell r="A54" t="str">
            <v>DE11</v>
          </cell>
          <cell r="B54" t="str">
            <v>Stuttgart</v>
          </cell>
        </row>
        <row r="55">
          <cell r="A55" t="str">
            <v>DE12</v>
          </cell>
          <cell r="B55" t="str">
            <v>Karlsruhe</v>
          </cell>
        </row>
        <row r="56">
          <cell r="A56" t="str">
            <v>DE13</v>
          </cell>
          <cell r="B56" t="str">
            <v>Freiburg</v>
          </cell>
        </row>
        <row r="57">
          <cell r="A57" t="str">
            <v>DE14</v>
          </cell>
          <cell r="B57" t="str">
            <v>Tübingen</v>
          </cell>
        </row>
        <row r="58">
          <cell r="A58" t="str">
            <v>DE2</v>
          </cell>
          <cell r="B58" t="str">
            <v>BAYERN</v>
          </cell>
        </row>
        <row r="59">
          <cell r="A59" t="str">
            <v>DE21</v>
          </cell>
          <cell r="B59" t="str">
            <v>Oberbayern</v>
          </cell>
        </row>
        <row r="60">
          <cell r="A60" t="str">
            <v>DE22</v>
          </cell>
          <cell r="B60" t="str">
            <v>Niederbayern</v>
          </cell>
        </row>
        <row r="61">
          <cell r="A61" t="str">
            <v>DE23</v>
          </cell>
          <cell r="B61" t="str">
            <v>Oberpfalz</v>
          </cell>
        </row>
        <row r="62">
          <cell r="A62" t="str">
            <v>DE24</v>
          </cell>
          <cell r="B62" t="str">
            <v>Oberfranken</v>
          </cell>
        </row>
        <row r="63">
          <cell r="A63" t="str">
            <v>DE25</v>
          </cell>
          <cell r="B63" t="str">
            <v>Mittelfranken</v>
          </cell>
        </row>
        <row r="64">
          <cell r="A64" t="str">
            <v>DE26</v>
          </cell>
          <cell r="B64" t="str">
            <v>Unterfranken</v>
          </cell>
        </row>
        <row r="65">
          <cell r="A65" t="str">
            <v>DE27</v>
          </cell>
          <cell r="B65" t="str">
            <v>Schwaben</v>
          </cell>
        </row>
        <row r="66">
          <cell r="A66" t="str">
            <v>DE3</v>
          </cell>
          <cell r="B66" t="str">
            <v>BERLIN</v>
          </cell>
        </row>
        <row r="67">
          <cell r="A67" t="str">
            <v>DE30</v>
          </cell>
          <cell r="B67" t="str">
            <v>BERLIN</v>
          </cell>
        </row>
        <row r="68">
          <cell r="A68" t="str">
            <v>DE4</v>
          </cell>
          <cell r="B68" t="str">
            <v>BRANDENBURG</v>
          </cell>
        </row>
        <row r="69">
          <cell r="A69" t="str">
            <v>DE41</v>
          </cell>
          <cell r="B69" t="str">
            <v>Brandenburg-Nordost</v>
          </cell>
        </row>
        <row r="70">
          <cell r="A70" t="str">
            <v>DE42</v>
          </cell>
          <cell r="B70" t="str">
            <v>Brandenburg-Südwest</v>
          </cell>
        </row>
        <row r="71">
          <cell r="A71" t="str">
            <v>DE5</v>
          </cell>
          <cell r="B71" t="str">
            <v>BREMEN</v>
          </cell>
        </row>
        <row r="72">
          <cell r="A72" t="str">
            <v>DE50</v>
          </cell>
          <cell r="B72" t="str">
            <v>BREMEN</v>
          </cell>
        </row>
        <row r="73">
          <cell r="A73" t="str">
            <v>DE6</v>
          </cell>
          <cell r="B73" t="str">
            <v>HAMBURG</v>
          </cell>
        </row>
        <row r="74">
          <cell r="A74" t="str">
            <v>DE60</v>
          </cell>
          <cell r="B74" t="str">
            <v>HAMBURG</v>
          </cell>
        </row>
        <row r="75">
          <cell r="A75" t="str">
            <v>DE7</v>
          </cell>
          <cell r="B75" t="str">
            <v>HESSEN</v>
          </cell>
        </row>
        <row r="76">
          <cell r="A76" t="str">
            <v>DE71</v>
          </cell>
          <cell r="B76" t="str">
            <v>Darmstadt</v>
          </cell>
        </row>
        <row r="77">
          <cell r="A77" t="str">
            <v>DE72</v>
          </cell>
          <cell r="B77" t="str">
            <v>Gießen</v>
          </cell>
        </row>
        <row r="78">
          <cell r="A78" t="str">
            <v>DE73</v>
          </cell>
          <cell r="B78" t="str">
            <v>Kassel</v>
          </cell>
        </row>
        <row r="79">
          <cell r="A79" t="str">
            <v>DE8</v>
          </cell>
          <cell r="B79" t="str">
            <v>MECKLENBURG-VORPOMMERN</v>
          </cell>
        </row>
        <row r="80">
          <cell r="A80" t="str">
            <v>DE80</v>
          </cell>
          <cell r="B80" t="str">
            <v>MECKLENBURG-VORPOMMERN</v>
          </cell>
        </row>
        <row r="81">
          <cell r="A81" t="str">
            <v>DE9</v>
          </cell>
          <cell r="B81" t="str">
            <v>NIEDERSACHSEN</v>
          </cell>
        </row>
        <row r="82">
          <cell r="A82" t="str">
            <v>DE91</v>
          </cell>
          <cell r="B82" t="str">
            <v>Braunschweig</v>
          </cell>
        </row>
        <row r="83">
          <cell r="A83" t="str">
            <v>DE92</v>
          </cell>
          <cell r="B83" t="str">
            <v>Hannover</v>
          </cell>
        </row>
        <row r="84">
          <cell r="A84" t="str">
            <v>DE93</v>
          </cell>
          <cell r="B84" t="str">
            <v>Lüneburg</v>
          </cell>
        </row>
        <row r="85">
          <cell r="A85" t="str">
            <v>DE94</v>
          </cell>
          <cell r="B85" t="str">
            <v>Weser-Ems</v>
          </cell>
        </row>
        <row r="86">
          <cell r="A86" t="str">
            <v>DEA</v>
          </cell>
          <cell r="B86" t="str">
            <v>NORDRHEIN-WESTFALEN</v>
          </cell>
        </row>
        <row r="87">
          <cell r="A87" t="str">
            <v>DEA1</v>
          </cell>
          <cell r="B87" t="str">
            <v>Düsseldorf</v>
          </cell>
        </row>
        <row r="88">
          <cell r="A88" t="str">
            <v>DEA2</v>
          </cell>
          <cell r="B88" t="str">
            <v>Köln</v>
          </cell>
        </row>
        <row r="89">
          <cell r="A89" t="str">
            <v>DEA3</v>
          </cell>
          <cell r="B89" t="str">
            <v>Münster</v>
          </cell>
        </row>
        <row r="90">
          <cell r="A90" t="str">
            <v>DEA4</v>
          </cell>
          <cell r="B90" t="str">
            <v>Detmold</v>
          </cell>
        </row>
        <row r="91">
          <cell r="A91" t="str">
            <v>DEA5</v>
          </cell>
          <cell r="B91" t="str">
            <v>Arnsberg</v>
          </cell>
        </row>
        <row r="92">
          <cell r="A92" t="str">
            <v>DEB</v>
          </cell>
          <cell r="B92" t="str">
            <v>RHEINLAND-PFALZ</v>
          </cell>
        </row>
        <row r="93">
          <cell r="A93" t="str">
            <v>DEB1</v>
          </cell>
          <cell r="B93" t="str">
            <v>Koblenz</v>
          </cell>
        </row>
        <row r="94">
          <cell r="A94" t="str">
            <v>DEB2</v>
          </cell>
          <cell r="B94" t="str">
            <v>Trier</v>
          </cell>
        </row>
        <row r="95">
          <cell r="A95" t="str">
            <v>DEB3</v>
          </cell>
          <cell r="B95" t="str">
            <v>Rheinhessen-Pfalz</v>
          </cell>
        </row>
        <row r="96">
          <cell r="A96" t="str">
            <v>DEC</v>
          </cell>
          <cell r="B96" t="str">
            <v>SAARLAND</v>
          </cell>
        </row>
        <row r="97">
          <cell r="A97" t="str">
            <v>DEC0</v>
          </cell>
          <cell r="B97" t="str">
            <v>SAARLAND</v>
          </cell>
        </row>
        <row r="98">
          <cell r="A98" t="str">
            <v>DED</v>
          </cell>
          <cell r="B98" t="str">
            <v>SACHSEN</v>
          </cell>
        </row>
        <row r="99">
          <cell r="A99" t="str">
            <v>DED1</v>
          </cell>
          <cell r="B99" t="str">
            <v>Chemnitz</v>
          </cell>
        </row>
        <row r="100">
          <cell r="A100" t="str">
            <v>DED2</v>
          </cell>
          <cell r="B100" t="str">
            <v>Dresden</v>
          </cell>
        </row>
        <row r="101">
          <cell r="A101" t="str">
            <v>DED3</v>
          </cell>
          <cell r="B101" t="str">
            <v>Leipzig</v>
          </cell>
        </row>
        <row r="102">
          <cell r="A102" t="str">
            <v>DEE</v>
          </cell>
          <cell r="B102" t="str">
            <v>SACHSEN-ANHALT</v>
          </cell>
        </row>
        <row r="103">
          <cell r="A103" t="str">
            <v>DEE0</v>
          </cell>
          <cell r="B103" t="str">
            <v>SACHSEN-ANHALT</v>
          </cell>
        </row>
        <row r="104">
          <cell r="A104" t="str">
            <v>DEE1</v>
          </cell>
          <cell r="B104" t="str">
            <v>Dessau</v>
          </cell>
        </row>
        <row r="105">
          <cell r="A105" t="str">
            <v>DEE2</v>
          </cell>
          <cell r="B105" t="str">
            <v>Halle</v>
          </cell>
        </row>
        <row r="106">
          <cell r="A106" t="str">
            <v>DEE3</v>
          </cell>
          <cell r="B106" t="str">
            <v>Magdeburg</v>
          </cell>
        </row>
        <row r="107">
          <cell r="A107" t="str">
            <v>DEF</v>
          </cell>
          <cell r="B107" t="str">
            <v>SCHLESWIG-HOLSTEIN</v>
          </cell>
        </row>
        <row r="108">
          <cell r="A108" t="str">
            <v>DEF0</v>
          </cell>
          <cell r="B108" t="str">
            <v>SCHLESWIG-HOLSTEIN</v>
          </cell>
        </row>
        <row r="109">
          <cell r="A109" t="str">
            <v>DEG</v>
          </cell>
          <cell r="B109" t="str">
            <v>THÜRINGEN</v>
          </cell>
        </row>
        <row r="110">
          <cell r="A110" t="str">
            <v>DEG0</v>
          </cell>
          <cell r="B110" t="str">
            <v>THÜRINGEN</v>
          </cell>
        </row>
        <row r="111">
          <cell r="A111" t="str">
            <v>DEZ</v>
          </cell>
          <cell r="B111" t="str">
            <v>EXTRA-REGIO</v>
          </cell>
        </row>
        <row r="112">
          <cell r="A112" t="str">
            <v>DK</v>
          </cell>
          <cell r="B112" t="str">
            <v>DANMARK</v>
          </cell>
        </row>
        <row r="113">
          <cell r="A113" t="str">
            <v>DK0</v>
          </cell>
          <cell r="B113" t="str">
            <v>DANMARK</v>
          </cell>
        </row>
        <row r="114">
          <cell r="A114" t="str">
            <v>DK01</v>
          </cell>
          <cell r="B114" t="str">
            <v>Hovedstaden</v>
          </cell>
        </row>
        <row r="115">
          <cell r="A115" t="str">
            <v>DK02</v>
          </cell>
          <cell r="B115" t="str">
            <v>Sjælland</v>
          </cell>
        </row>
        <row r="116">
          <cell r="A116" t="str">
            <v>DK03</v>
          </cell>
          <cell r="B116" t="str">
            <v>Syddanmark</v>
          </cell>
        </row>
        <row r="117">
          <cell r="A117" t="str">
            <v>DK04</v>
          </cell>
          <cell r="B117" t="str">
            <v>Midtjylland</v>
          </cell>
        </row>
        <row r="118">
          <cell r="A118" t="str">
            <v>DK05</v>
          </cell>
          <cell r="B118" t="str">
            <v>Nordjylland</v>
          </cell>
        </row>
        <row r="119">
          <cell r="A119" t="str">
            <v>EE</v>
          </cell>
          <cell r="B119" t="str">
            <v>EESTI</v>
          </cell>
        </row>
        <row r="120">
          <cell r="A120" t="str">
            <v>EE0</v>
          </cell>
          <cell r="B120" t="str">
            <v>EESTI</v>
          </cell>
        </row>
        <row r="121">
          <cell r="A121" t="str">
            <v>EE00</v>
          </cell>
          <cell r="B121" t="str">
            <v>Eesti</v>
          </cell>
        </row>
        <row r="122">
          <cell r="A122" t="str">
            <v>ES</v>
          </cell>
          <cell r="B122" t="str">
            <v>ESPAÑA </v>
          </cell>
        </row>
        <row r="123">
          <cell r="A123" t="str">
            <v>ES1</v>
          </cell>
          <cell r="B123" t="str">
            <v>NOROESTE</v>
          </cell>
        </row>
        <row r="124">
          <cell r="A124" t="str">
            <v>ES11</v>
          </cell>
          <cell r="B124" t="str">
            <v>Galicia</v>
          </cell>
        </row>
        <row r="125">
          <cell r="A125" t="str">
            <v>ES12</v>
          </cell>
          <cell r="B125" t="str">
            <v>Principado de Asturias</v>
          </cell>
        </row>
        <row r="126">
          <cell r="A126" t="str">
            <v>ES13</v>
          </cell>
          <cell r="B126" t="str">
            <v>Cantabria</v>
          </cell>
        </row>
        <row r="127">
          <cell r="A127" t="str">
            <v>ES2</v>
          </cell>
          <cell r="B127" t="str">
            <v>NORESTE</v>
          </cell>
        </row>
        <row r="128">
          <cell r="A128" t="str">
            <v>ES21</v>
          </cell>
          <cell r="B128" t="str">
            <v>País Vasco</v>
          </cell>
        </row>
        <row r="129">
          <cell r="A129" t="str">
            <v>ES22</v>
          </cell>
          <cell r="B129" t="str">
            <v>Comunidad Foral de Navarra</v>
          </cell>
        </row>
        <row r="130">
          <cell r="A130" t="str">
            <v>ES23</v>
          </cell>
          <cell r="B130" t="str">
            <v>La Rioja</v>
          </cell>
        </row>
        <row r="131">
          <cell r="A131" t="str">
            <v>ES24</v>
          </cell>
          <cell r="B131" t="str">
            <v>Aragón</v>
          </cell>
        </row>
        <row r="132">
          <cell r="A132" t="str">
            <v>ES3</v>
          </cell>
          <cell r="B132" t="str">
            <v>COMUNIDAD DE MADRID</v>
          </cell>
        </row>
        <row r="133">
          <cell r="A133" t="str">
            <v>ES30</v>
          </cell>
          <cell r="B133" t="str">
            <v>Comunidad de Madrid</v>
          </cell>
        </row>
        <row r="134">
          <cell r="A134" t="str">
            <v>ES4</v>
          </cell>
          <cell r="B134" t="str">
            <v>CENTRO (E)</v>
          </cell>
        </row>
        <row r="135">
          <cell r="A135" t="str">
            <v>ES41</v>
          </cell>
          <cell r="B135" t="str">
            <v>Castilla y León</v>
          </cell>
        </row>
        <row r="136">
          <cell r="A136" t="str">
            <v>ES42</v>
          </cell>
          <cell r="B136" t="str">
            <v>Castilla-La Mancha</v>
          </cell>
        </row>
        <row r="137">
          <cell r="A137" t="str">
            <v>ES43</v>
          </cell>
          <cell r="B137" t="str">
            <v>Extremadura</v>
          </cell>
        </row>
        <row r="138">
          <cell r="A138" t="str">
            <v>ES5</v>
          </cell>
          <cell r="B138" t="str">
            <v>ESTE</v>
          </cell>
        </row>
        <row r="139">
          <cell r="A139" t="str">
            <v>ES51</v>
          </cell>
          <cell r="B139" t="str">
            <v>Cataluña</v>
          </cell>
        </row>
        <row r="140">
          <cell r="A140" t="str">
            <v>ES52</v>
          </cell>
          <cell r="B140" t="str">
            <v>Comunidad Valenciana</v>
          </cell>
        </row>
        <row r="141">
          <cell r="A141" t="str">
            <v>ES53</v>
          </cell>
          <cell r="B141" t="str">
            <v>Illes Balears</v>
          </cell>
        </row>
        <row r="142">
          <cell r="A142" t="str">
            <v>ES6</v>
          </cell>
          <cell r="B142" t="str">
            <v>SUR</v>
          </cell>
        </row>
        <row r="143">
          <cell r="A143" t="str">
            <v>ES61</v>
          </cell>
          <cell r="B143" t="str">
            <v>Andalucía</v>
          </cell>
        </row>
        <row r="144">
          <cell r="A144" t="str">
            <v>ES62</v>
          </cell>
          <cell r="B144" t="str">
            <v>Región de Murcia</v>
          </cell>
        </row>
        <row r="145">
          <cell r="A145" t="str">
            <v>ES63</v>
          </cell>
          <cell r="B145" t="str">
            <v>Ciudad Autónoma de Ceuta</v>
          </cell>
        </row>
        <row r="146">
          <cell r="A146" t="str">
            <v>ES64</v>
          </cell>
          <cell r="B146" t="str">
            <v>Ciudad Autónoma de Melilla</v>
          </cell>
        </row>
        <row r="147">
          <cell r="A147" t="str">
            <v>ES7</v>
          </cell>
          <cell r="B147" t="str">
            <v>CANARIAS</v>
          </cell>
        </row>
        <row r="148">
          <cell r="A148" t="str">
            <v>ES70</v>
          </cell>
          <cell r="B148" t="str">
            <v>Canarias</v>
          </cell>
        </row>
        <row r="149">
          <cell r="A149" t="str">
            <v>FI</v>
          </cell>
          <cell r="B149" t="str">
            <v>SUOMI / FINLAND</v>
          </cell>
        </row>
        <row r="150">
          <cell r="A150" t="str">
            <v>FI1</v>
          </cell>
          <cell r="B150" t="str">
            <v>MANNER-SUOMI</v>
          </cell>
        </row>
        <row r="151">
          <cell r="A151" t="str">
            <v>FI13</v>
          </cell>
          <cell r="B151" t="str">
            <v>Itä-Suomi</v>
          </cell>
        </row>
        <row r="152">
          <cell r="A152" t="str">
            <v>FI18</v>
          </cell>
          <cell r="B152" t="str">
            <v>Etelä-Suomi</v>
          </cell>
        </row>
        <row r="153">
          <cell r="A153" t="str">
            <v>FI19</v>
          </cell>
          <cell r="B153" t="str">
            <v>Länsi-Suomi</v>
          </cell>
        </row>
        <row r="154">
          <cell r="A154" t="str">
            <v>FI1A</v>
          </cell>
          <cell r="B154" t="str">
            <v>Pohjois-Suomi</v>
          </cell>
        </row>
        <row r="155">
          <cell r="A155" t="str">
            <v>FI2</v>
          </cell>
          <cell r="B155" t="str">
            <v>ÅLAND</v>
          </cell>
        </row>
        <row r="156">
          <cell r="A156" t="str">
            <v>FI20</v>
          </cell>
          <cell r="B156" t="str">
            <v>Åland</v>
          </cell>
        </row>
        <row r="157">
          <cell r="A157" t="str">
            <v>FR</v>
          </cell>
          <cell r="B157" t="str">
            <v>FRANCE</v>
          </cell>
        </row>
        <row r="158">
          <cell r="A158" t="str">
            <v>FR1</v>
          </cell>
          <cell r="B158" t="str">
            <v>ÎLE DE FRANCE</v>
          </cell>
        </row>
        <row r="159">
          <cell r="A159" t="str">
            <v>FR10</v>
          </cell>
          <cell r="B159" t="str">
            <v>Île de France</v>
          </cell>
        </row>
        <row r="160">
          <cell r="A160" t="str">
            <v>FR2</v>
          </cell>
          <cell r="B160" t="str">
            <v>BASSIN PARISIEN</v>
          </cell>
        </row>
        <row r="161">
          <cell r="A161" t="str">
            <v>FR21</v>
          </cell>
          <cell r="B161" t="str">
            <v>Champagne-Ardenne</v>
          </cell>
        </row>
        <row r="162">
          <cell r="A162" t="str">
            <v>FR22</v>
          </cell>
          <cell r="B162" t="str">
            <v>Picardie</v>
          </cell>
        </row>
        <row r="163">
          <cell r="A163" t="str">
            <v>FR23</v>
          </cell>
          <cell r="B163" t="str">
            <v>Haute-Normandie</v>
          </cell>
        </row>
        <row r="164">
          <cell r="A164" t="str">
            <v>FR24</v>
          </cell>
          <cell r="B164" t="str">
            <v>Centre</v>
          </cell>
        </row>
        <row r="165">
          <cell r="A165" t="str">
            <v>FR25</v>
          </cell>
          <cell r="B165" t="str">
            <v>Basse-Normandie</v>
          </cell>
        </row>
        <row r="166">
          <cell r="A166" t="str">
            <v>FR26</v>
          </cell>
          <cell r="B166" t="str">
            <v>Bourgogne</v>
          </cell>
        </row>
        <row r="167">
          <cell r="A167" t="str">
            <v>FR3</v>
          </cell>
          <cell r="B167" t="str">
            <v>NORD - PAS-DE-CALAIS</v>
          </cell>
        </row>
        <row r="168">
          <cell r="A168" t="str">
            <v>FR30</v>
          </cell>
          <cell r="B168" t="str">
            <v>Nord - Pas-de-Calais</v>
          </cell>
        </row>
        <row r="169">
          <cell r="A169" t="str">
            <v>FR4</v>
          </cell>
          <cell r="B169" t="str">
            <v>EST</v>
          </cell>
        </row>
        <row r="170">
          <cell r="A170" t="str">
            <v>FR41</v>
          </cell>
          <cell r="B170" t="str">
            <v>Lorraine</v>
          </cell>
        </row>
        <row r="171">
          <cell r="A171" t="str">
            <v>FR42</v>
          </cell>
          <cell r="B171" t="str">
            <v>Alsace</v>
          </cell>
        </row>
        <row r="172">
          <cell r="A172" t="str">
            <v>FR43</v>
          </cell>
          <cell r="B172" t="str">
            <v>Franche-Comté</v>
          </cell>
        </row>
        <row r="173">
          <cell r="A173" t="str">
            <v>FR5</v>
          </cell>
          <cell r="B173" t="str">
            <v>OUEST</v>
          </cell>
        </row>
        <row r="174">
          <cell r="A174" t="str">
            <v>FR51</v>
          </cell>
          <cell r="B174" t="str">
            <v>Pays de la Loire</v>
          </cell>
        </row>
        <row r="175">
          <cell r="A175" t="str">
            <v>FR52</v>
          </cell>
          <cell r="B175" t="str">
            <v>Bretagne</v>
          </cell>
        </row>
        <row r="176">
          <cell r="A176" t="str">
            <v>FR53</v>
          </cell>
          <cell r="B176" t="str">
            <v>Poitou-Charentes</v>
          </cell>
        </row>
        <row r="177">
          <cell r="A177" t="str">
            <v>FR6</v>
          </cell>
          <cell r="B177" t="str">
            <v>SUD-OUEST</v>
          </cell>
        </row>
        <row r="178">
          <cell r="A178" t="str">
            <v>FR61</v>
          </cell>
          <cell r="B178" t="str">
            <v>Aquitaine</v>
          </cell>
        </row>
        <row r="179">
          <cell r="A179" t="str">
            <v>FR62</v>
          </cell>
          <cell r="B179" t="str">
            <v>Midi-Pyrénées</v>
          </cell>
        </row>
        <row r="180">
          <cell r="A180" t="str">
            <v>FR63</v>
          </cell>
          <cell r="B180" t="str">
            <v>Limousin</v>
          </cell>
        </row>
        <row r="181">
          <cell r="A181" t="str">
            <v>FR7</v>
          </cell>
          <cell r="B181" t="str">
            <v>CENTRE-EST</v>
          </cell>
        </row>
        <row r="182">
          <cell r="A182" t="str">
            <v>FR71</v>
          </cell>
          <cell r="B182" t="str">
            <v>Rhône-Alpes</v>
          </cell>
        </row>
        <row r="183">
          <cell r="A183" t="str">
            <v>FR72</v>
          </cell>
          <cell r="B183" t="str">
            <v>Auvergne</v>
          </cell>
        </row>
        <row r="184">
          <cell r="A184" t="str">
            <v>FR8</v>
          </cell>
          <cell r="B184" t="str">
            <v>MÉDITERRANÉE</v>
          </cell>
        </row>
        <row r="185">
          <cell r="A185" t="str">
            <v>FR81</v>
          </cell>
          <cell r="B185" t="str">
            <v>Languedoc-Roussillon</v>
          </cell>
        </row>
        <row r="186">
          <cell r="A186" t="str">
            <v>FR82</v>
          </cell>
          <cell r="B186" t="str">
            <v>Provence-Alpes-Côte d'Azur</v>
          </cell>
        </row>
        <row r="187">
          <cell r="A187" t="str">
            <v>FR83</v>
          </cell>
          <cell r="B187" t="str">
            <v>Corse</v>
          </cell>
        </row>
        <row r="188">
          <cell r="A188" t="str">
            <v>FR9</v>
          </cell>
          <cell r="B188" t="str">
            <v>DÉPARTEMENTS D'OUTRE-MER</v>
          </cell>
        </row>
        <row r="189">
          <cell r="A189" t="str">
            <v>FR91</v>
          </cell>
          <cell r="B189" t="str">
            <v>Guadeloupe</v>
          </cell>
        </row>
        <row r="190">
          <cell r="A190" t="str">
            <v>FR92</v>
          </cell>
          <cell r="B190" t="str">
            <v>Martinique</v>
          </cell>
        </row>
        <row r="191">
          <cell r="A191" t="str">
            <v>FR93</v>
          </cell>
          <cell r="B191" t="str">
            <v>Guyane</v>
          </cell>
        </row>
        <row r="192">
          <cell r="A192" t="str">
            <v>FR94</v>
          </cell>
          <cell r="B192" t="str">
            <v>Réunion</v>
          </cell>
        </row>
        <row r="193">
          <cell r="A193" t="str">
            <v>GR</v>
          </cell>
          <cell r="B193" t="str">
            <v>ΕΛΛΑΔΑ</v>
          </cell>
        </row>
        <row r="194">
          <cell r="A194" t="str">
            <v>GR1</v>
          </cell>
          <cell r="B194" t="str">
            <v>ΒΟΡΕΙΑ ΕΛΛΑΔΑ</v>
          </cell>
        </row>
        <row r="195">
          <cell r="A195" t="str">
            <v>GR11</v>
          </cell>
          <cell r="B195" t="str">
            <v>Aνατολική Μακεδονία, Θράκη</v>
          </cell>
        </row>
        <row r="196">
          <cell r="A196" t="str">
            <v>GR12</v>
          </cell>
          <cell r="B196" t="str">
            <v>Κεντρική Μακεδονία</v>
          </cell>
        </row>
        <row r="197">
          <cell r="A197" t="str">
            <v>GR13</v>
          </cell>
          <cell r="B197" t="str">
            <v>Δυτική Μακεδονία</v>
          </cell>
        </row>
        <row r="198">
          <cell r="A198" t="str">
            <v>GR14</v>
          </cell>
          <cell r="B198" t="str">
            <v>Θεσσαλία</v>
          </cell>
        </row>
        <row r="199">
          <cell r="A199" t="str">
            <v>GR2</v>
          </cell>
          <cell r="B199" t="str">
            <v>ΚΕΝΤΡΙΚΗ ΕΛΛΑΔΑ</v>
          </cell>
        </row>
        <row r="200">
          <cell r="A200" t="str">
            <v>GR21</v>
          </cell>
          <cell r="B200" t="str">
            <v>Ήπειρος</v>
          </cell>
        </row>
        <row r="201">
          <cell r="A201" t="str">
            <v>GR22</v>
          </cell>
          <cell r="B201" t="str">
            <v>Ιόνια Νησιά</v>
          </cell>
        </row>
        <row r="202">
          <cell r="A202" t="str">
            <v>GR23</v>
          </cell>
          <cell r="B202" t="str">
            <v>Δυτική Ελλάδα</v>
          </cell>
        </row>
        <row r="203">
          <cell r="A203" t="str">
            <v>GR24</v>
          </cell>
          <cell r="B203" t="str">
            <v>Στερεά Ελλάδα</v>
          </cell>
        </row>
        <row r="204">
          <cell r="A204" t="str">
            <v>GR25</v>
          </cell>
          <cell r="B204" t="str">
            <v>Πελοπόννησος</v>
          </cell>
        </row>
        <row r="205">
          <cell r="A205" t="str">
            <v>GR3</v>
          </cell>
          <cell r="B205" t="str">
            <v>ATTIKΗ</v>
          </cell>
        </row>
        <row r="206">
          <cell r="A206" t="str">
            <v>GR30</v>
          </cell>
          <cell r="B206" t="str">
            <v>Aττική</v>
          </cell>
        </row>
        <row r="207">
          <cell r="A207" t="str">
            <v>GR4</v>
          </cell>
          <cell r="B207" t="str">
            <v>NΗΣΙΑ ΑΙΓΑΙΟΥ, KΡΗΤΗ</v>
          </cell>
        </row>
        <row r="208">
          <cell r="A208" t="str">
            <v>GR41</v>
          </cell>
          <cell r="B208" t="str">
            <v>Βόρειο Αιγαίο</v>
          </cell>
        </row>
        <row r="209">
          <cell r="A209" t="str">
            <v>GR42</v>
          </cell>
          <cell r="B209" t="str">
            <v>Νότιο Αιγαίο</v>
          </cell>
        </row>
        <row r="210">
          <cell r="A210" t="str">
            <v>GR43</v>
          </cell>
          <cell r="B210" t="str">
            <v>Κρήτη</v>
          </cell>
        </row>
        <row r="211">
          <cell r="A211" t="str">
            <v>HU</v>
          </cell>
          <cell r="B211" t="str">
            <v>MAGYARORSZÁG</v>
          </cell>
        </row>
        <row r="212">
          <cell r="A212" t="str">
            <v>HU1</v>
          </cell>
          <cell r="B212" t="str">
            <v>KÖZÉP-MAGYARORSZÁG</v>
          </cell>
        </row>
        <row r="213">
          <cell r="A213" t="str">
            <v>HU10</v>
          </cell>
          <cell r="B213" t="str">
            <v>Közép-Magyarország</v>
          </cell>
        </row>
        <row r="214">
          <cell r="A214" t="str">
            <v>HU2</v>
          </cell>
          <cell r="B214" t="str">
            <v>DUNÁNTÚL</v>
          </cell>
        </row>
        <row r="215">
          <cell r="A215" t="str">
            <v>HU21</v>
          </cell>
          <cell r="B215" t="str">
            <v>Közép-Dunántúl</v>
          </cell>
        </row>
        <row r="216">
          <cell r="A216" t="str">
            <v>HU22</v>
          </cell>
          <cell r="B216" t="str">
            <v>Nyugat-Dunántúl</v>
          </cell>
        </row>
        <row r="217">
          <cell r="A217" t="str">
            <v>HU23</v>
          </cell>
          <cell r="B217" t="str">
            <v>Dél-Dunántúl</v>
          </cell>
        </row>
        <row r="218">
          <cell r="A218" t="str">
            <v>HU3</v>
          </cell>
          <cell r="B218" t="str">
            <v>ALFÖLD ÉS ÉSZAK</v>
          </cell>
        </row>
        <row r="219">
          <cell r="A219" t="str">
            <v>HU31</v>
          </cell>
          <cell r="B219" t="str">
            <v>Észak-Magyarország</v>
          </cell>
        </row>
        <row r="220">
          <cell r="A220" t="str">
            <v>HU32</v>
          </cell>
          <cell r="B220" t="str">
            <v>Észak-Alföld</v>
          </cell>
        </row>
        <row r="221">
          <cell r="A221" t="str">
            <v>HU33</v>
          </cell>
          <cell r="B221" t="str">
            <v>Dél-Alföld</v>
          </cell>
        </row>
        <row r="222">
          <cell r="A222" t="str">
            <v>IE</v>
          </cell>
          <cell r="B222" t="str">
            <v>IRELAND</v>
          </cell>
        </row>
        <row r="223">
          <cell r="A223" t="str">
            <v>IE0</v>
          </cell>
          <cell r="B223" t="str">
            <v>IRELAND</v>
          </cell>
        </row>
        <row r="224">
          <cell r="A224" t="str">
            <v>IE01</v>
          </cell>
          <cell r="B224" t="str">
            <v>Border, Midland and Western</v>
          </cell>
        </row>
        <row r="225">
          <cell r="A225" t="str">
            <v>IE02</v>
          </cell>
          <cell r="B225" t="str">
            <v>Southern and Eastern</v>
          </cell>
        </row>
        <row r="226">
          <cell r="A226" t="str">
            <v>IT</v>
          </cell>
          <cell r="B226" t="str">
            <v>ITALIA </v>
          </cell>
        </row>
        <row r="227">
          <cell r="A227" t="str">
            <v>ITC</v>
          </cell>
          <cell r="B227" t="str">
            <v>NORD-OVEST</v>
          </cell>
        </row>
        <row r="228">
          <cell r="A228" t="str">
            <v>ITC1</v>
          </cell>
          <cell r="B228" t="str">
            <v>Piemonte</v>
          </cell>
        </row>
        <row r="229">
          <cell r="A229" t="str">
            <v>ITC2</v>
          </cell>
          <cell r="B229" t="str">
            <v>Valle d'Aosta/Vallée d'Aoste</v>
          </cell>
        </row>
        <row r="230">
          <cell r="A230" t="str">
            <v>ITC3</v>
          </cell>
          <cell r="B230" t="str">
            <v>Liguria</v>
          </cell>
        </row>
        <row r="231">
          <cell r="A231" t="str">
            <v>ITC4</v>
          </cell>
          <cell r="B231" t="str">
            <v>Lombardia</v>
          </cell>
        </row>
        <row r="232">
          <cell r="A232" t="str">
            <v>ITD</v>
          </cell>
          <cell r="B232" t="str">
            <v>NORD-EST</v>
          </cell>
        </row>
        <row r="233">
          <cell r="A233" t="str">
            <v>ITD1</v>
          </cell>
          <cell r="B233" t="str">
            <v>Provincia Autonoma Bolzano/Bozen</v>
          </cell>
        </row>
        <row r="234">
          <cell r="A234" t="str">
            <v>ITD2</v>
          </cell>
          <cell r="B234" t="str">
            <v>Provincia Autonoma Trento</v>
          </cell>
        </row>
        <row r="235">
          <cell r="A235" t="str">
            <v>ITD3</v>
          </cell>
          <cell r="B235" t="str">
            <v>Veneto</v>
          </cell>
        </row>
        <row r="236">
          <cell r="A236" t="str">
            <v>ITD4</v>
          </cell>
          <cell r="B236" t="str">
            <v>Friuli-Venezia Giulia</v>
          </cell>
        </row>
        <row r="237">
          <cell r="A237" t="str">
            <v>ITD5</v>
          </cell>
          <cell r="B237" t="str">
            <v>Emilia-Romagna</v>
          </cell>
        </row>
        <row r="238">
          <cell r="A238" t="str">
            <v>ITE</v>
          </cell>
          <cell r="B238" t="str">
            <v>CENTRO (I)</v>
          </cell>
        </row>
        <row r="239">
          <cell r="A239" t="str">
            <v>ITE1</v>
          </cell>
          <cell r="B239" t="str">
            <v>Toscana</v>
          </cell>
        </row>
        <row r="240">
          <cell r="A240" t="str">
            <v>ITE2</v>
          </cell>
          <cell r="B240" t="str">
            <v>Umbria</v>
          </cell>
        </row>
        <row r="241">
          <cell r="A241" t="str">
            <v>ITE3</v>
          </cell>
          <cell r="B241" t="str">
            <v>Marche</v>
          </cell>
        </row>
        <row r="242">
          <cell r="A242" t="str">
            <v>ITE4</v>
          </cell>
          <cell r="B242" t="str">
            <v>Lazio</v>
          </cell>
        </row>
        <row r="243">
          <cell r="A243" t="str">
            <v>ITF</v>
          </cell>
          <cell r="B243" t="str">
            <v>SUD</v>
          </cell>
        </row>
        <row r="244">
          <cell r="A244" t="str">
            <v>ITF1</v>
          </cell>
          <cell r="B244" t="str">
            <v>Abruzzo</v>
          </cell>
        </row>
        <row r="245">
          <cell r="A245" t="str">
            <v>ITF2</v>
          </cell>
          <cell r="B245" t="str">
            <v>Molise</v>
          </cell>
        </row>
        <row r="246">
          <cell r="A246" t="str">
            <v>ITF3</v>
          </cell>
          <cell r="B246" t="str">
            <v>Campania</v>
          </cell>
        </row>
        <row r="247">
          <cell r="A247" t="str">
            <v>ITF4</v>
          </cell>
          <cell r="B247" t="str">
            <v>Puglia</v>
          </cell>
        </row>
        <row r="248">
          <cell r="A248" t="str">
            <v>ITF5</v>
          </cell>
          <cell r="B248" t="str">
            <v>Basilicata</v>
          </cell>
        </row>
        <row r="249">
          <cell r="A249" t="str">
            <v>ITF6</v>
          </cell>
          <cell r="B249" t="str">
            <v>Calabria</v>
          </cell>
        </row>
        <row r="250">
          <cell r="A250" t="str">
            <v>ITG</v>
          </cell>
          <cell r="B250" t="str">
            <v>ISOLE</v>
          </cell>
        </row>
        <row r="251">
          <cell r="A251" t="str">
            <v>ITG1</v>
          </cell>
          <cell r="B251" t="str">
            <v>Sicilia</v>
          </cell>
        </row>
        <row r="252">
          <cell r="A252" t="str">
            <v>ITG2</v>
          </cell>
          <cell r="B252" t="str">
            <v>Sardegna</v>
          </cell>
        </row>
        <row r="253">
          <cell r="A253" t="str">
            <v>LT</v>
          </cell>
          <cell r="B253" t="str">
            <v>LIETUVA</v>
          </cell>
        </row>
        <row r="254">
          <cell r="A254" t="str">
            <v>LT0</v>
          </cell>
          <cell r="B254" t="str">
            <v>LIETUVA</v>
          </cell>
        </row>
        <row r="255">
          <cell r="A255" t="str">
            <v>LT00</v>
          </cell>
          <cell r="B255" t="str">
            <v>Lietuva</v>
          </cell>
        </row>
        <row r="256">
          <cell r="A256" t="str">
            <v>LU</v>
          </cell>
          <cell r="B256" t="str">
            <v>LUXEMBOURG (GRAND-DUCHÉ)</v>
          </cell>
        </row>
        <row r="257">
          <cell r="A257" t="str">
            <v>LU0</v>
          </cell>
          <cell r="B257" t="str">
            <v>LUXEMBOURG (GRAND-DUCHÉ)</v>
          </cell>
        </row>
        <row r="258">
          <cell r="A258" t="str">
            <v>LU00</v>
          </cell>
          <cell r="B258" t="str">
            <v>Luxembourg (Grand-Duché)</v>
          </cell>
        </row>
        <row r="259">
          <cell r="A259" t="str">
            <v>LV</v>
          </cell>
          <cell r="B259" t="str">
            <v>LATVIJA</v>
          </cell>
        </row>
        <row r="260">
          <cell r="A260" t="str">
            <v>LV0</v>
          </cell>
          <cell r="B260" t="str">
            <v>LATVIJA</v>
          </cell>
        </row>
        <row r="261">
          <cell r="A261" t="str">
            <v>LV00</v>
          </cell>
          <cell r="B261" t="str">
            <v>Latvija</v>
          </cell>
        </row>
        <row r="262">
          <cell r="A262" t="str">
            <v>MT</v>
          </cell>
          <cell r="B262" t="str">
            <v>MALTA</v>
          </cell>
        </row>
        <row r="263">
          <cell r="A263" t="str">
            <v>MT0</v>
          </cell>
          <cell r="B263" t="str">
            <v>MALTA</v>
          </cell>
        </row>
        <row r="264">
          <cell r="A264" t="str">
            <v>MT00</v>
          </cell>
          <cell r="B264" t="str">
            <v>Malta</v>
          </cell>
        </row>
        <row r="265">
          <cell r="A265" t="str">
            <v>NL</v>
          </cell>
          <cell r="B265" t="str">
            <v>NEDERLAND </v>
          </cell>
        </row>
        <row r="266">
          <cell r="A266" t="str">
            <v>NL1</v>
          </cell>
          <cell r="B266" t="str">
            <v>NOORD-NEDERLAND</v>
          </cell>
        </row>
        <row r="267">
          <cell r="A267" t="str">
            <v>NL11</v>
          </cell>
          <cell r="B267" t="str">
            <v>Groningen</v>
          </cell>
        </row>
        <row r="268">
          <cell r="A268" t="str">
            <v>NL12</v>
          </cell>
          <cell r="B268" t="str">
            <v>Friesland (NL)</v>
          </cell>
        </row>
        <row r="269">
          <cell r="A269" t="str">
            <v>NL13</v>
          </cell>
          <cell r="B269" t="str">
            <v>Drenthe</v>
          </cell>
        </row>
        <row r="270">
          <cell r="A270" t="str">
            <v>NL2</v>
          </cell>
          <cell r="B270" t="str">
            <v>OOST-NEDERLAND</v>
          </cell>
        </row>
        <row r="271">
          <cell r="A271" t="str">
            <v>NL21</v>
          </cell>
          <cell r="B271" t="str">
            <v>Overijssel</v>
          </cell>
        </row>
        <row r="272">
          <cell r="A272" t="str">
            <v>NL22</v>
          </cell>
          <cell r="B272" t="str">
            <v>Gelderland</v>
          </cell>
        </row>
        <row r="273">
          <cell r="A273" t="str">
            <v>NL23</v>
          </cell>
          <cell r="B273" t="str">
            <v>Flevoland</v>
          </cell>
        </row>
        <row r="274">
          <cell r="A274" t="str">
            <v>NL3</v>
          </cell>
          <cell r="B274" t="str">
            <v>WEST-NEDERLAND</v>
          </cell>
        </row>
        <row r="275">
          <cell r="A275" t="str">
            <v>NL31</v>
          </cell>
          <cell r="B275" t="str">
            <v>Utrecht</v>
          </cell>
        </row>
        <row r="276">
          <cell r="A276" t="str">
            <v>NL32</v>
          </cell>
          <cell r="B276" t="str">
            <v>Noord-Holland</v>
          </cell>
        </row>
        <row r="277">
          <cell r="A277" t="str">
            <v>NL33</v>
          </cell>
          <cell r="B277" t="str">
            <v>Zuid-Holland</v>
          </cell>
        </row>
        <row r="278">
          <cell r="A278" t="str">
            <v>NL34</v>
          </cell>
          <cell r="B278" t="str">
            <v>Zeeland</v>
          </cell>
        </row>
        <row r="279">
          <cell r="A279" t="str">
            <v>NL4</v>
          </cell>
          <cell r="B279" t="str">
            <v>ZUID-NEDERLAND</v>
          </cell>
        </row>
        <row r="280">
          <cell r="A280" t="str">
            <v>NL41</v>
          </cell>
          <cell r="B280" t="str">
            <v>Noord-Brabant</v>
          </cell>
        </row>
        <row r="281">
          <cell r="A281" t="str">
            <v>NL42</v>
          </cell>
          <cell r="B281" t="str">
            <v>Limburg (NL)</v>
          </cell>
        </row>
        <row r="282">
          <cell r="A282" t="str">
            <v>PL</v>
          </cell>
          <cell r="B282" t="str">
            <v>POLSKA</v>
          </cell>
        </row>
        <row r="283">
          <cell r="A283" t="str">
            <v>PL1</v>
          </cell>
          <cell r="B283" t="str">
            <v>REGION CENTRALNY</v>
          </cell>
        </row>
        <row r="284">
          <cell r="A284" t="str">
            <v>PL11</v>
          </cell>
          <cell r="B284" t="str">
            <v>Łódzkie</v>
          </cell>
        </row>
        <row r="285">
          <cell r="A285" t="str">
            <v>PL12</v>
          </cell>
          <cell r="B285" t="str">
            <v>Mazowieckie</v>
          </cell>
        </row>
        <row r="286">
          <cell r="A286" t="str">
            <v>PL2</v>
          </cell>
          <cell r="B286" t="str">
            <v>REGION POŁUDNIOWY</v>
          </cell>
        </row>
        <row r="287">
          <cell r="A287" t="str">
            <v>PL21</v>
          </cell>
          <cell r="B287" t="str">
            <v>Małopolskie</v>
          </cell>
        </row>
        <row r="288">
          <cell r="A288" t="str">
            <v>PL22</v>
          </cell>
          <cell r="B288" t="str">
            <v>Śląskie</v>
          </cell>
        </row>
        <row r="289">
          <cell r="A289" t="str">
            <v>PL3</v>
          </cell>
          <cell r="B289" t="str">
            <v>REGION WSCHODNI</v>
          </cell>
        </row>
        <row r="290">
          <cell r="A290" t="str">
            <v>PL31</v>
          </cell>
          <cell r="B290" t="str">
            <v>Lubelskie</v>
          </cell>
        </row>
        <row r="291">
          <cell r="A291" t="str">
            <v>PL32</v>
          </cell>
          <cell r="B291" t="str">
            <v>Podkarpackie</v>
          </cell>
        </row>
        <row r="292">
          <cell r="A292" t="str">
            <v>PL33</v>
          </cell>
          <cell r="B292" t="str">
            <v>Świętokrzyskie</v>
          </cell>
        </row>
        <row r="293">
          <cell r="A293" t="str">
            <v>PL34</v>
          </cell>
          <cell r="B293" t="str">
            <v>Podlaskie</v>
          </cell>
        </row>
        <row r="294">
          <cell r="A294" t="str">
            <v>PL4</v>
          </cell>
          <cell r="B294" t="str">
            <v>REGION PÓŁNOCNO-ZACHODNI</v>
          </cell>
        </row>
        <row r="295">
          <cell r="A295" t="str">
            <v>PL41</v>
          </cell>
          <cell r="B295" t="str">
            <v>Wielkopolskie</v>
          </cell>
        </row>
        <row r="296">
          <cell r="A296" t="str">
            <v>PL42</v>
          </cell>
          <cell r="B296" t="str">
            <v>Zachodniopomorskie</v>
          </cell>
        </row>
        <row r="297">
          <cell r="A297" t="str">
            <v>PL43</v>
          </cell>
          <cell r="B297" t="str">
            <v>Lubuskie</v>
          </cell>
        </row>
        <row r="298">
          <cell r="A298" t="str">
            <v>PL5</v>
          </cell>
          <cell r="B298" t="str">
            <v>REGION POŁUDNIOWO-ZACHODNI</v>
          </cell>
        </row>
        <row r="299">
          <cell r="A299" t="str">
            <v>PL51</v>
          </cell>
          <cell r="B299" t="str">
            <v>Dolnośląskie</v>
          </cell>
        </row>
        <row r="300">
          <cell r="A300" t="str">
            <v>PL52</v>
          </cell>
          <cell r="B300" t="str">
            <v>Opolskie</v>
          </cell>
        </row>
        <row r="301">
          <cell r="A301" t="str">
            <v>PL6</v>
          </cell>
          <cell r="B301" t="str">
            <v>REGION PÓŁNOCNY</v>
          </cell>
        </row>
        <row r="302">
          <cell r="A302" t="str">
            <v>PL61</v>
          </cell>
          <cell r="B302" t="str">
            <v>Kujawsko-Pomorskie</v>
          </cell>
        </row>
        <row r="303">
          <cell r="A303" t="str">
            <v>PL62</v>
          </cell>
          <cell r="B303" t="str">
            <v>Warmińsko-Mazurskie</v>
          </cell>
        </row>
        <row r="304">
          <cell r="A304" t="str">
            <v>PL63</v>
          </cell>
          <cell r="B304" t="str">
            <v>Pomorskie</v>
          </cell>
        </row>
        <row r="305">
          <cell r="A305" t="str">
            <v>PT</v>
          </cell>
          <cell r="B305" t="str">
            <v>PORTUGAL</v>
          </cell>
        </row>
        <row r="306">
          <cell r="A306" t="str">
            <v>PT1</v>
          </cell>
          <cell r="B306" t="str">
            <v>CONTINENTE</v>
          </cell>
        </row>
        <row r="307">
          <cell r="A307" t="str">
            <v>PT11</v>
          </cell>
          <cell r="B307" t="str">
            <v>Norte</v>
          </cell>
        </row>
        <row r="308">
          <cell r="A308" t="str">
            <v>PT15</v>
          </cell>
          <cell r="B308" t="str">
            <v>Algarve</v>
          </cell>
        </row>
        <row r="309">
          <cell r="A309" t="str">
            <v>PT16</v>
          </cell>
          <cell r="B309" t="str">
            <v>Centro (P)</v>
          </cell>
        </row>
        <row r="310">
          <cell r="A310" t="str">
            <v>PT17</v>
          </cell>
          <cell r="B310" t="str">
            <v>Lisboa</v>
          </cell>
        </row>
        <row r="311">
          <cell r="A311" t="str">
            <v>PT18</v>
          </cell>
          <cell r="B311" t="str">
            <v>Alentejo</v>
          </cell>
        </row>
        <row r="312">
          <cell r="A312" t="str">
            <v>PT2</v>
          </cell>
          <cell r="B312" t="str">
            <v>Região Autónoma dos AÇORES</v>
          </cell>
        </row>
        <row r="313">
          <cell r="A313" t="str">
            <v>PT20</v>
          </cell>
          <cell r="B313" t="str">
            <v>Região Autónoma dos Açores</v>
          </cell>
        </row>
        <row r="314">
          <cell r="A314" t="str">
            <v>PT3</v>
          </cell>
          <cell r="B314" t="str">
            <v>Região Autónoma da MADEIRA</v>
          </cell>
        </row>
        <row r="315">
          <cell r="A315" t="str">
            <v>PT30</v>
          </cell>
          <cell r="B315" t="str">
            <v>Região Autónoma da Madeira</v>
          </cell>
        </row>
        <row r="316">
          <cell r="A316" t="str">
            <v>RO</v>
          </cell>
          <cell r="B316" t="str">
            <v>ROMÂNIA</v>
          </cell>
        </row>
        <row r="317">
          <cell r="A317" t="str">
            <v>RO1</v>
          </cell>
          <cell r="B317" t="str">
            <v>MACROREGIUNEA UNU</v>
          </cell>
        </row>
        <row r="318">
          <cell r="A318" t="str">
            <v>RO11</v>
          </cell>
          <cell r="B318" t="str">
            <v>Nord-Vest</v>
          </cell>
        </row>
        <row r="319">
          <cell r="A319" t="str">
            <v>RO12</v>
          </cell>
          <cell r="B319" t="str">
            <v>Centru</v>
          </cell>
        </row>
        <row r="320">
          <cell r="A320" t="str">
            <v>RO2</v>
          </cell>
          <cell r="B320" t="str">
            <v>MACROREGIUNEA DOI</v>
          </cell>
        </row>
        <row r="321">
          <cell r="A321" t="str">
            <v>RO21</v>
          </cell>
          <cell r="B321" t="str">
            <v>Nord-Est</v>
          </cell>
        </row>
        <row r="322">
          <cell r="A322" t="str">
            <v>RO22</v>
          </cell>
          <cell r="B322" t="str">
            <v>Sud-Est</v>
          </cell>
        </row>
        <row r="323">
          <cell r="A323" t="str">
            <v>RO3</v>
          </cell>
          <cell r="B323" t="str">
            <v>MACROREGIUNEA TREI</v>
          </cell>
        </row>
        <row r="324">
          <cell r="A324" t="str">
            <v>RO31</v>
          </cell>
          <cell r="B324" t="str">
            <v>Sud - Muntenia</v>
          </cell>
        </row>
        <row r="325">
          <cell r="A325" t="str">
            <v>RO32</v>
          </cell>
          <cell r="B325" t="str">
            <v>Bucureşti - Ilfov</v>
          </cell>
        </row>
        <row r="326">
          <cell r="A326" t="str">
            <v>RO4</v>
          </cell>
          <cell r="B326" t="str">
            <v>MACROREGIUNEA PATRU</v>
          </cell>
        </row>
        <row r="327">
          <cell r="A327" t="str">
            <v>RO41</v>
          </cell>
          <cell r="B327" t="str">
            <v>Sud-Vest Oltenia</v>
          </cell>
        </row>
        <row r="328">
          <cell r="A328" t="str">
            <v>RO42</v>
          </cell>
          <cell r="B328" t="str">
            <v>Vest</v>
          </cell>
        </row>
        <row r="329">
          <cell r="A329" t="str">
            <v>SE</v>
          </cell>
          <cell r="B329" t="str">
            <v>SVERIGE</v>
          </cell>
        </row>
        <row r="330">
          <cell r="A330" t="str">
            <v>SE0</v>
          </cell>
          <cell r="B330" t="str">
            <v>SVERIGE</v>
          </cell>
        </row>
        <row r="331">
          <cell r="A331" t="str">
            <v>SE1</v>
          </cell>
          <cell r="B331" t="str">
            <v>Östra Sverige</v>
          </cell>
        </row>
        <row r="332">
          <cell r="A332" t="str">
            <v>SE11</v>
          </cell>
          <cell r="B332" t="str">
            <v>Stockholm</v>
          </cell>
        </row>
        <row r="333">
          <cell r="A333" t="str">
            <v>SE12</v>
          </cell>
          <cell r="B333" t="str">
            <v>Östra Mellansverige</v>
          </cell>
        </row>
        <row r="334">
          <cell r="A334" t="str">
            <v>SE2</v>
          </cell>
          <cell r="B334" t="str">
            <v>Södra Sverige</v>
          </cell>
        </row>
        <row r="335">
          <cell r="A335" t="str">
            <v>SE21</v>
          </cell>
          <cell r="B335" t="str">
            <v>Småland med öarna</v>
          </cell>
        </row>
        <row r="336">
          <cell r="A336" t="str">
            <v>SE22</v>
          </cell>
          <cell r="B336" t="str">
            <v>Sydsverige</v>
          </cell>
        </row>
        <row r="337">
          <cell r="A337" t="str">
            <v>SE23</v>
          </cell>
          <cell r="B337" t="str">
            <v>Västsverige</v>
          </cell>
        </row>
        <row r="338">
          <cell r="A338" t="str">
            <v>SE3</v>
          </cell>
          <cell r="B338" t="str">
            <v>Norra Sverige</v>
          </cell>
        </row>
        <row r="339">
          <cell r="A339" t="str">
            <v>SE31</v>
          </cell>
          <cell r="B339" t="str">
            <v>Norra Mellansverige</v>
          </cell>
        </row>
        <row r="340">
          <cell r="A340" t="str">
            <v>SE32</v>
          </cell>
          <cell r="B340" t="str">
            <v>Mellersta Norrland</v>
          </cell>
        </row>
        <row r="341">
          <cell r="A341" t="str">
            <v>SE33</v>
          </cell>
          <cell r="B341" t="str">
            <v>Övre Norrland</v>
          </cell>
        </row>
        <row r="342">
          <cell r="A342" t="str">
            <v>SI</v>
          </cell>
          <cell r="B342" t="str">
            <v>SLOVENIJA</v>
          </cell>
        </row>
        <row r="343">
          <cell r="A343" t="str">
            <v>SI0</v>
          </cell>
          <cell r="B343" t="str">
            <v>SLOVENIJA</v>
          </cell>
        </row>
        <row r="344">
          <cell r="A344" t="str">
            <v>SI00</v>
          </cell>
          <cell r="B344" t="str">
            <v>Slovenija</v>
          </cell>
        </row>
        <row r="345">
          <cell r="A345" t="str">
            <v>SI01</v>
          </cell>
          <cell r="B345" t="str">
            <v>Vzhodna Slovenija</v>
          </cell>
        </row>
        <row r="346">
          <cell r="A346" t="str">
            <v>SI02</v>
          </cell>
          <cell r="B346" t="str">
            <v>Zahodna Slovenija</v>
          </cell>
        </row>
        <row r="347">
          <cell r="A347" t="str">
            <v>SK</v>
          </cell>
          <cell r="B347" t="str">
            <v>SLOVENSKÁ REPUBLIKA</v>
          </cell>
        </row>
        <row r="348">
          <cell r="A348" t="str">
            <v>SK0</v>
          </cell>
          <cell r="B348" t="str">
            <v>SLOVENSKÁ REPUBLIKA</v>
          </cell>
        </row>
        <row r="349">
          <cell r="A349" t="str">
            <v>SK01</v>
          </cell>
          <cell r="B349" t="str">
            <v>Bratislavský kraj</v>
          </cell>
        </row>
        <row r="350">
          <cell r="A350" t="str">
            <v>SK02</v>
          </cell>
          <cell r="B350" t="str">
            <v>Západné Slovensko</v>
          </cell>
        </row>
        <row r="351">
          <cell r="A351" t="str">
            <v>SK03</v>
          </cell>
          <cell r="B351" t="str">
            <v>Stredné Slovensko</v>
          </cell>
        </row>
        <row r="352">
          <cell r="A352" t="str">
            <v>SK04</v>
          </cell>
          <cell r="B352" t="str">
            <v>Východné Slovensko</v>
          </cell>
        </row>
        <row r="353">
          <cell r="A353" t="str">
            <v>UK</v>
          </cell>
          <cell r="B353" t="str">
            <v>UNITED KINGDOM</v>
          </cell>
        </row>
        <row r="354">
          <cell r="A354" t="str">
            <v>UKC</v>
          </cell>
          <cell r="B354" t="str">
            <v>NORTH EAST (ENGLAND) </v>
          </cell>
        </row>
        <row r="355">
          <cell r="A355" t="str">
            <v>UKC1</v>
          </cell>
          <cell r="B355" t="str">
            <v>Tees Valley and Durham </v>
          </cell>
        </row>
        <row r="356">
          <cell r="A356" t="str">
            <v>UKC2</v>
          </cell>
          <cell r="B356" t="str">
            <v>Northumberland, Tyne and Wear </v>
          </cell>
        </row>
        <row r="357">
          <cell r="A357" t="str">
            <v>UKD</v>
          </cell>
          <cell r="B357" t="str">
            <v>North West (including Merseyside) </v>
          </cell>
        </row>
        <row r="358">
          <cell r="A358" t="str">
            <v>UKD1</v>
          </cell>
          <cell r="B358" t="str">
            <v>Cumbria </v>
          </cell>
        </row>
        <row r="359">
          <cell r="A359" t="str">
            <v>UKD2</v>
          </cell>
          <cell r="B359" t="str">
            <v>Cheshire </v>
          </cell>
        </row>
        <row r="360">
          <cell r="A360" t="str">
            <v>UKD3</v>
          </cell>
          <cell r="B360" t="str">
            <v>Greater Manchester </v>
          </cell>
        </row>
        <row r="361">
          <cell r="A361" t="str">
            <v>UKD4</v>
          </cell>
          <cell r="B361" t="str">
            <v>Lancashire </v>
          </cell>
        </row>
        <row r="362">
          <cell r="A362" t="str">
            <v>UKD5</v>
          </cell>
          <cell r="B362" t="str">
            <v>Merseyside </v>
          </cell>
        </row>
        <row r="363">
          <cell r="A363" t="str">
            <v>UKE</v>
          </cell>
          <cell r="B363" t="str">
            <v>YORKSHIRE AND THE HUMBER </v>
          </cell>
        </row>
        <row r="364">
          <cell r="A364" t="str">
            <v>UKE1</v>
          </cell>
          <cell r="B364" t="str">
            <v>East Riding and North Lincolnshire </v>
          </cell>
        </row>
        <row r="365">
          <cell r="A365" t="str">
            <v>UKE2</v>
          </cell>
          <cell r="B365" t="str">
            <v>North Yorkshire </v>
          </cell>
        </row>
        <row r="366">
          <cell r="A366" t="str">
            <v>UKE3</v>
          </cell>
          <cell r="B366" t="str">
            <v>South Yorkshire </v>
          </cell>
        </row>
        <row r="367">
          <cell r="A367" t="str">
            <v>UKE4</v>
          </cell>
          <cell r="B367" t="str">
            <v>West Yorkshire </v>
          </cell>
        </row>
        <row r="368">
          <cell r="A368" t="str">
            <v>UKF</v>
          </cell>
          <cell r="B368" t="str">
            <v>EAST MIDLANDS (ENGLAND) </v>
          </cell>
        </row>
        <row r="369">
          <cell r="A369" t="str">
            <v>UKF1</v>
          </cell>
          <cell r="B369" t="str">
            <v>Derbyshire and Nottinghamshire </v>
          </cell>
        </row>
        <row r="370">
          <cell r="A370" t="str">
            <v>UKF2</v>
          </cell>
          <cell r="B370" t="str">
            <v>Leicestershire, Rutland and Northants </v>
          </cell>
        </row>
        <row r="371">
          <cell r="A371" t="str">
            <v>UKF3</v>
          </cell>
          <cell r="B371" t="str">
            <v>Lincolnshire </v>
          </cell>
        </row>
        <row r="372">
          <cell r="A372" t="str">
            <v>UKG</v>
          </cell>
          <cell r="B372" t="str">
            <v>WEST MIDLANDS (ENGLAND) </v>
          </cell>
        </row>
        <row r="373">
          <cell r="A373" t="str">
            <v>UKG1</v>
          </cell>
          <cell r="B373" t="str">
            <v>Herefordshire, Worcestershire and Warks </v>
          </cell>
        </row>
        <row r="374">
          <cell r="A374" t="str">
            <v>UKG2</v>
          </cell>
          <cell r="B374" t="str">
            <v>Shropshire and Staffordshire </v>
          </cell>
        </row>
        <row r="375">
          <cell r="A375" t="str">
            <v>UKG3</v>
          </cell>
          <cell r="B375" t="str">
            <v>West Midlands </v>
          </cell>
        </row>
        <row r="376">
          <cell r="A376" t="str">
            <v>UKH</v>
          </cell>
          <cell r="B376" t="str">
            <v>EAST OF ENGLAND </v>
          </cell>
        </row>
        <row r="377">
          <cell r="A377" t="str">
            <v>UKH1</v>
          </cell>
          <cell r="B377" t="str">
            <v>East Anglia </v>
          </cell>
        </row>
        <row r="378">
          <cell r="A378" t="str">
            <v>UKH2</v>
          </cell>
          <cell r="B378" t="str">
            <v>Bedfordshire, Hertfordshire </v>
          </cell>
        </row>
        <row r="379">
          <cell r="A379" t="str">
            <v>UKH3</v>
          </cell>
          <cell r="B379" t="str">
            <v>Essex </v>
          </cell>
        </row>
        <row r="380">
          <cell r="A380" t="str">
            <v>UKI</v>
          </cell>
          <cell r="B380" t="str">
            <v>LONDON </v>
          </cell>
        </row>
        <row r="381">
          <cell r="A381" t="str">
            <v>UKI1</v>
          </cell>
          <cell r="B381" t="str">
            <v>Inner London </v>
          </cell>
        </row>
        <row r="382">
          <cell r="A382" t="str">
            <v>UKI2</v>
          </cell>
          <cell r="B382" t="str">
            <v>Outer London </v>
          </cell>
        </row>
        <row r="383">
          <cell r="A383" t="str">
            <v>UKJ</v>
          </cell>
          <cell r="B383" t="str">
            <v>SOUTH EAST (ENGLAND) </v>
          </cell>
        </row>
        <row r="384">
          <cell r="A384" t="str">
            <v>UKJ1</v>
          </cell>
          <cell r="B384" t="str">
            <v>Berkshire, Bucks and Oxfordshire </v>
          </cell>
        </row>
        <row r="385">
          <cell r="A385" t="str">
            <v>UKJ2</v>
          </cell>
          <cell r="B385" t="str">
            <v>Surrey, East and West Sussex </v>
          </cell>
        </row>
        <row r="386">
          <cell r="A386" t="str">
            <v>UKJ3</v>
          </cell>
          <cell r="B386" t="str">
            <v>Hampshire and Isle of Wight </v>
          </cell>
        </row>
        <row r="387">
          <cell r="A387" t="str">
            <v>UKJ4</v>
          </cell>
          <cell r="B387" t="str">
            <v>Kent </v>
          </cell>
        </row>
        <row r="388">
          <cell r="A388" t="str">
            <v>UKK</v>
          </cell>
          <cell r="B388" t="str">
            <v>SOUTH WEST (ENGLAND) </v>
          </cell>
        </row>
        <row r="389">
          <cell r="A389" t="str">
            <v>UKK1</v>
          </cell>
          <cell r="B389" t="str">
            <v>Gloucestershire, Wiltshire and North Somerset </v>
          </cell>
        </row>
        <row r="390">
          <cell r="A390" t="str">
            <v>UKK2</v>
          </cell>
          <cell r="B390" t="str">
            <v>Dorset and Somerset </v>
          </cell>
        </row>
        <row r="391">
          <cell r="A391" t="str">
            <v>UKK3</v>
          </cell>
          <cell r="B391" t="str">
            <v>Cornwall and Isles of Scilly </v>
          </cell>
        </row>
        <row r="392">
          <cell r="A392" t="str">
            <v>UKK4</v>
          </cell>
          <cell r="B392" t="str">
            <v>Devon </v>
          </cell>
        </row>
        <row r="393">
          <cell r="A393" t="str">
            <v>UKL</v>
          </cell>
          <cell r="B393" t="str">
            <v>WALES </v>
          </cell>
        </row>
        <row r="394">
          <cell r="A394" t="str">
            <v>UKL1</v>
          </cell>
          <cell r="B394" t="str">
            <v>West Wales and The Valleys </v>
          </cell>
        </row>
        <row r="395">
          <cell r="A395" t="str">
            <v>UKL2</v>
          </cell>
          <cell r="B395" t="str">
            <v>East Wales </v>
          </cell>
        </row>
        <row r="396">
          <cell r="A396" t="str">
            <v>UKM</v>
          </cell>
          <cell r="B396" t="str">
            <v>SCOTLAND </v>
          </cell>
        </row>
        <row r="397">
          <cell r="A397" t="str">
            <v>UKM1</v>
          </cell>
          <cell r="B397" t="str">
            <v>North Eastern Scotland </v>
          </cell>
        </row>
        <row r="398">
          <cell r="A398" t="str">
            <v>UKM2</v>
          </cell>
          <cell r="B398" t="str">
            <v>Eastern Scotland </v>
          </cell>
        </row>
        <row r="399">
          <cell r="A399" t="str">
            <v>UKM3</v>
          </cell>
          <cell r="B399" t="str">
            <v>South Western Scotland </v>
          </cell>
        </row>
        <row r="400">
          <cell r="A400" t="str">
            <v>UKM4</v>
          </cell>
          <cell r="B400" t="str">
            <v>Highlands and Islands </v>
          </cell>
        </row>
        <row r="401">
          <cell r="A401" t="str">
            <v>UKN</v>
          </cell>
          <cell r="B401" t="str">
            <v>NORTHERN IRELAND </v>
          </cell>
        </row>
        <row r="402">
          <cell r="A402" t="str">
            <v>UKN0</v>
          </cell>
          <cell r="B402" t="str">
            <v>NORTHERN IRELAND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4"/>
  <sheetViews>
    <sheetView showZeros="0" view="pageBreakPreview" zoomScale="75" zoomScaleSheetLayoutView="75" workbookViewId="0" topLeftCell="A1">
      <selection activeCell="A7" sqref="A7:H11"/>
    </sheetView>
  </sheetViews>
  <sheetFormatPr defaultColWidth="11.421875" defaultRowHeight="12.75"/>
  <cols>
    <col min="1" max="1" width="21.7109375" style="0" customWidth="1"/>
    <col min="2" max="2" width="11.8515625" style="0" bestFit="1" customWidth="1"/>
    <col min="5" max="5" width="11.57421875" style="0" bestFit="1" customWidth="1"/>
  </cols>
  <sheetData>
    <row r="1" ht="15">
      <c r="D1" s="52" t="s">
        <v>118</v>
      </c>
    </row>
    <row r="2" spans="4:5" ht="15">
      <c r="D2" s="54" t="s">
        <v>117</v>
      </c>
      <c r="E2" s="52"/>
    </row>
    <row r="3" ht="15" customHeight="1"/>
    <row r="4" spans="1:8" ht="15.75">
      <c r="A4" s="127" t="s">
        <v>127</v>
      </c>
      <c r="B4" s="127"/>
      <c r="C4" s="127"/>
      <c r="D4" s="127"/>
      <c r="E4" s="127"/>
      <c r="F4" s="127"/>
      <c r="G4" s="127"/>
      <c r="H4" s="127"/>
    </row>
    <row r="5" spans="1:8" ht="12.75">
      <c r="A5" s="116" t="s">
        <v>0</v>
      </c>
      <c r="B5" s="116"/>
      <c r="C5" s="116"/>
      <c r="D5" s="116"/>
      <c r="E5" s="116"/>
      <c r="F5" s="116"/>
      <c r="G5" s="116"/>
      <c r="H5" s="116"/>
    </row>
    <row r="6" spans="1:8" ht="13.5" thickBot="1">
      <c r="A6" s="117" t="s">
        <v>135</v>
      </c>
      <c r="B6" s="117"/>
      <c r="C6" s="117"/>
      <c r="D6" s="117"/>
      <c r="E6" s="117"/>
      <c r="F6" s="117"/>
      <c r="G6" s="117"/>
      <c r="H6" s="117"/>
    </row>
    <row r="7" spans="1:8" ht="22.5" customHeight="1">
      <c r="A7" s="142" t="s">
        <v>1</v>
      </c>
      <c r="B7" s="143" t="s">
        <v>2</v>
      </c>
      <c r="C7" s="144" t="s">
        <v>3</v>
      </c>
      <c r="D7" s="144" t="s">
        <v>4</v>
      </c>
      <c r="E7" s="145" t="s">
        <v>5</v>
      </c>
      <c r="F7" s="146"/>
      <c r="G7" s="146"/>
      <c r="H7" s="147"/>
    </row>
    <row r="8" spans="1:8" ht="27.75" customHeight="1">
      <c r="A8" s="148"/>
      <c r="B8" s="149"/>
      <c r="C8" s="150"/>
      <c r="D8" s="150"/>
      <c r="E8" s="151" t="s">
        <v>6</v>
      </c>
      <c r="F8" s="152" t="s">
        <v>7</v>
      </c>
      <c r="G8" s="151" t="s">
        <v>8</v>
      </c>
      <c r="H8" s="153" t="s">
        <v>9</v>
      </c>
    </row>
    <row r="9" spans="1:8" ht="12.75" customHeight="1">
      <c r="A9" s="148"/>
      <c r="B9" s="154"/>
      <c r="C9" s="150"/>
      <c r="D9" s="150"/>
      <c r="E9" s="150"/>
      <c r="F9" s="155"/>
      <c r="G9" s="150"/>
      <c r="H9" s="156"/>
    </row>
    <row r="10" spans="1:8" ht="12.75">
      <c r="A10" s="157"/>
      <c r="B10" s="158"/>
      <c r="C10" s="150"/>
      <c r="D10" s="150"/>
      <c r="E10" s="150"/>
      <c r="F10" s="155"/>
      <c r="G10" s="150"/>
      <c r="H10" s="156"/>
    </row>
    <row r="11" spans="1:8" ht="13.5" thickBot="1">
      <c r="A11" s="157"/>
      <c r="B11" s="159"/>
      <c r="C11" s="150"/>
      <c r="D11" s="150"/>
      <c r="E11" s="150"/>
      <c r="F11" s="155"/>
      <c r="G11" s="150"/>
      <c r="H11" s="156"/>
    </row>
    <row r="12" spans="1:11" ht="12.75">
      <c r="A12" s="25" t="s">
        <v>10</v>
      </c>
      <c r="B12" s="1">
        <v>254332</v>
      </c>
      <c r="C12" s="1">
        <v>66152</v>
      </c>
      <c r="D12" s="1">
        <v>36624</v>
      </c>
      <c r="E12" s="1">
        <v>111550</v>
      </c>
      <c r="F12" s="1">
        <v>45903</v>
      </c>
      <c r="G12" s="1">
        <v>25980</v>
      </c>
      <c r="H12" s="40">
        <v>39667</v>
      </c>
      <c r="I12" s="8"/>
      <c r="J12" s="8"/>
      <c r="K12" s="8"/>
    </row>
    <row r="13" spans="1:11" ht="12.75">
      <c r="A13" s="26" t="s">
        <v>11</v>
      </c>
      <c r="B13" s="2">
        <v>228418</v>
      </c>
      <c r="C13" s="2">
        <v>37255</v>
      </c>
      <c r="D13" s="2">
        <v>80814</v>
      </c>
      <c r="E13" s="2">
        <v>92669</v>
      </c>
      <c r="F13" s="2">
        <v>47169</v>
      </c>
      <c r="G13" s="2">
        <v>39773</v>
      </c>
      <c r="H13" s="5">
        <v>5727</v>
      </c>
      <c r="I13" s="8"/>
      <c r="J13" s="8"/>
      <c r="K13" s="8"/>
    </row>
    <row r="14" spans="1:11" ht="12.75">
      <c r="A14" s="26" t="s">
        <v>12</v>
      </c>
      <c r="B14" s="2">
        <v>310281</v>
      </c>
      <c r="C14" s="2">
        <v>65407</v>
      </c>
      <c r="D14" s="2">
        <v>95660</v>
      </c>
      <c r="E14" s="2">
        <v>115859</v>
      </c>
      <c r="F14" s="2">
        <v>48255</v>
      </c>
      <c r="G14" s="2">
        <v>51812</v>
      </c>
      <c r="H14" s="5">
        <v>15792</v>
      </c>
      <c r="I14" s="8"/>
      <c r="J14" s="8"/>
      <c r="K14" s="8"/>
    </row>
    <row r="15" spans="1:11" ht="12.75">
      <c r="A15" s="26" t="s">
        <v>13</v>
      </c>
      <c r="B15" s="2">
        <v>278778</v>
      </c>
      <c r="C15" s="2">
        <v>21159</v>
      </c>
      <c r="D15" s="2">
        <v>74991</v>
      </c>
      <c r="E15" s="2">
        <v>154666</v>
      </c>
      <c r="F15" s="2">
        <v>40352</v>
      </c>
      <c r="G15" s="2">
        <v>57783</v>
      </c>
      <c r="H15" s="5">
        <v>56531</v>
      </c>
      <c r="I15" s="8"/>
      <c r="J15" s="8"/>
      <c r="K15" s="8"/>
    </row>
    <row r="16" spans="1:11" ht="12.75">
      <c r="A16" s="27" t="s">
        <v>14</v>
      </c>
      <c r="B16" s="4">
        <v>1071809</v>
      </c>
      <c r="C16" s="4">
        <v>189973</v>
      </c>
      <c r="D16" s="4">
        <v>288089</v>
      </c>
      <c r="E16" s="4">
        <v>474744</v>
      </c>
      <c r="F16" s="4">
        <v>181679</v>
      </c>
      <c r="G16" s="4">
        <v>175348</v>
      </c>
      <c r="H16" s="30">
        <v>117717</v>
      </c>
      <c r="I16" s="8"/>
      <c r="J16" s="8"/>
      <c r="K16" s="8"/>
    </row>
    <row r="17" spans="1:11" ht="13.5" thickBot="1">
      <c r="A17" s="7"/>
      <c r="B17" s="3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8">
        <v>0</v>
      </c>
      <c r="I17" s="8"/>
      <c r="J17" s="8"/>
      <c r="K17" s="8"/>
    </row>
    <row r="18" spans="1:11" ht="12.75">
      <c r="A18" s="44" t="s">
        <v>15</v>
      </c>
      <c r="B18" s="4">
        <v>14280</v>
      </c>
      <c r="C18" s="45">
        <v>3665</v>
      </c>
      <c r="D18" s="45">
        <v>3055</v>
      </c>
      <c r="E18" s="45">
        <v>5500</v>
      </c>
      <c r="F18" s="45">
        <v>2420</v>
      </c>
      <c r="G18" s="45">
        <v>2475</v>
      </c>
      <c r="H18" s="48">
        <v>605</v>
      </c>
      <c r="I18" s="8"/>
      <c r="J18" s="8"/>
      <c r="K18" s="8"/>
    </row>
    <row r="19" spans="1:11" ht="13.5" thickBot="1">
      <c r="A19" s="35"/>
      <c r="B19" s="3"/>
      <c r="C19" s="3"/>
      <c r="D19" s="3"/>
      <c r="E19" s="3"/>
      <c r="F19" s="3"/>
      <c r="G19" s="3"/>
      <c r="H19" s="38"/>
      <c r="I19" s="8"/>
      <c r="J19" s="8"/>
      <c r="K19" s="8"/>
    </row>
    <row r="20" spans="1:11" ht="12.75">
      <c r="A20" s="44" t="s">
        <v>16</v>
      </c>
      <c r="B20" s="45">
        <v>2026</v>
      </c>
      <c r="C20" s="45">
        <v>857</v>
      </c>
      <c r="D20" s="45">
        <v>202</v>
      </c>
      <c r="E20" s="45">
        <v>472</v>
      </c>
      <c r="F20" s="45">
        <v>160</v>
      </c>
      <c r="G20" s="45">
        <v>205</v>
      </c>
      <c r="H20" s="48">
        <v>107</v>
      </c>
      <c r="I20" s="8"/>
      <c r="J20" s="8"/>
      <c r="K20" s="8"/>
    </row>
    <row r="21" spans="1:11" ht="13.5" thickBot="1">
      <c r="A21" s="35"/>
      <c r="B21" s="3"/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8">
        <v>0</v>
      </c>
      <c r="I21" s="8"/>
      <c r="J21" s="8"/>
      <c r="K21" s="8"/>
    </row>
    <row r="22" spans="1:11" ht="12.75">
      <c r="A22" s="60" t="s">
        <v>17</v>
      </c>
      <c r="B22" s="1">
        <v>8978</v>
      </c>
      <c r="C22" s="1">
        <v>2896</v>
      </c>
      <c r="D22" s="1">
        <v>1086</v>
      </c>
      <c r="E22" s="1">
        <v>3174</v>
      </c>
      <c r="F22" s="1">
        <v>1372.1570782693243</v>
      </c>
      <c r="G22" s="1">
        <v>1361.9268303354402</v>
      </c>
      <c r="H22" s="40">
        <v>439.9083762761304</v>
      </c>
      <c r="I22" s="8"/>
      <c r="J22" s="8"/>
      <c r="K22" s="8"/>
    </row>
    <row r="23" spans="1:11" ht="12.75">
      <c r="A23" s="28" t="s">
        <v>18</v>
      </c>
      <c r="B23" s="2">
        <v>7239</v>
      </c>
      <c r="C23" s="2">
        <v>1888</v>
      </c>
      <c r="D23" s="2">
        <v>924</v>
      </c>
      <c r="E23" s="2">
        <v>3312</v>
      </c>
      <c r="F23" s="2">
        <v>1431.7377514792897</v>
      </c>
      <c r="G23" s="2">
        <v>1420.5344378698226</v>
      </c>
      <c r="H23" s="5">
        <v>459.6624852071005</v>
      </c>
      <c r="I23" s="8"/>
      <c r="J23" s="8"/>
      <c r="K23" s="8"/>
    </row>
    <row r="24" spans="1:11" ht="12.75">
      <c r="A24" s="29" t="s">
        <v>19</v>
      </c>
      <c r="B24" s="2">
        <v>1228</v>
      </c>
      <c r="C24" s="2">
        <v>288</v>
      </c>
      <c r="D24" s="2">
        <v>102</v>
      </c>
      <c r="E24" s="2">
        <v>255</v>
      </c>
      <c r="F24" s="2">
        <v>110.28481012658227</v>
      </c>
      <c r="G24" s="2">
        <v>109.36308016877638</v>
      </c>
      <c r="H24" s="5">
        <v>35.34852320675106</v>
      </c>
      <c r="I24" s="8"/>
      <c r="J24" s="8"/>
      <c r="K24" s="8"/>
    </row>
    <row r="25" spans="1:11" ht="12.75">
      <c r="A25" s="34" t="s">
        <v>20</v>
      </c>
      <c r="B25" s="4">
        <v>17445</v>
      </c>
      <c r="C25" s="4">
        <v>5072</v>
      </c>
      <c r="D25" s="4">
        <v>2112</v>
      </c>
      <c r="E25" s="4">
        <v>6741</v>
      </c>
      <c r="F25" s="4">
        <v>2914.1796398751962</v>
      </c>
      <c r="G25" s="4">
        <v>2891.8243483740393</v>
      </c>
      <c r="H25" s="30">
        <v>934.9193846899819</v>
      </c>
      <c r="I25" s="8"/>
      <c r="J25" s="8"/>
      <c r="K25" s="8"/>
    </row>
    <row r="26" spans="1:11" ht="13.5" thickBot="1">
      <c r="A26" s="35"/>
      <c r="B26" s="3"/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8">
        <v>0</v>
      </c>
      <c r="I26" s="8"/>
      <c r="J26" s="8"/>
      <c r="K26" s="8"/>
    </row>
    <row r="27" spans="1:11" ht="12.75">
      <c r="A27" s="65" t="s">
        <v>21</v>
      </c>
      <c r="B27" s="45">
        <v>478781</v>
      </c>
      <c r="C27" s="45">
        <v>144236</v>
      </c>
      <c r="D27" s="45">
        <v>80807</v>
      </c>
      <c r="E27" s="45">
        <v>186920</v>
      </c>
      <c r="F27" s="45">
        <v>76653</v>
      </c>
      <c r="G27" s="45">
        <v>97704</v>
      </c>
      <c r="H27" s="48">
        <v>12563</v>
      </c>
      <c r="I27" s="8"/>
      <c r="J27" s="8"/>
      <c r="K27" s="8"/>
    </row>
    <row r="28" spans="1:11" ht="13.5" thickBot="1">
      <c r="A28" s="7"/>
      <c r="B28" s="3"/>
      <c r="C28" s="3"/>
      <c r="D28" s="3"/>
      <c r="E28" s="3"/>
      <c r="F28" s="3"/>
      <c r="G28" s="3"/>
      <c r="H28" s="38"/>
      <c r="I28" s="8"/>
      <c r="J28" s="8"/>
      <c r="K28" s="8"/>
    </row>
    <row r="29" spans="1:11" ht="12.75">
      <c r="A29" s="65" t="s">
        <v>22</v>
      </c>
      <c r="B29" s="45">
        <v>91327</v>
      </c>
      <c r="C29" s="45">
        <v>15036</v>
      </c>
      <c r="D29" s="45">
        <v>22495</v>
      </c>
      <c r="E29" s="45">
        <v>48091</v>
      </c>
      <c r="F29" s="45">
        <v>27620</v>
      </c>
      <c r="G29" s="45">
        <v>19758</v>
      </c>
      <c r="H29" s="48">
        <v>713</v>
      </c>
      <c r="I29" s="8"/>
      <c r="J29" s="8"/>
      <c r="K29" s="8"/>
    </row>
    <row r="30" spans="1:11" ht="13.5" thickBot="1">
      <c r="A30" s="7"/>
      <c r="B30" s="3"/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8">
        <v>0</v>
      </c>
      <c r="I30" s="8"/>
      <c r="J30" s="8"/>
      <c r="K30" s="8"/>
    </row>
    <row r="31" spans="1:11" ht="12.75">
      <c r="A31" s="25" t="s">
        <v>23</v>
      </c>
      <c r="B31" s="1">
        <v>2435530</v>
      </c>
      <c r="C31" s="1">
        <v>586759</v>
      </c>
      <c r="D31" s="1">
        <v>754899</v>
      </c>
      <c r="E31" s="1">
        <v>960853</v>
      </c>
      <c r="F31" s="1">
        <v>370679</v>
      </c>
      <c r="G31" s="1">
        <v>564660</v>
      </c>
      <c r="H31" s="40">
        <v>25514</v>
      </c>
      <c r="I31" s="8"/>
      <c r="J31" s="8"/>
      <c r="K31" s="8"/>
    </row>
    <row r="32" spans="1:11" ht="12.75">
      <c r="A32" s="26" t="s">
        <v>24</v>
      </c>
      <c r="B32" s="2">
        <v>879401</v>
      </c>
      <c r="C32" s="2">
        <v>242329</v>
      </c>
      <c r="D32" s="2">
        <v>239868</v>
      </c>
      <c r="E32" s="2">
        <v>330255</v>
      </c>
      <c r="F32" s="2">
        <v>137459</v>
      </c>
      <c r="G32" s="2">
        <v>161004</v>
      </c>
      <c r="H32" s="5">
        <v>31792</v>
      </c>
      <c r="I32" s="8"/>
      <c r="J32" s="8"/>
      <c r="K32" s="8"/>
    </row>
    <row r="33" spans="1:11" ht="12.75">
      <c r="A33" s="26" t="s">
        <v>25</v>
      </c>
      <c r="B33" s="2">
        <v>2159670</v>
      </c>
      <c r="C33" s="2">
        <v>826477</v>
      </c>
      <c r="D33" s="2">
        <v>513033</v>
      </c>
      <c r="E33" s="2">
        <v>606268</v>
      </c>
      <c r="F33" s="2">
        <v>210482</v>
      </c>
      <c r="G33" s="2">
        <v>367162</v>
      </c>
      <c r="H33" s="5">
        <v>28624</v>
      </c>
      <c r="I33" s="8"/>
      <c r="J33" s="8"/>
      <c r="K33" s="8"/>
    </row>
    <row r="34" spans="1:11" ht="12.75">
      <c r="A34" s="27" t="s">
        <v>26</v>
      </c>
      <c r="B34" s="4">
        <v>5474601</v>
      </c>
      <c r="C34" s="4">
        <v>1655565</v>
      </c>
      <c r="D34" s="4">
        <v>1507800</v>
      </c>
      <c r="E34" s="4">
        <v>1897376</v>
      </c>
      <c r="F34" s="4">
        <v>718620</v>
      </c>
      <c r="G34" s="4">
        <v>1092826</v>
      </c>
      <c r="H34" s="30">
        <v>85930</v>
      </c>
      <c r="I34" s="8"/>
      <c r="J34" s="8"/>
      <c r="K34" s="8"/>
    </row>
    <row r="35" spans="1:11" ht="13.5" thickBot="1">
      <c r="A35" s="7"/>
      <c r="B35" s="3"/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8">
        <v>0</v>
      </c>
      <c r="I35" s="8"/>
      <c r="J35" s="8"/>
      <c r="K35" s="8"/>
    </row>
    <row r="36" spans="1:11" ht="12.75">
      <c r="A36" s="51" t="s">
        <v>27</v>
      </c>
      <c r="B36" s="1">
        <v>1813722</v>
      </c>
      <c r="C36" s="1">
        <v>521874</v>
      </c>
      <c r="D36" s="1">
        <v>400420</v>
      </c>
      <c r="E36" s="1">
        <v>719274</v>
      </c>
      <c r="F36" s="1">
        <v>371167</v>
      </c>
      <c r="G36" s="1">
        <v>305577</v>
      </c>
      <c r="H36" s="40">
        <v>42530</v>
      </c>
      <c r="I36" s="8"/>
      <c r="J36" s="8"/>
      <c r="K36" s="8"/>
    </row>
    <row r="37" spans="1:11" ht="12.75">
      <c r="A37" s="29" t="s">
        <v>28</v>
      </c>
      <c r="B37" s="2">
        <v>911499</v>
      </c>
      <c r="C37" s="2">
        <v>210228</v>
      </c>
      <c r="D37" s="2">
        <v>183912</v>
      </c>
      <c r="E37" s="2">
        <v>463550</v>
      </c>
      <c r="F37" s="2">
        <v>182841</v>
      </c>
      <c r="G37" s="2">
        <v>265637</v>
      </c>
      <c r="H37" s="5">
        <v>15072</v>
      </c>
      <c r="I37" s="8"/>
      <c r="J37" s="8"/>
      <c r="K37" s="8"/>
    </row>
    <row r="38" spans="1:11" ht="12.75">
      <c r="A38" s="29" t="s">
        <v>29</v>
      </c>
      <c r="B38" s="2">
        <v>3845642</v>
      </c>
      <c r="C38" s="2">
        <v>1082365</v>
      </c>
      <c r="D38" s="2">
        <v>1073587</v>
      </c>
      <c r="E38" s="2">
        <v>1403623</v>
      </c>
      <c r="F38" s="2">
        <v>704987</v>
      </c>
      <c r="G38" s="2">
        <v>604128</v>
      </c>
      <c r="H38" s="5">
        <v>94508</v>
      </c>
      <c r="I38" s="8"/>
      <c r="J38" s="8"/>
      <c r="K38" s="8"/>
    </row>
    <row r="39" spans="1:11" ht="12.75">
      <c r="A39" s="29" t="s">
        <v>30</v>
      </c>
      <c r="B39" s="2">
        <v>420679</v>
      </c>
      <c r="C39" s="2">
        <v>119400</v>
      </c>
      <c r="D39" s="2">
        <v>98752</v>
      </c>
      <c r="E39" s="2">
        <v>157641</v>
      </c>
      <c r="F39" s="2">
        <v>91559</v>
      </c>
      <c r="G39" s="2">
        <v>62845</v>
      </c>
      <c r="H39" s="5">
        <v>3237</v>
      </c>
      <c r="I39" s="8"/>
      <c r="J39" s="8"/>
      <c r="K39" s="8"/>
    </row>
    <row r="40" spans="1:11" ht="12.75">
      <c r="A40" s="34" t="s">
        <v>31</v>
      </c>
      <c r="B40" s="4">
        <v>6991542</v>
      </c>
      <c r="C40" s="4">
        <v>1933867</v>
      </c>
      <c r="D40" s="4">
        <v>1756671</v>
      </c>
      <c r="E40" s="4">
        <v>2744088</v>
      </c>
      <c r="F40" s="4">
        <v>1350554</v>
      </c>
      <c r="G40" s="4">
        <v>1238187</v>
      </c>
      <c r="H40" s="30">
        <v>155347</v>
      </c>
      <c r="I40" s="8"/>
      <c r="J40" s="8"/>
      <c r="K40" s="8"/>
    </row>
    <row r="41" spans="1:11" ht="13.5" thickBot="1">
      <c r="A41" s="7"/>
      <c r="B41" s="3"/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8">
        <v>0</v>
      </c>
      <c r="I41" s="8"/>
      <c r="J41" s="8"/>
      <c r="K41" s="8"/>
    </row>
    <row r="42" spans="1:11" ht="12.75">
      <c r="A42" s="44" t="s">
        <v>32</v>
      </c>
      <c r="B42" s="45">
        <v>55920</v>
      </c>
      <c r="C42" s="45">
        <v>25571</v>
      </c>
      <c r="D42" s="45">
        <v>4193</v>
      </c>
      <c r="E42" s="45">
        <v>9984</v>
      </c>
      <c r="F42" s="45">
        <v>3537</v>
      </c>
      <c r="G42" s="45">
        <v>3503</v>
      </c>
      <c r="H42" s="48">
        <v>2944</v>
      </c>
      <c r="I42" s="8"/>
      <c r="J42" s="8"/>
      <c r="K42" s="8"/>
    </row>
    <row r="43" spans="1:11" ht="13.5" thickBot="1">
      <c r="A43" s="7"/>
      <c r="B43" s="3"/>
      <c r="C43" s="3"/>
      <c r="D43" s="3"/>
      <c r="E43" s="3"/>
      <c r="F43" s="3"/>
      <c r="G43" s="3"/>
      <c r="H43" s="38"/>
      <c r="I43" s="8"/>
      <c r="J43" s="8"/>
      <c r="K43" s="8"/>
    </row>
    <row r="44" spans="1:11" ht="12.75">
      <c r="A44" s="27" t="s">
        <v>129</v>
      </c>
      <c r="B44" s="45">
        <v>14054</v>
      </c>
      <c r="C44" s="45">
        <v>5225</v>
      </c>
      <c r="D44" s="45">
        <v>1997</v>
      </c>
      <c r="E44" s="45">
        <v>4317</v>
      </c>
      <c r="F44" s="45">
        <v>2126</v>
      </c>
      <c r="G44" s="45">
        <v>1900</v>
      </c>
      <c r="H44" s="48">
        <v>291</v>
      </c>
      <c r="I44" s="8"/>
      <c r="J44" s="8"/>
      <c r="K44" s="8"/>
    </row>
    <row r="45" spans="1:11" ht="13.5" thickBot="1">
      <c r="A45" s="27"/>
      <c r="B45" s="3"/>
      <c r="C45" s="3"/>
      <c r="D45" s="3"/>
      <c r="E45" s="3"/>
      <c r="F45" s="3"/>
      <c r="G45" s="3"/>
      <c r="H45" s="38"/>
      <c r="I45" s="8"/>
      <c r="J45" s="8"/>
      <c r="K45" s="8"/>
    </row>
    <row r="46" spans="1:11" ht="12.75">
      <c r="A46" s="60" t="s">
        <v>33</v>
      </c>
      <c r="B46" s="2">
        <v>170108</v>
      </c>
      <c r="C46" s="2">
        <v>45385</v>
      </c>
      <c r="D46" s="2">
        <v>23152</v>
      </c>
      <c r="E46" s="2">
        <v>83584</v>
      </c>
      <c r="F46" s="2">
        <v>32584</v>
      </c>
      <c r="G46" s="2">
        <v>30220</v>
      </c>
      <c r="H46" s="5">
        <v>20780</v>
      </c>
      <c r="I46" s="8"/>
      <c r="J46" s="8"/>
      <c r="K46" s="8"/>
    </row>
    <row r="47" spans="1:11" ht="12.75">
      <c r="A47" s="28" t="s">
        <v>34</v>
      </c>
      <c r="B47" s="2">
        <v>380719</v>
      </c>
      <c r="C47" s="2">
        <v>130331</v>
      </c>
      <c r="D47" s="2">
        <v>64850</v>
      </c>
      <c r="E47" s="2">
        <v>150047</v>
      </c>
      <c r="F47" s="2">
        <v>60421</v>
      </c>
      <c r="G47" s="2">
        <v>78042</v>
      </c>
      <c r="H47" s="5">
        <v>11584</v>
      </c>
      <c r="I47" s="8"/>
      <c r="J47" s="8"/>
      <c r="K47" s="8"/>
    </row>
    <row r="48" spans="1:11" ht="12.75">
      <c r="A48" s="28" t="s">
        <v>35</v>
      </c>
      <c r="B48" s="2">
        <v>81348</v>
      </c>
      <c r="C48" s="2">
        <v>17622</v>
      </c>
      <c r="D48" s="2">
        <v>10469</v>
      </c>
      <c r="E48" s="2">
        <v>47024</v>
      </c>
      <c r="F48" s="2">
        <v>18629</v>
      </c>
      <c r="G48" s="2">
        <v>24436</v>
      </c>
      <c r="H48" s="5">
        <v>3959</v>
      </c>
      <c r="I48" s="8"/>
      <c r="J48" s="8"/>
      <c r="K48" s="8"/>
    </row>
    <row r="49" spans="1:11" ht="12.75">
      <c r="A49" s="29" t="s">
        <v>36</v>
      </c>
      <c r="B49" s="2">
        <v>117757</v>
      </c>
      <c r="C49" s="2">
        <v>45465</v>
      </c>
      <c r="D49" s="2">
        <v>17009</v>
      </c>
      <c r="E49" s="2">
        <v>41314</v>
      </c>
      <c r="F49" s="2">
        <v>26525</v>
      </c>
      <c r="G49" s="2">
        <v>14198</v>
      </c>
      <c r="H49" s="5">
        <v>591</v>
      </c>
      <c r="I49" s="8"/>
      <c r="J49" s="8"/>
      <c r="K49" s="8"/>
    </row>
    <row r="50" spans="1:11" ht="12.75">
      <c r="A50" s="29" t="s">
        <v>37</v>
      </c>
      <c r="B50" s="2">
        <v>615829</v>
      </c>
      <c r="C50" s="2">
        <v>185506</v>
      </c>
      <c r="D50" s="2">
        <v>88806</v>
      </c>
      <c r="E50" s="2">
        <v>267508</v>
      </c>
      <c r="F50" s="2">
        <v>72355</v>
      </c>
      <c r="G50" s="2">
        <v>78685</v>
      </c>
      <c r="H50" s="5">
        <v>116468</v>
      </c>
      <c r="I50" s="8"/>
      <c r="J50" s="8"/>
      <c r="K50" s="8"/>
    </row>
    <row r="51" spans="1:11" ht="12.75">
      <c r="A51" s="29" t="s">
        <v>38</v>
      </c>
      <c r="B51" s="2">
        <v>1167395</v>
      </c>
      <c r="C51" s="2">
        <v>405988</v>
      </c>
      <c r="D51" s="2">
        <v>214121</v>
      </c>
      <c r="E51" s="2">
        <v>371642</v>
      </c>
      <c r="F51" s="2">
        <v>184338</v>
      </c>
      <c r="G51" s="2">
        <v>151485</v>
      </c>
      <c r="H51" s="5">
        <v>35819</v>
      </c>
      <c r="I51" s="8"/>
      <c r="J51" s="8"/>
      <c r="K51" s="8"/>
    </row>
    <row r="52" spans="1:11" ht="12.75">
      <c r="A52" s="29" t="s">
        <v>39</v>
      </c>
      <c r="B52" s="2">
        <v>384509</v>
      </c>
      <c r="C52" s="2">
        <v>110581</v>
      </c>
      <c r="D52" s="2">
        <v>73968</v>
      </c>
      <c r="E52" s="2">
        <v>161232</v>
      </c>
      <c r="F52" s="2">
        <v>81659</v>
      </c>
      <c r="G52" s="2">
        <v>60998</v>
      </c>
      <c r="H52" s="5">
        <v>18575</v>
      </c>
      <c r="I52" s="8"/>
      <c r="J52" s="8"/>
      <c r="K52" s="8"/>
    </row>
    <row r="53" spans="1:11" ht="12.75">
      <c r="A53" s="29" t="s">
        <v>40</v>
      </c>
      <c r="B53" s="2">
        <v>339491</v>
      </c>
      <c r="C53" s="2">
        <v>106700</v>
      </c>
      <c r="D53" s="2">
        <v>54009</v>
      </c>
      <c r="E53" s="2">
        <v>148300</v>
      </c>
      <c r="F53" s="2">
        <v>58140</v>
      </c>
      <c r="G53" s="2">
        <v>82973</v>
      </c>
      <c r="H53" s="5">
        <v>7187</v>
      </c>
      <c r="I53" s="8"/>
      <c r="J53" s="8"/>
      <c r="K53" s="8"/>
    </row>
    <row r="54" spans="1:11" ht="12.75">
      <c r="A54" s="29" t="s">
        <v>41</v>
      </c>
      <c r="B54" s="2">
        <v>349464</v>
      </c>
      <c r="C54" s="2">
        <v>75410</v>
      </c>
      <c r="D54" s="2">
        <v>75333</v>
      </c>
      <c r="E54" s="2">
        <v>161481</v>
      </c>
      <c r="F54" s="2">
        <v>58673</v>
      </c>
      <c r="G54" s="2">
        <v>75761</v>
      </c>
      <c r="H54" s="5">
        <v>27047</v>
      </c>
      <c r="I54" s="8"/>
      <c r="J54" s="8"/>
      <c r="K54" s="8"/>
    </row>
    <row r="55" spans="1:12" ht="12.75">
      <c r="A55" s="43" t="s">
        <v>42</v>
      </c>
      <c r="B55" s="4">
        <v>3606620</v>
      </c>
      <c r="C55" s="4">
        <v>1122988</v>
      </c>
      <c r="D55" s="4">
        <v>621717</v>
      </c>
      <c r="E55" s="4">
        <v>1432132</v>
      </c>
      <c r="F55" s="4">
        <v>593324</v>
      </c>
      <c r="G55" s="4">
        <v>596798</v>
      </c>
      <c r="H55" s="30">
        <v>242010</v>
      </c>
      <c r="I55" s="8"/>
      <c r="J55" s="8"/>
      <c r="K55" s="8"/>
      <c r="L55" s="8"/>
    </row>
    <row r="56" spans="1:11" ht="13.5" thickBot="1">
      <c r="A56" s="68"/>
      <c r="B56" s="3"/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8">
        <v>0</v>
      </c>
      <c r="I56" s="8"/>
      <c r="J56" s="8"/>
      <c r="K56" s="8"/>
    </row>
    <row r="57" spans="1:11" ht="12.75">
      <c r="A57" s="51" t="s">
        <v>43</v>
      </c>
      <c r="B57" s="1">
        <v>232660</v>
      </c>
      <c r="C57" s="1">
        <v>90704</v>
      </c>
      <c r="D57" s="1">
        <v>33393</v>
      </c>
      <c r="E57" s="77">
        <v>81347</v>
      </c>
      <c r="F57" s="77">
        <v>22794</v>
      </c>
      <c r="G57" s="77">
        <v>35282</v>
      </c>
      <c r="H57" s="114">
        <v>23271</v>
      </c>
      <c r="I57" s="8"/>
      <c r="J57" s="8"/>
      <c r="K57" s="8"/>
    </row>
    <row r="58" spans="1:11" ht="12.75">
      <c r="A58" s="28" t="s">
        <v>44</v>
      </c>
      <c r="B58" s="2">
        <v>82113</v>
      </c>
      <c r="C58" s="2">
        <v>34481</v>
      </c>
      <c r="D58" s="2">
        <v>15757</v>
      </c>
      <c r="E58" s="64">
        <v>20653</v>
      </c>
      <c r="F58" s="64">
        <v>7476</v>
      </c>
      <c r="G58" s="64">
        <v>7859</v>
      </c>
      <c r="H58" s="115">
        <v>5318</v>
      </c>
      <c r="I58" s="8"/>
      <c r="J58" s="8"/>
      <c r="K58" s="8"/>
    </row>
    <row r="59" spans="1:11" ht="12.75">
      <c r="A59" s="29" t="s">
        <v>45</v>
      </c>
      <c r="B59" s="2">
        <v>206005</v>
      </c>
      <c r="C59" s="2">
        <v>32075</v>
      </c>
      <c r="D59" s="2">
        <v>29150</v>
      </c>
      <c r="E59" s="64">
        <v>116886</v>
      </c>
      <c r="F59" s="64">
        <v>81127</v>
      </c>
      <c r="G59" s="64">
        <v>34397</v>
      </c>
      <c r="H59" s="115">
        <v>1362</v>
      </c>
      <c r="I59" s="8"/>
      <c r="J59" s="8"/>
      <c r="K59" s="8"/>
    </row>
    <row r="60" spans="1:11" ht="12.75">
      <c r="A60" s="29" t="s">
        <v>46</v>
      </c>
      <c r="B60" s="2">
        <v>9770</v>
      </c>
      <c r="C60" s="2">
        <v>3633</v>
      </c>
      <c r="D60" s="2">
        <v>3558</v>
      </c>
      <c r="E60" s="64">
        <v>1690</v>
      </c>
      <c r="F60" s="64">
        <v>1664</v>
      </c>
      <c r="G60" s="64">
        <v>21</v>
      </c>
      <c r="H60" s="115">
        <v>5</v>
      </c>
      <c r="I60" s="8"/>
      <c r="J60" s="8"/>
      <c r="K60" s="8"/>
    </row>
    <row r="61" spans="1:11" ht="12.75">
      <c r="A61" s="29" t="s">
        <v>47</v>
      </c>
      <c r="B61" s="2">
        <v>979623</v>
      </c>
      <c r="C61" s="2">
        <v>252056</v>
      </c>
      <c r="D61" s="2">
        <v>212692</v>
      </c>
      <c r="E61" s="2">
        <v>414210</v>
      </c>
      <c r="F61" s="2">
        <v>192878</v>
      </c>
      <c r="G61" s="2">
        <v>190339</v>
      </c>
      <c r="H61" s="5">
        <v>30993</v>
      </c>
      <c r="I61" s="8"/>
      <c r="J61" s="8"/>
      <c r="K61" s="8"/>
    </row>
    <row r="62" spans="1:11" ht="12.75">
      <c r="A62" s="34" t="s">
        <v>48</v>
      </c>
      <c r="B62" s="4">
        <v>1510171</v>
      </c>
      <c r="C62" s="4">
        <v>412949</v>
      </c>
      <c r="D62" s="4">
        <v>294550</v>
      </c>
      <c r="E62" s="4">
        <v>634786</v>
      </c>
      <c r="F62" s="4">
        <v>305939</v>
      </c>
      <c r="G62" s="4">
        <v>267898</v>
      </c>
      <c r="H62" s="30">
        <v>60949</v>
      </c>
      <c r="I62" s="8"/>
      <c r="J62" s="8"/>
      <c r="K62" s="8"/>
    </row>
    <row r="63" spans="1:11" ht="13.5" thickBot="1">
      <c r="A63" s="7"/>
      <c r="B63" s="3"/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8">
        <v>0</v>
      </c>
      <c r="I63" s="8"/>
      <c r="J63" s="8"/>
      <c r="K63" s="8"/>
    </row>
    <row r="64" spans="1:11" ht="12.75">
      <c r="A64" s="25" t="s">
        <v>49</v>
      </c>
      <c r="B64" s="1">
        <v>71979</v>
      </c>
      <c r="C64" s="1">
        <v>35751</v>
      </c>
      <c r="D64" s="1">
        <v>14252</v>
      </c>
      <c r="E64" s="1">
        <v>14920</v>
      </c>
      <c r="F64" s="1">
        <v>6593</v>
      </c>
      <c r="G64" s="1">
        <v>8327</v>
      </c>
      <c r="H64" s="40">
        <v>0</v>
      </c>
      <c r="I64" s="8"/>
      <c r="J64" s="8"/>
      <c r="K64" s="8"/>
    </row>
    <row r="65" spans="1:11" ht="12.75">
      <c r="A65" s="31" t="s">
        <v>50</v>
      </c>
      <c r="B65" s="2">
        <v>582414</v>
      </c>
      <c r="C65" s="2">
        <v>71114</v>
      </c>
      <c r="D65" s="2">
        <v>142277</v>
      </c>
      <c r="E65" s="2">
        <v>326932</v>
      </c>
      <c r="F65" s="2">
        <v>149177</v>
      </c>
      <c r="G65" s="2">
        <v>175869</v>
      </c>
      <c r="H65" s="5">
        <v>1886</v>
      </c>
      <c r="I65" s="8"/>
      <c r="J65" s="8"/>
      <c r="K65" s="8"/>
    </row>
    <row r="66" spans="1:11" ht="12.75">
      <c r="A66" s="26" t="s">
        <v>51</v>
      </c>
      <c r="B66" s="2">
        <v>417463</v>
      </c>
      <c r="C66" s="2">
        <v>114488</v>
      </c>
      <c r="D66" s="2">
        <v>58589</v>
      </c>
      <c r="E66" s="2">
        <v>208982</v>
      </c>
      <c r="F66" s="2">
        <v>89999</v>
      </c>
      <c r="G66" s="2">
        <v>105571</v>
      </c>
      <c r="H66" s="5">
        <v>13412</v>
      </c>
      <c r="I66" s="8"/>
      <c r="J66" s="8"/>
      <c r="K66" s="8"/>
    </row>
    <row r="67" spans="1:11" ht="12.75">
      <c r="A67" s="27" t="s">
        <v>52</v>
      </c>
      <c r="B67" s="4">
        <v>1071856</v>
      </c>
      <c r="C67" s="4">
        <v>221353</v>
      </c>
      <c r="D67" s="4">
        <v>215118</v>
      </c>
      <c r="E67" s="4">
        <v>550834</v>
      </c>
      <c r="F67" s="4">
        <v>245769</v>
      </c>
      <c r="G67" s="4">
        <v>289767</v>
      </c>
      <c r="H67" s="30">
        <v>15298</v>
      </c>
      <c r="I67" s="8"/>
      <c r="J67" s="8"/>
      <c r="K67" s="8"/>
    </row>
    <row r="68" spans="1:11" ht="13.5" thickBot="1">
      <c r="A68" s="7"/>
      <c r="B68" s="3"/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8">
        <v>0</v>
      </c>
      <c r="I68" s="8"/>
      <c r="J68" s="8"/>
      <c r="K68" s="8"/>
    </row>
    <row r="69" spans="1:11" ht="12.75">
      <c r="A69" s="65" t="s">
        <v>53</v>
      </c>
      <c r="B69" s="45">
        <v>1791188</v>
      </c>
      <c r="C69" s="45">
        <v>347701</v>
      </c>
      <c r="D69" s="45">
        <v>368976</v>
      </c>
      <c r="E69" s="45">
        <v>906724</v>
      </c>
      <c r="F69" s="45">
        <v>380368</v>
      </c>
      <c r="G69" s="45">
        <v>496074</v>
      </c>
      <c r="H69" s="48">
        <v>30282</v>
      </c>
      <c r="I69" s="8"/>
      <c r="J69" s="8"/>
      <c r="K69" s="8"/>
    </row>
    <row r="70" spans="1:11" ht="13.5" thickBot="1">
      <c r="A70" s="27"/>
      <c r="B70" s="4"/>
      <c r="C70" s="4"/>
      <c r="D70" s="4"/>
      <c r="E70" s="4"/>
      <c r="F70" s="4"/>
      <c r="G70" s="4"/>
      <c r="H70" s="30"/>
      <c r="I70" s="8"/>
      <c r="J70" s="8"/>
      <c r="K70" s="8"/>
    </row>
    <row r="71" spans="1:11" ht="12.75">
      <c r="A71" s="51" t="s">
        <v>54</v>
      </c>
      <c r="B71" s="1">
        <v>953991</v>
      </c>
      <c r="C71" s="1">
        <v>220957</v>
      </c>
      <c r="D71" s="1">
        <v>136456</v>
      </c>
      <c r="E71" s="1">
        <v>434126</v>
      </c>
      <c r="F71" s="1">
        <v>74279</v>
      </c>
      <c r="G71" s="1">
        <v>81138</v>
      </c>
      <c r="H71" s="40">
        <v>278709</v>
      </c>
      <c r="I71" s="8"/>
      <c r="J71" s="8"/>
      <c r="K71" s="8"/>
    </row>
    <row r="72" spans="1:11" ht="12.75">
      <c r="A72" s="29" t="s">
        <v>55</v>
      </c>
      <c r="B72" s="2">
        <v>148486</v>
      </c>
      <c r="C72" s="2">
        <v>50269</v>
      </c>
      <c r="D72" s="2">
        <v>8547</v>
      </c>
      <c r="E72" s="2">
        <v>71623</v>
      </c>
      <c r="F72" s="2">
        <v>8899</v>
      </c>
      <c r="G72" s="2">
        <v>15302</v>
      </c>
      <c r="H72" s="5">
        <v>47422</v>
      </c>
      <c r="I72" s="8"/>
      <c r="J72" s="8"/>
      <c r="K72" s="8"/>
    </row>
    <row r="73" spans="1:11" ht="12.75">
      <c r="A73" s="34" t="s">
        <v>56</v>
      </c>
      <c r="B73" s="4">
        <v>1102477</v>
      </c>
      <c r="C73" s="4">
        <v>271226</v>
      </c>
      <c r="D73" s="4">
        <v>145003</v>
      </c>
      <c r="E73" s="4">
        <v>505749</v>
      </c>
      <c r="F73" s="4">
        <v>83178</v>
      </c>
      <c r="G73" s="4">
        <v>96440</v>
      </c>
      <c r="H73" s="30">
        <v>326131</v>
      </c>
      <c r="I73" s="8"/>
      <c r="J73" s="8"/>
      <c r="K73" s="8"/>
    </row>
    <row r="74" spans="1:11" ht="13.5" thickBot="1">
      <c r="A74" s="7"/>
      <c r="B74" s="3"/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8">
        <v>0</v>
      </c>
      <c r="I74" s="8"/>
      <c r="J74" s="8"/>
      <c r="K74" s="8"/>
    </row>
    <row r="75" spans="1:11" ht="12.75">
      <c r="A75" s="28" t="s">
        <v>57</v>
      </c>
      <c r="B75" s="2">
        <v>442225.00000009</v>
      </c>
      <c r="C75" s="2">
        <v>97694</v>
      </c>
      <c r="D75" s="2">
        <v>134626.75000002998</v>
      </c>
      <c r="E75" s="2">
        <v>181969.25000005998</v>
      </c>
      <c r="F75" s="2">
        <v>79154.75000002999</v>
      </c>
      <c r="G75" s="2">
        <v>102475.75000002999</v>
      </c>
      <c r="H75" s="5">
        <v>338.75</v>
      </c>
      <c r="I75" s="8"/>
      <c r="J75" s="8"/>
      <c r="K75" s="8"/>
    </row>
    <row r="76" spans="1:11" ht="12.75">
      <c r="A76" s="28" t="s">
        <v>58</v>
      </c>
      <c r="B76" s="2">
        <v>68004.00000002</v>
      </c>
      <c r="C76" s="2">
        <v>13838</v>
      </c>
      <c r="D76" s="2">
        <v>18608.33333334</v>
      </c>
      <c r="E76" s="2">
        <v>25074.66666668</v>
      </c>
      <c r="F76" s="2">
        <v>9920.83333334</v>
      </c>
      <c r="G76" s="2">
        <v>7235.3333333400005</v>
      </c>
      <c r="H76" s="5">
        <v>7918.5</v>
      </c>
      <c r="I76" s="8"/>
      <c r="J76" s="8"/>
      <c r="K76" s="8"/>
    </row>
    <row r="77" spans="1:11" ht="12.75">
      <c r="A77" s="31" t="s">
        <v>59</v>
      </c>
      <c r="B77" s="2">
        <v>276725.0099999</v>
      </c>
      <c r="C77" s="2">
        <v>42047</v>
      </c>
      <c r="D77" s="2">
        <v>53287.0033333</v>
      </c>
      <c r="E77" s="2">
        <v>150220.9466666</v>
      </c>
      <c r="F77" s="2">
        <v>39636.613333299996</v>
      </c>
      <c r="G77" s="2">
        <v>34874.8333333</v>
      </c>
      <c r="H77" s="5">
        <v>75709.5</v>
      </c>
      <c r="I77" s="8"/>
      <c r="J77" s="8"/>
      <c r="K77" s="8"/>
    </row>
    <row r="78" spans="1:11" ht="12.75">
      <c r="A78" s="29" t="s">
        <v>60</v>
      </c>
      <c r="B78" s="2">
        <v>195535.00000007823</v>
      </c>
      <c r="C78" s="2">
        <v>76609</v>
      </c>
      <c r="D78" s="2">
        <v>45529.58333335941</v>
      </c>
      <c r="E78" s="2">
        <v>54115.4166667188</v>
      </c>
      <c r="F78" s="2">
        <v>23505.5833333594</v>
      </c>
      <c r="G78" s="2">
        <v>23480.5833333594</v>
      </c>
      <c r="H78" s="5">
        <v>7129.25</v>
      </c>
      <c r="I78" s="8"/>
      <c r="J78" s="8"/>
      <c r="K78" s="8"/>
    </row>
    <row r="79" spans="1:11" ht="12.75">
      <c r="A79" s="29" t="s">
        <v>61</v>
      </c>
      <c r="B79" s="2">
        <v>238557.02000000887</v>
      </c>
      <c r="C79" s="2">
        <v>26140</v>
      </c>
      <c r="D79" s="2">
        <v>59226.1933333363</v>
      </c>
      <c r="E79" s="2">
        <v>125824.40666667258</v>
      </c>
      <c r="F79" s="2">
        <v>41153.573333336295</v>
      </c>
      <c r="G79" s="2">
        <v>29484.8333333363</v>
      </c>
      <c r="H79" s="5">
        <v>55186</v>
      </c>
      <c r="I79" s="8"/>
      <c r="J79" s="8"/>
      <c r="K79" s="8"/>
    </row>
    <row r="80" spans="1:11" ht="12.75">
      <c r="A80" s="31" t="s">
        <v>62</v>
      </c>
      <c r="B80" s="2">
        <v>173021.00999919898</v>
      </c>
      <c r="C80" s="2">
        <v>70064</v>
      </c>
      <c r="D80" s="2">
        <v>32399.993333066326</v>
      </c>
      <c r="E80" s="2">
        <v>51082.85666613266</v>
      </c>
      <c r="F80" s="2">
        <v>22933.02333306633</v>
      </c>
      <c r="G80" s="2">
        <v>22585.08333306633</v>
      </c>
      <c r="H80" s="5">
        <v>5564.75</v>
      </c>
      <c r="I80" s="8"/>
      <c r="J80" s="8"/>
      <c r="K80" s="8"/>
    </row>
    <row r="81" spans="1:11" ht="12.75">
      <c r="A81" s="28" t="s">
        <v>63</v>
      </c>
      <c r="B81" s="2">
        <v>317209.99999990204</v>
      </c>
      <c r="C81" s="2">
        <v>97365</v>
      </c>
      <c r="D81" s="2">
        <v>86728.23666663401</v>
      </c>
      <c r="E81" s="2">
        <v>102934.96333326801</v>
      </c>
      <c r="F81" s="2">
        <v>48179.796666634</v>
      </c>
      <c r="G81" s="2">
        <v>44895.916666634</v>
      </c>
      <c r="H81" s="5">
        <v>9859.25</v>
      </c>
      <c r="I81" s="8"/>
      <c r="J81" s="8"/>
      <c r="K81" s="8"/>
    </row>
    <row r="82" spans="1:11" ht="12.75">
      <c r="A82" s="29" t="s">
        <v>64</v>
      </c>
      <c r="B82" s="2">
        <v>562239.0100000009</v>
      </c>
      <c r="C82" s="2">
        <v>128895</v>
      </c>
      <c r="D82" s="2">
        <v>130561.846666667</v>
      </c>
      <c r="E82" s="2">
        <v>249046.203333334</v>
      </c>
      <c r="F82" s="2">
        <v>85802.036666667</v>
      </c>
      <c r="G82" s="2">
        <v>92101.416666667</v>
      </c>
      <c r="H82" s="5">
        <v>71142.75</v>
      </c>
      <c r="I82" s="8"/>
      <c r="J82" s="8"/>
      <c r="K82" s="8"/>
    </row>
    <row r="83" spans="1:11" ht="12.75">
      <c r="A83" s="27" t="s">
        <v>65</v>
      </c>
      <c r="B83" s="4">
        <v>2273516.049999199</v>
      </c>
      <c r="C83" s="4">
        <v>552652</v>
      </c>
      <c r="D83" s="4">
        <v>560967.9399997331</v>
      </c>
      <c r="E83" s="4">
        <v>940268.7099994661</v>
      </c>
      <c r="F83" s="4">
        <v>350286.209999733</v>
      </c>
      <c r="G83" s="4">
        <v>357133.74999973294</v>
      </c>
      <c r="H83" s="30">
        <v>232848.75</v>
      </c>
      <c r="I83" s="8"/>
      <c r="J83" s="8"/>
      <c r="K83" s="8"/>
    </row>
    <row r="84" spans="1:11" ht="13.5" thickBot="1">
      <c r="A84" s="35"/>
      <c r="B84" s="3"/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8">
        <v>0</v>
      </c>
      <c r="I84" s="8"/>
      <c r="J84" s="8"/>
      <c r="K84" s="8"/>
    </row>
    <row r="85" spans="1:11" ht="12.75">
      <c r="A85" s="51" t="s">
        <v>66</v>
      </c>
      <c r="B85" s="1">
        <v>27511</v>
      </c>
      <c r="C85" s="1">
        <v>8587</v>
      </c>
      <c r="D85" s="1">
        <v>6127</v>
      </c>
      <c r="E85" s="2">
        <v>6884</v>
      </c>
      <c r="F85" s="1">
        <v>5365</v>
      </c>
      <c r="G85" s="1">
        <v>1519</v>
      </c>
      <c r="H85" s="40">
        <v>0</v>
      </c>
      <c r="I85" s="8"/>
      <c r="J85" s="8"/>
      <c r="K85" s="8"/>
    </row>
    <row r="86" spans="1:11" ht="12.75">
      <c r="A86" s="29" t="s">
        <v>67</v>
      </c>
      <c r="B86" s="2">
        <v>39745</v>
      </c>
      <c r="C86" s="2">
        <v>11699</v>
      </c>
      <c r="D86" s="2">
        <v>7904</v>
      </c>
      <c r="E86" s="2">
        <v>14907</v>
      </c>
      <c r="F86" s="2">
        <v>9781</v>
      </c>
      <c r="G86" s="2">
        <v>5107</v>
      </c>
      <c r="H86" s="5">
        <v>19</v>
      </c>
      <c r="I86" s="8"/>
      <c r="J86" s="8"/>
      <c r="K86" s="8"/>
    </row>
    <row r="87" spans="1:11" ht="13.5" thickBot="1">
      <c r="A87" s="7" t="s">
        <v>68</v>
      </c>
      <c r="B87" s="3">
        <v>67256</v>
      </c>
      <c r="C87" s="3">
        <v>20286</v>
      </c>
      <c r="D87" s="3">
        <v>14031</v>
      </c>
      <c r="E87" s="3">
        <v>21791</v>
      </c>
      <c r="F87" s="3">
        <v>15146</v>
      </c>
      <c r="G87" s="3">
        <v>6626</v>
      </c>
      <c r="H87" s="38">
        <v>19</v>
      </c>
      <c r="I87" s="8"/>
      <c r="J87" s="8"/>
      <c r="K87" s="8"/>
    </row>
    <row r="88" spans="1:11" ht="13.5" thickBot="1">
      <c r="A88" s="141"/>
      <c r="B88" s="136"/>
      <c r="C88" s="136"/>
      <c r="D88" s="136"/>
      <c r="E88" s="136"/>
      <c r="F88" s="136"/>
      <c r="G88" s="136"/>
      <c r="H88" s="136"/>
      <c r="I88" s="8"/>
      <c r="J88" s="8"/>
      <c r="K88" s="8"/>
    </row>
    <row r="89" spans="1:11" ht="13.5" thickBot="1">
      <c r="A89" s="128" t="s">
        <v>69</v>
      </c>
      <c r="B89" s="139">
        <v>25634869.0499992</v>
      </c>
      <c r="C89" s="139">
        <v>6928222</v>
      </c>
      <c r="D89" s="139">
        <v>5887783.939999733</v>
      </c>
      <c r="E89" s="139">
        <v>10370517.709999466</v>
      </c>
      <c r="F89" s="139">
        <v>4340293.389639609</v>
      </c>
      <c r="G89" s="139">
        <v>4745534.574348107</v>
      </c>
      <c r="H89" s="140">
        <v>1284689.66938469</v>
      </c>
      <c r="I89" s="8"/>
      <c r="J89" s="8"/>
      <c r="K89" s="8"/>
    </row>
    <row r="90" spans="3:8" ht="12.75">
      <c r="C90" s="8"/>
      <c r="D90" s="8"/>
      <c r="E90" s="8"/>
      <c r="F90" s="8"/>
      <c r="G90" s="8"/>
      <c r="H90" s="8"/>
    </row>
    <row r="91" spans="2:8" ht="12.75">
      <c r="B91" s="8"/>
      <c r="C91" s="8"/>
      <c r="D91" s="8"/>
      <c r="E91" s="8"/>
      <c r="F91" s="8"/>
      <c r="G91" s="8"/>
      <c r="H91" s="8"/>
    </row>
    <row r="92" spans="3:5" ht="12.75">
      <c r="C92" s="8"/>
      <c r="E92" s="8"/>
    </row>
    <row r="93" spans="1:11" ht="12.75">
      <c r="A93" s="69"/>
      <c r="B93" s="70"/>
      <c r="C93" s="70"/>
      <c r="D93" s="70"/>
      <c r="E93" s="70"/>
      <c r="F93" s="70"/>
      <c r="G93" s="70"/>
      <c r="H93" s="70"/>
      <c r="I93" s="56"/>
      <c r="J93" s="56"/>
      <c r="K93" s="56"/>
    </row>
    <row r="94" spans="2:8" ht="12.75">
      <c r="B94" s="71"/>
      <c r="C94" s="71"/>
      <c r="D94" s="71"/>
      <c r="E94" s="71"/>
      <c r="F94" s="71"/>
      <c r="G94" s="71"/>
      <c r="H94" s="71"/>
    </row>
    <row r="95" spans="2:8" ht="12.75">
      <c r="B95" s="71"/>
      <c r="C95" s="71"/>
      <c r="D95" s="71"/>
      <c r="E95" s="71"/>
      <c r="F95" s="71"/>
      <c r="G95" s="71"/>
      <c r="H95" s="71"/>
    </row>
    <row r="96" spans="2:8" ht="12.75">
      <c r="B96" s="71"/>
      <c r="C96" s="71"/>
      <c r="D96" s="71"/>
      <c r="E96" s="71"/>
      <c r="F96" s="71"/>
      <c r="G96" s="71"/>
      <c r="H96" s="71"/>
    </row>
    <row r="98" spans="2:8" ht="12.75">
      <c r="B98" s="71"/>
      <c r="C98" s="71"/>
      <c r="D98" s="71"/>
      <c r="E98" s="71"/>
      <c r="F98" s="71"/>
      <c r="G98" s="71"/>
      <c r="H98" s="71"/>
    </row>
    <row r="104" spans="2:8" ht="12.75">
      <c r="B104" s="71"/>
      <c r="C104" s="71"/>
      <c r="D104" s="71"/>
      <c r="E104" s="71"/>
      <c r="F104" s="71"/>
      <c r="G104" s="71"/>
      <c r="H104" s="71"/>
    </row>
  </sheetData>
  <mergeCells count="12">
    <mergeCell ref="E8:E11"/>
    <mergeCell ref="H8:H11"/>
    <mergeCell ref="A4:H4"/>
    <mergeCell ref="A5:H5"/>
    <mergeCell ref="A6:H6"/>
    <mergeCell ref="E7:H7"/>
    <mergeCell ref="C7:C11"/>
    <mergeCell ref="D7:D11"/>
    <mergeCell ref="A7:A11"/>
    <mergeCell ref="B7:B11"/>
    <mergeCell ref="F8:F11"/>
    <mergeCell ref="G8:G11"/>
  </mergeCells>
  <printOptions horizontalCentered="1" verticalCentered="1"/>
  <pageMargins left="0.7874015748031497" right="0.79" top="0.3937007874015748" bottom="0.3937007874015748" header="0" footer="0"/>
  <pageSetup fitToHeight="1" fitToWidth="1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4"/>
  <sheetViews>
    <sheetView showZeros="0" view="pageBreakPreview" zoomScale="75" zoomScaleSheetLayoutView="75" workbookViewId="0" topLeftCell="A1">
      <selection activeCell="A7" sqref="A7:G11"/>
    </sheetView>
  </sheetViews>
  <sheetFormatPr defaultColWidth="11.421875" defaultRowHeight="12.75"/>
  <cols>
    <col min="1" max="1" width="27.00390625" style="0" customWidth="1"/>
    <col min="3" max="3" width="14.28125" style="0" customWidth="1"/>
    <col min="4" max="4" width="12.7109375" style="0" customWidth="1"/>
    <col min="5" max="5" width="13.421875" style="0" customWidth="1"/>
  </cols>
  <sheetData>
    <row r="1" ht="15">
      <c r="D1" s="52" t="s">
        <v>118</v>
      </c>
    </row>
    <row r="2" ht="12.75">
      <c r="D2" s="54" t="s">
        <v>117</v>
      </c>
    </row>
    <row r="3" ht="17.25" customHeight="1"/>
    <row r="4" spans="1:7" ht="15.75">
      <c r="A4" s="127" t="s">
        <v>127</v>
      </c>
      <c r="B4" s="127"/>
      <c r="C4" s="127"/>
      <c r="D4" s="127"/>
      <c r="E4" s="127"/>
      <c r="F4" s="127"/>
      <c r="G4" s="127"/>
    </row>
    <row r="5" spans="1:7" ht="12.75">
      <c r="A5" s="116" t="s">
        <v>0</v>
      </c>
      <c r="B5" s="116"/>
      <c r="C5" s="116"/>
      <c r="D5" s="116"/>
      <c r="E5" s="116"/>
      <c r="F5" s="116"/>
      <c r="G5" s="116"/>
    </row>
    <row r="6" spans="1:7" ht="13.5" thickBot="1">
      <c r="A6" s="117" t="s">
        <v>136</v>
      </c>
      <c r="B6" s="117"/>
      <c r="C6" s="117"/>
      <c r="D6" s="117"/>
      <c r="E6" s="117"/>
      <c r="F6" s="117"/>
      <c r="G6" s="117"/>
    </row>
    <row r="7" spans="1:7" ht="12.75" customHeight="1">
      <c r="A7" s="142" t="s">
        <v>1</v>
      </c>
      <c r="B7" s="143" t="s">
        <v>70</v>
      </c>
      <c r="C7" s="160" t="s">
        <v>71</v>
      </c>
      <c r="D7" s="161"/>
      <c r="E7" s="161"/>
      <c r="F7" s="161"/>
      <c r="G7" s="162"/>
    </row>
    <row r="8" spans="1:7" ht="12.75" customHeight="1">
      <c r="A8" s="148"/>
      <c r="B8" s="149"/>
      <c r="C8" s="151" t="s">
        <v>72</v>
      </c>
      <c r="D8" s="163" t="s">
        <v>73</v>
      </c>
      <c r="E8" s="164"/>
      <c r="F8" s="165" t="s">
        <v>74</v>
      </c>
      <c r="G8" s="166"/>
    </row>
    <row r="9" spans="1:7" ht="12.75" customHeight="1">
      <c r="A9" s="148"/>
      <c r="B9" s="154"/>
      <c r="C9" s="167"/>
      <c r="D9" s="151" t="s">
        <v>75</v>
      </c>
      <c r="E9" s="151" t="s">
        <v>76</v>
      </c>
      <c r="F9" s="150" t="s">
        <v>77</v>
      </c>
      <c r="G9" s="156" t="s">
        <v>78</v>
      </c>
    </row>
    <row r="10" spans="1:7" ht="12.75">
      <c r="A10" s="168"/>
      <c r="B10" s="158"/>
      <c r="C10" s="167"/>
      <c r="D10" s="169"/>
      <c r="E10" s="170"/>
      <c r="F10" s="171"/>
      <c r="G10" s="172"/>
    </row>
    <row r="11" spans="1:7" ht="13.5" thickBot="1">
      <c r="A11" s="173"/>
      <c r="B11" s="174"/>
      <c r="C11" s="167"/>
      <c r="D11" s="175"/>
      <c r="E11" s="176"/>
      <c r="F11" s="175"/>
      <c r="G11" s="177"/>
    </row>
    <row r="12" spans="1:7" ht="12.75">
      <c r="A12" s="51" t="s">
        <v>10</v>
      </c>
      <c r="B12" s="1">
        <f>'RESULTADO FINAL NO IBERICO 2'!B12</f>
        <v>254</v>
      </c>
      <c r="C12" s="1">
        <f>D12+E12+F12+G12</f>
        <v>39752</v>
      </c>
      <c r="D12" s="1">
        <f>'RESULTADO FINAL NO IBERICO 2'!D12</f>
        <v>3717</v>
      </c>
      <c r="E12" s="1">
        <f>'RESULTADO FINAL NO IBERICO 2'!E12</f>
        <v>10681</v>
      </c>
      <c r="F12" s="1">
        <f>'RESULTADO FINAL NO IBERICO 2'!F12</f>
        <v>10890</v>
      </c>
      <c r="G12" s="40">
        <f>'RESULTADO FINAL NO IBERICO 2'!G12</f>
        <v>14464</v>
      </c>
    </row>
    <row r="13" spans="1:7" ht="12.75">
      <c r="A13" s="29" t="s">
        <v>11</v>
      </c>
      <c r="B13" s="2">
        <f>'RESULTADO FINAL NO IBERICO 2'!B13</f>
        <v>228</v>
      </c>
      <c r="C13" s="2">
        <f aca="true" t="shared" si="0" ref="C13:C76">D13+E13+F13+G13</f>
        <v>17452</v>
      </c>
      <c r="D13" s="2">
        <f>'RESULTADO FINAL NO IBERICO 2'!D13</f>
        <v>321</v>
      </c>
      <c r="E13" s="2">
        <f>'RESULTADO FINAL NO IBERICO 2'!E13</f>
        <v>2010</v>
      </c>
      <c r="F13" s="2">
        <f>'RESULTADO FINAL NO IBERICO 2'!F13</f>
        <v>10935</v>
      </c>
      <c r="G13" s="5">
        <f>'RESULTADO FINAL NO IBERICO 2'!G13</f>
        <v>4186</v>
      </c>
    </row>
    <row r="14" spans="1:7" ht="12.75">
      <c r="A14" s="29" t="s">
        <v>12</v>
      </c>
      <c r="B14" s="2">
        <f>'RESULTADO FINAL NO IBERICO 2'!B14</f>
        <v>155</v>
      </c>
      <c r="C14" s="2">
        <f t="shared" si="0"/>
        <v>33200</v>
      </c>
      <c r="D14" s="2">
        <f>'RESULTADO FINAL NO IBERICO 2'!D14</f>
        <v>2394</v>
      </c>
      <c r="E14" s="2">
        <f>'RESULTADO FINAL NO IBERICO 2'!E14</f>
        <v>518</v>
      </c>
      <c r="F14" s="2">
        <f>'RESULTADO FINAL NO IBERICO 2'!F14</f>
        <v>25182</v>
      </c>
      <c r="G14" s="5">
        <f>'RESULTADO FINAL NO IBERICO 2'!G14</f>
        <v>5106</v>
      </c>
    </row>
    <row r="15" spans="1:7" ht="12.75">
      <c r="A15" s="29" t="s">
        <v>13</v>
      </c>
      <c r="B15" s="2">
        <f>'RESULTADO FINAL NO IBERICO 2'!B15</f>
        <v>167</v>
      </c>
      <c r="C15" s="2">
        <f t="shared" si="0"/>
        <v>27795</v>
      </c>
      <c r="D15" s="2">
        <f>'RESULTADO FINAL NO IBERICO 2'!D15</f>
        <v>2588</v>
      </c>
      <c r="E15" s="2">
        <f>'RESULTADO FINAL NO IBERICO 2'!E15</f>
        <v>5873</v>
      </c>
      <c r="F15" s="2">
        <f>'RESULTADO FINAL NO IBERICO 2'!F15</f>
        <v>9798</v>
      </c>
      <c r="G15" s="5">
        <f>'RESULTADO FINAL NO IBERICO 2'!G15</f>
        <v>9536</v>
      </c>
    </row>
    <row r="16" spans="1:7" ht="12.75">
      <c r="A16" s="34" t="s">
        <v>14</v>
      </c>
      <c r="B16" s="4">
        <f aca="true" t="shared" si="1" ref="B16:G16">SUM(B12:B15)</f>
        <v>804</v>
      </c>
      <c r="C16" s="2">
        <f t="shared" si="0"/>
        <v>118199</v>
      </c>
      <c r="D16" s="4">
        <f t="shared" si="1"/>
        <v>9020</v>
      </c>
      <c r="E16" s="4">
        <f t="shared" si="1"/>
        <v>19082</v>
      </c>
      <c r="F16" s="4">
        <f t="shared" si="1"/>
        <v>56805</v>
      </c>
      <c r="G16" s="30">
        <f t="shared" si="1"/>
        <v>33292</v>
      </c>
    </row>
    <row r="17" spans="1:7" ht="13.5" thickBot="1">
      <c r="A17" s="35"/>
      <c r="B17" s="3"/>
      <c r="C17" s="2">
        <f t="shared" si="0"/>
        <v>0</v>
      </c>
      <c r="D17" s="3"/>
      <c r="E17" s="3"/>
      <c r="F17" s="3"/>
      <c r="G17" s="38"/>
    </row>
    <row r="18" spans="1:7" ht="12.75">
      <c r="A18" s="44" t="s">
        <v>15</v>
      </c>
      <c r="B18" s="45">
        <f>'RESULTADO FINAL NO IBERICO 2'!B18</f>
        <v>130</v>
      </c>
      <c r="C18" s="1">
        <f t="shared" si="0"/>
        <v>1930</v>
      </c>
      <c r="D18" s="45">
        <f>'RESULTADO FINAL NO IBERICO 2'!D18</f>
        <v>134</v>
      </c>
      <c r="E18" s="45">
        <f>'RESULTADO FINAL NO IBERICO 2'!E18</f>
        <v>134</v>
      </c>
      <c r="F18" s="45">
        <f>'RESULTADO FINAL NO IBERICO 2'!F18</f>
        <v>1108</v>
      </c>
      <c r="G18" s="48">
        <f>'RESULTADO FINAL NO IBERICO 2'!G18</f>
        <v>554</v>
      </c>
    </row>
    <row r="19" spans="1:7" ht="13.5" thickBot="1">
      <c r="A19" s="35"/>
      <c r="B19" s="3"/>
      <c r="C19" s="103">
        <f t="shared" si="0"/>
        <v>0</v>
      </c>
      <c r="D19" s="3"/>
      <c r="E19" s="3"/>
      <c r="F19" s="3"/>
      <c r="G19" s="38"/>
    </row>
    <row r="20" spans="1:7" ht="12.75">
      <c r="A20" s="44" t="s">
        <v>16</v>
      </c>
      <c r="B20" s="45">
        <f>'RESULTADO FINAL NO IBERICO 2'!B20</f>
        <v>45</v>
      </c>
      <c r="C20" s="1">
        <f t="shared" si="0"/>
        <v>450</v>
      </c>
      <c r="D20" s="45">
        <f>'RESULTADO FINAL NO IBERICO 2'!D20</f>
        <v>41</v>
      </c>
      <c r="E20" s="45">
        <f>'RESULTADO FINAL NO IBERICO 2'!E20</f>
        <v>43</v>
      </c>
      <c r="F20" s="45">
        <f>'RESULTADO FINAL NO IBERICO 2'!F20</f>
        <v>202</v>
      </c>
      <c r="G20" s="48">
        <f>'RESULTADO FINAL NO IBERICO 2'!G20</f>
        <v>164</v>
      </c>
    </row>
    <row r="21" spans="1:7" ht="13.5" thickBot="1">
      <c r="A21" s="35"/>
      <c r="B21" s="3">
        <v>0</v>
      </c>
      <c r="C21" s="103">
        <f t="shared" si="0"/>
        <v>0</v>
      </c>
      <c r="D21" s="3">
        <v>0</v>
      </c>
      <c r="E21" s="3">
        <v>0</v>
      </c>
      <c r="F21" s="3">
        <v>0</v>
      </c>
      <c r="G21" s="38">
        <v>0</v>
      </c>
    </row>
    <row r="22" spans="1:7" ht="12.75">
      <c r="A22" s="60" t="s">
        <v>17</v>
      </c>
      <c r="B22" s="1">
        <f>'RESULTADO FINAL NO IBERICO 2'!B22</f>
        <v>48</v>
      </c>
      <c r="C22" s="1">
        <f t="shared" si="0"/>
        <v>1774</v>
      </c>
      <c r="D22" s="1">
        <f>'RESULTADO FINAL NO IBERICO 2'!D22</f>
        <v>0</v>
      </c>
      <c r="E22" s="1">
        <f>'RESULTADO FINAL NO IBERICO 2'!E22</f>
        <v>160</v>
      </c>
      <c r="F22" s="1">
        <f>'RESULTADO FINAL NO IBERICO 2'!F22</f>
        <v>0</v>
      </c>
      <c r="G22" s="40">
        <f>'RESULTADO FINAL NO IBERICO 2'!G22</f>
        <v>1614</v>
      </c>
    </row>
    <row r="23" spans="1:7" ht="12.75">
      <c r="A23" s="28" t="s">
        <v>18</v>
      </c>
      <c r="B23" s="2">
        <f>'RESULTADO FINAL NO IBERICO 2'!B23</f>
        <v>16</v>
      </c>
      <c r="C23" s="2">
        <f t="shared" si="0"/>
        <v>1099</v>
      </c>
      <c r="D23" s="2">
        <v>0</v>
      </c>
      <c r="E23" s="2">
        <f>'RESULTADO FINAL NO IBERICO 2'!E23</f>
        <v>114</v>
      </c>
      <c r="F23" s="2">
        <v>0</v>
      </c>
      <c r="G23" s="5">
        <f>'RESULTADO FINAL NO IBERICO 2'!G23</f>
        <v>985</v>
      </c>
    </row>
    <row r="24" spans="1:7" ht="12.75">
      <c r="A24" s="29" t="s">
        <v>19</v>
      </c>
      <c r="B24" s="2">
        <f>'RESULTADO FINAL NO IBERICO 2'!B24</f>
        <v>23</v>
      </c>
      <c r="C24" s="2">
        <f t="shared" si="0"/>
        <v>560</v>
      </c>
      <c r="D24" s="2">
        <v>0</v>
      </c>
      <c r="E24" s="2">
        <f>'RESULTADO FINAL NO IBERICO 2'!E24</f>
        <v>74</v>
      </c>
      <c r="F24" s="2">
        <v>0</v>
      </c>
      <c r="G24" s="5">
        <f>'RESULTADO FINAL NO IBERICO 2'!G24</f>
        <v>486</v>
      </c>
    </row>
    <row r="25" spans="1:7" ht="12.75">
      <c r="A25" s="34" t="s">
        <v>20</v>
      </c>
      <c r="B25" s="4">
        <f aca="true" t="shared" si="2" ref="B25:G25">SUM(B22:B24)</f>
        <v>87</v>
      </c>
      <c r="C25" s="2">
        <f t="shared" si="0"/>
        <v>3433</v>
      </c>
      <c r="D25" s="4">
        <f t="shared" si="2"/>
        <v>0</v>
      </c>
      <c r="E25" s="4">
        <f t="shared" si="2"/>
        <v>348</v>
      </c>
      <c r="F25" s="4">
        <f t="shared" si="2"/>
        <v>0</v>
      </c>
      <c r="G25" s="30">
        <f t="shared" si="2"/>
        <v>3085</v>
      </c>
    </row>
    <row r="26" spans="1:7" ht="13.5" thickBot="1">
      <c r="A26" s="35"/>
      <c r="B26" s="3">
        <v>0</v>
      </c>
      <c r="C26" s="103">
        <f t="shared" si="0"/>
        <v>0</v>
      </c>
      <c r="D26" s="3">
        <v>0</v>
      </c>
      <c r="E26" s="3">
        <v>0</v>
      </c>
      <c r="F26" s="3">
        <v>0</v>
      </c>
      <c r="G26" s="38">
        <v>0</v>
      </c>
    </row>
    <row r="27" spans="1:7" ht="12.75">
      <c r="A27" s="44" t="s">
        <v>21</v>
      </c>
      <c r="B27" s="45">
        <f>'RESULTADO FINAL NO IBERICO 2'!B27</f>
        <v>395</v>
      </c>
      <c r="C27" s="2">
        <f t="shared" si="0"/>
        <v>66423</v>
      </c>
      <c r="D27" s="45">
        <f>'RESULTADO FINAL NO IBERICO 2'!D27</f>
        <v>10900</v>
      </c>
      <c r="E27" s="45">
        <f>'RESULTADO FINAL NO IBERICO 2'!E27</f>
        <v>5569</v>
      </c>
      <c r="F27" s="45">
        <f>'RESULTADO FINAL NO IBERICO 2'!F27</f>
        <v>39829</v>
      </c>
      <c r="G27" s="48">
        <f>'RESULTADO FINAL NO IBERICO 2'!G27</f>
        <v>10125</v>
      </c>
    </row>
    <row r="28" spans="1:7" ht="13.5" thickBot="1">
      <c r="A28" s="35"/>
      <c r="B28" s="3"/>
      <c r="C28" s="103">
        <f t="shared" si="0"/>
        <v>0</v>
      </c>
      <c r="D28" s="3"/>
      <c r="E28" s="3"/>
      <c r="F28" s="3"/>
      <c r="G28" s="38"/>
    </row>
    <row r="29" spans="1:7" ht="12.75">
      <c r="A29" s="44" t="s">
        <v>22</v>
      </c>
      <c r="B29" s="45">
        <f>'RESULTADO FINAL NO IBERICO 2'!B29</f>
        <v>86</v>
      </c>
      <c r="C29" s="2">
        <f t="shared" si="0"/>
        <v>5619</v>
      </c>
      <c r="D29" s="45">
        <f>'RESULTADO FINAL NO IBERICO 2'!D29</f>
        <v>327</v>
      </c>
      <c r="E29" s="45">
        <f>'RESULTADO FINAL NO IBERICO 2'!E29</f>
        <v>370</v>
      </c>
      <c r="F29" s="45">
        <f>'RESULTADO FINAL NO IBERICO 2'!F29</f>
        <v>1982</v>
      </c>
      <c r="G29" s="48">
        <f>'RESULTADO FINAL NO IBERICO 2'!G29</f>
        <v>2940</v>
      </c>
    </row>
    <row r="30" spans="1:7" ht="13.5" thickBot="1">
      <c r="A30" s="35"/>
      <c r="B30" s="4">
        <v>0</v>
      </c>
      <c r="C30" s="103">
        <f t="shared" si="0"/>
        <v>0</v>
      </c>
      <c r="D30" s="4">
        <v>0</v>
      </c>
      <c r="E30" s="4">
        <v>0</v>
      </c>
      <c r="F30" s="4">
        <v>0</v>
      </c>
      <c r="G30" s="30">
        <v>0</v>
      </c>
    </row>
    <row r="31" spans="1:7" ht="12.75">
      <c r="A31" s="51" t="s">
        <v>23</v>
      </c>
      <c r="B31" s="1">
        <f>'RESULTADO FINAL NO IBERICO 2'!B31</f>
        <v>899</v>
      </c>
      <c r="C31" s="2">
        <f t="shared" si="0"/>
        <v>132120</v>
      </c>
      <c r="D31" s="1">
        <f>'RESULTADO FINAL NO IBERICO 2'!D31</f>
        <v>10865</v>
      </c>
      <c r="E31" s="1">
        <f>'RESULTADO FINAL NO IBERICO 2'!E31</f>
        <v>14436</v>
      </c>
      <c r="F31" s="1">
        <f>'RESULTADO FINAL NO IBERICO 2'!F31</f>
        <v>81040</v>
      </c>
      <c r="G31" s="40">
        <f>'RESULTADO FINAL NO IBERICO 2'!G31</f>
        <v>25779</v>
      </c>
    </row>
    <row r="32" spans="1:7" ht="12.75">
      <c r="A32" s="29" t="s">
        <v>24</v>
      </c>
      <c r="B32" s="2">
        <f>'RESULTADO FINAL NO IBERICO 2'!B32</f>
        <v>600</v>
      </c>
      <c r="C32" s="2">
        <f t="shared" si="0"/>
        <v>66349</v>
      </c>
      <c r="D32" s="2">
        <f>'RESULTADO FINAL NO IBERICO 2'!D32</f>
        <v>2688</v>
      </c>
      <c r="E32" s="2">
        <f>'RESULTADO FINAL NO IBERICO 2'!E32</f>
        <v>4355</v>
      </c>
      <c r="F32" s="2">
        <f>'RESULTADO FINAL NO IBERICO 2'!F32</f>
        <v>45773</v>
      </c>
      <c r="G32" s="5">
        <f>'RESULTADO FINAL NO IBERICO 2'!G32</f>
        <v>13533</v>
      </c>
    </row>
    <row r="33" spans="1:7" ht="12.75">
      <c r="A33" s="29" t="s">
        <v>25</v>
      </c>
      <c r="B33" s="2">
        <f>'RESULTADO FINAL NO IBERICO 2'!B33</f>
        <v>1036</v>
      </c>
      <c r="C33" s="2">
        <f t="shared" si="0"/>
        <v>212856</v>
      </c>
      <c r="D33" s="2">
        <f>'RESULTADO FINAL NO IBERICO 2'!D33</f>
        <v>16799</v>
      </c>
      <c r="E33" s="2">
        <f>'RESULTADO FINAL NO IBERICO 2'!E33</f>
        <v>32375</v>
      </c>
      <c r="F33" s="2">
        <f>'RESULTADO FINAL NO IBERICO 2'!F33</f>
        <v>124074</v>
      </c>
      <c r="G33" s="5">
        <f>'RESULTADO FINAL NO IBERICO 2'!G33</f>
        <v>39608</v>
      </c>
    </row>
    <row r="34" spans="1:7" ht="12.75">
      <c r="A34" s="34" t="s">
        <v>26</v>
      </c>
      <c r="B34" s="4">
        <f aca="true" t="shared" si="3" ref="B34:G34">SUM(B31:B33)</f>
        <v>2535</v>
      </c>
      <c r="C34" s="4">
        <f t="shared" si="0"/>
        <v>411325</v>
      </c>
      <c r="D34" s="4">
        <f t="shared" si="3"/>
        <v>30352</v>
      </c>
      <c r="E34" s="4">
        <f t="shared" si="3"/>
        <v>51166</v>
      </c>
      <c r="F34" s="4">
        <f t="shared" si="3"/>
        <v>250887</v>
      </c>
      <c r="G34" s="30">
        <f t="shared" si="3"/>
        <v>78920</v>
      </c>
    </row>
    <row r="35" spans="1:7" ht="13.5" thickBot="1">
      <c r="A35" s="35"/>
      <c r="B35" s="3">
        <v>0</v>
      </c>
      <c r="C35" s="103">
        <f t="shared" si="0"/>
        <v>0</v>
      </c>
      <c r="D35" s="3">
        <v>0</v>
      </c>
      <c r="E35" s="3">
        <v>0</v>
      </c>
      <c r="F35" s="3">
        <v>0</v>
      </c>
      <c r="G35" s="38">
        <v>0</v>
      </c>
    </row>
    <row r="36" spans="1:7" ht="12.75">
      <c r="A36" s="51" t="s">
        <v>27</v>
      </c>
      <c r="B36" s="2">
        <f>'RESULTADO FINAL NO IBERICO 2'!B36</f>
        <v>1711</v>
      </c>
      <c r="C36" s="2">
        <f t="shared" si="0"/>
        <v>170443</v>
      </c>
      <c r="D36" s="2">
        <f>'RESULTADO FINAL NO IBERICO 2'!D36</f>
        <v>10079</v>
      </c>
      <c r="E36" s="2">
        <f>'RESULTADO FINAL NO IBERICO 2'!E36</f>
        <v>12506</v>
      </c>
      <c r="F36" s="2">
        <f>'RESULTADO FINAL NO IBERICO 2'!F36</f>
        <v>117879</v>
      </c>
      <c r="G36" s="5">
        <f>'RESULTADO FINAL NO IBERICO 2'!G36</f>
        <v>29979</v>
      </c>
    </row>
    <row r="37" spans="1:7" ht="12.75">
      <c r="A37" s="29" t="s">
        <v>28</v>
      </c>
      <c r="B37" s="2">
        <f>'RESULTADO FINAL NO IBERICO 2'!B37</f>
        <v>1641</v>
      </c>
      <c r="C37" s="2">
        <f t="shared" si="0"/>
        <v>52168</v>
      </c>
      <c r="D37" s="2">
        <f>'RESULTADO FINAL NO IBERICO 2'!D37</f>
        <v>6879</v>
      </c>
      <c r="E37" s="2">
        <f>'RESULTADO FINAL NO IBERICO 2'!E37</f>
        <v>4746</v>
      </c>
      <c r="F37" s="2">
        <f>'RESULTADO FINAL NO IBERICO 2'!F37</f>
        <v>33474</v>
      </c>
      <c r="G37" s="5">
        <f>'RESULTADO FINAL NO IBERICO 2'!G37</f>
        <v>7069</v>
      </c>
    </row>
    <row r="38" spans="1:7" ht="12.75">
      <c r="A38" s="29" t="s">
        <v>29</v>
      </c>
      <c r="B38" s="2">
        <f>'RESULTADO FINAL NO IBERICO 2'!B38</f>
        <v>1400</v>
      </c>
      <c r="C38" s="2">
        <f t="shared" si="0"/>
        <v>284667</v>
      </c>
      <c r="D38" s="2">
        <f>'RESULTADO FINAL NO IBERICO 2'!D38</f>
        <v>30581</v>
      </c>
      <c r="E38" s="2">
        <f>'RESULTADO FINAL NO IBERICO 2'!E38</f>
        <v>25662</v>
      </c>
      <c r="F38" s="2">
        <f>'RESULTADO FINAL NO IBERICO 2'!F38</f>
        <v>174262</v>
      </c>
      <c r="G38" s="5">
        <f>'RESULTADO FINAL NO IBERICO 2'!G38</f>
        <v>54162</v>
      </c>
    </row>
    <row r="39" spans="1:7" ht="12.75">
      <c r="A39" s="29" t="s">
        <v>30</v>
      </c>
      <c r="B39" s="2">
        <f>'RESULTADO FINAL NO IBERICO 2'!B39</f>
        <v>340</v>
      </c>
      <c r="C39" s="2">
        <f t="shared" si="0"/>
        <v>44546</v>
      </c>
      <c r="D39" s="2">
        <f>'RESULTADO FINAL NO IBERICO 2'!D39</f>
        <v>3907</v>
      </c>
      <c r="E39" s="2">
        <f>'RESULTADO FINAL NO IBERICO 2'!E39</f>
        <v>4298</v>
      </c>
      <c r="F39" s="2">
        <f>'RESULTADO FINAL NO IBERICO 2'!F39</f>
        <v>28832</v>
      </c>
      <c r="G39" s="5">
        <f>'RESULTADO FINAL NO IBERICO 2'!G39</f>
        <v>7509</v>
      </c>
    </row>
    <row r="40" spans="1:7" ht="12.75">
      <c r="A40" s="34" t="s">
        <v>31</v>
      </c>
      <c r="B40" s="4">
        <f aca="true" t="shared" si="4" ref="B40:G40">SUM(B36:B39)</f>
        <v>5092</v>
      </c>
      <c r="C40" s="4">
        <f t="shared" si="0"/>
        <v>551824</v>
      </c>
      <c r="D40" s="4">
        <f t="shared" si="4"/>
        <v>51446</v>
      </c>
      <c r="E40" s="4">
        <f t="shared" si="4"/>
        <v>47212</v>
      </c>
      <c r="F40" s="4">
        <f t="shared" si="4"/>
        <v>354447</v>
      </c>
      <c r="G40" s="30">
        <f t="shared" si="4"/>
        <v>98719</v>
      </c>
    </row>
    <row r="41" spans="1:7" ht="13.5" thickBot="1">
      <c r="A41" s="35"/>
      <c r="B41" s="3">
        <v>0</v>
      </c>
      <c r="C41" s="103">
        <f t="shared" si="0"/>
        <v>0</v>
      </c>
      <c r="D41" s="3">
        <v>0</v>
      </c>
      <c r="E41" s="3">
        <v>0</v>
      </c>
      <c r="F41" s="3">
        <v>0</v>
      </c>
      <c r="G41" s="38">
        <v>0</v>
      </c>
    </row>
    <row r="42" spans="1:7" ht="12.75">
      <c r="A42" s="44" t="s">
        <v>32</v>
      </c>
      <c r="B42" s="45">
        <f>'RESULTADO FINAL NO IBERICO 2'!B42</f>
        <v>1557</v>
      </c>
      <c r="C42" s="1">
        <f t="shared" si="0"/>
        <v>14615</v>
      </c>
      <c r="D42" s="45">
        <f>'RESULTADO FINAL NO IBERICO 2'!D42</f>
        <v>1617</v>
      </c>
      <c r="E42" s="45">
        <f>'RESULTADO FINAL NO IBERICO 2'!E42</f>
        <v>790</v>
      </c>
      <c r="F42" s="45">
        <f>'RESULTADO FINAL NO IBERICO 2'!F42</f>
        <v>8996</v>
      </c>
      <c r="G42" s="48">
        <f>'RESULTADO FINAL NO IBERICO 2'!G42</f>
        <v>3212</v>
      </c>
    </row>
    <row r="43" spans="1:7" ht="13.5" thickBot="1">
      <c r="A43" s="35"/>
      <c r="B43" s="3"/>
      <c r="C43" s="103">
        <f t="shared" si="0"/>
        <v>0</v>
      </c>
      <c r="D43" s="3"/>
      <c r="E43" s="3"/>
      <c r="F43" s="3"/>
      <c r="G43" s="38"/>
    </row>
    <row r="44" spans="1:7" ht="12.75">
      <c r="A44" s="60" t="s">
        <v>33</v>
      </c>
      <c r="B44" s="1">
        <f>'RESULTADO FINAL NO IBERICO 2'!B44+'RESULTADO FINAL IBERICO'!B55</f>
        <v>322</v>
      </c>
      <c r="C44" s="1">
        <f t="shared" si="0"/>
        <v>17665</v>
      </c>
      <c r="D44" s="1">
        <f>'RESULTADO FINAL NO IBERICO 2'!D44+'RESULTADO FINAL IBERICO'!D55</f>
        <v>1678</v>
      </c>
      <c r="E44" s="1">
        <f>'RESULTADO FINAL NO IBERICO 2'!E44+'RESULTADO FINAL IBERICO'!E55</f>
        <v>2517</v>
      </c>
      <c r="F44" s="1">
        <f>'RESULTADO FINAL NO IBERICO 2'!F44+'RESULTADO FINAL IBERICO'!F55</f>
        <v>10757</v>
      </c>
      <c r="G44" s="40">
        <f>'RESULTADO FINAL NO IBERICO 2'!G44+'RESULTADO FINAL IBERICO'!G55</f>
        <v>2713</v>
      </c>
    </row>
    <row r="45" spans="1:7" ht="12.75">
      <c r="A45" s="28" t="s">
        <v>34</v>
      </c>
      <c r="B45" s="2">
        <f>'RESULTADO FINAL NO IBERICO 2'!B45+'RESULTADO FINAL IBERICO'!B56</f>
        <v>247</v>
      </c>
      <c r="C45" s="2">
        <f t="shared" si="0"/>
        <v>35244</v>
      </c>
      <c r="D45" s="2">
        <f>'RESULTADO FINAL NO IBERICO 2'!D45+'RESULTADO FINAL IBERICO'!D56</f>
        <v>3611</v>
      </c>
      <c r="E45" s="2">
        <f>'RESULTADO FINAL NO IBERICO 2'!E45+'RESULTADO FINAL IBERICO'!E56</f>
        <v>4010</v>
      </c>
      <c r="F45" s="2">
        <f>'RESULTADO FINAL NO IBERICO 2'!F45+'RESULTADO FINAL IBERICO'!F56</f>
        <v>20618</v>
      </c>
      <c r="G45" s="5">
        <f>'RESULTADO FINAL NO IBERICO 2'!G45+'RESULTADO FINAL IBERICO'!G56</f>
        <v>7005</v>
      </c>
    </row>
    <row r="46" spans="1:7" ht="12.75">
      <c r="A46" s="28" t="s">
        <v>35</v>
      </c>
      <c r="B46" s="2">
        <f>'RESULTADO FINAL NO IBERICO 2'!B46+'RESULTADO FINAL IBERICO'!B57</f>
        <v>108</v>
      </c>
      <c r="C46" s="2">
        <f t="shared" si="0"/>
        <v>6125</v>
      </c>
      <c r="D46" s="2">
        <f>'RESULTADO FINAL NO IBERICO 2'!D46+'RESULTADO FINAL IBERICO'!D57</f>
        <v>546</v>
      </c>
      <c r="E46" s="2">
        <f>'RESULTADO FINAL NO IBERICO 2'!E46+'RESULTADO FINAL IBERICO'!E57</f>
        <v>834</v>
      </c>
      <c r="F46" s="2">
        <f>'RESULTADO FINAL NO IBERICO 2'!F46+'RESULTADO FINAL IBERICO'!F57</f>
        <v>3326</v>
      </c>
      <c r="G46" s="5">
        <f>'RESULTADO FINAL NO IBERICO 2'!G46+'RESULTADO FINAL IBERICO'!G57</f>
        <v>1419</v>
      </c>
    </row>
    <row r="47" spans="1:7" ht="12.75">
      <c r="A47" s="29" t="s">
        <v>36</v>
      </c>
      <c r="B47" s="2">
        <f>'RESULTADO FINAL NO IBERICO 2'!B47+'RESULTADO FINAL IBERICO'!B58</f>
        <v>105</v>
      </c>
      <c r="C47" s="2">
        <f t="shared" si="0"/>
        <v>13864</v>
      </c>
      <c r="D47" s="2">
        <f>'RESULTADO FINAL NO IBERICO 2'!D47+'RESULTADO FINAL IBERICO'!D58</f>
        <v>1710</v>
      </c>
      <c r="E47" s="2">
        <f>'RESULTADO FINAL NO IBERICO 2'!E47+'RESULTADO FINAL IBERICO'!E58</f>
        <v>1563</v>
      </c>
      <c r="F47" s="2">
        <f>'RESULTADO FINAL NO IBERICO 2'!F47+'RESULTADO FINAL IBERICO'!F58</f>
        <v>7530</v>
      </c>
      <c r="G47" s="5">
        <f>'RESULTADO FINAL NO IBERICO 2'!G47+'RESULTADO FINAL IBERICO'!G58</f>
        <v>3061</v>
      </c>
    </row>
    <row r="48" spans="1:7" ht="12.75">
      <c r="A48" s="29" t="s">
        <v>37</v>
      </c>
      <c r="B48" s="2">
        <f>'RESULTADO FINAL NO IBERICO 2'!B48+'RESULTADO FINAL IBERICO'!B59</f>
        <v>2974</v>
      </c>
      <c r="C48" s="2">
        <f t="shared" si="0"/>
        <v>71035</v>
      </c>
      <c r="D48" s="2">
        <f>'RESULTADO FINAL NO IBERICO 2'!D48+'RESULTADO FINAL IBERICO'!D59</f>
        <v>7206</v>
      </c>
      <c r="E48" s="2">
        <f>'RESULTADO FINAL NO IBERICO 2'!E48+'RESULTADO FINAL IBERICO'!E59</f>
        <v>4646</v>
      </c>
      <c r="F48" s="2">
        <f>'RESULTADO FINAL NO IBERICO 2'!F48+'RESULTADO FINAL IBERICO'!F59</f>
        <v>41700</v>
      </c>
      <c r="G48" s="5">
        <f>'RESULTADO FINAL NO IBERICO 2'!G48+'RESULTADO FINAL IBERICO'!G59</f>
        <v>17483</v>
      </c>
    </row>
    <row r="49" spans="1:7" ht="12.75">
      <c r="A49" s="29" t="s">
        <v>38</v>
      </c>
      <c r="B49" s="2">
        <f>'RESULTADO FINAL NO IBERICO 2'!B49+'RESULTADO FINAL IBERICO'!B60</f>
        <v>1480</v>
      </c>
      <c r="C49" s="2">
        <f t="shared" si="0"/>
        <v>174164</v>
      </c>
      <c r="D49" s="2">
        <f>'RESULTADO FINAL NO IBERICO 2'!D49+'RESULTADO FINAL IBERICO'!D60</f>
        <v>26453</v>
      </c>
      <c r="E49" s="2">
        <f>'RESULTADO FINAL NO IBERICO 2'!E49+'RESULTADO FINAL IBERICO'!E60</f>
        <v>20849</v>
      </c>
      <c r="F49" s="2">
        <f>'RESULTADO FINAL NO IBERICO 2'!F49+'RESULTADO FINAL IBERICO'!F60</f>
        <v>99095</v>
      </c>
      <c r="G49" s="5">
        <f>'RESULTADO FINAL NO IBERICO 2'!G49+'RESULTADO FINAL IBERICO'!G60</f>
        <v>27767</v>
      </c>
    </row>
    <row r="50" spans="1:7" ht="12.75">
      <c r="A50" s="29" t="s">
        <v>39</v>
      </c>
      <c r="B50" s="2">
        <f>'RESULTADO FINAL NO IBERICO 2'!B50</f>
        <v>250</v>
      </c>
      <c r="C50" s="2">
        <f t="shared" si="0"/>
        <v>38478</v>
      </c>
      <c r="D50" s="2">
        <f>'RESULTADO FINAL NO IBERICO 2'!D50</f>
        <v>4187</v>
      </c>
      <c r="E50" s="2">
        <f>'RESULTADO FINAL NO IBERICO 2'!E50</f>
        <v>4672</v>
      </c>
      <c r="F50" s="2">
        <f>'RESULTADO FINAL NO IBERICO 2'!F50</f>
        <v>22288</v>
      </c>
      <c r="G50" s="5">
        <f>'RESULTADO FINAL NO IBERICO 2'!G50</f>
        <v>7331</v>
      </c>
    </row>
    <row r="51" spans="1:7" ht="12.75">
      <c r="A51" s="29" t="s">
        <v>40</v>
      </c>
      <c r="B51" s="2">
        <f>'RESULTADO FINAL NO IBERICO 2'!B51+'RESULTADO FINAL IBERICO'!B61</f>
        <v>548</v>
      </c>
      <c r="C51" s="2">
        <f t="shared" si="0"/>
        <v>29934</v>
      </c>
      <c r="D51" s="2">
        <f>'RESULTADO FINAL NO IBERICO 2'!D51+'RESULTADO FINAL IBERICO'!D61</f>
        <v>2747</v>
      </c>
      <c r="E51" s="2">
        <f>'RESULTADO FINAL NO IBERICO 2'!E51+'RESULTADO FINAL IBERICO'!E61</f>
        <v>3594</v>
      </c>
      <c r="F51" s="2">
        <f>'RESULTADO FINAL NO IBERICO 2'!F51+'RESULTADO FINAL IBERICO'!F61</f>
        <v>18793</v>
      </c>
      <c r="G51" s="5">
        <f>'RESULTADO FINAL NO IBERICO 2'!G51+'RESULTADO FINAL IBERICO'!G61</f>
        <v>4800</v>
      </c>
    </row>
    <row r="52" spans="1:7" ht="12.75">
      <c r="A52" s="29" t="s">
        <v>41</v>
      </c>
      <c r="B52" s="2">
        <f>'RESULTADO FINAL NO IBERICO 2'!B52+'RESULTADO FINAL IBERICO'!B62</f>
        <v>1142</v>
      </c>
      <c r="C52" s="2">
        <f t="shared" si="0"/>
        <v>36098</v>
      </c>
      <c r="D52" s="2">
        <f>'RESULTADO FINAL NO IBERICO 2'!D52+'RESULTADO FINAL IBERICO'!D62</f>
        <v>2850</v>
      </c>
      <c r="E52" s="2">
        <f>'RESULTADO FINAL NO IBERICO 2'!E52+'RESULTADO FINAL IBERICO'!E62</f>
        <v>3371</v>
      </c>
      <c r="F52" s="2">
        <f>'RESULTADO FINAL NO IBERICO 2'!F52+'RESULTADO FINAL IBERICO'!F62</f>
        <v>22636</v>
      </c>
      <c r="G52" s="5">
        <f>'RESULTADO FINAL NO IBERICO 2'!G52+'RESULTADO FINAL IBERICO'!G62</f>
        <v>7241</v>
      </c>
    </row>
    <row r="53" spans="1:7" ht="12.75">
      <c r="A53" s="43" t="s">
        <v>42</v>
      </c>
      <c r="B53" s="4">
        <f aca="true" t="shared" si="5" ref="B53:G53">SUM(B44:B52)</f>
        <v>7176</v>
      </c>
      <c r="C53" s="4">
        <f t="shared" si="0"/>
        <v>422607</v>
      </c>
      <c r="D53" s="4">
        <f t="shared" si="5"/>
        <v>50988</v>
      </c>
      <c r="E53" s="4">
        <f t="shared" si="5"/>
        <v>46056</v>
      </c>
      <c r="F53" s="4">
        <f t="shared" si="5"/>
        <v>246743</v>
      </c>
      <c r="G53" s="30">
        <f t="shared" si="5"/>
        <v>78820</v>
      </c>
    </row>
    <row r="54" spans="1:7" ht="13.5" thickBot="1">
      <c r="A54" s="41"/>
      <c r="B54" s="3"/>
      <c r="C54" s="103">
        <f t="shared" si="0"/>
        <v>0</v>
      </c>
      <c r="D54" s="3">
        <v>0</v>
      </c>
      <c r="E54" s="3">
        <v>0</v>
      </c>
      <c r="F54" s="3">
        <v>0</v>
      </c>
      <c r="G54" s="38">
        <v>0</v>
      </c>
    </row>
    <row r="55" spans="1:7" ht="12.75">
      <c r="A55" s="44" t="s">
        <v>129</v>
      </c>
      <c r="B55" s="45">
        <f>'RESULTADO FINAL NO IBERICO 2'!B55+'RESULTADO FINAL IBERICO'!B52</f>
        <v>71</v>
      </c>
      <c r="C55" s="45">
        <f t="shared" si="0"/>
        <v>2444</v>
      </c>
      <c r="D55" s="45">
        <f>'RESULTADO FINAL NO IBERICO 2'!D55+'RESULTADO FINAL IBERICO'!D52</f>
        <v>154</v>
      </c>
      <c r="E55" s="45">
        <f>'RESULTADO FINAL NO IBERICO 2'!E55+'RESULTADO FINAL IBERICO'!E52</f>
        <v>383</v>
      </c>
      <c r="F55" s="45">
        <f>'RESULTADO FINAL NO IBERICO 2'!F55+'RESULTADO FINAL IBERICO'!F52</f>
        <v>1237</v>
      </c>
      <c r="G55" s="48">
        <f>'RESULTADO FINAL NO IBERICO 2'!G55+'RESULTADO FINAL IBERICO'!G52</f>
        <v>670</v>
      </c>
    </row>
    <row r="56" spans="1:7" ht="13.5" thickBot="1">
      <c r="A56" s="41"/>
      <c r="B56" s="3"/>
      <c r="C56" s="103">
        <f t="shared" si="0"/>
        <v>0</v>
      </c>
      <c r="D56" s="3"/>
      <c r="E56" s="3"/>
      <c r="F56" s="3"/>
      <c r="G56" s="38"/>
    </row>
    <row r="57" spans="1:7" ht="12.75">
      <c r="A57" s="51" t="s">
        <v>43</v>
      </c>
      <c r="B57" s="1">
        <f>'RESULTADO FINAL NO IBERICO 2'!B57</f>
        <v>135</v>
      </c>
      <c r="C57" s="2">
        <f t="shared" si="0"/>
        <v>27081</v>
      </c>
      <c r="D57" s="1">
        <f>'RESULTADO FINAL NO IBERICO 2'!D57</f>
        <v>5055</v>
      </c>
      <c r="E57" s="2">
        <f>'RESULTADO FINAL NO IBERICO 2'!E57</f>
        <v>4479</v>
      </c>
      <c r="F57" s="2">
        <f>'RESULTADO FINAL NO IBERICO 2'!F57</f>
        <v>12560</v>
      </c>
      <c r="G57" s="5">
        <f>'RESULTADO FINAL NO IBERICO 2'!G57</f>
        <v>4987</v>
      </c>
    </row>
    <row r="58" spans="1:7" ht="12.75">
      <c r="A58" s="28" t="s">
        <v>44</v>
      </c>
      <c r="B58" s="2">
        <f>'RESULTADO FINAL NO IBERICO 2'!B58+'RESULTADO FINAL IBERICO'!B65</f>
        <v>380</v>
      </c>
      <c r="C58" s="2">
        <f t="shared" si="0"/>
        <v>10842</v>
      </c>
      <c r="D58" s="2">
        <f>'RESULTADO FINAL NO IBERICO 2'!D58+'RESULTADO FINAL IBERICO'!D65</f>
        <v>882</v>
      </c>
      <c r="E58" s="2">
        <f>'RESULTADO FINAL NO IBERICO 2'!E58+'RESULTADO FINAL IBERICO'!E65</f>
        <v>1120</v>
      </c>
      <c r="F58" s="2">
        <f>'RESULTADO FINAL NO IBERICO 2'!F58+'RESULTADO FINAL IBERICO'!F65</f>
        <v>6198</v>
      </c>
      <c r="G58" s="5">
        <f>'RESULTADO FINAL NO IBERICO 2'!G58+'RESULTADO FINAL IBERICO'!G65</f>
        <v>2642</v>
      </c>
    </row>
    <row r="59" spans="1:7" ht="12.75">
      <c r="A59" s="29" t="s">
        <v>45</v>
      </c>
      <c r="B59" s="2">
        <f>'RESULTADO FINAL NO IBERICO 2'!B59</f>
        <v>220</v>
      </c>
      <c r="C59" s="2">
        <f t="shared" si="0"/>
        <v>27674</v>
      </c>
      <c r="D59" s="2">
        <f>'RESULTADO FINAL NO IBERICO 2'!D59</f>
        <v>3924</v>
      </c>
      <c r="E59" s="2">
        <f>'RESULTADO FINAL NO IBERICO 2'!E59</f>
        <v>256</v>
      </c>
      <c r="F59" s="2">
        <f>'RESULTADO FINAL NO IBERICO 2'!F59</f>
        <v>18270</v>
      </c>
      <c r="G59" s="5">
        <f>'RESULTADO FINAL NO IBERICO 2'!G59</f>
        <v>5224</v>
      </c>
    </row>
    <row r="60" spans="1:7" ht="12.75">
      <c r="A60" s="29" t="s">
        <v>46</v>
      </c>
      <c r="B60" s="2">
        <f>'RESULTADO FINAL NO IBERICO 2'!B60</f>
        <v>11</v>
      </c>
      <c r="C60" s="2">
        <f t="shared" si="0"/>
        <v>878</v>
      </c>
      <c r="D60" s="2">
        <f>'RESULTADO FINAL NO IBERICO 2'!D60</f>
        <v>57</v>
      </c>
      <c r="E60" s="2">
        <f>'RESULTADO FINAL NO IBERICO 2'!E60</f>
        <v>107</v>
      </c>
      <c r="F60" s="2">
        <f>'RESULTADO FINAL NO IBERICO 2'!F60</f>
        <v>426</v>
      </c>
      <c r="G60" s="5">
        <f>'RESULTADO FINAL NO IBERICO 2'!G60</f>
        <v>288</v>
      </c>
    </row>
    <row r="61" spans="1:7" ht="12.75">
      <c r="A61" s="29" t="s">
        <v>47</v>
      </c>
      <c r="B61" s="2">
        <f>'RESULTADO FINAL NO IBERICO 2'!B61+'RESULTADO FINAL IBERICO'!B66</f>
        <v>1028</v>
      </c>
      <c r="C61" s="2">
        <f t="shared" si="0"/>
        <v>99637</v>
      </c>
      <c r="D61" s="2">
        <f>'RESULTADO FINAL NO IBERICO 2'!D61+'RESULTADO FINAL IBERICO'!D66</f>
        <v>7383</v>
      </c>
      <c r="E61" s="2">
        <f>'RESULTADO FINAL NO IBERICO 2'!E61+'RESULTADO FINAL IBERICO'!E66</f>
        <v>9161</v>
      </c>
      <c r="F61" s="2">
        <f>'RESULTADO FINAL NO IBERICO 2'!F61+'RESULTADO FINAL IBERICO'!F66</f>
        <v>60876</v>
      </c>
      <c r="G61" s="5">
        <f>'RESULTADO FINAL NO IBERICO 2'!G61+'RESULTADO FINAL IBERICO'!G66</f>
        <v>22217</v>
      </c>
    </row>
    <row r="62" spans="1:7" ht="12.75">
      <c r="A62" s="34" t="s">
        <v>48</v>
      </c>
      <c r="B62" s="4">
        <f aca="true" t="shared" si="6" ref="B62:G62">SUM(B57:B61)</f>
        <v>1774</v>
      </c>
      <c r="C62" s="4">
        <f t="shared" si="0"/>
        <v>166112</v>
      </c>
      <c r="D62" s="4">
        <f t="shared" si="6"/>
        <v>17301</v>
      </c>
      <c r="E62" s="4">
        <f t="shared" si="6"/>
        <v>15123</v>
      </c>
      <c r="F62" s="4">
        <f t="shared" si="6"/>
        <v>98330</v>
      </c>
      <c r="G62" s="30">
        <f t="shared" si="6"/>
        <v>35358</v>
      </c>
    </row>
    <row r="63" spans="1:7" ht="13.5" thickBot="1">
      <c r="A63" s="35"/>
      <c r="B63" s="3">
        <v>0</v>
      </c>
      <c r="C63" s="103">
        <f t="shared" si="0"/>
        <v>0</v>
      </c>
      <c r="D63" s="3">
        <v>0</v>
      </c>
      <c r="E63" s="3">
        <v>0</v>
      </c>
      <c r="F63" s="3">
        <v>0</v>
      </c>
      <c r="G63" s="38">
        <v>0</v>
      </c>
    </row>
    <row r="64" spans="1:7" ht="12.75">
      <c r="A64" s="51" t="s">
        <v>49</v>
      </c>
      <c r="B64" s="2">
        <f>'RESULTADO FINAL NO IBERICO 2'!B64</f>
        <v>77</v>
      </c>
      <c r="C64" s="1">
        <f t="shared" si="0"/>
        <v>6979</v>
      </c>
      <c r="D64" s="2">
        <f>'RESULTADO FINAL NO IBERICO 2'!D64</f>
        <v>484</v>
      </c>
      <c r="E64" s="2">
        <f>'RESULTADO FINAL NO IBERICO 2'!E64</f>
        <v>584</v>
      </c>
      <c r="F64" s="2">
        <f>'RESULTADO FINAL NO IBERICO 2'!F64</f>
        <v>4254</v>
      </c>
      <c r="G64" s="5">
        <f>'RESULTADO FINAL NO IBERICO 2'!G64</f>
        <v>1657</v>
      </c>
    </row>
    <row r="65" spans="1:7" ht="12.75">
      <c r="A65" s="28" t="s">
        <v>50</v>
      </c>
      <c r="B65" s="2">
        <f>'RESULTADO FINAL NO IBERICO 2'!B65</f>
        <v>417</v>
      </c>
      <c r="C65" s="2">
        <f t="shared" si="0"/>
        <v>41674</v>
      </c>
      <c r="D65" s="2">
        <f>'RESULTADO FINAL NO IBERICO 2'!D65</f>
        <v>4450</v>
      </c>
      <c r="E65" s="2">
        <f>'RESULTADO FINAL NO IBERICO 2'!E65</f>
        <v>3121</v>
      </c>
      <c r="F65" s="2">
        <f>'RESULTADO FINAL NO IBERICO 2'!F65</f>
        <v>22185</v>
      </c>
      <c r="G65" s="5">
        <f>'RESULTADO FINAL NO IBERICO 2'!G65</f>
        <v>11918</v>
      </c>
    </row>
    <row r="66" spans="1:7" ht="12.75">
      <c r="A66" s="29" t="s">
        <v>51</v>
      </c>
      <c r="B66" s="2">
        <f>'RESULTADO FINAL NO IBERICO 2'!B66</f>
        <v>272</v>
      </c>
      <c r="C66" s="2">
        <f t="shared" si="0"/>
        <v>35132</v>
      </c>
      <c r="D66" s="2">
        <f>'RESULTADO FINAL NO IBERICO 2'!D66</f>
        <v>1988</v>
      </c>
      <c r="E66" s="2">
        <f>'RESULTADO FINAL NO IBERICO 2'!E66</f>
        <v>5194</v>
      </c>
      <c r="F66" s="2">
        <f>'RESULTADO FINAL NO IBERICO 2'!F66</f>
        <v>21854</v>
      </c>
      <c r="G66" s="5">
        <f>'RESULTADO FINAL NO IBERICO 2'!G66</f>
        <v>6096</v>
      </c>
    </row>
    <row r="67" spans="1:7" ht="12.75">
      <c r="A67" s="34" t="s">
        <v>52</v>
      </c>
      <c r="B67" s="4">
        <f aca="true" t="shared" si="7" ref="B67:G67">B64+B65+B66</f>
        <v>766</v>
      </c>
      <c r="C67" s="4">
        <f t="shared" si="0"/>
        <v>83785</v>
      </c>
      <c r="D67" s="4">
        <f t="shared" si="7"/>
        <v>6922</v>
      </c>
      <c r="E67" s="4">
        <f t="shared" si="7"/>
        <v>8899</v>
      </c>
      <c r="F67" s="4">
        <f t="shared" si="7"/>
        <v>48293</v>
      </c>
      <c r="G67" s="30">
        <f t="shared" si="7"/>
        <v>19671</v>
      </c>
    </row>
    <row r="68" spans="1:7" ht="13.5" thickBot="1">
      <c r="A68" s="35"/>
      <c r="B68" s="3">
        <v>0</v>
      </c>
      <c r="C68" s="103">
        <f t="shared" si="0"/>
        <v>0</v>
      </c>
      <c r="D68" s="3">
        <v>0</v>
      </c>
      <c r="E68" s="3">
        <v>0</v>
      </c>
      <c r="F68" s="3">
        <v>0</v>
      </c>
      <c r="G68" s="38">
        <v>0</v>
      </c>
    </row>
    <row r="69" spans="1:7" ht="12.75">
      <c r="A69" s="44" t="s">
        <v>53</v>
      </c>
      <c r="B69" s="45">
        <f>'RESULTADO FINAL NO IBERICO 2'!B69</f>
        <v>2198</v>
      </c>
      <c r="C69" s="2">
        <f t="shared" si="0"/>
        <v>165589</v>
      </c>
      <c r="D69" s="45">
        <f>'RESULTADO FINAL NO IBERICO 2'!D69</f>
        <v>10153</v>
      </c>
      <c r="E69" s="45">
        <f>'RESULTADO FINAL NO IBERICO 2'!E69</f>
        <v>10076</v>
      </c>
      <c r="F69" s="45">
        <f>'RESULTADO FINAL NO IBERICO 2'!F69</f>
        <v>121870</v>
      </c>
      <c r="G69" s="48">
        <f>'RESULTADO FINAL NO IBERICO 2'!G69</f>
        <v>23490</v>
      </c>
    </row>
    <row r="70" spans="1:7" ht="13.5" thickBot="1">
      <c r="A70" s="35"/>
      <c r="B70" s="3"/>
      <c r="C70" s="103">
        <f t="shared" si="0"/>
        <v>0</v>
      </c>
      <c r="D70" s="3"/>
      <c r="E70" s="3"/>
      <c r="F70" s="3"/>
      <c r="G70" s="38"/>
    </row>
    <row r="71" spans="1:7" ht="12.75">
      <c r="A71" s="51" t="s">
        <v>54</v>
      </c>
      <c r="B71" s="2">
        <f>'RESULTADO FINAL NO IBERICO 2'!B71+'RESULTADO FINAL IBERICO'!B69</f>
        <v>10628</v>
      </c>
      <c r="C71" s="2">
        <f t="shared" si="0"/>
        <v>151824</v>
      </c>
      <c r="D71" s="1">
        <f>'RESULTADO FINAL NO IBERICO 2'!D71+'RESULTADO FINAL IBERICO'!D69</f>
        <v>7791</v>
      </c>
      <c r="E71" s="1">
        <f>'RESULTADO FINAL NO IBERICO 2'!E71+'RESULTADO FINAL IBERICO'!E69</f>
        <v>10109</v>
      </c>
      <c r="F71" s="1">
        <f>'RESULTADO FINAL NO IBERICO 2'!F71+'RESULTADO FINAL IBERICO'!F69</f>
        <v>56175</v>
      </c>
      <c r="G71" s="40">
        <f>'RESULTADO FINAL NO IBERICO 2'!G71+'RESULTADO FINAL IBERICO'!G69</f>
        <v>77749</v>
      </c>
    </row>
    <row r="72" spans="1:7" ht="12.75">
      <c r="A72" s="29" t="s">
        <v>55</v>
      </c>
      <c r="B72" s="2">
        <f>'RESULTADO FINAL NO IBERICO 2'!B72+'RESULTADO FINAL IBERICO'!B70</f>
        <v>1289</v>
      </c>
      <c r="C72" s="2">
        <f t="shared" si="0"/>
        <v>16758</v>
      </c>
      <c r="D72" s="2">
        <f>'RESULTADO FINAL NO IBERICO 2'!D72+'RESULTADO FINAL IBERICO'!D70</f>
        <v>817</v>
      </c>
      <c r="E72" s="2">
        <f>'RESULTADO FINAL NO IBERICO 2'!E72+'RESULTADO FINAL IBERICO'!E70</f>
        <v>1073</v>
      </c>
      <c r="F72" s="2">
        <f>'RESULTADO FINAL NO IBERICO 2'!F72+'RESULTADO FINAL IBERICO'!F70</f>
        <v>10157</v>
      </c>
      <c r="G72" s="5">
        <f>'RESULTADO FINAL NO IBERICO 2'!G72+'RESULTADO FINAL IBERICO'!G70</f>
        <v>4711</v>
      </c>
    </row>
    <row r="73" spans="1:7" ht="12.75">
      <c r="A73" s="34" t="s">
        <v>56</v>
      </c>
      <c r="B73" s="4">
        <f aca="true" t="shared" si="8" ref="B73:G73">SUM(B71:B72)</f>
        <v>11917</v>
      </c>
      <c r="C73" s="4">
        <f t="shared" si="0"/>
        <v>168582</v>
      </c>
      <c r="D73" s="4">
        <f t="shared" si="8"/>
        <v>8608</v>
      </c>
      <c r="E73" s="4">
        <f t="shared" si="8"/>
        <v>11182</v>
      </c>
      <c r="F73" s="4">
        <f t="shared" si="8"/>
        <v>66332</v>
      </c>
      <c r="G73" s="30">
        <f t="shared" si="8"/>
        <v>82460</v>
      </c>
    </row>
    <row r="74" spans="1:7" ht="13.5" thickBot="1">
      <c r="A74" s="35"/>
      <c r="B74" s="3">
        <v>0</v>
      </c>
      <c r="C74" s="103">
        <f t="shared" si="0"/>
        <v>0</v>
      </c>
      <c r="D74" s="3">
        <v>0</v>
      </c>
      <c r="E74" s="3">
        <v>0</v>
      </c>
      <c r="F74" s="3">
        <v>0</v>
      </c>
      <c r="G74" s="38">
        <v>0</v>
      </c>
    </row>
    <row r="75" spans="1:7" ht="12.75">
      <c r="A75" s="60" t="s">
        <v>57</v>
      </c>
      <c r="B75" s="2">
        <f>'RESULTADO FINAL NO IBERICO 2'!B75+'RESULTADO FINAL IBERICO'!B73</f>
        <v>330</v>
      </c>
      <c r="C75" s="2">
        <f t="shared" si="0"/>
        <v>27605</v>
      </c>
      <c r="D75" s="2">
        <f>'RESULTADO FINAL NO IBERICO 2'!D75+'RESULTADO FINAL IBERICO'!D73</f>
        <v>3450.625</v>
      </c>
      <c r="E75" s="2">
        <f>'RESULTADO FINAL NO IBERICO 2'!E75+'RESULTADO FINAL IBERICO'!E73</f>
        <v>3450.625</v>
      </c>
      <c r="F75" s="2">
        <f>'RESULTADO FINAL NO IBERICO 2'!F75+'RESULTADO FINAL IBERICO'!F73</f>
        <v>10386.525</v>
      </c>
      <c r="G75" s="5">
        <f>'RESULTADO FINAL NO IBERICO 2'!G75+'RESULTADO FINAL IBERICO'!G73</f>
        <v>10317.225</v>
      </c>
    </row>
    <row r="76" spans="1:7" ht="12.75">
      <c r="A76" s="28" t="s">
        <v>58</v>
      </c>
      <c r="B76" s="2">
        <f>'RESULTADO FINAL NO IBERICO 2'!B76+'RESULTADO FINAL IBERICO'!B74</f>
        <v>740</v>
      </c>
      <c r="C76" s="2">
        <f t="shared" si="0"/>
        <v>9743</v>
      </c>
      <c r="D76" s="2">
        <f>'RESULTADO FINAL NO IBERICO 2'!D76+'RESULTADO FINAL IBERICO'!D74</f>
        <v>1009.5</v>
      </c>
      <c r="E76" s="2">
        <f>'RESULTADO FINAL NO IBERICO 2'!E76+'RESULTADO FINAL IBERICO'!E74</f>
        <v>1010.5</v>
      </c>
      <c r="F76" s="2">
        <f>'RESULTADO FINAL NO IBERICO 2'!F76+'RESULTADO FINAL IBERICO'!F74</f>
        <v>4747.05</v>
      </c>
      <c r="G76" s="5">
        <f>'RESULTADO FINAL NO IBERICO 2'!G76+'RESULTADO FINAL IBERICO'!G74</f>
        <v>2975.95</v>
      </c>
    </row>
    <row r="77" spans="1:7" ht="12.75">
      <c r="A77" s="28" t="s">
        <v>59</v>
      </c>
      <c r="B77" s="2">
        <f>'RESULTADO FINAL NO IBERICO 2'!B77+'RESULTADO FINAL IBERICO'!B75</f>
        <v>2424</v>
      </c>
      <c r="C77" s="2">
        <f aca="true" t="shared" si="9" ref="C77:C88">D77+E77+F77+G77</f>
        <v>28746.06</v>
      </c>
      <c r="D77" s="2">
        <f>'RESULTADO FINAL NO IBERICO 2'!D77+'RESULTADO FINAL IBERICO'!D75</f>
        <v>2559.405</v>
      </c>
      <c r="E77" s="2">
        <f>'RESULTADO FINAL NO IBERICO 2'!E77+'RESULTADO FINAL IBERICO'!E75</f>
        <v>2763.005</v>
      </c>
      <c r="F77" s="2">
        <f>'RESULTADO FINAL NO IBERICO 2'!F77+'RESULTADO FINAL IBERICO'!F75</f>
        <v>13545.415</v>
      </c>
      <c r="G77" s="5">
        <f>'RESULTADO FINAL NO IBERICO 2'!G77+'RESULTADO FINAL IBERICO'!G75</f>
        <v>9878.235</v>
      </c>
    </row>
    <row r="78" spans="1:7" ht="12.75">
      <c r="A78" s="29" t="s">
        <v>60</v>
      </c>
      <c r="B78" s="2">
        <f>'RESULTADO FINAL NO IBERICO 2'!B78+'RESULTADO FINAL IBERICO'!B76</f>
        <v>230</v>
      </c>
      <c r="C78" s="2">
        <f t="shared" si="9"/>
        <v>19051</v>
      </c>
      <c r="D78" s="2">
        <f>'RESULTADO FINAL NO IBERICO 2'!D78+'RESULTADO FINAL IBERICO'!D76</f>
        <v>2380.25</v>
      </c>
      <c r="E78" s="2">
        <f>'RESULTADO FINAL NO IBERICO 2'!E78+'RESULTADO FINAL IBERICO'!E76</f>
        <v>2381.25</v>
      </c>
      <c r="F78" s="2">
        <f>'RESULTADO FINAL NO IBERICO 2'!F78+'RESULTADO FINAL IBERICO'!F76</f>
        <v>8080.475</v>
      </c>
      <c r="G78" s="5">
        <f>'RESULTADO FINAL NO IBERICO 2'!G78+'RESULTADO FINAL IBERICO'!G76</f>
        <v>6209.025</v>
      </c>
    </row>
    <row r="79" spans="1:7" ht="12.75">
      <c r="A79" s="29" t="s">
        <v>61</v>
      </c>
      <c r="B79" s="2">
        <f>'RESULTADO FINAL NO IBERICO 2'!B79+'RESULTADO FINAL IBERICO'!B77</f>
        <v>2583</v>
      </c>
      <c r="C79" s="2">
        <f t="shared" si="9"/>
        <v>24783.42</v>
      </c>
      <c r="D79" s="2">
        <f>'RESULTADO FINAL NO IBERICO 2'!D79+'RESULTADO FINAL IBERICO'!D77</f>
        <v>2099.835</v>
      </c>
      <c r="E79" s="2">
        <f>'RESULTADO FINAL NO IBERICO 2'!E79+'RESULTADO FINAL IBERICO'!E77</f>
        <v>2149.635</v>
      </c>
      <c r="F79" s="2">
        <f>'RESULTADO FINAL NO IBERICO 2'!F79+'RESULTADO FINAL IBERICO'!F77</f>
        <v>11732.47</v>
      </c>
      <c r="G79" s="5">
        <f>'RESULTADO FINAL NO IBERICO 2'!G79+'RESULTADO FINAL IBERICO'!G77</f>
        <v>8801.48</v>
      </c>
    </row>
    <row r="80" spans="1:7" ht="12.75">
      <c r="A80" s="28" t="s">
        <v>62</v>
      </c>
      <c r="B80" s="2">
        <f>'RESULTADO FINAL NO IBERICO 2'!B80+'RESULTADO FINAL IBERICO'!B78</f>
        <v>272</v>
      </c>
      <c r="C80" s="2">
        <f t="shared" si="9"/>
        <v>19202.16</v>
      </c>
      <c r="D80" s="2">
        <f>'RESULTADO FINAL NO IBERICO 2'!D80+'RESULTADO FINAL IBERICO'!D78</f>
        <v>3540.455</v>
      </c>
      <c r="E80" s="2">
        <f>'RESULTADO FINAL NO IBERICO 2'!E80+'RESULTADO FINAL IBERICO'!E78</f>
        <v>2222.455</v>
      </c>
      <c r="F80" s="2">
        <f>'RESULTADO FINAL NO IBERICO 2'!F80+'RESULTADO FINAL IBERICO'!F78</f>
        <v>7084.575</v>
      </c>
      <c r="G80" s="5">
        <f>'RESULTADO FINAL NO IBERICO 2'!G80+'RESULTADO FINAL IBERICO'!G78</f>
        <v>6354.675</v>
      </c>
    </row>
    <row r="81" spans="1:7" ht="12.75">
      <c r="A81" s="28" t="s">
        <v>63</v>
      </c>
      <c r="B81" s="2">
        <f>'RESULTADO FINAL NO IBERICO 2'!B81+'RESULTADO FINAL IBERICO'!B79</f>
        <v>523</v>
      </c>
      <c r="C81" s="2">
        <f t="shared" si="9"/>
        <v>29658.8</v>
      </c>
      <c r="D81" s="2">
        <f>'RESULTADO FINAL NO IBERICO 2'!D81+'RESULTADO FINAL IBERICO'!D79</f>
        <v>3698.775</v>
      </c>
      <c r="E81" s="2">
        <f>'RESULTADO FINAL NO IBERICO 2'!E81+'RESULTADO FINAL IBERICO'!E79</f>
        <v>3698.775</v>
      </c>
      <c r="F81" s="2">
        <f>'RESULTADO FINAL NO IBERICO 2'!F81+'RESULTADO FINAL IBERICO'!F79</f>
        <v>12220.75</v>
      </c>
      <c r="G81" s="5">
        <f>'RESULTADO FINAL NO IBERICO 2'!G81+'RESULTADO FINAL IBERICO'!G79</f>
        <v>10040.5</v>
      </c>
    </row>
    <row r="82" spans="1:7" ht="12.75">
      <c r="A82" s="29" t="s">
        <v>64</v>
      </c>
      <c r="B82" s="2">
        <f>'RESULTADO FINAL NO IBERICO 2'!B82+'RESULTADO FINAL IBERICO'!B80</f>
        <v>1609</v>
      </c>
      <c r="C82" s="2">
        <f t="shared" si="9"/>
        <v>52126.96000000001</v>
      </c>
      <c r="D82" s="2">
        <f>'RESULTADO FINAL NO IBERICO 2'!D82+'RESULTADO FINAL IBERICO'!D80</f>
        <v>5883.98</v>
      </c>
      <c r="E82" s="2">
        <f>'RESULTADO FINAL NO IBERICO 2'!E82+'RESULTADO FINAL IBERICO'!E80</f>
        <v>6050.98</v>
      </c>
      <c r="F82" s="2">
        <f>'RESULTADO FINAL NO IBERICO 2'!F82+'RESULTADO FINAL IBERICO'!F80</f>
        <v>21982.825</v>
      </c>
      <c r="G82" s="5">
        <f>'RESULTADO FINAL NO IBERICO 2'!G82+'RESULTADO FINAL IBERICO'!G80</f>
        <v>18209.175</v>
      </c>
    </row>
    <row r="83" spans="1:7" ht="12.75">
      <c r="A83" s="34" t="s">
        <v>65</v>
      </c>
      <c r="B83" s="4">
        <f aca="true" t="shared" si="10" ref="B83:G83">SUM(B75:B82)</f>
        <v>8711</v>
      </c>
      <c r="C83" s="4">
        <f t="shared" si="9"/>
        <v>210916.40000000002</v>
      </c>
      <c r="D83" s="4">
        <f t="shared" si="10"/>
        <v>24622.825</v>
      </c>
      <c r="E83" s="4">
        <f t="shared" si="10"/>
        <v>23727.225000000002</v>
      </c>
      <c r="F83" s="4">
        <f t="shared" si="10"/>
        <v>89780.085</v>
      </c>
      <c r="G83" s="30">
        <f t="shared" si="10"/>
        <v>72786.265</v>
      </c>
    </row>
    <row r="84" spans="1:7" ht="13.5" thickBot="1">
      <c r="A84" s="35"/>
      <c r="B84" s="3">
        <v>0</v>
      </c>
      <c r="C84" s="103">
        <f t="shared" si="9"/>
        <v>0</v>
      </c>
      <c r="D84" s="3">
        <v>0</v>
      </c>
      <c r="E84" s="3">
        <v>0</v>
      </c>
      <c r="F84" s="3">
        <v>0</v>
      </c>
      <c r="G84" s="38">
        <v>0</v>
      </c>
    </row>
    <row r="85" spans="1:7" ht="12.75">
      <c r="A85" s="51" t="s">
        <v>66</v>
      </c>
      <c r="B85" s="1">
        <f>'RESULTADO FINAL NO IBERICO 2'!B85</f>
        <v>416</v>
      </c>
      <c r="C85" s="2">
        <f t="shared" si="9"/>
        <v>5497</v>
      </c>
      <c r="D85" s="1">
        <f>'RESULTADO FINAL NO IBERICO 2'!D85</f>
        <v>1009</v>
      </c>
      <c r="E85" s="1">
        <f>'RESULTADO FINAL NO IBERICO 2'!E85</f>
        <v>519</v>
      </c>
      <c r="F85" s="1">
        <f>'RESULTADO FINAL NO IBERICO 2'!F85</f>
        <v>3188</v>
      </c>
      <c r="G85" s="40">
        <f>'RESULTADO FINAL NO IBERICO 2'!G85</f>
        <v>781</v>
      </c>
    </row>
    <row r="86" spans="1:7" ht="12.75">
      <c r="A86" s="29" t="s">
        <v>67</v>
      </c>
      <c r="B86" s="2">
        <f>'RESULTADO FINAL NO IBERICO 2'!B86</f>
        <v>281</v>
      </c>
      <c r="C86" s="2">
        <f t="shared" si="9"/>
        <v>4954</v>
      </c>
      <c r="D86" s="2">
        <f>'RESULTADO FINAL NO IBERICO 2'!D86</f>
        <v>566</v>
      </c>
      <c r="E86" s="2">
        <f>'RESULTADO FINAL NO IBERICO 2'!E86</f>
        <v>817</v>
      </c>
      <c r="F86" s="2">
        <f>'RESULTADO FINAL NO IBERICO 2'!F86</f>
        <v>2845</v>
      </c>
      <c r="G86" s="5">
        <f>'RESULTADO FINAL NO IBERICO 2'!G86</f>
        <v>726</v>
      </c>
    </row>
    <row r="87" spans="1:7" ht="13.5" thickBot="1">
      <c r="A87" s="35" t="s">
        <v>68</v>
      </c>
      <c r="B87" s="3">
        <f aca="true" t="shared" si="11" ref="B87:G87">SUM(B85:B86)</f>
        <v>697</v>
      </c>
      <c r="C87" s="3">
        <f t="shared" si="9"/>
        <v>10451</v>
      </c>
      <c r="D87" s="3">
        <f t="shared" si="11"/>
        <v>1575</v>
      </c>
      <c r="E87" s="3">
        <f t="shared" si="11"/>
        <v>1336</v>
      </c>
      <c r="F87" s="3">
        <f t="shared" si="11"/>
        <v>6033</v>
      </c>
      <c r="G87" s="38">
        <f t="shared" si="11"/>
        <v>1507</v>
      </c>
    </row>
    <row r="88" spans="1:7" ht="13.5" thickBot="1">
      <c r="A88" s="138"/>
      <c r="B88" s="136"/>
      <c r="C88" s="137">
        <f t="shared" si="9"/>
        <v>0</v>
      </c>
      <c r="D88" s="136"/>
      <c r="E88" s="136"/>
      <c r="F88" s="136"/>
      <c r="G88" s="136"/>
    </row>
    <row r="89" spans="1:7" ht="13.5" thickBot="1">
      <c r="A89" s="132" t="s">
        <v>69</v>
      </c>
      <c r="B89" s="133">
        <f aca="true" t="shared" si="12" ref="B89:G89">B87+B83+B73+B69+B67+B62+B55+B53+B42+B40+B34+B29+B27+B25+B20+B18+B16</f>
        <v>44041</v>
      </c>
      <c r="C89" s="134">
        <f t="shared" si="12"/>
        <v>2404304.4</v>
      </c>
      <c r="D89" s="133">
        <f t="shared" si="12"/>
        <v>224160.825</v>
      </c>
      <c r="E89" s="133">
        <f t="shared" si="12"/>
        <v>241496.225</v>
      </c>
      <c r="F89" s="133">
        <f t="shared" si="12"/>
        <v>1392874.085</v>
      </c>
      <c r="G89" s="135">
        <f t="shared" si="12"/>
        <v>545773.265</v>
      </c>
    </row>
    <row r="90" spans="2:7" ht="12.75">
      <c r="B90" s="8"/>
      <c r="C90" s="8"/>
      <c r="D90" s="8"/>
      <c r="E90" s="8"/>
      <c r="F90" s="8"/>
      <c r="G90" s="8"/>
    </row>
    <row r="91" spans="1:8" ht="12.75">
      <c r="A91" s="69"/>
      <c r="B91" s="8"/>
      <c r="E91" s="8"/>
      <c r="G91" s="8"/>
      <c r="H91" s="8">
        <f>E91+G91</f>
        <v>0</v>
      </c>
    </row>
    <row r="93" ht="12.75">
      <c r="C93" s="8"/>
    </row>
    <row r="94" spans="2:5" ht="12.75">
      <c r="B94" s="8"/>
      <c r="C94" s="8"/>
      <c r="E94" s="8"/>
    </row>
    <row r="95" ht="12.75">
      <c r="C95" s="8"/>
    </row>
    <row r="96" ht="12.75">
      <c r="C96" s="8"/>
    </row>
    <row r="97" ht="12.75">
      <c r="C97" s="8"/>
    </row>
    <row r="99" ht="12.75">
      <c r="C99" s="8"/>
    </row>
    <row r="100" ht="12.75">
      <c r="C100" s="8"/>
    </row>
    <row r="101" ht="12.75">
      <c r="C101" s="8"/>
    </row>
    <row r="102" ht="12.75">
      <c r="C102" s="8"/>
    </row>
    <row r="103" ht="12.75">
      <c r="C103" s="8"/>
    </row>
    <row r="104" ht="12.75">
      <c r="C104" s="8"/>
    </row>
  </sheetData>
  <mergeCells count="13">
    <mergeCell ref="A4:G4"/>
    <mergeCell ref="A5:G5"/>
    <mergeCell ref="A6:G6"/>
    <mergeCell ref="A7:A11"/>
    <mergeCell ref="B7:B11"/>
    <mergeCell ref="C7:G7"/>
    <mergeCell ref="C8:C11"/>
    <mergeCell ref="E9:E11"/>
    <mergeCell ref="F9:F11"/>
    <mergeCell ref="G9:G11"/>
    <mergeCell ref="D8:E8"/>
    <mergeCell ref="F8:G8"/>
    <mergeCell ref="D9:D11"/>
  </mergeCells>
  <printOptions horizontalCentered="1" verticalCentered="1"/>
  <pageMargins left="0.7874015748031497" right="0.7874015748031497" top="0.3937007874015748" bottom="0.3937007874015748" header="0" footer="0"/>
  <pageSetup fitToHeight="1" fitToWidth="1"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3"/>
  <sheetViews>
    <sheetView showZeros="0" view="pageBreakPreview" zoomScale="75" zoomScaleSheetLayoutView="75" workbookViewId="0" topLeftCell="A1">
      <selection activeCell="A7" sqref="A7:H11"/>
    </sheetView>
  </sheetViews>
  <sheetFormatPr defaultColWidth="11.421875" defaultRowHeight="12.75"/>
  <cols>
    <col min="1" max="1" width="27.7109375" style="0" customWidth="1"/>
    <col min="2" max="2" width="12.28125" style="0" bestFit="1" customWidth="1"/>
    <col min="3" max="3" width="12.28125" style="0" customWidth="1"/>
    <col min="4" max="8" width="11.57421875" style="0" bestFit="1" customWidth="1"/>
  </cols>
  <sheetData>
    <row r="1" ht="15">
      <c r="D1" s="52" t="s">
        <v>118</v>
      </c>
    </row>
    <row r="2" spans="4:5" ht="15">
      <c r="D2" s="54" t="s">
        <v>117</v>
      </c>
      <c r="E2" s="52"/>
    </row>
    <row r="3" ht="16.5" customHeight="1"/>
    <row r="4" spans="1:8" ht="15.75">
      <c r="A4" s="127" t="s">
        <v>127</v>
      </c>
      <c r="B4" s="127"/>
      <c r="C4" s="127"/>
      <c r="D4" s="127"/>
      <c r="E4" s="127"/>
      <c r="F4" s="127"/>
      <c r="G4" s="127"/>
      <c r="H4" s="127"/>
    </row>
    <row r="5" spans="1:8" ht="12.75">
      <c r="A5" s="116" t="s">
        <v>0</v>
      </c>
      <c r="B5" s="116"/>
      <c r="C5" s="116"/>
      <c r="D5" s="116"/>
      <c r="E5" s="116"/>
      <c r="F5" s="116"/>
      <c r="G5" s="116"/>
      <c r="H5" s="116"/>
    </row>
    <row r="6" spans="1:8" ht="13.5" thickBot="1">
      <c r="A6" s="117" t="s">
        <v>136</v>
      </c>
      <c r="B6" s="117"/>
      <c r="C6" s="117"/>
      <c r="D6" s="117"/>
      <c r="E6" s="117"/>
      <c r="F6" s="117"/>
      <c r="G6" s="117"/>
      <c r="H6" s="117"/>
    </row>
    <row r="7" spans="1:8" ht="27" customHeight="1">
      <c r="A7" s="142" t="s">
        <v>1</v>
      </c>
      <c r="B7" s="143" t="s">
        <v>2</v>
      </c>
      <c r="C7" s="178" t="s">
        <v>3</v>
      </c>
      <c r="D7" s="144" t="s">
        <v>4</v>
      </c>
      <c r="E7" s="145" t="s">
        <v>5</v>
      </c>
      <c r="F7" s="146"/>
      <c r="G7" s="146"/>
      <c r="H7" s="147"/>
    </row>
    <row r="8" spans="1:8" ht="24.75" customHeight="1">
      <c r="A8" s="148"/>
      <c r="B8" s="149"/>
      <c r="C8" s="179"/>
      <c r="D8" s="150"/>
      <c r="E8" s="151" t="s">
        <v>6</v>
      </c>
      <c r="F8" s="152" t="s">
        <v>7</v>
      </c>
      <c r="G8" s="151" t="s">
        <v>8</v>
      </c>
      <c r="H8" s="153" t="s">
        <v>9</v>
      </c>
    </row>
    <row r="9" spans="1:8" ht="12.75" customHeight="1">
      <c r="A9" s="148"/>
      <c r="B9" s="154"/>
      <c r="C9" s="179"/>
      <c r="D9" s="150"/>
      <c r="E9" s="150"/>
      <c r="F9" s="155"/>
      <c r="G9" s="150"/>
      <c r="H9" s="156"/>
    </row>
    <row r="10" spans="1:8" ht="12.75">
      <c r="A10" s="157"/>
      <c r="B10" s="158"/>
      <c r="C10" s="179"/>
      <c r="D10" s="150"/>
      <c r="E10" s="150"/>
      <c r="F10" s="155"/>
      <c r="G10" s="150"/>
      <c r="H10" s="156"/>
    </row>
    <row r="11" spans="1:8" ht="13.5" thickBot="1">
      <c r="A11" s="180"/>
      <c r="B11" s="174"/>
      <c r="C11" s="181"/>
      <c r="D11" s="182"/>
      <c r="E11" s="182"/>
      <c r="F11" s="183"/>
      <c r="G11" s="182"/>
      <c r="H11" s="184"/>
    </row>
    <row r="12" spans="1:8" ht="12.75">
      <c r="A12" s="51" t="s">
        <v>10</v>
      </c>
      <c r="B12" s="1">
        <f>+C12+D12+E12+'RESULTADO FINAL NO IBERICO 2'!B12+'RESULTADO FINAL NO IBERICO 2'!C12</f>
        <v>254332</v>
      </c>
      <c r="C12" s="96">
        <v>66152</v>
      </c>
      <c r="D12" s="93">
        <v>36624</v>
      </c>
      <c r="E12" s="93">
        <v>111550</v>
      </c>
      <c r="F12" s="93">
        <v>45903</v>
      </c>
      <c r="G12" s="93">
        <v>25980</v>
      </c>
      <c r="H12" s="99">
        <v>39667</v>
      </c>
    </row>
    <row r="13" spans="1:8" ht="12.75">
      <c r="A13" s="29" t="s">
        <v>11</v>
      </c>
      <c r="B13" s="2">
        <f>+C13+D13+E13+'RESULTADO FINAL NO IBERICO 2'!B13+'RESULTADO FINAL NO IBERICO 2'!C13</f>
        <v>228418</v>
      </c>
      <c r="C13" s="97">
        <v>37255</v>
      </c>
      <c r="D13" s="94">
        <v>80814</v>
      </c>
      <c r="E13" s="94">
        <v>92669</v>
      </c>
      <c r="F13" s="94">
        <v>47169</v>
      </c>
      <c r="G13" s="94">
        <v>39773</v>
      </c>
      <c r="H13" s="100">
        <v>5727</v>
      </c>
    </row>
    <row r="14" spans="1:8" ht="12.75">
      <c r="A14" s="29" t="s">
        <v>12</v>
      </c>
      <c r="B14" s="2">
        <f>+C14+D14+E14+'RESULTADO FINAL NO IBERICO 2'!B14+'RESULTADO FINAL NO IBERICO 2'!C14</f>
        <v>310281</v>
      </c>
      <c r="C14" s="97">
        <v>65407</v>
      </c>
      <c r="D14" s="94">
        <v>95660</v>
      </c>
      <c r="E14" s="94">
        <v>115859</v>
      </c>
      <c r="F14" s="94">
        <v>48255</v>
      </c>
      <c r="G14" s="94">
        <v>51812</v>
      </c>
      <c r="H14" s="100">
        <v>15792</v>
      </c>
    </row>
    <row r="15" spans="1:8" ht="12.75">
      <c r="A15" s="29" t="s">
        <v>13</v>
      </c>
      <c r="B15" s="2">
        <f>+C15+D15+E15+'RESULTADO FINAL NO IBERICO 2'!B15+'RESULTADO FINAL NO IBERICO 2'!C15</f>
        <v>278778</v>
      </c>
      <c r="C15" s="97">
        <v>21159</v>
      </c>
      <c r="D15" s="94">
        <v>74991</v>
      </c>
      <c r="E15" s="94">
        <v>154666</v>
      </c>
      <c r="F15" s="94">
        <v>40352</v>
      </c>
      <c r="G15" s="94">
        <v>57783</v>
      </c>
      <c r="H15" s="100">
        <v>56531</v>
      </c>
    </row>
    <row r="16" spans="1:8" ht="12.75">
      <c r="A16" s="34" t="s">
        <v>14</v>
      </c>
      <c r="B16" s="131">
        <f>SUM(B12:B15)</f>
        <v>1071809</v>
      </c>
      <c r="C16" s="98">
        <f>SUM(C12:C15)</f>
        <v>189973</v>
      </c>
      <c r="D16" s="95">
        <f>SUM(D12:D15)</f>
        <v>288089</v>
      </c>
      <c r="E16" s="95">
        <f>SUM(E12:E15)</f>
        <v>474744</v>
      </c>
      <c r="F16" s="95">
        <v>181679</v>
      </c>
      <c r="G16" s="95">
        <v>175348</v>
      </c>
      <c r="H16" s="101">
        <v>117717</v>
      </c>
    </row>
    <row r="17" spans="1:8" ht="13.5" thickBot="1">
      <c r="A17" s="35"/>
      <c r="B17" s="3"/>
      <c r="C17" s="67"/>
      <c r="D17" s="36"/>
      <c r="E17" s="3"/>
      <c r="F17" s="3"/>
      <c r="G17" s="3"/>
      <c r="H17" s="38"/>
    </row>
    <row r="18" spans="1:8" ht="12.75">
      <c r="A18" s="34" t="s">
        <v>15</v>
      </c>
      <c r="B18" s="4">
        <f>+C18+D18+E18+'RESULTADO FINAL NO IBERICO 2'!B18+'RESULTADO FINAL NO IBERICO 2'!C18</f>
        <v>14280</v>
      </c>
      <c r="C18" s="4">
        <v>3665</v>
      </c>
      <c r="D18" s="39">
        <v>3055</v>
      </c>
      <c r="E18" s="4">
        <f>F18+G18+H18</f>
        <v>5500</v>
      </c>
      <c r="F18" s="4">
        <v>2420</v>
      </c>
      <c r="G18" s="33">
        <v>2475</v>
      </c>
      <c r="H18" s="30">
        <v>605</v>
      </c>
    </row>
    <row r="19" spans="1:8" ht="13.5" thickBot="1">
      <c r="A19" s="35"/>
      <c r="B19" s="3"/>
      <c r="C19" s="3"/>
      <c r="D19" s="36"/>
      <c r="E19" s="3"/>
      <c r="F19" s="3"/>
      <c r="G19" s="37"/>
      <c r="H19" s="38"/>
    </row>
    <row r="20" spans="1:8" ht="12.75">
      <c r="A20" s="44" t="s">
        <v>16</v>
      </c>
      <c r="B20" s="45">
        <f>+C20+D20+E20+'RESULTADO FINAL NO IBERICO 2'!B20+'RESULTADO FINAL NO IBERICO 2'!C20</f>
        <v>2026</v>
      </c>
      <c r="C20" s="46">
        <v>857</v>
      </c>
      <c r="D20" s="47">
        <v>202</v>
      </c>
      <c r="E20" s="45">
        <f>F20+G20+H20</f>
        <v>472</v>
      </c>
      <c r="F20" s="45">
        <v>160</v>
      </c>
      <c r="G20" s="49">
        <v>205</v>
      </c>
      <c r="H20" s="48">
        <v>107</v>
      </c>
    </row>
    <row r="21" spans="1:8" ht="13.5" thickBot="1">
      <c r="A21" s="35"/>
      <c r="B21" s="3"/>
      <c r="C21" s="3"/>
      <c r="D21" s="3"/>
      <c r="E21" s="3"/>
      <c r="F21" s="3"/>
      <c r="G21" s="37"/>
      <c r="H21" s="38"/>
    </row>
    <row r="22" spans="1:8" ht="12.75">
      <c r="A22" s="60" t="s">
        <v>17</v>
      </c>
      <c r="B22" s="1">
        <f>+C22+D22+E22+'RESULTADO FINAL NO IBERICO 2'!B22+'RESULTADO FINAL NO IBERICO 2'!C22</f>
        <v>8978</v>
      </c>
      <c r="C22" s="1">
        <v>2896</v>
      </c>
      <c r="D22" s="1">
        <v>1086</v>
      </c>
      <c r="E22" s="1">
        <v>3174</v>
      </c>
      <c r="F22" s="1">
        <v>1372.1570782693243</v>
      </c>
      <c r="G22" s="1">
        <v>1361.9268303354402</v>
      </c>
      <c r="H22" s="40">
        <v>439.9083762761304</v>
      </c>
    </row>
    <row r="23" spans="1:8" ht="12.75">
      <c r="A23" s="28" t="s">
        <v>18</v>
      </c>
      <c r="B23" s="2">
        <f>+C23+D23+E23+'RESULTADO FINAL NO IBERICO 2'!B23+'RESULTADO FINAL NO IBERICO 2'!C23</f>
        <v>7239</v>
      </c>
      <c r="C23" s="2">
        <v>1888</v>
      </c>
      <c r="D23" s="50">
        <v>924</v>
      </c>
      <c r="E23" s="2">
        <v>3312</v>
      </c>
      <c r="F23" s="2">
        <v>1431.7377514792897</v>
      </c>
      <c r="G23" s="2">
        <v>1420.5344378698226</v>
      </c>
      <c r="H23" s="5">
        <v>459.6624852071005</v>
      </c>
    </row>
    <row r="24" spans="1:8" ht="12.75">
      <c r="A24" s="29" t="s">
        <v>19</v>
      </c>
      <c r="B24" s="2">
        <f>+C24+D24+E24+'RESULTADO FINAL NO IBERICO 2'!B24+'RESULTADO FINAL NO IBERICO 2'!C24</f>
        <v>1228</v>
      </c>
      <c r="C24" s="2">
        <v>288</v>
      </c>
      <c r="D24" s="50">
        <v>102</v>
      </c>
      <c r="E24" s="2">
        <v>255</v>
      </c>
      <c r="F24" s="2">
        <v>110.28481012658227</v>
      </c>
      <c r="G24" s="2">
        <v>109.36308016877638</v>
      </c>
      <c r="H24" s="5">
        <v>35.34852320675106</v>
      </c>
    </row>
    <row r="25" spans="1:8" ht="12.75">
      <c r="A25" s="34" t="s">
        <v>20</v>
      </c>
      <c r="B25" s="4">
        <f>+C25+D25+E25+'RESULTADO FINAL NO IBERICO 2'!B25+'RESULTADO FINAL NO IBERICO 2'!C25</f>
        <v>17445</v>
      </c>
      <c r="C25" s="4">
        <f>C22+C23+C24</f>
        <v>5072</v>
      </c>
      <c r="D25" s="4">
        <f>D22+D23+D24</f>
        <v>2112</v>
      </c>
      <c r="E25" s="4">
        <f>E22+E23+E24</f>
        <v>6741</v>
      </c>
      <c r="F25" s="4">
        <v>2914.1796398751962</v>
      </c>
      <c r="G25" s="4">
        <v>2891.8243483740393</v>
      </c>
      <c r="H25" s="30">
        <v>934.9193846899819</v>
      </c>
    </row>
    <row r="26" spans="1:8" ht="13.5" thickBot="1">
      <c r="A26" s="35"/>
      <c r="B26" s="3"/>
      <c r="C26" s="3"/>
      <c r="D26" s="36"/>
      <c r="E26" s="37"/>
      <c r="F26" s="63"/>
      <c r="G26" s="37"/>
      <c r="H26" s="38"/>
    </row>
    <row r="27" spans="1:8" ht="12.75">
      <c r="A27" s="34" t="s">
        <v>21</v>
      </c>
      <c r="B27" s="4">
        <f>+C27+D27+E27+'RESULTADO FINAL NO IBERICO 2'!B27+'RESULTADO FINAL NO IBERICO 2'!C27</f>
        <v>478781</v>
      </c>
      <c r="C27" s="4">
        <v>144236</v>
      </c>
      <c r="D27" s="39">
        <v>80807</v>
      </c>
      <c r="E27" s="4">
        <f>F27+G27+H27</f>
        <v>186920</v>
      </c>
      <c r="F27" s="4">
        <v>76653</v>
      </c>
      <c r="G27" s="56">
        <v>97704</v>
      </c>
      <c r="H27" s="30">
        <v>12563</v>
      </c>
    </row>
    <row r="28" spans="1:8" ht="13.5" thickBot="1">
      <c r="A28" s="35"/>
      <c r="B28" s="3"/>
      <c r="C28" s="3"/>
      <c r="D28" s="36"/>
      <c r="E28" s="3"/>
      <c r="F28" s="3"/>
      <c r="G28" s="37"/>
      <c r="H28" s="38"/>
    </row>
    <row r="29" spans="1:8" ht="12.75">
      <c r="A29" s="34" t="s">
        <v>22</v>
      </c>
      <c r="B29" s="4">
        <f>+C29+D29+E29+'RESULTADO FINAL NO IBERICO 2'!B29+'RESULTADO FINAL NO IBERICO 2'!C29</f>
        <v>91327</v>
      </c>
      <c r="C29" s="4">
        <v>15036</v>
      </c>
      <c r="D29" s="39">
        <v>22495</v>
      </c>
      <c r="E29" s="4">
        <f>F29+G29+H29</f>
        <v>48091</v>
      </c>
      <c r="F29" s="4">
        <v>27620</v>
      </c>
      <c r="G29" s="33">
        <v>19758</v>
      </c>
      <c r="H29" s="30">
        <v>713</v>
      </c>
    </row>
    <row r="30" spans="1:8" ht="13.5" thickBot="1">
      <c r="A30" s="35"/>
      <c r="B30" s="3"/>
      <c r="C30" s="3"/>
      <c r="D30" s="36"/>
      <c r="E30" s="3"/>
      <c r="F30" s="3"/>
      <c r="G30" s="37"/>
      <c r="H30" s="38"/>
    </row>
    <row r="31" spans="1:8" ht="12.75">
      <c r="A31" s="29" t="s">
        <v>23</v>
      </c>
      <c r="B31" s="2">
        <f>C31+D31+E31+'RESULTADO PORCINO TOTAL 2'!B31+'RESULTADO PORCINO TOTAL 2'!C31</f>
        <v>2435530</v>
      </c>
      <c r="C31" s="2">
        <v>586759</v>
      </c>
      <c r="D31" s="2">
        <v>754899</v>
      </c>
      <c r="E31" s="2">
        <f>F31+G31+H31</f>
        <v>960853</v>
      </c>
      <c r="F31" s="2">
        <v>370679</v>
      </c>
      <c r="G31" s="42">
        <v>564660</v>
      </c>
      <c r="H31" s="40">
        <v>25514</v>
      </c>
    </row>
    <row r="32" spans="1:8" ht="12.75">
      <c r="A32" s="29" t="s">
        <v>24</v>
      </c>
      <c r="B32" s="2">
        <f>C32+D32+E32+'RESULTADO PORCINO TOTAL 2'!B32+'RESULTADO PORCINO TOTAL 2'!C32</f>
        <v>879401</v>
      </c>
      <c r="C32" s="2">
        <v>242329</v>
      </c>
      <c r="D32" s="2">
        <v>239868</v>
      </c>
      <c r="E32" s="2">
        <f>F32+G32+H32</f>
        <v>330255</v>
      </c>
      <c r="F32" s="2">
        <v>137459</v>
      </c>
      <c r="G32" s="32">
        <v>161004</v>
      </c>
      <c r="H32" s="5">
        <v>31792</v>
      </c>
    </row>
    <row r="33" spans="1:8" ht="12.75">
      <c r="A33" s="29" t="s">
        <v>25</v>
      </c>
      <c r="B33" s="2">
        <f>+C33+D33+E33+'RESULTADO FINAL NO IBERICO 2'!B33+'RESULTADO FINAL NO IBERICO 2'!C33</f>
        <v>2159670</v>
      </c>
      <c r="C33" s="2">
        <v>826477</v>
      </c>
      <c r="D33" s="2">
        <v>513033</v>
      </c>
      <c r="E33" s="2">
        <f>F33+G33+H33</f>
        <v>606268</v>
      </c>
      <c r="F33" s="2">
        <v>210482</v>
      </c>
      <c r="G33" s="32">
        <v>367162</v>
      </c>
      <c r="H33" s="5">
        <v>28624</v>
      </c>
    </row>
    <row r="34" spans="1:8" ht="12.75">
      <c r="A34" s="34" t="s">
        <v>26</v>
      </c>
      <c r="B34" s="4">
        <f aca="true" t="shared" si="0" ref="B34:H34">SUM(B31:B33)</f>
        <v>5474601</v>
      </c>
      <c r="C34" s="4">
        <f t="shared" si="0"/>
        <v>1655565</v>
      </c>
      <c r="D34" s="4">
        <f t="shared" si="0"/>
        <v>1507800</v>
      </c>
      <c r="E34" s="4">
        <f t="shared" si="0"/>
        <v>1897376</v>
      </c>
      <c r="F34" s="4">
        <f t="shared" si="0"/>
        <v>718620</v>
      </c>
      <c r="G34" s="4">
        <f t="shared" si="0"/>
        <v>1092826</v>
      </c>
      <c r="H34" s="4">
        <f t="shared" si="0"/>
        <v>85930</v>
      </c>
    </row>
    <row r="35" spans="1:8" ht="13.5" thickBot="1">
      <c r="A35" s="35"/>
      <c r="B35" s="3"/>
      <c r="C35" s="3"/>
      <c r="D35" s="3"/>
      <c r="E35" s="3"/>
      <c r="F35" s="3"/>
      <c r="G35" s="37"/>
      <c r="H35" s="38"/>
    </row>
    <row r="36" spans="1:8" ht="12.75">
      <c r="A36" s="29" t="s">
        <v>27</v>
      </c>
      <c r="B36" s="2">
        <f>+C36+D36+E36+'RESULTADO FINAL NO IBERICO 2'!B36+'RESULTADO FINAL NO IBERICO 2'!C36</f>
        <v>1813722</v>
      </c>
      <c r="C36" s="2">
        <v>521874</v>
      </c>
      <c r="D36" s="2">
        <v>400420</v>
      </c>
      <c r="E36" s="2">
        <f>F36+G36+H36</f>
        <v>719274</v>
      </c>
      <c r="F36" s="2">
        <v>371167</v>
      </c>
      <c r="G36" s="32">
        <v>305577</v>
      </c>
      <c r="H36" s="5">
        <v>42530</v>
      </c>
    </row>
    <row r="37" spans="1:8" ht="12.75">
      <c r="A37" s="29" t="s">
        <v>28</v>
      </c>
      <c r="B37" s="2">
        <f>+C37+D37+E37+'RESULTADO FINAL NO IBERICO 2'!B37+'RESULTADO FINAL NO IBERICO 2'!C37</f>
        <v>911499</v>
      </c>
      <c r="C37" s="2">
        <v>210228</v>
      </c>
      <c r="D37" s="2">
        <v>183912</v>
      </c>
      <c r="E37" s="2">
        <f>F37+G37+H37</f>
        <v>463550</v>
      </c>
      <c r="F37" s="2">
        <v>182841</v>
      </c>
      <c r="G37" s="32">
        <v>265637</v>
      </c>
      <c r="H37" s="5">
        <v>15072</v>
      </c>
    </row>
    <row r="38" spans="1:8" ht="12.75">
      <c r="A38" s="29" t="s">
        <v>29</v>
      </c>
      <c r="B38" s="2">
        <f>+C38+D38+E38+'RESULTADO FINAL NO IBERICO 2'!B38+'RESULTADO FINAL NO IBERICO 2'!C38</f>
        <v>3845642</v>
      </c>
      <c r="C38" s="2">
        <v>1082365</v>
      </c>
      <c r="D38" s="2">
        <v>1073587</v>
      </c>
      <c r="E38" s="2">
        <f>F38+G38+H38</f>
        <v>1403623</v>
      </c>
      <c r="F38" s="2">
        <v>704987</v>
      </c>
      <c r="G38" s="32">
        <v>604128</v>
      </c>
      <c r="H38" s="5">
        <v>94508</v>
      </c>
    </row>
    <row r="39" spans="1:8" ht="12.75">
      <c r="A39" s="29" t="s">
        <v>30</v>
      </c>
      <c r="B39" s="2">
        <f>+C39+D39+E39+'RESULTADO FINAL NO IBERICO 2'!B39+'RESULTADO FINAL NO IBERICO 2'!C39</f>
        <v>420679</v>
      </c>
      <c r="C39" s="2">
        <v>119400</v>
      </c>
      <c r="D39" s="2">
        <v>98752</v>
      </c>
      <c r="E39" s="2">
        <f>F39+G39+H39</f>
        <v>157641</v>
      </c>
      <c r="F39" s="2">
        <v>91559</v>
      </c>
      <c r="G39" s="32">
        <v>62845</v>
      </c>
      <c r="H39" s="5">
        <v>3237</v>
      </c>
    </row>
    <row r="40" spans="1:8" ht="12.75">
      <c r="A40" s="34" t="s">
        <v>31</v>
      </c>
      <c r="B40" s="4">
        <f aca="true" t="shared" si="1" ref="B40:H40">B36+B37+B38+B39</f>
        <v>6991542</v>
      </c>
      <c r="C40" s="4">
        <f t="shared" si="1"/>
        <v>1933867</v>
      </c>
      <c r="D40" s="4">
        <f t="shared" si="1"/>
        <v>1756671</v>
      </c>
      <c r="E40" s="4">
        <f t="shared" si="1"/>
        <v>2744088</v>
      </c>
      <c r="F40" s="4">
        <f t="shared" si="1"/>
        <v>1350554</v>
      </c>
      <c r="G40" s="4">
        <f t="shared" si="1"/>
        <v>1238187</v>
      </c>
      <c r="H40" s="4">
        <f t="shared" si="1"/>
        <v>155347</v>
      </c>
    </row>
    <row r="41" spans="1:8" ht="13.5" thickBot="1">
      <c r="A41" s="35"/>
      <c r="B41" s="3"/>
      <c r="C41" s="3"/>
      <c r="D41" s="3"/>
      <c r="E41" s="3"/>
      <c r="F41" s="3"/>
      <c r="G41" s="37"/>
      <c r="H41" s="38"/>
    </row>
    <row r="42" spans="1:8" ht="12.75">
      <c r="A42" s="34" t="s">
        <v>32</v>
      </c>
      <c r="B42" s="4">
        <f>+C42+D42+E42+'RESULTADO FINAL NO IBERICO 2'!B42+'RESULTADO FINAL NO IBERICO 2'!C42</f>
        <v>55920</v>
      </c>
      <c r="C42" s="4">
        <v>25571</v>
      </c>
      <c r="D42" s="4">
        <v>4193</v>
      </c>
      <c r="E42" s="4">
        <f>F42+G42+H42</f>
        <v>9984</v>
      </c>
      <c r="F42" s="4">
        <v>3537</v>
      </c>
      <c r="G42" s="33">
        <v>3503</v>
      </c>
      <c r="H42" s="30">
        <v>2944</v>
      </c>
    </row>
    <row r="43" spans="1:8" ht="13.5" thickBot="1">
      <c r="A43" s="35"/>
      <c r="B43" s="3"/>
      <c r="C43" s="3"/>
      <c r="D43" s="3"/>
      <c r="E43" s="3"/>
      <c r="F43" s="3"/>
      <c r="G43" s="37"/>
      <c r="H43" s="38"/>
    </row>
    <row r="44" spans="1:8" ht="12.75">
      <c r="A44" s="28" t="s">
        <v>33</v>
      </c>
      <c r="B44" s="2">
        <f>+C44+D44+E44+'RESULTADO FINAL NO IBERICO 2'!B44+'RESULTADO FINAL NO IBERICO 2'!C44</f>
        <v>103183</v>
      </c>
      <c r="C44" s="2">
        <v>35244</v>
      </c>
      <c r="D44" s="2">
        <v>7613</v>
      </c>
      <c r="E44" s="2">
        <f>F44+G44+H44</f>
        <v>45314</v>
      </c>
      <c r="F44" s="2">
        <v>19570</v>
      </c>
      <c r="G44" s="32">
        <v>16776</v>
      </c>
      <c r="H44" s="5">
        <v>8968</v>
      </c>
    </row>
    <row r="45" spans="1:8" ht="12.75">
      <c r="A45" s="28" t="s">
        <v>34</v>
      </c>
      <c r="B45" s="2">
        <f>+C45+D45+E45+'RESULTADO FINAL NO IBERICO 2'!B45+'RESULTADO FINAL NO IBERICO 2'!C45</f>
        <v>375302</v>
      </c>
      <c r="C45" s="2">
        <v>128329</v>
      </c>
      <c r="D45" s="2">
        <v>64450</v>
      </c>
      <c r="E45" s="2">
        <f>F45+G45+H45</f>
        <v>147945</v>
      </c>
      <c r="F45" s="2">
        <v>59719</v>
      </c>
      <c r="G45" s="32">
        <v>77442</v>
      </c>
      <c r="H45" s="5">
        <v>10784</v>
      </c>
    </row>
    <row r="46" spans="1:8" ht="12.75">
      <c r="A46" s="28" t="s">
        <v>35</v>
      </c>
      <c r="B46" s="2">
        <f>+C46+D46+E46+'RESULTADO FINAL NO IBERICO 2'!B46+'RESULTADO FINAL NO IBERICO 2'!C46</f>
        <v>76119</v>
      </c>
      <c r="C46" s="2">
        <v>15622</v>
      </c>
      <c r="D46" s="2">
        <v>10469</v>
      </c>
      <c r="E46" s="2">
        <f>F46+G46+H46</f>
        <v>44606</v>
      </c>
      <c r="F46" s="2">
        <v>16399</v>
      </c>
      <c r="G46" s="32">
        <v>24436</v>
      </c>
      <c r="H46" s="5">
        <v>3771</v>
      </c>
    </row>
    <row r="47" spans="1:8" ht="12.75">
      <c r="A47" s="29" t="s">
        <v>36</v>
      </c>
      <c r="B47" s="2">
        <f>+C47+D47+E47+'RESULTADO FINAL NO IBERICO 2'!B47+'RESULTADO FINAL NO IBERICO 2'!C47</f>
        <v>117741</v>
      </c>
      <c r="C47" s="2">
        <v>45465</v>
      </c>
      <c r="D47" s="2">
        <v>16999</v>
      </c>
      <c r="E47" s="2">
        <f aca="true" t="shared" si="2" ref="E47:E52">F47+G47+H47</f>
        <v>41311</v>
      </c>
      <c r="F47" s="2">
        <v>26522</v>
      </c>
      <c r="G47" s="32">
        <v>14198</v>
      </c>
      <c r="H47" s="5">
        <v>591</v>
      </c>
    </row>
    <row r="48" spans="1:8" ht="12.75">
      <c r="A48" s="29" t="s">
        <v>37</v>
      </c>
      <c r="B48" s="2">
        <f>+C48+D48+E48+'RESULTADO FINAL NO IBERICO 2'!B48+'RESULTADO FINAL NO IBERICO 2'!C48</f>
        <v>83457</v>
      </c>
      <c r="C48" s="2">
        <v>24221</v>
      </c>
      <c r="D48" s="2">
        <v>14264</v>
      </c>
      <c r="E48" s="2">
        <f t="shared" si="2"/>
        <v>32899</v>
      </c>
      <c r="F48" s="2">
        <v>10976</v>
      </c>
      <c r="G48" s="32">
        <v>12963</v>
      </c>
      <c r="H48" s="5">
        <v>8960</v>
      </c>
    </row>
    <row r="49" spans="1:8" ht="12.75">
      <c r="A49" s="29" t="s">
        <v>38</v>
      </c>
      <c r="B49" s="2">
        <f>+C49+D49+E49+'RESULTADO FINAL NO IBERICO 2'!B49+'RESULTADO FINAL NO IBERICO 2'!C49</f>
        <v>1093579</v>
      </c>
      <c r="C49" s="2">
        <v>389905</v>
      </c>
      <c r="D49" s="2">
        <v>200694</v>
      </c>
      <c r="E49" s="2">
        <f t="shared" si="2"/>
        <v>333616</v>
      </c>
      <c r="F49" s="2">
        <v>175442</v>
      </c>
      <c r="G49" s="32">
        <v>141987</v>
      </c>
      <c r="H49" s="5">
        <v>16187</v>
      </c>
    </row>
    <row r="50" spans="1:8" ht="12.75">
      <c r="A50" s="29" t="s">
        <v>39</v>
      </c>
      <c r="B50" s="2">
        <f>+C50+D50+E50+'RESULTADO FINAL NO IBERICO 2'!B50+'RESULTADO FINAL NO IBERICO 2'!C50</f>
        <v>384509</v>
      </c>
      <c r="C50" s="2">
        <v>110581</v>
      </c>
      <c r="D50" s="2">
        <v>73968</v>
      </c>
      <c r="E50" s="2">
        <f t="shared" si="2"/>
        <v>161232</v>
      </c>
      <c r="F50" s="2">
        <v>81659</v>
      </c>
      <c r="G50" s="32">
        <v>60998</v>
      </c>
      <c r="H50" s="5">
        <v>18575</v>
      </c>
    </row>
    <row r="51" spans="1:8" ht="12.75">
      <c r="A51" s="29" t="s">
        <v>40</v>
      </c>
      <c r="B51" s="2">
        <f>+C51+D51+E51+'RESULTADO FINAL NO IBERICO 2'!B51+'RESULTADO FINAL NO IBERICO 2'!C51</f>
        <v>315629</v>
      </c>
      <c r="C51" s="2">
        <v>97669</v>
      </c>
      <c r="D51" s="2">
        <v>51375</v>
      </c>
      <c r="E51" s="2">
        <f t="shared" si="2"/>
        <v>139442</v>
      </c>
      <c r="F51" s="2">
        <v>55028</v>
      </c>
      <c r="G51" s="32">
        <v>78756</v>
      </c>
      <c r="H51" s="5">
        <v>5658</v>
      </c>
    </row>
    <row r="52" spans="1:8" ht="12.75">
      <c r="A52" s="29" t="s">
        <v>41</v>
      </c>
      <c r="B52" s="2">
        <f>+C52+D52+E52+'RESULTADO FINAL NO IBERICO 2'!B52+'RESULTADO FINAL NO IBERICO 2'!C52</f>
        <v>305935</v>
      </c>
      <c r="C52" s="2">
        <v>69399</v>
      </c>
      <c r="D52" s="2">
        <v>63622</v>
      </c>
      <c r="E52" s="2">
        <f t="shared" si="2"/>
        <v>137600</v>
      </c>
      <c r="F52" s="2">
        <v>49453</v>
      </c>
      <c r="G52" s="32">
        <v>66875</v>
      </c>
      <c r="H52" s="5">
        <v>21272</v>
      </c>
    </row>
    <row r="53" spans="1:8" ht="12.75">
      <c r="A53" s="43" t="s">
        <v>42</v>
      </c>
      <c r="B53" s="4">
        <f>SUM(B44:B52)</f>
        <v>2855454</v>
      </c>
      <c r="C53" s="4">
        <f aca="true" t="shared" si="3" ref="C53:H53">SUM(C44:C52)</f>
        <v>916435</v>
      </c>
      <c r="D53" s="4">
        <f t="shared" si="3"/>
        <v>503454</v>
      </c>
      <c r="E53" s="4">
        <f t="shared" si="3"/>
        <v>1083965</v>
      </c>
      <c r="F53" s="4">
        <f t="shared" si="3"/>
        <v>494768</v>
      </c>
      <c r="G53" s="4">
        <f t="shared" si="3"/>
        <v>494431</v>
      </c>
      <c r="H53" s="4">
        <f t="shared" si="3"/>
        <v>94766</v>
      </c>
    </row>
    <row r="54" spans="1:8" ht="13.5" thickBot="1">
      <c r="A54" s="41"/>
      <c r="B54" s="3"/>
      <c r="C54" s="3"/>
      <c r="D54" s="3"/>
      <c r="E54" s="3"/>
      <c r="F54" s="3"/>
      <c r="G54" s="37"/>
      <c r="H54" s="38"/>
    </row>
    <row r="55" spans="1:8" ht="12.75">
      <c r="A55" s="34" t="s">
        <v>129</v>
      </c>
      <c r="B55" s="4">
        <f>+C55+D55+E55+'RESULTADO FINAL NO IBERICO 2'!B55+'RESULTADO FINAL NO IBERICO 2'!C55</f>
        <v>13835</v>
      </c>
      <c r="C55" s="76">
        <v>5174</v>
      </c>
      <c r="D55" s="76">
        <v>1997</v>
      </c>
      <c r="E55" s="4">
        <f>F55+G55+H55</f>
        <v>4233</v>
      </c>
      <c r="F55" s="76">
        <v>2126</v>
      </c>
      <c r="G55" s="76">
        <v>1882</v>
      </c>
      <c r="H55" s="76">
        <v>225</v>
      </c>
    </row>
    <row r="56" spans="1:8" ht="13.5" thickBot="1">
      <c r="A56" s="43"/>
      <c r="B56" s="4"/>
      <c r="C56" s="4"/>
      <c r="D56" s="4"/>
      <c r="E56" s="4"/>
      <c r="F56" s="4"/>
      <c r="G56" s="33"/>
      <c r="H56" s="30"/>
    </row>
    <row r="57" spans="1:8" ht="12.75">
      <c r="A57" s="51" t="s">
        <v>43</v>
      </c>
      <c r="B57" s="1">
        <f>+C57+D57+E57+'RESULTADO FINAL NO IBERICO 2'!B57+'RESULTADO FINAL NO IBERICO 2'!C57</f>
        <v>232660</v>
      </c>
      <c r="C57" s="1">
        <v>90704</v>
      </c>
      <c r="D57" s="1">
        <v>33393</v>
      </c>
      <c r="E57" s="1">
        <f>F57+G57+H57</f>
        <v>81347</v>
      </c>
      <c r="F57" s="1">
        <v>22794</v>
      </c>
      <c r="G57" s="42">
        <v>35282</v>
      </c>
      <c r="H57" s="40">
        <v>23271</v>
      </c>
    </row>
    <row r="58" spans="1:8" ht="12.75">
      <c r="A58" s="28" t="s">
        <v>44</v>
      </c>
      <c r="B58" s="2">
        <f>+C58+D58+E58+'RESULTADO FINAL NO IBERICO 2'!B58+'RESULTADO FINAL NO IBERICO 2'!C58</f>
        <v>75299</v>
      </c>
      <c r="C58" s="2">
        <v>32110</v>
      </c>
      <c r="D58" s="2">
        <v>15476</v>
      </c>
      <c r="E58" s="2">
        <f>F58+G58+H58</f>
        <v>17410</v>
      </c>
      <c r="F58" s="2">
        <v>7352</v>
      </c>
      <c r="G58" s="32">
        <v>6558</v>
      </c>
      <c r="H58" s="5">
        <v>3500</v>
      </c>
    </row>
    <row r="59" spans="1:8" ht="12.75">
      <c r="A59" s="29" t="s">
        <v>45</v>
      </c>
      <c r="B59" s="2">
        <f>+C59+D59+E59+'RESULTADO FINAL NO IBERICO 2'!B59+'RESULTADO FINAL NO IBERICO 2'!C59</f>
        <v>206005</v>
      </c>
      <c r="C59" s="2">
        <v>32075</v>
      </c>
      <c r="D59" s="2">
        <v>29150</v>
      </c>
      <c r="E59" s="2">
        <f>F59+G59+H59</f>
        <v>116886</v>
      </c>
      <c r="F59" s="2">
        <v>81127</v>
      </c>
      <c r="G59" s="32">
        <v>34397</v>
      </c>
      <c r="H59" s="5">
        <v>1362</v>
      </c>
    </row>
    <row r="60" spans="1:8" ht="12.75">
      <c r="A60" s="29" t="s">
        <v>46</v>
      </c>
      <c r="B60" s="2">
        <f>+C60+D60+E60+'RESULTADO FINAL NO IBERICO 2'!B60+'RESULTADO FINAL NO IBERICO 2'!C60</f>
        <v>9770</v>
      </c>
      <c r="C60" s="2">
        <v>3633</v>
      </c>
      <c r="D60" s="2">
        <v>3558</v>
      </c>
      <c r="E60" s="2">
        <f>F60+G60+H60</f>
        <v>1690</v>
      </c>
      <c r="F60" s="2">
        <v>1664</v>
      </c>
      <c r="G60" s="32">
        <v>21</v>
      </c>
      <c r="H60" s="5">
        <v>5</v>
      </c>
    </row>
    <row r="61" spans="1:8" ht="12.75">
      <c r="A61" s="29" t="s">
        <v>47</v>
      </c>
      <c r="B61" s="2">
        <f>+C61+D61+E61+'RESULTADO FINAL NO IBERICO 2'!B61+'RESULTADO FINAL NO IBERICO 2'!C61</f>
        <v>895128</v>
      </c>
      <c r="C61" s="2">
        <v>234928</v>
      </c>
      <c r="D61" s="2">
        <v>202263</v>
      </c>
      <c r="E61" s="2">
        <f>F61+G61+H61</f>
        <v>363246</v>
      </c>
      <c r="F61" s="2">
        <v>174944</v>
      </c>
      <c r="G61" s="32">
        <v>173971</v>
      </c>
      <c r="H61" s="5">
        <v>14331</v>
      </c>
    </row>
    <row r="62" spans="1:8" ht="12.75">
      <c r="A62" s="34" t="s">
        <v>48</v>
      </c>
      <c r="B62" s="4">
        <f>+C62+D62+E62+'RESULTADO FINAL NO IBERICO 2'!B62+'RESULTADO FINAL NO IBERICO 2'!C62</f>
        <v>1418862</v>
      </c>
      <c r="C62" s="4">
        <f aca="true" t="shared" si="4" ref="C62:H62">SUM(C57:C61)</f>
        <v>393450</v>
      </c>
      <c r="D62" s="4">
        <f t="shared" si="4"/>
        <v>283840</v>
      </c>
      <c r="E62" s="4">
        <f t="shared" si="4"/>
        <v>580579</v>
      </c>
      <c r="F62" s="4">
        <f t="shared" si="4"/>
        <v>287881</v>
      </c>
      <c r="G62" s="4">
        <f t="shared" si="4"/>
        <v>250229</v>
      </c>
      <c r="H62" s="30">
        <f t="shared" si="4"/>
        <v>42469</v>
      </c>
    </row>
    <row r="63" spans="1:8" ht="13.5" thickBot="1">
      <c r="A63" s="35"/>
      <c r="B63" s="3"/>
      <c r="C63" s="3"/>
      <c r="D63" s="3"/>
      <c r="E63" s="3"/>
      <c r="F63" s="3"/>
      <c r="G63" s="37"/>
      <c r="H63" s="38"/>
    </row>
    <row r="64" spans="1:8" ht="12.75">
      <c r="A64" s="51" t="s">
        <v>49</v>
      </c>
      <c r="B64" s="1">
        <f>+C64+D64+E64+'RESULTADO FINAL NO IBERICO 2'!B64+'RESULTADO FINAL NO IBERICO 2'!C64</f>
        <v>71979</v>
      </c>
      <c r="C64" s="1">
        <v>35751</v>
      </c>
      <c r="D64" s="1">
        <v>14252</v>
      </c>
      <c r="E64" s="1">
        <f>F64+G64+H64</f>
        <v>14920</v>
      </c>
      <c r="F64" s="1">
        <v>6593</v>
      </c>
      <c r="G64" s="42">
        <v>8327</v>
      </c>
      <c r="H64" s="40">
        <v>0</v>
      </c>
    </row>
    <row r="65" spans="1:8" ht="12.75">
      <c r="A65" s="28" t="s">
        <v>50</v>
      </c>
      <c r="B65" s="2">
        <f>+C65+D65+E65+'RESULTADO FINAL NO IBERICO 2'!B65+'RESULTADO FINAL NO IBERICO 2'!C65</f>
        <v>582414</v>
      </c>
      <c r="C65" s="2">
        <v>71114</v>
      </c>
      <c r="D65" s="2">
        <v>142277</v>
      </c>
      <c r="E65" s="2">
        <f>F65+G65+H65</f>
        <v>326932</v>
      </c>
      <c r="F65" s="2">
        <v>149177</v>
      </c>
      <c r="G65" s="32">
        <v>175869</v>
      </c>
      <c r="H65" s="5">
        <v>1886</v>
      </c>
    </row>
    <row r="66" spans="1:8" ht="12.75">
      <c r="A66" s="29" t="s">
        <v>51</v>
      </c>
      <c r="B66" s="2">
        <f>+C66+D66+E66+'RESULTADO FINAL NO IBERICO 2'!B66+'RESULTADO FINAL NO IBERICO 2'!C66</f>
        <v>417463</v>
      </c>
      <c r="C66" s="6">
        <v>114488</v>
      </c>
      <c r="D66" s="2">
        <v>58589</v>
      </c>
      <c r="E66" s="2">
        <f>F66+G66+H66</f>
        <v>208982</v>
      </c>
      <c r="F66" s="2">
        <v>89999</v>
      </c>
      <c r="G66" s="32">
        <v>105571</v>
      </c>
      <c r="H66" s="5">
        <v>13412</v>
      </c>
    </row>
    <row r="67" spans="1:8" ht="12.75">
      <c r="A67" s="34" t="s">
        <v>52</v>
      </c>
      <c r="B67" s="4">
        <f>SUM(B64:B66)</f>
        <v>1071856</v>
      </c>
      <c r="C67" s="4">
        <f aca="true" t="shared" si="5" ref="C67:H67">SUM(C64:C66)</f>
        <v>221353</v>
      </c>
      <c r="D67" s="4">
        <f t="shared" si="5"/>
        <v>215118</v>
      </c>
      <c r="E67" s="4">
        <f t="shared" si="5"/>
        <v>550834</v>
      </c>
      <c r="F67" s="4">
        <f t="shared" si="5"/>
        <v>245769</v>
      </c>
      <c r="G67" s="4">
        <f t="shared" si="5"/>
        <v>289767</v>
      </c>
      <c r="H67" s="30">
        <f t="shared" si="5"/>
        <v>15298</v>
      </c>
    </row>
    <row r="68" spans="1:8" ht="13.5" thickBot="1">
      <c r="A68" s="35"/>
      <c r="B68" s="3"/>
      <c r="C68" s="3"/>
      <c r="D68" s="3"/>
      <c r="E68" s="3"/>
      <c r="F68" s="3"/>
      <c r="G68" s="37"/>
      <c r="H68" s="38"/>
    </row>
    <row r="69" spans="1:8" ht="12.75">
      <c r="A69" s="34" t="s">
        <v>53</v>
      </c>
      <c r="B69" s="4">
        <f>+C69+D69+E69+'RESULTADO FINAL NO IBERICO 2'!B69+'RESULTADO FINAL NO IBERICO 2'!C69</f>
        <v>1791188</v>
      </c>
      <c r="C69" s="4">
        <v>347701</v>
      </c>
      <c r="D69" s="4">
        <v>368976</v>
      </c>
      <c r="E69" s="4">
        <f>F69+G69+H69</f>
        <v>906724</v>
      </c>
      <c r="F69" s="4">
        <v>380368</v>
      </c>
      <c r="G69" s="33">
        <v>496074</v>
      </c>
      <c r="H69" s="30">
        <v>30282</v>
      </c>
    </row>
    <row r="70" spans="1:8" ht="13.5" thickBot="1">
      <c r="A70" s="35"/>
      <c r="B70" s="3"/>
      <c r="C70" s="3"/>
      <c r="D70" s="3"/>
      <c r="E70" s="3"/>
      <c r="F70" s="3"/>
      <c r="G70" s="37"/>
      <c r="H70" s="38"/>
    </row>
    <row r="71" spans="1:8" ht="12.75">
      <c r="A71" s="29" t="s">
        <v>54</v>
      </c>
      <c r="B71" s="2">
        <f>+C71+D71+E71+'RESULTADO FINAL NO IBERICO 2'!B71+'RESULTADO FINAL NO IBERICO 2'!C71</f>
        <v>157436</v>
      </c>
      <c r="C71" s="2">
        <v>33241</v>
      </c>
      <c r="D71" s="2">
        <v>27165</v>
      </c>
      <c r="E71" s="2">
        <f>F71+G71+H71</f>
        <v>62490</v>
      </c>
      <c r="F71" s="2">
        <v>22820</v>
      </c>
      <c r="G71" s="32">
        <v>23128</v>
      </c>
      <c r="H71" s="5">
        <v>16542</v>
      </c>
    </row>
    <row r="72" spans="1:8" ht="12.75">
      <c r="A72" s="29" t="s">
        <v>55</v>
      </c>
      <c r="B72" s="2">
        <f>+C72+D72+E72+'RESULTADO FINAL NO IBERICO 2'!B72+'RESULTADO FINAL NO IBERICO 2'!C72</f>
        <v>9548</v>
      </c>
      <c r="C72" s="2">
        <v>1482</v>
      </c>
      <c r="D72" s="2">
        <v>1897</v>
      </c>
      <c r="E72" s="2">
        <f>F72+G72+H72</f>
        <v>4940</v>
      </c>
      <c r="F72" s="2">
        <v>2123</v>
      </c>
      <c r="G72" s="32">
        <v>2528</v>
      </c>
      <c r="H72" s="5">
        <v>289</v>
      </c>
    </row>
    <row r="73" spans="1:8" ht="12.75">
      <c r="A73" s="34" t="s">
        <v>56</v>
      </c>
      <c r="B73" s="4">
        <f>SUM(B71:B72)</f>
        <v>166984</v>
      </c>
      <c r="C73" s="4">
        <f aca="true" t="shared" si="6" ref="C73:H73">SUM(C71:C72)</f>
        <v>34723</v>
      </c>
      <c r="D73" s="4">
        <f t="shared" si="6"/>
        <v>29062</v>
      </c>
      <c r="E73" s="4">
        <f t="shared" si="6"/>
        <v>67430</v>
      </c>
      <c r="F73" s="4">
        <f t="shared" si="6"/>
        <v>24943</v>
      </c>
      <c r="G73" s="4">
        <f t="shared" si="6"/>
        <v>25656</v>
      </c>
      <c r="H73" s="30">
        <f t="shared" si="6"/>
        <v>16831</v>
      </c>
    </row>
    <row r="74" spans="1:8" ht="13.5" thickBot="1">
      <c r="A74" s="35"/>
      <c r="B74" s="3"/>
      <c r="C74" s="3"/>
      <c r="D74" s="3"/>
      <c r="E74" s="3"/>
      <c r="F74" s="3"/>
      <c r="G74" s="37"/>
      <c r="H74" s="38"/>
    </row>
    <row r="75" spans="1:8" ht="12.75" customHeight="1">
      <c r="A75" s="60" t="s">
        <v>57</v>
      </c>
      <c r="B75" s="1">
        <f>+C75+D75+E75+'RESULTADO FINAL NO IBERICO 2'!B75+'RESULTADO FINAL NO IBERICO 2'!C75</f>
        <v>439108.00000009</v>
      </c>
      <c r="C75" s="2">
        <v>97594</v>
      </c>
      <c r="D75" s="2">
        <v>133694.00000002998</v>
      </c>
      <c r="E75" s="1">
        <f aca="true" t="shared" si="7" ref="E75:E82">F75+G75+H75</f>
        <v>180040.00000005998</v>
      </c>
      <c r="F75" s="2">
        <v>77847.00000002999</v>
      </c>
      <c r="G75" s="2">
        <v>102193.00000002999</v>
      </c>
      <c r="H75" s="40">
        <v>0</v>
      </c>
    </row>
    <row r="76" spans="1:8" ht="12.75" customHeight="1">
      <c r="A76" s="28" t="s">
        <v>58</v>
      </c>
      <c r="B76" s="2">
        <f>+C76+D76+E76+'RESULTADO FINAL NO IBERICO 2'!B76+'RESULTADO FINAL NO IBERICO 2'!C76</f>
        <v>19763.00000002</v>
      </c>
      <c r="C76" s="2">
        <v>9150</v>
      </c>
      <c r="D76" s="2">
        <v>2974.33333334</v>
      </c>
      <c r="E76" s="2">
        <f t="shared" si="7"/>
        <v>5210.66666668</v>
      </c>
      <c r="F76" s="2">
        <v>2172.33333334</v>
      </c>
      <c r="G76" s="2">
        <v>3038.33333334</v>
      </c>
      <c r="H76" s="5">
        <v>0</v>
      </c>
    </row>
    <row r="77" spans="1:8" ht="12.75">
      <c r="A77" s="28" t="s">
        <v>59</v>
      </c>
      <c r="B77" s="2">
        <f>+C77+D77+E77+'RESULTADO FINAL NO IBERICO 2'!B77+'RESULTADO FINAL NO IBERICO 2'!C77</f>
        <v>43658.9999999</v>
      </c>
      <c r="C77" s="2">
        <v>19597</v>
      </c>
      <c r="D77" s="2">
        <v>11152.333333300001</v>
      </c>
      <c r="E77" s="2">
        <f t="shared" si="7"/>
        <v>8777.6666666</v>
      </c>
      <c r="F77" s="2">
        <v>3851.3333333</v>
      </c>
      <c r="G77" s="2">
        <v>4926.3333333</v>
      </c>
      <c r="H77" s="5">
        <v>0</v>
      </c>
    </row>
    <row r="78" spans="1:8" ht="12.75">
      <c r="A78" s="29" t="s">
        <v>60</v>
      </c>
      <c r="B78" s="2">
        <f>+C78+D78+E78+'RESULTADO FINAL NO IBERICO 2'!B78+'RESULTADO FINAL NO IBERICO 2'!C78</f>
        <v>154719.00000007823</v>
      </c>
      <c r="C78" s="2">
        <v>64972</v>
      </c>
      <c r="D78" s="2">
        <v>36952.33333335941</v>
      </c>
      <c r="E78" s="2">
        <f t="shared" si="7"/>
        <v>37736.6666667188</v>
      </c>
      <c r="F78" s="2">
        <v>18945.3333333594</v>
      </c>
      <c r="G78" s="2">
        <v>18791.3333333594</v>
      </c>
      <c r="H78" s="5">
        <v>0</v>
      </c>
    </row>
    <row r="79" spans="1:8" ht="12.75">
      <c r="A79" s="29" t="s">
        <v>61</v>
      </c>
      <c r="B79" s="2">
        <f>+C79+D79+E79+'RESULTADO FINAL NO IBERICO 2'!B79+'RESULTADO FINAL NO IBERICO 2'!C79</f>
        <v>4242.0000000089</v>
      </c>
      <c r="C79" s="2">
        <v>2020</v>
      </c>
      <c r="D79" s="2">
        <v>598.3333333363</v>
      </c>
      <c r="E79" s="2">
        <f t="shared" si="7"/>
        <v>1196.6666666726</v>
      </c>
      <c r="F79" s="2">
        <v>598.3333333363</v>
      </c>
      <c r="G79" s="2">
        <v>598.3333333363</v>
      </c>
      <c r="H79" s="5">
        <v>0</v>
      </c>
    </row>
    <row r="80" spans="1:8" ht="12.75">
      <c r="A80" s="28" t="s">
        <v>62</v>
      </c>
      <c r="B80" s="2">
        <f>+C80+D80+E80+'RESULTADO FINAL NO IBERICO 2'!B80+'RESULTADO FINAL NO IBERICO 2'!C80</f>
        <v>151350.999999199</v>
      </c>
      <c r="C80" s="2">
        <v>68591</v>
      </c>
      <c r="D80" s="2">
        <v>25122.333333066326</v>
      </c>
      <c r="E80" s="2">
        <f t="shared" si="7"/>
        <v>40029.66666613266</v>
      </c>
      <c r="F80" s="2">
        <v>20161.33333306633</v>
      </c>
      <c r="G80" s="2">
        <v>19868.33333306633</v>
      </c>
      <c r="H80" s="5">
        <v>0</v>
      </c>
    </row>
    <row r="81" spans="1:8" ht="12.75">
      <c r="A81" s="28" t="s">
        <v>63</v>
      </c>
      <c r="B81" s="2">
        <f>+C81+D81+E81+'RESULTADO FINAL NO IBERICO 2'!B81+'RESULTADO FINAL NO IBERICO 2'!C81</f>
        <v>273009.999999902</v>
      </c>
      <c r="C81" s="2">
        <v>91747</v>
      </c>
      <c r="D81" s="2">
        <v>72199.666666634</v>
      </c>
      <c r="E81" s="2">
        <f t="shared" si="7"/>
        <v>85301.333333268</v>
      </c>
      <c r="F81" s="2">
        <v>43966.666666634</v>
      </c>
      <c r="G81" s="2">
        <v>41334.666666634</v>
      </c>
      <c r="H81" s="5">
        <v>0</v>
      </c>
    </row>
    <row r="82" spans="1:8" ht="12.75">
      <c r="A82" s="29" t="s">
        <v>64</v>
      </c>
      <c r="B82" s="2">
        <f>+C82+D82+E82+'RESULTADO FINAL NO IBERICO 2'!B82+'RESULTADO FINAL NO IBERICO 2'!C82</f>
        <v>341845.000000001</v>
      </c>
      <c r="C82" s="2">
        <v>105418</v>
      </c>
      <c r="D82" s="2">
        <v>94623.666666667</v>
      </c>
      <c r="E82" s="2">
        <f t="shared" si="7"/>
        <v>107411.333333334</v>
      </c>
      <c r="F82" s="2">
        <v>49571.666666667</v>
      </c>
      <c r="G82" s="2">
        <v>57839.666666667</v>
      </c>
      <c r="H82" s="5">
        <v>0</v>
      </c>
    </row>
    <row r="83" spans="1:8" ht="12.75">
      <c r="A83" s="34" t="s">
        <v>65</v>
      </c>
      <c r="B83" s="4">
        <f aca="true" t="shared" si="8" ref="B83:H83">SUM(B75:B82)</f>
        <v>1427696.999999199</v>
      </c>
      <c r="C83" s="4">
        <f t="shared" si="8"/>
        <v>459089</v>
      </c>
      <c r="D83" s="4">
        <f t="shared" si="8"/>
        <v>377316.99999973306</v>
      </c>
      <c r="E83" s="4">
        <f t="shared" si="8"/>
        <v>465703.99999946606</v>
      </c>
      <c r="F83" s="4">
        <f t="shared" si="8"/>
        <v>217113.99999973303</v>
      </c>
      <c r="G83" s="4">
        <f t="shared" si="8"/>
        <v>248589.99999973303</v>
      </c>
      <c r="H83" s="30">
        <f t="shared" si="8"/>
        <v>0</v>
      </c>
    </row>
    <row r="84" spans="1:8" ht="13.5" thickBot="1">
      <c r="A84" s="35"/>
      <c r="B84" s="3"/>
      <c r="C84" s="3"/>
      <c r="D84" s="3"/>
      <c r="E84" s="3"/>
      <c r="F84" s="3"/>
      <c r="G84" s="37"/>
      <c r="H84" s="38"/>
    </row>
    <row r="85" spans="1:8" ht="12.75">
      <c r="A85" s="51" t="s">
        <v>66</v>
      </c>
      <c r="B85" s="1">
        <f>+C85+D85+E85+'RESULTADO FINAL NO IBERICO 2'!B85+'RESULTADO FINAL NO IBERICO 2'!C85</f>
        <v>27511</v>
      </c>
      <c r="C85" s="1">
        <v>8587</v>
      </c>
      <c r="D85" s="1">
        <v>6127</v>
      </c>
      <c r="E85" s="1">
        <f>F85+G85+H85</f>
        <v>6884</v>
      </c>
      <c r="F85" s="1">
        <v>5365</v>
      </c>
      <c r="G85" s="42">
        <v>1519</v>
      </c>
      <c r="H85" s="40">
        <v>0</v>
      </c>
    </row>
    <row r="86" spans="1:8" ht="12.75">
      <c r="A86" s="29" t="s">
        <v>67</v>
      </c>
      <c r="B86" s="2">
        <f>+C86+D86+E86+'RESULTADO FINAL NO IBERICO 2'!B86+'RESULTADO FINAL NO IBERICO 2'!C86</f>
        <v>39745</v>
      </c>
      <c r="C86" s="2">
        <v>11699</v>
      </c>
      <c r="D86" s="2">
        <v>7904</v>
      </c>
      <c r="E86" s="2">
        <f>F86+G86+H86</f>
        <v>14907</v>
      </c>
      <c r="F86" s="2">
        <v>9781</v>
      </c>
      <c r="G86" s="32">
        <v>5107</v>
      </c>
      <c r="H86" s="5">
        <v>19</v>
      </c>
    </row>
    <row r="87" spans="1:8" ht="12.75">
      <c r="A87" s="34" t="s">
        <v>68</v>
      </c>
      <c r="B87" s="4">
        <f>+C87+D87+E87+'RESULTADO FINAL NO IBERICO 2'!B87+'RESULTADO FINAL NO IBERICO 2'!C87</f>
        <v>67256</v>
      </c>
      <c r="C87" s="4">
        <f aca="true" t="shared" si="9" ref="C87:H87">SUM(C85:C86)</f>
        <v>20286</v>
      </c>
      <c r="D87" s="4">
        <f t="shared" si="9"/>
        <v>14031</v>
      </c>
      <c r="E87" s="4">
        <f t="shared" si="9"/>
        <v>21791</v>
      </c>
      <c r="F87" s="4">
        <f t="shared" si="9"/>
        <v>15146</v>
      </c>
      <c r="G87" s="4">
        <f t="shared" si="9"/>
        <v>6626</v>
      </c>
      <c r="H87" s="30">
        <f t="shared" si="9"/>
        <v>19</v>
      </c>
    </row>
    <row r="88" spans="1:8" ht="13.5" thickBot="1">
      <c r="A88" s="35"/>
      <c r="B88" s="3"/>
      <c r="C88" s="3"/>
      <c r="D88" s="3"/>
      <c r="E88" s="3"/>
      <c r="F88" s="3"/>
      <c r="G88" s="37"/>
      <c r="H88" s="38"/>
    </row>
    <row r="89" spans="1:8" ht="13.5" thickBot="1">
      <c r="A89" s="128" t="s">
        <v>69</v>
      </c>
      <c r="B89" s="129">
        <f aca="true" t="shared" si="10" ref="B89:H89">B16+B18+B20+B25+B27+B29+B34+B40+B42+B53+B62+B67+B69+B73+B83+B87+B55</f>
        <v>23010862.9999992</v>
      </c>
      <c r="C89" s="129">
        <f t="shared" si="10"/>
        <v>6372053</v>
      </c>
      <c r="D89" s="129">
        <f t="shared" si="10"/>
        <v>5459218.999999733</v>
      </c>
      <c r="E89" s="129">
        <f t="shared" si="10"/>
        <v>9055175.999999465</v>
      </c>
      <c r="F89" s="129">
        <f t="shared" si="10"/>
        <v>4032272.179639608</v>
      </c>
      <c r="G89" s="129">
        <f t="shared" si="10"/>
        <v>4446152.824348107</v>
      </c>
      <c r="H89" s="130">
        <f t="shared" si="10"/>
        <v>576750.91938469</v>
      </c>
    </row>
    <row r="90" spans="1:8" ht="12.75">
      <c r="A90" s="55" t="s">
        <v>119</v>
      </c>
      <c r="C90" s="8"/>
      <c r="D90" s="8"/>
      <c r="E90" s="8"/>
      <c r="F90" s="8"/>
      <c r="G90" s="8"/>
      <c r="H90" s="8"/>
    </row>
    <row r="91" spans="1:8" ht="12.75">
      <c r="A91" s="69"/>
      <c r="B91" s="8"/>
      <c r="C91" s="8"/>
      <c r="D91" s="8"/>
      <c r="E91" s="8"/>
      <c r="F91" s="8"/>
      <c r="G91" s="8"/>
      <c r="H91" s="8"/>
    </row>
    <row r="92" spans="1:8" ht="12.75">
      <c r="A92" s="69"/>
      <c r="B92" s="50">
        <f>+C92+D92+E92+'RESULTADO FINAL NO IBERICO 2'!B92+'RESULTADO FINAL NO IBERICO 2'!C92</f>
        <v>0</v>
      </c>
      <c r="C92" s="102"/>
      <c r="D92" s="56"/>
      <c r="E92" s="56"/>
      <c r="F92" s="56"/>
      <c r="G92" s="56"/>
      <c r="H92" s="56"/>
    </row>
    <row r="93" spans="1:6" ht="12.75">
      <c r="A93" s="69"/>
      <c r="F93" s="8"/>
    </row>
    <row r="95" spans="2:8" ht="12.75">
      <c r="B95" s="8"/>
      <c r="C95" s="8"/>
      <c r="D95" s="8"/>
      <c r="E95" s="8"/>
      <c r="F95" s="8"/>
      <c r="G95" s="8"/>
      <c r="H95" s="8"/>
    </row>
    <row r="97" spans="2:8" ht="12.75">
      <c r="B97" s="8"/>
      <c r="C97" s="8"/>
      <c r="D97" s="8"/>
      <c r="E97" s="8"/>
      <c r="F97" s="8"/>
      <c r="G97" s="8"/>
      <c r="H97" s="8"/>
    </row>
    <row r="99" spans="2:8" ht="12.75">
      <c r="B99" s="72"/>
      <c r="C99" s="72"/>
      <c r="D99" s="72"/>
      <c r="E99" s="72"/>
      <c r="F99" s="72"/>
      <c r="G99" s="72"/>
      <c r="H99" s="72"/>
    </row>
    <row r="101" spans="2:8" ht="12.75">
      <c r="B101" s="72"/>
      <c r="C101" s="72"/>
      <c r="D101" s="72"/>
      <c r="E101" s="72"/>
      <c r="F101" s="72"/>
      <c r="G101" s="72"/>
      <c r="H101" s="72"/>
    </row>
    <row r="103" spans="2:8" ht="12.75">
      <c r="B103" s="72"/>
      <c r="C103" s="72"/>
      <c r="D103" s="72"/>
      <c r="E103" s="72"/>
      <c r="F103" s="72"/>
      <c r="G103" s="72"/>
      <c r="H103" s="72"/>
    </row>
  </sheetData>
  <mergeCells count="12">
    <mergeCell ref="E8:E11"/>
    <mergeCell ref="H8:H11"/>
    <mergeCell ref="A4:H4"/>
    <mergeCell ref="A5:H5"/>
    <mergeCell ref="A6:H6"/>
    <mergeCell ref="E7:H7"/>
    <mergeCell ref="C7:C11"/>
    <mergeCell ref="D7:D11"/>
    <mergeCell ref="A7:A11"/>
    <mergeCell ref="B7:B11"/>
    <mergeCell ref="F8:F11"/>
    <mergeCell ref="G8:G11"/>
  </mergeCells>
  <printOptions horizontalCentered="1" verticalCentered="1"/>
  <pageMargins left="0.7874015748031497" right="0.7874015748031497" top="0.3937007874015748" bottom="0.3937007874015748" header="0" footer="0"/>
  <pageSetup fitToHeight="1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2"/>
  <sheetViews>
    <sheetView showZeros="0" view="pageBreakPreview" zoomScale="75" zoomScaleSheetLayoutView="75" workbookViewId="0" topLeftCell="A1">
      <selection activeCell="A7" sqref="A7:G11"/>
    </sheetView>
  </sheetViews>
  <sheetFormatPr defaultColWidth="11.421875" defaultRowHeight="12.75"/>
  <cols>
    <col min="1" max="1" width="22.28125" style="0" customWidth="1"/>
    <col min="3" max="3" width="12.28125" style="0" customWidth="1"/>
    <col min="4" max="4" width="14.140625" style="0" customWidth="1"/>
    <col min="5" max="5" width="15.140625" style="0" customWidth="1"/>
    <col min="6" max="6" width="13.7109375" style="0" customWidth="1"/>
    <col min="7" max="7" width="14.140625" style="0" customWidth="1"/>
  </cols>
  <sheetData>
    <row r="1" ht="15">
      <c r="D1" s="52" t="s">
        <v>118</v>
      </c>
    </row>
    <row r="2" ht="12.75">
      <c r="D2" s="54" t="s">
        <v>117</v>
      </c>
    </row>
    <row r="3" ht="18" customHeight="1"/>
    <row r="4" spans="1:7" ht="15.75">
      <c r="A4" s="127" t="s">
        <v>127</v>
      </c>
      <c r="B4" s="127"/>
      <c r="C4" s="127"/>
      <c r="D4" s="127"/>
      <c r="E4" s="127"/>
      <c r="F4" s="127"/>
      <c r="G4" s="127"/>
    </row>
    <row r="5" spans="1:7" ht="14.25">
      <c r="A5" s="116" t="s">
        <v>120</v>
      </c>
      <c r="B5" s="116"/>
      <c r="C5" s="116"/>
      <c r="D5" s="116"/>
      <c r="E5" s="116"/>
      <c r="F5" s="116"/>
      <c r="G5" s="116"/>
    </row>
    <row r="6" spans="1:7" ht="13.5" thickBot="1">
      <c r="A6" s="117" t="s">
        <v>136</v>
      </c>
      <c r="B6" s="117"/>
      <c r="C6" s="117"/>
      <c r="D6" s="117"/>
      <c r="E6" s="117"/>
      <c r="F6" s="117"/>
      <c r="G6" s="117"/>
    </row>
    <row r="7" spans="1:7" ht="12.75">
      <c r="A7" s="148" t="s">
        <v>1</v>
      </c>
      <c r="B7" s="185" t="s">
        <v>70</v>
      </c>
      <c r="C7" s="186" t="s">
        <v>71</v>
      </c>
      <c r="D7" s="187"/>
      <c r="E7" s="187"/>
      <c r="F7" s="187"/>
      <c r="G7" s="188"/>
    </row>
    <row r="8" spans="1:7" ht="12.75">
      <c r="A8" s="148"/>
      <c r="B8" s="149"/>
      <c r="C8" s="151" t="s">
        <v>138</v>
      </c>
      <c r="D8" s="163" t="s">
        <v>73</v>
      </c>
      <c r="E8" s="164"/>
      <c r="F8" s="165" t="s">
        <v>74</v>
      </c>
      <c r="G8" s="166"/>
    </row>
    <row r="9" spans="1:7" ht="12.75">
      <c r="A9" s="148"/>
      <c r="B9" s="154"/>
      <c r="C9" s="189"/>
      <c r="D9" s="151" t="s">
        <v>75</v>
      </c>
      <c r="E9" s="151" t="s">
        <v>76</v>
      </c>
      <c r="F9" s="150" t="s">
        <v>77</v>
      </c>
      <c r="G9" s="156" t="s">
        <v>78</v>
      </c>
    </row>
    <row r="10" spans="1:7" ht="12.75">
      <c r="A10" s="157"/>
      <c r="B10" s="158"/>
      <c r="C10" s="189"/>
      <c r="D10" s="190"/>
      <c r="E10" s="191"/>
      <c r="F10" s="171"/>
      <c r="G10" s="192"/>
    </row>
    <row r="11" spans="1:7" ht="13.5" thickBot="1">
      <c r="A11" s="157"/>
      <c r="B11" s="159"/>
      <c r="C11" s="193"/>
      <c r="D11" s="190"/>
      <c r="E11" s="191"/>
      <c r="F11" s="190"/>
      <c r="G11" s="192"/>
    </row>
    <row r="12" spans="1:7" ht="12.75">
      <c r="A12" s="51" t="s">
        <v>10</v>
      </c>
      <c r="B12" s="87">
        <v>254</v>
      </c>
      <c r="C12" s="105">
        <f>D12+E12+F12+G12</f>
        <v>39752</v>
      </c>
      <c r="D12" s="104">
        <v>3717</v>
      </c>
      <c r="E12" s="90">
        <v>10681</v>
      </c>
      <c r="F12" s="90">
        <v>10890</v>
      </c>
      <c r="G12" s="90">
        <v>14464</v>
      </c>
    </row>
    <row r="13" spans="1:7" ht="12.75">
      <c r="A13" s="29" t="s">
        <v>11</v>
      </c>
      <c r="B13" s="88">
        <v>228</v>
      </c>
      <c r="C13" s="105">
        <f aca="true" t="shared" si="0" ref="C13:C76">D13+E13+F13+G13</f>
        <v>17452</v>
      </c>
      <c r="D13" s="105">
        <v>321</v>
      </c>
      <c r="E13" s="91">
        <v>2010</v>
      </c>
      <c r="F13" s="91">
        <v>10935</v>
      </c>
      <c r="G13" s="91">
        <v>4186</v>
      </c>
    </row>
    <row r="14" spans="1:7" ht="12.75">
      <c r="A14" s="29" t="s">
        <v>12</v>
      </c>
      <c r="B14" s="88">
        <v>155</v>
      </c>
      <c r="C14" s="105">
        <f t="shared" si="0"/>
        <v>33200</v>
      </c>
      <c r="D14" s="105">
        <v>2394</v>
      </c>
      <c r="E14" s="91">
        <v>518</v>
      </c>
      <c r="F14" s="91">
        <v>25182</v>
      </c>
      <c r="G14" s="91">
        <v>5106</v>
      </c>
    </row>
    <row r="15" spans="1:7" ht="12.75">
      <c r="A15" s="29" t="s">
        <v>13</v>
      </c>
      <c r="B15" s="88">
        <v>167</v>
      </c>
      <c r="C15" s="105">
        <f t="shared" si="0"/>
        <v>27795</v>
      </c>
      <c r="D15" s="105">
        <v>2588</v>
      </c>
      <c r="E15" s="91">
        <v>5873</v>
      </c>
      <c r="F15" s="91">
        <v>9798</v>
      </c>
      <c r="G15" s="91">
        <v>9536</v>
      </c>
    </row>
    <row r="16" spans="1:7" ht="12.75">
      <c r="A16" s="62" t="s">
        <v>14</v>
      </c>
      <c r="B16" s="89">
        <f aca="true" t="shared" si="1" ref="B16:G16">SUM(B12:B15)</f>
        <v>804</v>
      </c>
      <c r="C16" s="89">
        <f t="shared" si="0"/>
        <v>118199</v>
      </c>
      <c r="D16" s="89">
        <f t="shared" si="1"/>
        <v>9020</v>
      </c>
      <c r="E16" s="92">
        <f t="shared" si="1"/>
        <v>19082</v>
      </c>
      <c r="F16" s="92">
        <f t="shared" si="1"/>
        <v>56805</v>
      </c>
      <c r="G16" s="92">
        <f t="shared" si="1"/>
        <v>33292</v>
      </c>
    </row>
    <row r="17" spans="1:7" ht="13.5" thickBot="1">
      <c r="A17" s="35"/>
      <c r="B17" s="3"/>
      <c r="C17" s="106">
        <f t="shared" si="0"/>
        <v>0</v>
      </c>
      <c r="D17" s="36"/>
      <c r="E17" s="3"/>
      <c r="F17" s="3"/>
      <c r="G17" s="3"/>
    </row>
    <row r="18" spans="1:7" ht="12.75">
      <c r="A18" s="44" t="s">
        <v>15</v>
      </c>
      <c r="B18" s="45">
        <v>130</v>
      </c>
      <c r="C18" s="107">
        <f t="shared" si="0"/>
        <v>1930</v>
      </c>
      <c r="D18" s="47">
        <v>134</v>
      </c>
      <c r="E18" s="45">
        <v>134</v>
      </c>
      <c r="F18" s="45">
        <v>1108</v>
      </c>
      <c r="G18" s="48">
        <v>554</v>
      </c>
    </row>
    <row r="19" spans="1:7" ht="13.5" thickBot="1">
      <c r="A19" s="35"/>
      <c r="B19" s="3"/>
      <c r="C19" s="106">
        <f t="shared" si="0"/>
        <v>0</v>
      </c>
      <c r="D19" s="36"/>
      <c r="E19" s="3"/>
      <c r="F19" s="3"/>
      <c r="G19" s="38"/>
    </row>
    <row r="20" spans="1:7" ht="12.75">
      <c r="A20" s="44" t="s">
        <v>16</v>
      </c>
      <c r="B20" s="45">
        <v>45</v>
      </c>
      <c r="C20" s="107">
        <f t="shared" si="0"/>
        <v>450</v>
      </c>
      <c r="D20" s="47">
        <v>41</v>
      </c>
      <c r="E20" s="45">
        <v>43</v>
      </c>
      <c r="F20" s="45">
        <v>202</v>
      </c>
      <c r="G20" s="48">
        <v>164</v>
      </c>
    </row>
    <row r="21" spans="1:7" ht="13.5" thickBot="1">
      <c r="A21" s="35"/>
      <c r="B21" s="3"/>
      <c r="C21" s="106">
        <f t="shared" si="0"/>
        <v>0</v>
      </c>
      <c r="D21" s="67"/>
      <c r="E21" s="3"/>
      <c r="F21" s="3"/>
      <c r="G21" s="38"/>
    </row>
    <row r="22" spans="1:7" ht="12.75">
      <c r="A22" s="60" t="s">
        <v>17</v>
      </c>
      <c r="B22" s="1">
        <v>48</v>
      </c>
      <c r="C22" s="108">
        <f t="shared" si="0"/>
        <v>1774</v>
      </c>
      <c r="D22" s="57">
        <v>0</v>
      </c>
      <c r="E22" s="1">
        <v>160</v>
      </c>
      <c r="F22" s="1">
        <v>0</v>
      </c>
      <c r="G22" s="40">
        <v>1614</v>
      </c>
    </row>
    <row r="23" spans="1:7" ht="12.75">
      <c r="A23" s="28" t="s">
        <v>18</v>
      </c>
      <c r="B23" s="2">
        <v>16</v>
      </c>
      <c r="C23" s="105">
        <f t="shared" si="0"/>
        <v>1099</v>
      </c>
      <c r="D23" s="50">
        <v>0</v>
      </c>
      <c r="E23" s="2">
        <v>114</v>
      </c>
      <c r="F23" s="2">
        <v>0</v>
      </c>
      <c r="G23" s="5">
        <v>985</v>
      </c>
    </row>
    <row r="24" spans="1:7" ht="12.75">
      <c r="A24" s="29" t="s">
        <v>19</v>
      </c>
      <c r="B24" s="2">
        <v>23</v>
      </c>
      <c r="C24" s="105">
        <f t="shared" si="0"/>
        <v>560</v>
      </c>
      <c r="D24" s="50">
        <v>0</v>
      </c>
      <c r="E24" s="2">
        <v>74</v>
      </c>
      <c r="F24" s="2">
        <v>0</v>
      </c>
      <c r="G24" s="5">
        <v>486</v>
      </c>
    </row>
    <row r="25" spans="1:7" ht="12.75">
      <c r="A25" s="34" t="s">
        <v>20</v>
      </c>
      <c r="B25" s="4">
        <f aca="true" t="shared" si="2" ref="B25:G25">B22+B23+B24</f>
        <v>87</v>
      </c>
      <c r="C25" s="89">
        <f t="shared" si="0"/>
        <v>3433</v>
      </c>
      <c r="D25" s="59">
        <f t="shared" si="2"/>
        <v>0</v>
      </c>
      <c r="E25" s="4">
        <f t="shared" si="2"/>
        <v>348</v>
      </c>
      <c r="F25" s="4">
        <f t="shared" si="2"/>
        <v>0</v>
      </c>
      <c r="G25" s="30">
        <f t="shared" si="2"/>
        <v>3085</v>
      </c>
    </row>
    <row r="26" spans="1:7" ht="13.5" thickBot="1">
      <c r="A26" s="35"/>
      <c r="B26" s="3"/>
      <c r="C26" s="106">
        <f t="shared" si="0"/>
        <v>0</v>
      </c>
      <c r="D26" s="36"/>
      <c r="E26" s="3"/>
      <c r="F26" s="3"/>
      <c r="G26" s="38"/>
    </row>
    <row r="27" spans="1:7" ht="12.75">
      <c r="A27" s="34" t="s">
        <v>21</v>
      </c>
      <c r="B27" s="4">
        <v>395</v>
      </c>
      <c r="C27" s="107">
        <f t="shared" si="0"/>
        <v>66423</v>
      </c>
      <c r="D27" s="39">
        <v>10900</v>
      </c>
      <c r="E27" s="4">
        <v>5569</v>
      </c>
      <c r="F27" s="4">
        <v>39829</v>
      </c>
      <c r="G27" s="30">
        <v>10125</v>
      </c>
    </row>
    <row r="28" spans="1:7" ht="13.5" thickBot="1">
      <c r="A28" s="35"/>
      <c r="B28" s="3"/>
      <c r="C28" s="106">
        <f t="shared" si="0"/>
        <v>0</v>
      </c>
      <c r="D28" s="36"/>
      <c r="E28" s="3"/>
      <c r="F28" s="3"/>
      <c r="G28" s="38"/>
    </row>
    <row r="29" spans="1:7" ht="12.75">
      <c r="A29" s="34" t="s">
        <v>22</v>
      </c>
      <c r="B29" s="4">
        <v>86</v>
      </c>
      <c r="C29" s="89">
        <f t="shared" si="0"/>
        <v>5619</v>
      </c>
      <c r="D29" s="39">
        <v>327</v>
      </c>
      <c r="E29" s="4">
        <v>370</v>
      </c>
      <c r="F29" s="4">
        <v>1982</v>
      </c>
      <c r="G29" s="30">
        <v>2940</v>
      </c>
    </row>
    <row r="30" spans="1:7" ht="13.5" thickBot="1">
      <c r="A30" s="35"/>
      <c r="B30" s="3"/>
      <c r="C30" s="106">
        <f t="shared" si="0"/>
        <v>0</v>
      </c>
      <c r="D30" s="36"/>
      <c r="E30" s="3"/>
      <c r="F30" s="3"/>
      <c r="G30" s="38"/>
    </row>
    <row r="31" spans="1:7" ht="12.75">
      <c r="A31" s="51" t="s">
        <v>23</v>
      </c>
      <c r="B31" s="1">
        <v>899</v>
      </c>
      <c r="C31" s="108">
        <f t="shared" si="0"/>
        <v>132120</v>
      </c>
      <c r="D31" s="57">
        <v>10865</v>
      </c>
      <c r="E31" s="1">
        <v>14436</v>
      </c>
      <c r="F31" s="1">
        <v>81040</v>
      </c>
      <c r="G31" s="40">
        <v>25779</v>
      </c>
    </row>
    <row r="32" spans="1:7" ht="12.75">
      <c r="A32" s="29" t="s">
        <v>24</v>
      </c>
      <c r="B32" s="2">
        <v>600</v>
      </c>
      <c r="C32" s="105">
        <f t="shared" si="0"/>
        <v>66349</v>
      </c>
      <c r="D32" s="58">
        <v>2688</v>
      </c>
      <c r="E32" s="2">
        <v>4355</v>
      </c>
      <c r="F32" s="2">
        <v>45773</v>
      </c>
      <c r="G32" s="5">
        <v>13533</v>
      </c>
    </row>
    <row r="33" spans="1:7" ht="12.75">
      <c r="A33" s="29" t="s">
        <v>25</v>
      </c>
      <c r="B33" s="2">
        <v>1036</v>
      </c>
      <c r="C33" s="105">
        <f t="shared" si="0"/>
        <v>212856</v>
      </c>
      <c r="D33" s="58">
        <v>16799</v>
      </c>
      <c r="E33" s="2">
        <v>32375</v>
      </c>
      <c r="F33" s="2">
        <v>124074</v>
      </c>
      <c r="G33" s="5">
        <v>39608</v>
      </c>
    </row>
    <row r="34" spans="1:7" ht="12.75">
      <c r="A34" s="34" t="s">
        <v>26</v>
      </c>
      <c r="B34" s="4">
        <f aca="true" t="shared" si="3" ref="B34:G34">SUM(B31:B33)</f>
        <v>2535</v>
      </c>
      <c r="C34" s="89">
        <f t="shared" si="0"/>
        <v>411325</v>
      </c>
      <c r="D34" s="59">
        <f t="shared" si="3"/>
        <v>30352</v>
      </c>
      <c r="E34" s="4">
        <f t="shared" si="3"/>
        <v>51166</v>
      </c>
      <c r="F34" s="4">
        <f t="shared" si="3"/>
        <v>250887</v>
      </c>
      <c r="G34" s="30">
        <f t="shared" si="3"/>
        <v>78920</v>
      </c>
    </row>
    <row r="35" spans="1:7" ht="13.5" thickBot="1">
      <c r="A35" s="35"/>
      <c r="B35" s="3"/>
      <c r="C35" s="106">
        <f t="shared" si="0"/>
        <v>0</v>
      </c>
      <c r="D35" s="67"/>
      <c r="E35" s="3"/>
      <c r="F35" s="3"/>
      <c r="G35" s="38"/>
    </row>
    <row r="36" spans="1:7" ht="12.75">
      <c r="A36" s="51" t="s">
        <v>27</v>
      </c>
      <c r="B36" s="1">
        <v>1711</v>
      </c>
      <c r="C36" s="108">
        <f t="shared" si="0"/>
        <v>170443</v>
      </c>
      <c r="D36" s="57">
        <v>10079</v>
      </c>
      <c r="E36" s="1">
        <v>12506</v>
      </c>
      <c r="F36" s="1">
        <v>117879</v>
      </c>
      <c r="G36" s="40">
        <v>29979</v>
      </c>
    </row>
    <row r="37" spans="1:7" ht="12.75">
      <c r="A37" s="29" t="s">
        <v>28</v>
      </c>
      <c r="B37" s="2">
        <v>1641</v>
      </c>
      <c r="C37" s="105">
        <f t="shared" si="0"/>
        <v>52168</v>
      </c>
      <c r="D37" s="58">
        <v>6879</v>
      </c>
      <c r="E37" s="2">
        <v>4746</v>
      </c>
      <c r="F37" s="2">
        <v>33474</v>
      </c>
      <c r="G37" s="5">
        <v>7069</v>
      </c>
    </row>
    <row r="38" spans="1:7" ht="12.75">
      <c r="A38" s="29" t="s">
        <v>29</v>
      </c>
      <c r="B38" s="2">
        <v>1400</v>
      </c>
      <c r="C38" s="105">
        <f t="shared" si="0"/>
        <v>284667</v>
      </c>
      <c r="D38" s="58">
        <v>30581</v>
      </c>
      <c r="E38" s="2">
        <v>25662</v>
      </c>
      <c r="F38" s="2">
        <v>174262</v>
      </c>
      <c r="G38" s="5">
        <v>54162</v>
      </c>
    </row>
    <row r="39" spans="1:7" ht="12.75">
      <c r="A39" s="29" t="s">
        <v>30</v>
      </c>
      <c r="B39" s="2">
        <v>340</v>
      </c>
      <c r="C39" s="105">
        <f t="shared" si="0"/>
        <v>44546</v>
      </c>
      <c r="D39" s="58">
        <v>3907</v>
      </c>
      <c r="E39" s="2">
        <v>4298</v>
      </c>
      <c r="F39" s="2">
        <v>28832</v>
      </c>
      <c r="G39" s="5">
        <v>7509</v>
      </c>
    </row>
    <row r="40" spans="1:7" ht="12.75">
      <c r="A40" s="34" t="s">
        <v>31</v>
      </c>
      <c r="B40" s="4">
        <f aca="true" t="shared" si="4" ref="B40:G40">SUM(B36:B39)</f>
        <v>5092</v>
      </c>
      <c r="C40" s="89">
        <f t="shared" si="0"/>
        <v>551824</v>
      </c>
      <c r="D40" s="59">
        <f t="shared" si="4"/>
        <v>51446</v>
      </c>
      <c r="E40" s="4">
        <f t="shared" si="4"/>
        <v>47212</v>
      </c>
      <c r="F40" s="4">
        <f t="shared" si="4"/>
        <v>354447</v>
      </c>
      <c r="G40" s="30">
        <f t="shared" si="4"/>
        <v>98719</v>
      </c>
    </row>
    <row r="41" spans="1:7" ht="13.5" thickBot="1">
      <c r="A41" s="35"/>
      <c r="B41" s="3"/>
      <c r="C41" s="106">
        <f t="shared" si="0"/>
        <v>0</v>
      </c>
      <c r="D41" s="67"/>
      <c r="E41" s="3"/>
      <c r="F41" s="3"/>
      <c r="G41" s="38"/>
    </row>
    <row r="42" spans="1:7" ht="12.75">
      <c r="A42" s="34" t="s">
        <v>32</v>
      </c>
      <c r="B42" s="4">
        <v>1557</v>
      </c>
      <c r="C42" s="107">
        <f t="shared" si="0"/>
        <v>14615</v>
      </c>
      <c r="D42" s="59">
        <v>1617</v>
      </c>
      <c r="E42" s="4">
        <v>790</v>
      </c>
      <c r="F42" s="4">
        <v>8996</v>
      </c>
      <c r="G42" s="30">
        <v>3212</v>
      </c>
    </row>
    <row r="43" spans="1:7" ht="13.5" thickBot="1">
      <c r="A43" s="35"/>
      <c r="B43" s="3"/>
      <c r="C43" s="106">
        <f t="shared" si="0"/>
        <v>0</v>
      </c>
      <c r="D43" s="67"/>
      <c r="E43" s="3"/>
      <c r="F43" s="3"/>
      <c r="G43" s="38"/>
    </row>
    <row r="44" spans="1:7" ht="12.75">
      <c r="A44" s="60" t="s">
        <v>33</v>
      </c>
      <c r="B44" s="1">
        <v>239</v>
      </c>
      <c r="C44" s="105">
        <f t="shared" si="0"/>
        <v>14773</v>
      </c>
      <c r="D44" s="61">
        <v>991</v>
      </c>
      <c r="E44" s="1">
        <v>2320</v>
      </c>
      <c r="F44" s="61">
        <v>9236</v>
      </c>
      <c r="G44" s="66">
        <v>2226</v>
      </c>
    </row>
    <row r="45" spans="1:7" ht="12.75">
      <c r="A45" s="28" t="s">
        <v>34</v>
      </c>
      <c r="B45" s="2">
        <v>234</v>
      </c>
      <c r="C45" s="105">
        <f t="shared" si="0"/>
        <v>34344</v>
      </c>
      <c r="D45" s="58">
        <v>3579</v>
      </c>
      <c r="E45" s="2">
        <v>3702</v>
      </c>
      <c r="F45" s="2">
        <v>20258</v>
      </c>
      <c r="G45" s="5">
        <v>6805</v>
      </c>
    </row>
    <row r="46" spans="1:7" ht="12.75">
      <c r="A46" s="28" t="s">
        <v>35</v>
      </c>
      <c r="B46" s="2">
        <v>101</v>
      </c>
      <c r="C46" s="105">
        <f t="shared" si="0"/>
        <v>5321</v>
      </c>
      <c r="D46" s="58">
        <v>444</v>
      </c>
      <c r="E46" s="2">
        <v>694</v>
      </c>
      <c r="F46" s="2">
        <v>2924</v>
      </c>
      <c r="G46" s="5">
        <v>1259</v>
      </c>
    </row>
    <row r="47" spans="1:7" ht="12.75">
      <c r="A47" s="29" t="s">
        <v>36</v>
      </c>
      <c r="B47" s="2">
        <v>104</v>
      </c>
      <c r="C47" s="105">
        <f t="shared" si="0"/>
        <v>13862</v>
      </c>
      <c r="D47" s="58">
        <v>1710</v>
      </c>
      <c r="E47" s="2">
        <v>1563</v>
      </c>
      <c r="F47" s="2">
        <v>7529</v>
      </c>
      <c r="G47" s="5">
        <v>3060</v>
      </c>
    </row>
    <row r="48" spans="1:7" ht="12.75">
      <c r="A48" s="29" t="s">
        <v>37</v>
      </c>
      <c r="B48" s="2">
        <v>351</v>
      </c>
      <c r="C48" s="105">
        <f t="shared" si="0"/>
        <v>11722</v>
      </c>
      <c r="D48" s="58">
        <v>1957</v>
      </c>
      <c r="E48" s="2">
        <v>751</v>
      </c>
      <c r="F48" s="2">
        <v>6552</v>
      </c>
      <c r="G48" s="5">
        <v>2462</v>
      </c>
    </row>
    <row r="49" spans="1:7" ht="12.75">
      <c r="A49" s="29" t="s">
        <v>38</v>
      </c>
      <c r="B49" s="2">
        <v>1374</v>
      </c>
      <c r="C49" s="105">
        <f t="shared" si="0"/>
        <v>167990</v>
      </c>
      <c r="D49" s="58">
        <v>25461</v>
      </c>
      <c r="E49" s="2">
        <v>19963</v>
      </c>
      <c r="F49" s="2">
        <v>96121</v>
      </c>
      <c r="G49" s="5">
        <v>26445</v>
      </c>
    </row>
    <row r="50" spans="1:7" ht="12.75">
      <c r="A50" s="29" t="s">
        <v>39</v>
      </c>
      <c r="B50" s="2">
        <v>250</v>
      </c>
      <c r="C50" s="105">
        <f t="shared" si="0"/>
        <v>38478</v>
      </c>
      <c r="D50" s="58">
        <v>4187</v>
      </c>
      <c r="E50" s="2">
        <v>4672</v>
      </c>
      <c r="F50" s="2">
        <v>22288</v>
      </c>
      <c r="G50" s="5">
        <v>7331</v>
      </c>
    </row>
    <row r="51" spans="1:7" ht="12.75">
      <c r="A51" s="29" t="s">
        <v>40</v>
      </c>
      <c r="B51" s="2">
        <v>487</v>
      </c>
      <c r="C51" s="105">
        <f t="shared" si="0"/>
        <v>26656</v>
      </c>
      <c r="D51" s="58">
        <v>2359</v>
      </c>
      <c r="E51" s="2">
        <v>3479</v>
      </c>
      <c r="F51" s="2">
        <v>16819</v>
      </c>
      <c r="G51" s="5">
        <v>3999</v>
      </c>
    </row>
    <row r="52" spans="1:7" ht="12.75">
      <c r="A52" s="29" t="s">
        <v>41</v>
      </c>
      <c r="B52" s="2">
        <v>1086</v>
      </c>
      <c r="C52" s="105">
        <f t="shared" si="0"/>
        <v>34228</v>
      </c>
      <c r="D52" s="58">
        <v>2516</v>
      </c>
      <c r="E52" s="2">
        <v>2934</v>
      </c>
      <c r="F52" s="2">
        <v>21989</v>
      </c>
      <c r="G52" s="5">
        <v>6789</v>
      </c>
    </row>
    <row r="53" spans="1:7" ht="12.75">
      <c r="A53" s="43" t="s">
        <v>42</v>
      </c>
      <c r="B53" s="4">
        <f aca="true" t="shared" si="5" ref="B53:G53">SUM(B44:B52)</f>
        <v>4226</v>
      </c>
      <c r="C53" s="89">
        <f t="shared" si="0"/>
        <v>347374</v>
      </c>
      <c r="D53" s="59">
        <f t="shared" si="5"/>
        <v>43204</v>
      </c>
      <c r="E53" s="4">
        <f t="shared" si="5"/>
        <v>40078</v>
      </c>
      <c r="F53" s="4">
        <f t="shared" si="5"/>
        <v>203716</v>
      </c>
      <c r="G53" s="30">
        <f t="shared" si="5"/>
        <v>60376</v>
      </c>
    </row>
    <row r="54" spans="1:7" ht="13.5" thickBot="1">
      <c r="A54" s="41"/>
      <c r="B54" s="3"/>
      <c r="C54" s="106">
        <f t="shared" si="0"/>
        <v>0</v>
      </c>
      <c r="D54" s="67"/>
      <c r="E54" s="3"/>
      <c r="F54" s="3"/>
      <c r="G54" s="38"/>
    </row>
    <row r="55" spans="1:7" ht="12.75">
      <c r="A55" s="44" t="s">
        <v>129</v>
      </c>
      <c r="B55" s="75">
        <v>62</v>
      </c>
      <c r="C55" s="89">
        <f t="shared" si="0"/>
        <v>2369</v>
      </c>
      <c r="D55" s="109">
        <v>135</v>
      </c>
      <c r="E55" s="110">
        <v>380</v>
      </c>
      <c r="F55" s="110">
        <v>1196</v>
      </c>
      <c r="G55" s="110">
        <v>658</v>
      </c>
    </row>
    <row r="56" spans="1:7" ht="13.5" thickBot="1">
      <c r="A56" s="41"/>
      <c r="B56" s="3"/>
      <c r="C56" s="106">
        <f t="shared" si="0"/>
        <v>0</v>
      </c>
      <c r="D56" s="67"/>
      <c r="E56" s="3"/>
      <c r="F56" s="3"/>
      <c r="G56" s="38"/>
    </row>
    <row r="57" spans="1:7" ht="12.75">
      <c r="A57" s="29" t="s">
        <v>43</v>
      </c>
      <c r="B57" s="2">
        <v>135</v>
      </c>
      <c r="C57" s="105">
        <f t="shared" si="0"/>
        <v>27081</v>
      </c>
      <c r="D57" s="58">
        <v>5055</v>
      </c>
      <c r="E57" s="2">
        <v>4479</v>
      </c>
      <c r="F57" s="2">
        <v>12560</v>
      </c>
      <c r="G57" s="5">
        <v>4987</v>
      </c>
    </row>
    <row r="58" spans="1:7" ht="12.75">
      <c r="A58" s="28" t="s">
        <v>44</v>
      </c>
      <c r="B58" s="2">
        <v>228</v>
      </c>
      <c r="C58" s="105">
        <f t="shared" si="0"/>
        <v>10075</v>
      </c>
      <c r="D58" s="58">
        <v>789</v>
      </c>
      <c r="E58" s="2">
        <v>1112</v>
      </c>
      <c r="F58" s="2">
        <v>5819</v>
      </c>
      <c r="G58" s="5">
        <v>2355</v>
      </c>
    </row>
    <row r="59" spans="1:7" ht="12.75">
      <c r="A59" s="29" t="s">
        <v>45</v>
      </c>
      <c r="B59" s="2">
        <v>220</v>
      </c>
      <c r="C59" s="105">
        <f t="shared" si="0"/>
        <v>27674</v>
      </c>
      <c r="D59" s="58">
        <v>3924</v>
      </c>
      <c r="E59" s="2">
        <v>256</v>
      </c>
      <c r="F59" s="2">
        <v>18270</v>
      </c>
      <c r="G59" s="5">
        <v>5224</v>
      </c>
    </row>
    <row r="60" spans="1:7" ht="12.75">
      <c r="A60" s="29" t="s">
        <v>46</v>
      </c>
      <c r="B60" s="2">
        <v>11</v>
      </c>
      <c r="C60" s="105">
        <f t="shared" si="0"/>
        <v>878</v>
      </c>
      <c r="D60" s="58">
        <v>57</v>
      </c>
      <c r="E60" s="2">
        <v>107</v>
      </c>
      <c r="F60" s="2">
        <v>426</v>
      </c>
      <c r="G60" s="5">
        <v>288</v>
      </c>
    </row>
    <row r="61" spans="1:7" ht="12.75">
      <c r="A61" s="29" t="s">
        <v>47</v>
      </c>
      <c r="B61" s="2">
        <v>862</v>
      </c>
      <c r="C61" s="105">
        <f t="shared" si="0"/>
        <v>93829</v>
      </c>
      <c r="D61" s="58">
        <v>7057</v>
      </c>
      <c r="E61" s="2">
        <v>8647</v>
      </c>
      <c r="F61" s="2">
        <v>57565</v>
      </c>
      <c r="G61" s="5">
        <v>20560</v>
      </c>
    </row>
    <row r="62" spans="1:7" ht="12.75">
      <c r="A62" s="34" t="s">
        <v>48</v>
      </c>
      <c r="B62" s="4">
        <f aca="true" t="shared" si="6" ref="B62:G62">SUM(B57:B61)</f>
        <v>1456</v>
      </c>
      <c r="C62" s="89">
        <f t="shared" si="0"/>
        <v>159537</v>
      </c>
      <c r="D62" s="59">
        <f t="shared" si="6"/>
        <v>16882</v>
      </c>
      <c r="E62" s="4">
        <f t="shared" si="6"/>
        <v>14601</v>
      </c>
      <c r="F62" s="4">
        <f t="shared" si="6"/>
        <v>94640</v>
      </c>
      <c r="G62" s="4">
        <f t="shared" si="6"/>
        <v>33414</v>
      </c>
    </row>
    <row r="63" spans="1:7" ht="13.5" thickBot="1">
      <c r="A63" s="35"/>
      <c r="B63" s="3"/>
      <c r="C63" s="106">
        <f t="shared" si="0"/>
        <v>0</v>
      </c>
      <c r="D63" s="67"/>
      <c r="E63" s="3"/>
      <c r="F63" s="3"/>
      <c r="G63" s="38"/>
    </row>
    <row r="64" spans="1:7" ht="12.75">
      <c r="A64" s="29" t="s">
        <v>49</v>
      </c>
      <c r="B64" s="2">
        <v>77</v>
      </c>
      <c r="C64" s="105">
        <f t="shared" si="0"/>
        <v>6979</v>
      </c>
      <c r="D64" s="58">
        <v>484</v>
      </c>
      <c r="E64" s="2">
        <v>584</v>
      </c>
      <c r="F64" s="2">
        <v>4254</v>
      </c>
      <c r="G64" s="5">
        <v>1657</v>
      </c>
    </row>
    <row r="65" spans="1:7" ht="12.75">
      <c r="A65" s="28" t="s">
        <v>50</v>
      </c>
      <c r="B65" s="2">
        <v>417</v>
      </c>
      <c r="C65" s="105">
        <f t="shared" si="0"/>
        <v>41674</v>
      </c>
      <c r="D65" s="58">
        <v>4450</v>
      </c>
      <c r="E65" s="2">
        <v>3121</v>
      </c>
      <c r="F65" s="2">
        <v>22185</v>
      </c>
      <c r="G65" s="5">
        <v>11918</v>
      </c>
    </row>
    <row r="66" spans="1:7" ht="12.75">
      <c r="A66" s="29" t="s">
        <v>51</v>
      </c>
      <c r="B66" s="2">
        <v>272</v>
      </c>
      <c r="C66" s="105">
        <f t="shared" si="0"/>
        <v>35132</v>
      </c>
      <c r="D66" s="58">
        <v>1988</v>
      </c>
      <c r="E66" s="2">
        <v>5194</v>
      </c>
      <c r="F66" s="2">
        <v>21854</v>
      </c>
      <c r="G66" s="5">
        <v>6096</v>
      </c>
    </row>
    <row r="67" spans="1:7" ht="12.75">
      <c r="A67" s="34" t="s">
        <v>52</v>
      </c>
      <c r="B67" s="4">
        <f aca="true" t="shared" si="7" ref="B67:G67">SUM(B64:B66)</f>
        <v>766</v>
      </c>
      <c r="C67" s="89">
        <f t="shared" si="0"/>
        <v>83785</v>
      </c>
      <c r="D67" s="59">
        <f t="shared" si="7"/>
        <v>6922</v>
      </c>
      <c r="E67" s="4">
        <f t="shared" si="7"/>
        <v>8899</v>
      </c>
      <c r="F67" s="4">
        <f t="shared" si="7"/>
        <v>48293</v>
      </c>
      <c r="G67" s="4">
        <f t="shared" si="7"/>
        <v>19671</v>
      </c>
    </row>
    <row r="68" spans="1:7" ht="13.5" thickBot="1">
      <c r="A68" s="35"/>
      <c r="B68" s="3"/>
      <c r="C68" s="106">
        <f t="shared" si="0"/>
        <v>0</v>
      </c>
      <c r="D68" s="67"/>
      <c r="E68" s="3"/>
      <c r="F68" s="3"/>
      <c r="G68" s="38"/>
    </row>
    <row r="69" spans="1:7" ht="12.75">
      <c r="A69" s="34" t="s">
        <v>53</v>
      </c>
      <c r="B69" s="4">
        <v>2198</v>
      </c>
      <c r="C69" s="89">
        <f t="shared" si="0"/>
        <v>165589</v>
      </c>
      <c r="D69" s="59">
        <v>10153</v>
      </c>
      <c r="E69" s="4">
        <v>10076</v>
      </c>
      <c r="F69" s="4">
        <v>121870</v>
      </c>
      <c r="G69" s="30">
        <v>23490</v>
      </c>
    </row>
    <row r="70" spans="1:7" ht="13.5" thickBot="1">
      <c r="A70" s="35"/>
      <c r="B70" s="3"/>
      <c r="C70" s="106">
        <f t="shared" si="0"/>
        <v>0</v>
      </c>
      <c r="D70" s="67"/>
      <c r="E70" s="3"/>
      <c r="F70" s="3"/>
      <c r="G70" s="38"/>
    </row>
    <row r="71" spans="1:7" ht="12.75">
      <c r="A71" s="29" t="s">
        <v>54</v>
      </c>
      <c r="B71" s="2">
        <v>1931</v>
      </c>
      <c r="C71" s="108">
        <f t="shared" si="0"/>
        <v>32609</v>
      </c>
      <c r="D71" s="58">
        <v>1723</v>
      </c>
      <c r="E71" s="2">
        <v>2341</v>
      </c>
      <c r="F71" s="2">
        <v>9258</v>
      </c>
      <c r="G71" s="5">
        <v>19287</v>
      </c>
    </row>
    <row r="72" spans="1:7" ht="12.75">
      <c r="A72" s="29" t="s">
        <v>55</v>
      </c>
      <c r="B72" s="2">
        <v>92</v>
      </c>
      <c r="C72" s="105">
        <f t="shared" si="0"/>
        <v>1137</v>
      </c>
      <c r="D72" s="58">
        <v>215</v>
      </c>
      <c r="E72" s="2">
        <v>124</v>
      </c>
      <c r="F72" s="2">
        <v>186</v>
      </c>
      <c r="G72" s="5">
        <v>612</v>
      </c>
    </row>
    <row r="73" spans="1:7" ht="12.75">
      <c r="A73" s="34" t="s">
        <v>56</v>
      </c>
      <c r="B73" s="4">
        <f aca="true" t="shared" si="8" ref="B73:G73">SUM(B71:B72)</f>
        <v>2023</v>
      </c>
      <c r="C73" s="105">
        <f t="shared" si="0"/>
        <v>33746</v>
      </c>
      <c r="D73" s="59">
        <f t="shared" si="8"/>
        <v>1938</v>
      </c>
      <c r="E73" s="4">
        <f t="shared" si="8"/>
        <v>2465</v>
      </c>
      <c r="F73" s="4">
        <f t="shared" si="8"/>
        <v>9444</v>
      </c>
      <c r="G73" s="4">
        <f t="shared" si="8"/>
        <v>19899</v>
      </c>
    </row>
    <row r="74" spans="1:7" ht="13.5" thickBot="1">
      <c r="A74" s="35"/>
      <c r="B74" s="3"/>
      <c r="C74" s="106">
        <f t="shared" si="0"/>
        <v>0</v>
      </c>
      <c r="D74" s="67"/>
      <c r="E74" s="3"/>
      <c r="F74" s="3"/>
      <c r="G74" s="38"/>
    </row>
    <row r="75" spans="1:7" ht="12.75">
      <c r="A75" s="28" t="s">
        <v>57</v>
      </c>
      <c r="B75" s="2">
        <v>329</v>
      </c>
      <c r="C75" s="105">
        <f t="shared" si="0"/>
        <v>27451</v>
      </c>
      <c r="D75" s="58">
        <v>3431.375</v>
      </c>
      <c r="E75" s="2">
        <v>3431.375</v>
      </c>
      <c r="F75" s="2">
        <v>10294.125</v>
      </c>
      <c r="G75" s="5">
        <v>10294.125</v>
      </c>
    </row>
    <row r="76" spans="1:7" ht="12.75" customHeight="1">
      <c r="A76" s="28" t="s">
        <v>58</v>
      </c>
      <c r="B76" s="2">
        <v>62</v>
      </c>
      <c r="C76" s="105">
        <f t="shared" si="0"/>
        <v>2366</v>
      </c>
      <c r="D76" s="58">
        <v>295.75</v>
      </c>
      <c r="E76" s="2">
        <v>295.75</v>
      </c>
      <c r="F76" s="2">
        <v>887.25</v>
      </c>
      <c r="G76" s="5">
        <v>887.25</v>
      </c>
    </row>
    <row r="77" spans="1:7" ht="12.75" customHeight="1">
      <c r="A77" s="28" t="s">
        <v>59</v>
      </c>
      <c r="B77" s="2">
        <v>115</v>
      </c>
      <c r="C77" s="105">
        <f aca="true" t="shared" si="9" ref="C77:C82">D77+E77+F77+G77</f>
        <v>4017</v>
      </c>
      <c r="D77" s="58">
        <v>502.125</v>
      </c>
      <c r="E77" s="2">
        <v>502.125</v>
      </c>
      <c r="F77" s="2">
        <v>1506.375</v>
      </c>
      <c r="G77" s="5">
        <v>1506.375</v>
      </c>
    </row>
    <row r="78" spans="1:7" ht="12.75" customHeight="1">
      <c r="A78" s="29" t="s">
        <v>60</v>
      </c>
      <c r="B78" s="2">
        <v>175</v>
      </c>
      <c r="C78" s="105">
        <f t="shared" si="9"/>
        <v>14883</v>
      </c>
      <c r="D78" s="58">
        <v>1860.125</v>
      </c>
      <c r="E78" s="2">
        <v>1861.125</v>
      </c>
      <c r="F78" s="2">
        <v>5580.375</v>
      </c>
      <c r="G78" s="5">
        <v>5581.375</v>
      </c>
    </row>
    <row r="79" spans="1:7" ht="12.75">
      <c r="A79" s="29" t="s">
        <v>61</v>
      </c>
      <c r="B79" s="2">
        <v>9</v>
      </c>
      <c r="C79" s="105">
        <f t="shared" si="9"/>
        <v>418</v>
      </c>
      <c r="D79" s="58">
        <v>52.25</v>
      </c>
      <c r="E79" s="2">
        <v>52.25</v>
      </c>
      <c r="F79" s="2">
        <v>156.75</v>
      </c>
      <c r="G79" s="5">
        <v>156.75</v>
      </c>
    </row>
    <row r="80" spans="1:7" ht="12.75">
      <c r="A80" s="28" t="s">
        <v>62</v>
      </c>
      <c r="B80" s="2">
        <v>205</v>
      </c>
      <c r="C80" s="105">
        <f t="shared" si="9"/>
        <v>17403</v>
      </c>
      <c r="D80" s="58">
        <v>3328.625</v>
      </c>
      <c r="E80" s="2">
        <v>2010.625</v>
      </c>
      <c r="F80" s="2">
        <v>6031.875</v>
      </c>
      <c r="G80" s="5">
        <v>6031.875</v>
      </c>
    </row>
    <row r="81" spans="1:7" ht="12.75">
      <c r="A81" s="28" t="s">
        <v>63</v>
      </c>
      <c r="B81" s="2">
        <v>308</v>
      </c>
      <c r="C81" s="105">
        <f t="shared" si="9"/>
        <v>23454</v>
      </c>
      <c r="D81" s="58">
        <v>2931.75</v>
      </c>
      <c r="E81" s="2">
        <v>2931.75</v>
      </c>
      <c r="F81" s="2">
        <v>8795.25</v>
      </c>
      <c r="G81" s="5">
        <v>8795.25</v>
      </c>
    </row>
    <row r="82" spans="1:7" ht="12.75">
      <c r="A82" s="29" t="s">
        <v>64</v>
      </c>
      <c r="B82" s="2">
        <v>421</v>
      </c>
      <c r="C82" s="105">
        <f t="shared" si="9"/>
        <v>33971</v>
      </c>
      <c r="D82" s="58">
        <v>4247.875</v>
      </c>
      <c r="E82" s="2">
        <v>4245.875</v>
      </c>
      <c r="F82" s="2">
        <v>12739.625</v>
      </c>
      <c r="G82" s="5">
        <v>12737.625</v>
      </c>
    </row>
    <row r="83" spans="1:7" ht="12.75">
      <c r="A83" s="34" t="s">
        <v>65</v>
      </c>
      <c r="B83" s="4">
        <f aca="true" t="shared" si="10" ref="B83:G83">SUM(B75:B82)</f>
        <v>1624</v>
      </c>
      <c r="C83" s="89">
        <f aca="true" t="shared" si="11" ref="C83:C88">D83+E83+F83+G83</f>
        <v>123963</v>
      </c>
      <c r="D83" s="59">
        <f t="shared" si="10"/>
        <v>16649.875</v>
      </c>
      <c r="E83" s="4">
        <f t="shared" si="10"/>
        <v>15330.875</v>
      </c>
      <c r="F83" s="4">
        <f t="shared" si="10"/>
        <v>45991.625</v>
      </c>
      <c r="G83" s="4">
        <f t="shared" si="10"/>
        <v>45990.625</v>
      </c>
    </row>
    <row r="84" spans="1:7" ht="13.5" thickBot="1">
      <c r="A84" s="35"/>
      <c r="B84" s="3"/>
      <c r="C84" s="106">
        <f t="shared" si="11"/>
        <v>0</v>
      </c>
      <c r="D84" s="67"/>
      <c r="E84" s="3"/>
      <c r="F84" s="3"/>
      <c r="G84" s="38"/>
    </row>
    <row r="85" spans="1:7" ht="12.75">
      <c r="A85" s="29" t="s">
        <v>66</v>
      </c>
      <c r="B85" s="2">
        <v>416</v>
      </c>
      <c r="C85" s="105">
        <f t="shared" si="11"/>
        <v>5497</v>
      </c>
      <c r="D85" s="58">
        <v>1009</v>
      </c>
      <c r="E85" s="2">
        <v>519</v>
      </c>
      <c r="F85" s="2">
        <v>3188</v>
      </c>
      <c r="G85" s="5">
        <v>781</v>
      </c>
    </row>
    <row r="86" spans="1:7" ht="12.75">
      <c r="A86" s="29" t="s">
        <v>67</v>
      </c>
      <c r="B86" s="2">
        <v>281</v>
      </c>
      <c r="C86" s="105">
        <f t="shared" si="11"/>
        <v>4954</v>
      </c>
      <c r="D86" s="58">
        <v>566</v>
      </c>
      <c r="E86" s="2">
        <v>817</v>
      </c>
      <c r="F86" s="2">
        <v>2845</v>
      </c>
      <c r="G86" s="5">
        <v>726</v>
      </c>
    </row>
    <row r="87" spans="1:7" ht="12.75">
      <c r="A87" s="34" t="s">
        <v>68</v>
      </c>
      <c r="B87" s="4">
        <f aca="true" t="shared" si="12" ref="B87:G87">SUM(B85:B86)</f>
        <v>697</v>
      </c>
      <c r="C87" s="89">
        <f t="shared" si="11"/>
        <v>10451</v>
      </c>
      <c r="D87" s="59">
        <f t="shared" si="12"/>
        <v>1575</v>
      </c>
      <c r="E87" s="4">
        <f t="shared" si="12"/>
        <v>1336</v>
      </c>
      <c r="F87" s="4">
        <f t="shared" si="12"/>
        <v>6033</v>
      </c>
      <c r="G87" s="4">
        <f t="shared" si="12"/>
        <v>1507</v>
      </c>
    </row>
    <row r="88" spans="1:7" ht="13.5" thickBot="1">
      <c r="A88" s="34" t="s">
        <v>79</v>
      </c>
      <c r="B88" s="4"/>
      <c r="C88" s="106">
        <f t="shared" si="11"/>
        <v>0</v>
      </c>
      <c r="D88" s="59"/>
      <c r="E88" s="4"/>
      <c r="F88" s="4"/>
      <c r="G88" s="30"/>
    </row>
    <row r="89" spans="1:7" ht="14.25" thickBot="1" thickTop="1">
      <c r="A89" s="124" t="s">
        <v>69</v>
      </c>
      <c r="B89" s="125">
        <f aca="true" t="shared" si="13" ref="B89:G89">B16+B18+B20+B25+B27+B29+B34+B40+B42+B53+B62+B67+B69+B83+B87+B55+B73</f>
        <v>23783</v>
      </c>
      <c r="C89" s="126">
        <f t="shared" si="13"/>
        <v>2100632</v>
      </c>
      <c r="D89" s="125">
        <f t="shared" si="13"/>
        <v>201295.875</v>
      </c>
      <c r="E89" s="125">
        <f t="shared" si="13"/>
        <v>217879.875</v>
      </c>
      <c r="F89" s="125">
        <f t="shared" si="13"/>
        <v>1245439.625</v>
      </c>
      <c r="G89" s="125">
        <f t="shared" si="13"/>
        <v>436016.625</v>
      </c>
    </row>
    <row r="90" spans="1:7" ht="12.75">
      <c r="A90" s="55" t="s">
        <v>119</v>
      </c>
      <c r="B90" s="8"/>
      <c r="C90" s="8"/>
      <c r="D90" s="8"/>
      <c r="E90" s="8"/>
      <c r="F90" s="8"/>
      <c r="G90" s="8"/>
    </row>
    <row r="91" ht="12.75">
      <c r="C91" s="8"/>
    </row>
    <row r="92" ht="12.75">
      <c r="A92" s="69"/>
    </row>
  </sheetData>
  <mergeCells count="13">
    <mergeCell ref="E9:E11"/>
    <mergeCell ref="F9:F11"/>
    <mergeCell ref="G9:G11"/>
    <mergeCell ref="A4:G4"/>
    <mergeCell ref="A5:G5"/>
    <mergeCell ref="A6:G6"/>
    <mergeCell ref="A7:A11"/>
    <mergeCell ref="B7:B11"/>
    <mergeCell ref="C7:G7"/>
    <mergeCell ref="C8:C11"/>
    <mergeCell ref="D8:E8"/>
    <mergeCell ref="F8:G8"/>
    <mergeCell ref="D9:D11"/>
  </mergeCells>
  <printOptions horizontalCentered="1" verticalCentered="1"/>
  <pageMargins left="0.7874015748031497" right="0.7874015748031497" top="0.3937007874015748" bottom="0.3937007874015748" header="0" footer="0"/>
  <pageSetup fitToHeight="1" fitToWidth="1" horizontalDpi="600" verticalDpi="600" orientation="portrait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showZeros="0" tabSelected="1" view="pageBreakPreview" zoomScale="75" zoomScaleNormal="75" zoomScaleSheetLayoutView="75" workbookViewId="0" topLeftCell="A1">
      <selection activeCell="G77" sqref="G77"/>
    </sheetView>
  </sheetViews>
  <sheetFormatPr defaultColWidth="11.421875" defaultRowHeight="12.75"/>
  <cols>
    <col min="1" max="1" width="28.7109375" style="11" customWidth="1"/>
    <col min="2" max="2" width="16.28125" style="11" customWidth="1"/>
    <col min="3" max="7" width="15.7109375" style="11" customWidth="1"/>
    <col min="8" max="8" width="13.00390625" style="11" bestFit="1" customWidth="1"/>
    <col min="9" max="16384" width="11.421875" style="11" customWidth="1"/>
  </cols>
  <sheetData>
    <row r="1" ht="15">
      <c r="C1" s="53" t="s">
        <v>118</v>
      </c>
    </row>
    <row r="2" ht="12.75">
      <c r="C2" s="54" t="s">
        <v>117</v>
      </c>
    </row>
    <row r="3" ht="12.75"/>
    <row r="4" spans="1:7" s="9" customFormat="1" ht="18">
      <c r="A4" s="118" t="s">
        <v>80</v>
      </c>
      <c r="B4" s="118"/>
      <c r="C4" s="118"/>
      <c r="D4" s="118"/>
      <c r="E4" s="118"/>
      <c r="F4" s="118"/>
      <c r="G4" s="118"/>
    </row>
    <row r="6" spans="1:7" ht="13.5" customHeight="1">
      <c r="A6" s="119" t="s">
        <v>137</v>
      </c>
      <c r="B6" s="119"/>
      <c r="C6" s="119"/>
      <c r="D6" s="119"/>
      <c r="E6" s="119"/>
      <c r="F6" s="119"/>
      <c r="G6" s="119"/>
    </row>
    <row r="7" spans="1:8" ht="15.75" thickBot="1">
      <c r="A7" s="12"/>
      <c r="B7" s="13"/>
      <c r="C7" s="13"/>
      <c r="D7" s="13"/>
      <c r="E7" s="13"/>
      <c r="F7" s="13"/>
      <c r="G7" s="13"/>
      <c r="H7" s="85"/>
    </row>
    <row r="8" spans="1:8" ht="15">
      <c r="A8" s="203" t="s">
        <v>81</v>
      </c>
      <c r="B8" s="204"/>
      <c r="C8" s="205"/>
      <c r="D8" s="206" t="s">
        <v>82</v>
      </c>
      <c r="E8" s="207" t="s">
        <v>83</v>
      </c>
      <c r="F8" s="208"/>
      <c r="G8" s="208"/>
      <c r="H8" s="209"/>
    </row>
    <row r="9" spans="1:8" ht="15">
      <c r="A9" s="210" t="s">
        <v>84</v>
      </c>
      <c r="B9" s="211" t="s">
        <v>85</v>
      </c>
      <c r="C9" s="211" t="s">
        <v>3</v>
      </c>
      <c r="D9" s="211" t="s">
        <v>86</v>
      </c>
      <c r="E9" s="211"/>
      <c r="F9" s="212" t="s">
        <v>87</v>
      </c>
      <c r="G9" s="218" t="s">
        <v>88</v>
      </c>
      <c r="H9" s="217" t="s">
        <v>134</v>
      </c>
    </row>
    <row r="10" spans="1:8" ht="15.75" thickBot="1">
      <c r="A10" s="210"/>
      <c r="B10" s="214"/>
      <c r="C10" s="211"/>
      <c r="D10" s="211" t="s">
        <v>89</v>
      </c>
      <c r="E10" s="213" t="s">
        <v>85</v>
      </c>
      <c r="F10" s="215" t="s">
        <v>89</v>
      </c>
      <c r="G10" s="219" t="s">
        <v>89</v>
      </c>
      <c r="H10" s="216"/>
    </row>
    <row r="11" spans="1:8" ht="12.75">
      <c r="A11" s="81"/>
      <c r="B11" s="84"/>
      <c r="C11" s="80"/>
      <c r="D11" s="80"/>
      <c r="E11" s="80"/>
      <c r="F11" s="80"/>
      <c r="G11" s="80"/>
      <c r="H11" s="194"/>
    </row>
    <row r="12" spans="1:8" ht="12.75">
      <c r="A12" s="82" t="s">
        <v>133</v>
      </c>
      <c r="B12" s="14">
        <f>+C12+D12+E12+B52+C52</f>
        <v>219</v>
      </c>
      <c r="C12" s="86">
        <v>51</v>
      </c>
      <c r="D12" s="86">
        <v>0</v>
      </c>
      <c r="E12" s="14">
        <f>F12+G12+H12</f>
        <v>84</v>
      </c>
      <c r="F12" s="86">
        <v>0</v>
      </c>
      <c r="G12" s="86">
        <v>18</v>
      </c>
      <c r="H12" s="195">
        <v>66</v>
      </c>
    </row>
    <row r="13" spans="1:8" ht="12.75" customHeight="1" thickBot="1">
      <c r="A13" s="111" t="s">
        <v>133</v>
      </c>
      <c r="B13" s="74">
        <f aca="true" t="shared" si="0" ref="B13:B22">+C13+D13+E13+B53+C53</f>
        <v>219</v>
      </c>
      <c r="C13" s="112">
        <v>51</v>
      </c>
      <c r="D13" s="112">
        <v>0</v>
      </c>
      <c r="E13" s="74">
        <f>F13+G13+H13</f>
        <v>84</v>
      </c>
      <c r="F13" s="112">
        <v>0</v>
      </c>
      <c r="G13" s="112">
        <v>18</v>
      </c>
      <c r="H13" s="196">
        <v>66</v>
      </c>
    </row>
    <row r="14" spans="1:8" ht="12.75" customHeight="1">
      <c r="A14" s="83"/>
      <c r="B14" s="78"/>
      <c r="C14" s="79"/>
      <c r="D14" s="79"/>
      <c r="E14" s="79"/>
      <c r="F14" s="79"/>
      <c r="G14" s="79"/>
      <c r="H14" s="195"/>
    </row>
    <row r="15" spans="1:8" ht="12.75">
      <c r="A15" s="83" t="s">
        <v>90</v>
      </c>
      <c r="B15" s="14">
        <f t="shared" si="0"/>
        <v>66925</v>
      </c>
      <c r="C15" s="16">
        <v>10141</v>
      </c>
      <c r="D15" s="16">
        <v>15539</v>
      </c>
      <c r="E15" s="14">
        <f aca="true" t="shared" si="1" ref="E15:E23">F15+G15+H15</f>
        <v>38270</v>
      </c>
      <c r="F15" s="16">
        <v>13014</v>
      </c>
      <c r="G15" s="16">
        <v>13444</v>
      </c>
      <c r="H15" s="195">
        <v>11812</v>
      </c>
    </row>
    <row r="16" spans="1:8" ht="12.75">
      <c r="A16" s="83" t="s">
        <v>121</v>
      </c>
      <c r="B16" s="14">
        <f t="shared" si="0"/>
        <v>5417</v>
      </c>
      <c r="C16" s="16">
        <v>2002</v>
      </c>
      <c r="D16" s="16">
        <v>400</v>
      </c>
      <c r="E16" s="14">
        <f t="shared" si="1"/>
        <v>2102</v>
      </c>
      <c r="F16" s="16">
        <v>702</v>
      </c>
      <c r="G16" s="16">
        <v>600</v>
      </c>
      <c r="H16" s="195">
        <v>800</v>
      </c>
    </row>
    <row r="17" spans="1:8" ht="12.75">
      <c r="A17" s="83" t="s">
        <v>122</v>
      </c>
      <c r="B17" s="14">
        <f t="shared" si="0"/>
        <v>5229</v>
      </c>
      <c r="C17" s="16">
        <v>2000</v>
      </c>
      <c r="D17" s="16">
        <v>0</v>
      </c>
      <c r="E17" s="14">
        <f t="shared" si="1"/>
        <v>2418</v>
      </c>
      <c r="F17" s="16">
        <v>2230</v>
      </c>
      <c r="G17" s="16">
        <v>0</v>
      </c>
      <c r="H17" s="195">
        <v>188</v>
      </c>
    </row>
    <row r="18" spans="1:8" ht="12.75">
      <c r="A18" s="83" t="s">
        <v>123</v>
      </c>
      <c r="B18" s="14">
        <f t="shared" si="0"/>
        <v>16</v>
      </c>
      <c r="C18" s="16">
        <v>0</v>
      </c>
      <c r="D18" s="16">
        <v>10</v>
      </c>
      <c r="E18" s="14">
        <f t="shared" si="1"/>
        <v>3</v>
      </c>
      <c r="F18" s="16">
        <v>3</v>
      </c>
      <c r="G18" s="16">
        <v>0</v>
      </c>
      <c r="H18" s="195"/>
    </row>
    <row r="19" spans="1:8" ht="12.75">
      <c r="A19" s="83" t="s">
        <v>91</v>
      </c>
      <c r="B19" s="14">
        <f t="shared" si="0"/>
        <v>532372</v>
      </c>
      <c r="C19" s="16">
        <v>161285</v>
      </c>
      <c r="D19" s="16">
        <v>74542</v>
      </c>
      <c r="E19" s="14">
        <f t="shared" si="1"/>
        <v>234609</v>
      </c>
      <c r="F19" s="16">
        <v>61379</v>
      </c>
      <c r="G19" s="16">
        <v>65722</v>
      </c>
      <c r="H19" s="195">
        <v>107508</v>
      </c>
    </row>
    <row r="20" spans="1:8" ht="12.75">
      <c r="A20" s="83" t="s">
        <v>124</v>
      </c>
      <c r="B20" s="14">
        <f t="shared" si="0"/>
        <v>73816</v>
      </c>
      <c r="C20" s="16">
        <v>16083</v>
      </c>
      <c r="D20" s="16">
        <v>13427</v>
      </c>
      <c r="E20" s="14">
        <f t="shared" si="1"/>
        <v>38026</v>
      </c>
      <c r="F20" s="16">
        <v>8896</v>
      </c>
      <c r="G20" s="16">
        <v>9498</v>
      </c>
      <c r="H20" s="195">
        <v>19632</v>
      </c>
    </row>
    <row r="21" spans="1:8" ht="12.75">
      <c r="A21" s="83" t="s">
        <v>125</v>
      </c>
      <c r="B21" s="14">
        <f t="shared" si="0"/>
        <v>23862</v>
      </c>
      <c r="C21" s="16">
        <v>9031</v>
      </c>
      <c r="D21" s="16">
        <v>2634</v>
      </c>
      <c r="E21" s="14">
        <f t="shared" si="1"/>
        <v>8858</v>
      </c>
      <c r="F21" s="16">
        <v>3112</v>
      </c>
      <c r="G21" s="16">
        <v>4217</v>
      </c>
      <c r="H21" s="195">
        <v>1529</v>
      </c>
    </row>
    <row r="22" spans="1:8" ht="12.75">
      <c r="A22" s="83" t="s">
        <v>126</v>
      </c>
      <c r="B22" s="14">
        <f t="shared" si="0"/>
        <v>43529</v>
      </c>
      <c r="C22" s="16">
        <v>6011</v>
      </c>
      <c r="D22" s="16">
        <v>11711</v>
      </c>
      <c r="E22" s="14">
        <f t="shared" si="1"/>
        <v>23881</v>
      </c>
      <c r="F22" s="16">
        <v>9220</v>
      </c>
      <c r="G22" s="16">
        <v>8886</v>
      </c>
      <c r="H22" s="195">
        <v>5775</v>
      </c>
    </row>
    <row r="23" spans="1:8" ht="13.5" thickBot="1">
      <c r="A23" s="197" t="s">
        <v>92</v>
      </c>
      <c r="B23" s="73">
        <f>SUM(B15:B22)</f>
        <v>751166</v>
      </c>
      <c r="C23" s="73">
        <f>SUM(C15:C22)</f>
        <v>206553</v>
      </c>
      <c r="D23" s="73">
        <f>SUM(D15:D22)</f>
        <v>118263</v>
      </c>
      <c r="E23" s="73">
        <f t="shared" si="1"/>
        <v>348167</v>
      </c>
      <c r="F23" s="73">
        <f>SUM(F15:F22)</f>
        <v>98556</v>
      </c>
      <c r="G23" s="73">
        <f>SUM(G15:G22)</f>
        <v>102367</v>
      </c>
      <c r="H23" s="198">
        <f>SUM(H15:H22)</f>
        <v>147244</v>
      </c>
    </row>
    <row r="24" spans="1:8" ht="12.75">
      <c r="A24" s="83"/>
      <c r="B24" s="14"/>
      <c r="C24" s="14"/>
      <c r="D24" s="14"/>
      <c r="E24" s="14"/>
      <c r="F24" s="14"/>
      <c r="G24" s="14"/>
      <c r="H24" s="195"/>
    </row>
    <row r="25" spans="1:8" ht="12.75">
      <c r="A25" s="83" t="s">
        <v>93</v>
      </c>
      <c r="B25" s="14">
        <f>+C25+D25+E25+B65+C65</f>
        <v>6814</v>
      </c>
      <c r="C25" s="16">
        <v>2371</v>
      </c>
      <c r="D25" s="16">
        <v>281</v>
      </c>
      <c r="E25" s="14">
        <f>F25+G25+H25</f>
        <v>3243</v>
      </c>
      <c r="F25" s="16">
        <v>124</v>
      </c>
      <c r="G25" s="16">
        <v>1301</v>
      </c>
      <c r="H25" s="195">
        <v>1818</v>
      </c>
    </row>
    <row r="26" spans="1:8" ht="12.75" customHeight="1">
      <c r="A26" s="83" t="s">
        <v>94</v>
      </c>
      <c r="B26" s="14">
        <f>+C26+D26+E26+B66+C66</f>
        <v>84495</v>
      </c>
      <c r="C26" s="16">
        <v>17128</v>
      </c>
      <c r="D26" s="16">
        <v>10429</v>
      </c>
      <c r="E26" s="14">
        <f>F26+G26+H26</f>
        <v>50964</v>
      </c>
      <c r="F26" s="199">
        <v>17934</v>
      </c>
      <c r="G26" s="16">
        <v>16368</v>
      </c>
      <c r="H26" s="195">
        <v>16662</v>
      </c>
    </row>
    <row r="27" spans="1:8" ht="12.75" customHeight="1" thickBot="1">
      <c r="A27" s="197" t="s">
        <v>95</v>
      </c>
      <c r="B27" s="73">
        <f aca="true" t="shared" si="2" ref="B27:G27">SUM(B25:B26)</f>
        <v>91309</v>
      </c>
      <c r="C27" s="73">
        <f t="shared" si="2"/>
        <v>19499</v>
      </c>
      <c r="D27" s="73">
        <f t="shared" si="2"/>
        <v>10710</v>
      </c>
      <c r="E27" s="73">
        <f>F27+G27+H27</f>
        <v>35727</v>
      </c>
      <c r="F27" s="73">
        <f t="shared" si="2"/>
        <v>18058</v>
      </c>
      <c r="G27" s="73">
        <f t="shared" si="2"/>
        <v>17669</v>
      </c>
      <c r="H27" s="196"/>
    </row>
    <row r="28" spans="1:8" ht="12.75" customHeight="1">
      <c r="A28" s="83"/>
      <c r="B28" s="14"/>
      <c r="C28" s="14"/>
      <c r="D28" s="14"/>
      <c r="E28" s="14"/>
      <c r="F28" s="14"/>
      <c r="G28" s="14"/>
      <c r="H28" s="195"/>
    </row>
    <row r="29" spans="1:8" ht="12.75">
      <c r="A29" s="83" t="s">
        <v>96</v>
      </c>
      <c r="B29" s="14">
        <f>+C29+D29+E29+B69+C69</f>
        <v>796555</v>
      </c>
      <c r="C29" s="16">
        <v>187716</v>
      </c>
      <c r="D29" s="16">
        <v>109291</v>
      </c>
      <c r="E29" s="14">
        <f>F29+G29+H29</f>
        <v>371636</v>
      </c>
      <c r="F29" s="16">
        <v>51459</v>
      </c>
      <c r="G29" s="16">
        <v>58010</v>
      </c>
      <c r="H29" s="195">
        <v>262167</v>
      </c>
    </row>
    <row r="30" spans="1:8" ht="12.75">
      <c r="A30" s="83" t="s">
        <v>97</v>
      </c>
      <c r="B30" s="14">
        <f>+C30+D30+E30+B70+C70</f>
        <v>138938</v>
      </c>
      <c r="C30" s="16">
        <v>48787</v>
      </c>
      <c r="D30" s="16">
        <v>6650</v>
      </c>
      <c r="E30" s="14">
        <f>F30+G30+H30</f>
        <v>66683</v>
      </c>
      <c r="F30" s="16">
        <v>6776</v>
      </c>
      <c r="G30" s="16">
        <v>12774</v>
      </c>
      <c r="H30" s="195">
        <v>47133</v>
      </c>
    </row>
    <row r="31" spans="1:8" ht="13.5" thickBot="1">
      <c r="A31" s="197" t="s">
        <v>56</v>
      </c>
      <c r="B31" s="73">
        <f aca="true" t="shared" si="3" ref="B31:H31">SUM(B29:B30)</f>
        <v>935493</v>
      </c>
      <c r="C31" s="73">
        <f t="shared" si="3"/>
        <v>236503</v>
      </c>
      <c r="D31" s="73">
        <f t="shared" si="3"/>
        <v>115941</v>
      </c>
      <c r="E31" s="73">
        <f t="shared" si="3"/>
        <v>438319</v>
      </c>
      <c r="F31" s="73">
        <f t="shared" si="3"/>
        <v>58235</v>
      </c>
      <c r="G31" s="73">
        <f t="shared" si="3"/>
        <v>70784</v>
      </c>
      <c r="H31" s="198">
        <f t="shared" si="3"/>
        <v>309300</v>
      </c>
    </row>
    <row r="32" spans="1:8" ht="12.75">
      <c r="A32" s="200"/>
      <c r="B32" s="18"/>
      <c r="C32" s="18"/>
      <c r="D32" s="18"/>
      <c r="E32" s="18"/>
      <c r="F32" s="18"/>
      <c r="G32" s="18"/>
      <c r="H32" s="195"/>
    </row>
    <row r="33" spans="1:8" ht="12.75">
      <c r="A33" s="83" t="s">
        <v>130</v>
      </c>
      <c r="B33" s="14">
        <f>C33+D33+E33+B73+C73</f>
        <v>3117</v>
      </c>
      <c r="C33" s="2">
        <v>100</v>
      </c>
      <c r="D33" s="2">
        <v>932.75</v>
      </c>
      <c r="E33" s="14">
        <f>F33+G33+H33</f>
        <v>1929.25</v>
      </c>
      <c r="F33" s="2">
        <v>1307.75</v>
      </c>
      <c r="G33" s="2">
        <v>282.75</v>
      </c>
      <c r="H33" s="5">
        <v>338.75</v>
      </c>
    </row>
    <row r="34" spans="1:8" ht="12.75">
      <c r="A34" s="83" t="s">
        <v>98</v>
      </c>
      <c r="B34" s="14">
        <f aca="true" t="shared" si="4" ref="B34:B40">+C34+D34+E34+B74+C74</f>
        <v>48241</v>
      </c>
      <c r="C34" s="2">
        <v>4688</v>
      </c>
      <c r="D34" s="2">
        <v>15634</v>
      </c>
      <c r="E34" s="14">
        <f aca="true" t="shared" si="5" ref="E34:E41">F34+G34+H34</f>
        <v>19864</v>
      </c>
      <c r="F34" s="2">
        <v>7748.5</v>
      </c>
      <c r="G34" s="2">
        <v>4197</v>
      </c>
      <c r="H34" s="5">
        <v>7918.5</v>
      </c>
    </row>
    <row r="35" spans="1:8" ht="12.75">
      <c r="A35" s="83" t="s">
        <v>99</v>
      </c>
      <c r="B35" s="14">
        <f t="shared" si="4"/>
        <v>233066.01</v>
      </c>
      <c r="C35" s="2">
        <v>22450</v>
      </c>
      <c r="D35" s="2">
        <v>42134.67</v>
      </c>
      <c r="E35" s="14">
        <f t="shared" si="5"/>
        <v>141443.28</v>
      </c>
      <c r="F35" s="2">
        <v>35785.28</v>
      </c>
      <c r="G35" s="2">
        <v>29948.5</v>
      </c>
      <c r="H35" s="5">
        <v>75709.5</v>
      </c>
    </row>
    <row r="36" spans="1:8" ht="12.75">
      <c r="A36" s="83" t="s">
        <v>131</v>
      </c>
      <c r="B36" s="14">
        <f t="shared" si="4"/>
        <v>40816</v>
      </c>
      <c r="C36" s="2">
        <v>11637</v>
      </c>
      <c r="D36" s="2">
        <v>8577.25</v>
      </c>
      <c r="E36" s="14">
        <f t="shared" si="5"/>
        <v>16378.75</v>
      </c>
      <c r="F36" s="2">
        <v>4560.25</v>
      </c>
      <c r="G36" s="2">
        <v>4689.25</v>
      </c>
      <c r="H36" s="5">
        <v>7129.25</v>
      </c>
    </row>
    <row r="37" spans="1:8" ht="12.75">
      <c r="A37" s="83" t="s">
        <v>100</v>
      </c>
      <c r="B37" s="14">
        <f t="shared" si="4"/>
        <v>234315.01999999996</v>
      </c>
      <c r="C37" s="2">
        <v>24120</v>
      </c>
      <c r="D37" s="2">
        <v>58627.86</v>
      </c>
      <c r="E37" s="14">
        <f t="shared" si="5"/>
        <v>124627.73999999999</v>
      </c>
      <c r="F37" s="2">
        <v>40555.24</v>
      </c>
      <c r="G37" s="2">
        <v>28886.5</v>
      </c>
      <c r="H37" s="5">
        <v>55186</v>
      </c>
    </row>
    <row r="38" spans="1:8" ht="12.75">
      <c r="A38" s="83" t="s">
        <v>132</v>
      </c>
      <c r="B38" s="14">
        <f t="shared" si="4"/>
        <v>21670.01</v>
      </c>
      <c r="C38" s="2">
        <v>1473</v>
      </c>
      <c r="D38" s="2">
        <v>7277.66</v>
      </c>
      <c r="E38" s="14">
        <f t="shared" si="5"/>
        <v>11053.19</v>
      </c>
      <c r="F38" s="2">
        <v>2771.69</v>
      </c>
      <c r="G38" s="2">
        <v>2716.75</v>
      </c>
      <c r="H38" s="5">
        <v>5564.75</v>
      </c>
    </row>
    <row r="39" spans="1:8" ht="12.75">
      <c r="A39" s="83" t="s">
        <v>101</v>
      </c>
      <c r="B39" s="14">
        <f t="shared" si="4"/>
        <v>44200</v>
      </c>
      <c r="C39" s="2">
        <v>5618</v>
      </c>
      <c r="D39" s="2">
        <v>14528.57</v>
      </c>
      <c r="E39" s="14">
        <f t="shared" si="5"/>
        <v>17633.63</v>
      </c>
      <c r="F39" s="2">
        <v>4213.13</v>
      </c>
      <c r="G39" s="2">
        <v>3561.25</v>
      </c>
      <c r="H39" s="5">
        <v>9859.25</v>
      </c>
    </row>
    <row r="40" spans="1:8" ht="12.75">
      <c r="A40" s="83" t="s">
        <v>102</v>
      </c>
      <c r="B40" s="14">
        <f t="shared" si="4"/>
        <v>220394.00999999998</v>
      </c>
      <c r="C40" s="2">
        <v>23477</v>
      </c>
      <c r="D40" s="2">
        <v>35938.18</v>
      </c>
      <c r="E40" s="14">
        <f t="shared" si="5"/>
        <v>141634.87</v>
      </c>
      <c r="F40" s="2">
        <v>36230.37</v>
      </c>
      <c r="G40" s="2">
        <v>34261.75</v>
      </c>
      <c r="H40" s="5">
        <v>71142.75</v>
      </c>
    </row>
    <row r="41" spans="1:8" ht="13.5" thickBot="1">
      <c r="A41" s="197" t="s">
        <v>65</v>
      </c>
      <c r="B41" s="73">
        <f aca="true" t="shared" si="6" ref="B41:H41">SUM(B33:B40)</f>
        <v>845819.05</v>
      </c>
      <c r="C41" s="73">
        <f t="shared" si="6"/>
        <v>93563</v>
      </c>
      <c r="D41" s="73">
        <f t="shared" si="6"/>
        <v>183650.94</v>
      </c>
      <c r="E41" s="74">
        <f t="shared" si="5"/>
        <v>474564.70999999996</v>
      </c>
      <c r="F41" s="73">
        <f t="shared" si="6"/>
        <v>133172.21</v>
      </c>
      <c r="G41" s="73">
        <f t="shared" si="6"/>
        <v>108543.75</v>
      </c>
      <c r="H41" s="198">
        <f t="shared" si="6"/>
        <v>232848.75</v>
      </c>
    </row>
    <row r="42" spans="1:8" ht="13.5" thickBot="1">
      <c r="A42" s="201"/>
      <c r="B42" s="202"/>
      <c r="C42" s="202"/>
      <c r="D42" s="202"/>
      <c r="E42" s="202"/>
      <c r="F42" s="202"/>
      <c r="G42" s="202"/>
      <c r="H42" s="201"/>
    </row>
    <row r="43" spans="1:8" ht="13.5" thickBot="1">
      <c r="A43" s="120" t="s">
        <v>69</v>
      </c>
      <c r="B43" s="121">
        <f aca="true" t="shared" si="7" ref="B43:H43">B23+B27+B31+B41+B13</f>
        <v>2624006.05</v>
      </c>
      <c r="C43" s="121">
        <f t="shared" si="7"/>
        <v>556169</v>
      </c>
      <c r="D43" s="121">
        <f t="shared" si="7"/>
        <v>428564.94</v>
      </c>
      <c r="E43" s="121">
        <f t="shared" si="7"/>
        <v>1296861.71</v>
      </c>
      <c r="F43" s="121">
        <f t="shared" si="7"/>
        <v>308021.20999999996</v>
      </c>
      <c r="G43" s="121">
        <f t="shared" si="7"/>
        <v>299381.75</v>
      </c>
      <c r="H43" s="121">
        <f t="shared" si="7"/>
        <v>689458.75</v>
      </c>
    </row>
    <row r="44" spans="1:7" ht="12.75">
      <c r="A44" s="10"/>
      <c r="B44" s="10"/>
      <c r="C44" s="10"/>
      <c r="D44" s="15"/>
      <c r="E44" s="10"/>
      <c r="F44" s="10"/>
      <c r="G44" s="10"/>
    </row>
    <row r="45" spans="1:7" ht="12.75">
      <c r="A45" s="10"/>
      <c r="B45" s="10"/>
      <c r="C45" s="10"/>
      <c r="D45" s="10"/>
      <c r="E45" s="10"/>
      <c r="F45" s="10"/>
      <c r="G45" s="10"/>
    </row>
    <row r="46" spans="1:7" ht="13.5" thickBot="1">
      <c r="A46" s="10"/>
      <c r="B46" s="10"/>
      <c r="C46" s="10"/>
      <c r="D46" s="10"/>
      <c r="E46" s="10"/>
      <c r="F46" s="10"/>
      <c r="G46" s="10"/>
    </row>
    <row r="47" spans="1:7" ht="15">
      <c r="A47" s="220"/>
      <c r="B47" s="207" t="s">
        <v>103</v>
      </c>
      <c r="C47" s="208"/>
      <c r="D47" s="208"/>
      <c r="E47" s="208"/>
      <c r="F47" s="208"/>
      <c r="G47" s="221"/>
    </row>
    <row r="48" spans="1:7" ht="15">
      <c r="A48" s="222" t="s">
        <v>81</v>
      </c>
      <c r="B48" s="223"/>
      <c r="C48" s="224" t="s">
        <v>104</v>
      </c>
      <c r="D48" s="224"/>
      <c r="E48" s="224"/>
      <c r="F48" s="224"/>
      <c r="G48" s="225"/>
    </row>
    <row r="49" spans="1:7" ht="15">
      <c r="A49" s="222" t="s">
        <v>84</v>
      </c>
      <c r="B49" s="213" t="s">
        <v>70</v>
      </c>
      <c r="C49" s="226"/>
      <c r="D49" s="227" t="s">
        <v>105</v>
      </c>
      <c r="E49" s="225"/>
      <c r="F49" s="227" t="s">
        <v>106</v>
      </c>
      <c r="G49" s="225"/>
    </row>
    <row r="50" spans="1:7" ht="15.75" thickBot="1">
      <c r="A50" s="228"/>
      <c r="B50" s="229"/>
      <c r="C50" s="230" t="s">
        <v>85</v>
      </c>
      <c r="D50" s="231" t="s">
        <v>107</v>
      </c>
      <c r="E50" s="232" t="s">
        <v>108</v>
      </c>
      <c r="F50" s="231" t="s">
        <v>108</v>
      </c>
      <c r="G50" s="232" t="s">
        <v>107</v>
      </c>
    </row>
    <row r="51" spans="1:7" ht="12.75">
      <c r="A51" s="81"/>
      <c r="B51" s="84"/>
      <c r="C51" s="80"/>
      <c r="D51" s="80"/>
      <c r="E51" s="80"/>
      <c r="F51" s="80"/>
      <c r="G51" s="233"/>
    </row>
    <row r="52" spans="1:7" ht="12.75">
      <c r="A52" s="82" t="s">
        <v>128</v>
      </c>
      <c r="B52" s="16">
        <v>9</v>
      </c>
      <c r="C52" s="16">
        <f aca="true" t="shared" si="8" ref="C52:C82">D52+E52+F52+G52</f>
        <v>75</v>
      </c>
      <c r="D52" s="14">
        <v>19</v>
      </c>
      <c r="E52" s="16">
        <v>3</v>
      </c>
      <c r="F52" s="16">
        <v>41</v>
      </c>
      <c r="G52" s="234">
        <v>12</v>
      </c>
    </row>
    <row r="53" spans="1:7" ht="13.5" thickBot="1">
      <c r="A53" s="111" t="s">
        <v>129</v>
      </c>
      <c r="B53" s="113">
        <f aca="true" t="shared" si="9" ref="B53:G53">B52</f>
        <v>9</v>
      </c>
      <c r="C53" s="113">
        <f t="shared" si="8"/>
        <v>75</v>
      </c>
      <c r="D53" s="113">
        <f t="shared" si="9"/>
        <v>19</v>
      </c>
      <c r="E53" s="113">
        <f t="shared" si="9"/>
        <v>3</v>
      </c>
      <c r="F53" s="113">
        <f t="shared" si="9"/>
        <v>41</v>
      </c>
      <c r="G53" s="235">
        <f t="shared" si="9"/>
        <v>12</v>
      </c>
    </row>
    <row r="54" spans="1:7" ht="12.75">
      <c r="A54" s="83"/>
      <c r="B54" s="78"/>
      <c r="C54" s="16">
        <f t="shared" si="8"/>
        <v>0</v>
      </c>
      <c r="D54" s="79"/>
      <c r="E54" s="79"/>
      <c r="F54" s="79"/>
      <c r="G54" s="236"/>
    </row>
    <row r="55" spans="1:7" ht="12.75">
      <c r="A55" s="83" t="s">
        <v>90</v>
      </c>
      <c r="B55" s="16">
        <v>83</v>
      </c>
      <c r="C55" s="16">
        <f t="shared" si="8"/>
        <v>2892</v>
      </c>
      <c r="D55" s="14">
        <v>687</v>
      </c>
      <c r="E55" s="16">
        <v>197</v>
      </c>
      <c r="F55" s="16">
        <v>1521</v>
      </c>
      <c r="G55" s="234">
        <v>487</v>
      </c>
    </row>
    <row r="56" spans="1:7" ht="12.75">
      <c r="A56" s="83" t="s">
        <v>121</v>
      </c>
      <c r="B56" s="16">
        <v>13</v>
      </c>
      <c r="C56" s="16">
        <f t="shared" si="8"/>
        <v>900</v>
      </c>
      <c r="D56" s="14">
        <v>32</v>
      </c>
      <c r="E56" s="16">
        <v>308</v>
      </c>
      <c r="F56" s="16">
        <v>360</v>
      </c>
      <c r="G56" s="234">
        <v>200</v>
      </c>
    </row>
    <row r="57" spans="1:7" ht="12.75">
      <c r="A57" s="83" t="s">
        <v>122</v>
      </c>
      <c r="B57" s="16">
        <v>7</v>
      </c>
      <c r="C57" s="16">
        <f t="shared" si="8"/>
        <v>804</v>
      </c>
      <c r="D57" s="14">
        <v>102</v>
      </c>
      <c r="E57" s="16">
        <v>140</v>
      </c>
      <c r="F57" s="16">
        <v>402</v>
      </c>
      <c r="G57" s="234">
        <v>160</v>
      </c>
    </row>
    <row r="58" spans="1:7" ht="12.75">
      <c r="A58" s="83" t="s">
        <v>123</v>
      </c>
      <c r="B58" s="16">
        <v>1</v>
      </c>
      <c r="C58" s="16">
        <f t="shared" si="8"/>
        <v>2</v>
      </c>
      <c r="D58" s="14">
        <v>0</v>
      </c>
      <c r="E58" s="16">
        <v>0</v>
      </c>
      <c r="F58" s="16">
        <v>1</v>
      </c>
      <c r="G58" s="234">
        <v>1</v>
      </c>
    </row>
    <row r="59" spans="1:7" ht="12.75">
      <c r="A59" s="83" t="s">
        <v>91</v>
      </c>
      <c r="B59" s="16">
        <v>2623</v>
      </c>
      <c r="C59" s="16">
        <f t="shared" si="8"/>
        <v>59313</v>
      </c>
      <c r="D59" s="14">
        <v>5249</v>
      </c>
      <c r="E59" s="16">
        <v>3895</v>
      </c>
      <c r="F59" s="16">
        <v>35148</v>
      </c>
      <c r="G59" s="234">
        <v>15021</v>
      </c>
    </row>
    <row r="60" spans="1:7" ht="12.75">
      <c r="A60" s="83" t="s">
        <v>124</v>
      </c>
      <c r="B60" s="16">
        <v>106</v>
      </c>
      <c r="C60" s="16">
        <f t="shared" si="8"/>
        <v>6174</v>
      </c>
      <c r="D60" s="14">
        <v>992</v>
      </c>
      <c r="E60" s="16">
        <v>886</v>
      </c>
      <c r="F60" s="16">
        <v>2974</v>
      </c>
      <c r="G60" s="234">
        <v>1322</v>
      </c>
    </row>
    <row r="61" spans="1:7" ht="12.75">
      <c r="A61" s="83" t="s">
        <v>125</v>
      </c>
      <c r="B61" s="16">
        <v>61</v>
      </c>
      <c r="C61" s="16">
        <f t="shared" si="8"/>
        <v>3278</v>
      </c>
      <c r="D61" s="16">
        <v>388</v>
      </c>
      <c r="E61" s="14">
        <v>115</v>
      </c>
      <c r="F61" s="16">
        <v>1974</v>
      </c>
      <c r="G61" s="234">
        <v>801</v>
      </c>
    </row>
    <row r="62" spans="1:7" ht="12.75">
      <c r="A62" s="83" t="s">
        <v>126</v>
      </c>
      <c r="B62" s="16">
        <v>56</v>
      </c>
      <c r="C62" s="16">
        <f t="shared" si="8"/>
        <v>1870</v>
      </c>
      <c r="D62" s="14">
        <v>334</v>
      </c>
      <c r="E62" s="16">
        <v>437</v>
      </c>
      <c r="F62" s="16">
        <v>647</v>
      </c>
      <c r="G62" s="234">
        <v>452</v>
      </c>
    </row>
    <row r="63" spans="1:7" ht="13.5" thickBot="1">
      <c r="A63" s="197" t="s">
        <v>92</v>
      </c>
      <c r="B63" s="73">
        <f aca="true" t="shared" si="10" ref="B63:G63">SUM(B55:B62)</f>
        <v>2950</v>
      </c>
      <c r="C63" s="113">
        <f t="shared" si="8"/>
        <v>75233</v>
      </c>
      <c r="D63" s="73">
        <f t="shared" si="10"/>
        <v>7784</v>
      </c>
      <c r="E63" s="73">
        <f t="shared" si="10"/>
        <v>5978</v>
      </c>
      <c r="F63" s="73">
        <f t="shared" si="10"/>
        <v>43027</v>
      </c>
      <c r="G63" s="198">
        <f t="shared" si="10"/>
        <v>18444</v>
      </c>
    </row>
    <row r="64" spans="1:7" ht="12.75">
      <c r="A64" s="200"/>
      <c r="B64" s="18"/>
      <c r="C64" s="16">
        <f t="shared" si="8"/>
        <v>0</v>
      </c>
      <c r="D64" s="18"/>
      <c r="E64" s="18"/>
      <c r="F64" s="18"/>
      <c r="G64" s="237"/>
    </row>
    <row r="65" spans="1:7" ht="12.75">
      <c r="A65" s="83" t="s">
        <v>93</v>
      </c>
      <c r="B65" s="16">
        <v>152</v>
      </c>
      <c r="C65" s="16">
        <f t="shared" si="8"/>
        <v>767</v>
      </c>
      <c r="D65" s="14">
        <v>93</v>
      </c>
      <c r="E65" s="16">
        <v>8</v>
      </c>
      <c r="F65" s="16">
        <v>379</v>
      </c>
      <c r="G65" s="234">
        <v>287</v>
      </c>
    </row>
    <row r="66" spans="1:7" ht="12.75">
      <c r="A66" s="83" t="s">
        <v>94</v>
      </c>
      <c r="B66" s="16">
        <v>166</v>
      </c>
      <c r="C66" s="16">
        <f t="shared" si="8"/>
        <v>5808</v>
      </c>
      <c r="D66" s="14">
        <v>326</v>
      </c>
      <c r="E66" s="199">
        <v>514</v>
      </c>
      <c r="F66" s="16">
        <v>3311</v>
      </c>
      <c r="G66" s="234">
        <v>1657</v>
      </c>
    </row>
    <row r="67" spans="1:7" ht="13.5" thickBot="1">
      <c r="A67" s="197" t="s">
        <v>95</v>
      </c>
      <c r="B67" s="73">
        <f aca="true" t="shared" si="11" ref="B67:G67">B65+B66</f>
        <v>318</v>
      </c>
      <c r="C67" s="113">
        <f t="shared" si="8"/>
        <v>6575</v>
      </c>
      <c r="D67" s="73">
        <f t="shared" si="11"/>
        <v>419</v>
      </c>
      <c r="E67" s="73">
        <f t="shared" si="11"/>
        <v>522</v>
      </c>
      <c r="F67" s="73">
        <f t="shared" si="11"/>
        <v>3690</v>
      </c>
      <c r="G67" s="198">
        <f t="shared" si="11"/>
        <v>1944</v>
      </c>
    </row>
    <row r="68" spans="1:7" ht="12.75">
      <c r="A68" s="200"/>
      <c r="B68" s="18"/>
      <c r="C68" s="16">
        <f t="shared" si="8"/>
        <v>0</v>
      </c>
      <c r="D68" s="18"/>
      <c r="E68" s="18"/>
      <c r="F68" s="18"/>
      <c r="G68" s="237"/>
    </row>
    <row r="69" spans="1:7" ht="12.75">
      <c r="A69" s="83" t="s">
        <v>96</v>
      </c>
      <c r="B69" s="16">
        <v>8697</v>
      </c>
      <c r="C69" s="16">
        <f t="shared" si="8"/>
        <v>119215</v>
      </c>
      <c r="D69" s="14">
        <v>6068</v>
      </c>
      <c r="E69" s="16">
        <v>7768</v>
      </c>
      <c r="F69" s="16">
        <v>46917</v>
      </c>
      <c r="G69" s="234">
        <v>58462</v>
      </c>
    </row>
    <row r="70" spans="1:7" ht="12.75">
      <c r="A70" s="83" t="s">
        <v>97</v>
      </c>
      <c r="B70" s="16">
        <v>1197</v>
      </c>
      <c r="C70" s="16">
        <f t="shared" si="8"/>
        <v>15621</v>
      </c>
      <c r="D70" s="14">
        <v>602</v>
      </c>
      <c r="E70" s="16">
        <v>949</v>
      </c>
      <c r="F70" s="16">
        <v>9971</v>
      </c>
      <c r="G70" s="234">
        <v>4099</v>
      </c>
    </row>
    <row r="71" spans="1:7" ht="13.5" thickBot="1">
      <c r="A71" s="197" t="s">
        <v>56</v>
      </c>
      <c r="B71" s="73">
        <f aca="true" t="shared" si="12" ref="B71:G71">SUM(B69:B70)</f>
        <v>9894</v>
      </c>
      <c r="C71" s="113">
        <f t="shared" si="8"/>
        <v>134836</v>
      </c>
      <c r="D71" s="73">
        <f t="shared" si="12"/>
        <v>6670</v>
      </c>
      <c r="E71" s="73">
        <f t="shared" si="12"/>
        <v>8717</v>
      </c>
      <c r="F71" s="73">
        <f t="shared" si="12"/>
        <v>56888</v>
      </c>
      <c r="G71" s="198">
        <f t="shared" si="12"/>
        <v>62561</v>
      </c>
    </row>
    <row r="72" spans="1:7" ht="12.75">
      <c r="A72" s="200"/>
      <c r="B72" s="18"/>
      <c r="C72" s="16">
        <f t="shared" si="8"/>
        <v>0</v>
      </c>
      <c r="D72" s="18"/>
      <c r="E72" s="18"/>
      <c r="F72" s="18"/>
      <c r="G72" s="237"/>
    </row>
    <row r="73" spans="1:7" ht="12.75">
      <c r="A73" s="83" t="s">
        <v>130</v>
      </c>
      <c r="B73" s="2">
        <v>1</v>
      </c>
      <c r="C73" s="16">
        <f t="shared" si="8"/>
        <v>154</v>
      </c>
      <c r="D73" s="2">
        <v>19.25</v>
      </c>
      <c r="E73" s="2">
        <v>19.25</v>
      </c>
      <c r="F73" s="2">
        <v>92.4</v>
      </c>
      <c r="G73" s="5">
        <v>23.1</v>
      </c>
    </row>
    <row r="74" spans="1:7" ht="12.75">
      <c r="A74" s="83" t="s">
        <v>98</v>
      </c>
      <c r="B74" s="2">
        <v>678</v>
      </c>
      <c r="C74" s="16">
        <f t="shared" si="8"/>
        <v>7377</v>
      </c>
      <c r="D74" s="2">
        <v>713.75</v>
      </c>
      <c r="E74" s="2">
        <v>714.75</v>
      </c>
      <c r="F74" s="2">
        <v>3859.8</v>
      </c>
      <c r="G74" s="5">
        <v>2088.7</v>
      </c>
    </row>
    <row r="75" spans="1:7" ht="12.75">
      <c r="A75" s="83" t="s">
        <v>99</v>
      </c>
      <c r="B75" s="2">
        <v>2309</v>
      </c>
      <c r="C75" s="16">
        <f t="shared" si="8"/>
        <v>24729.06</v>
      </c>
      <c r="D75" s="2">
        <v>2057.28</v>
      </c>
      <c r="E75" s="2">
        <v>2260.88</v>
      </c>
      <c r="F75" s="2">
        <v>12039.04</v>
      </c>
      <c r="G75" s="5">
        <v>8371.86</v>
      </c>
    </row>
    <row r="76" spans="1:7" ht="12.75">
      <c r="A76" s="83" t="s">
        <v>131</v>
      </c>
      <c r="B76" s="2">
        <v>55</v>
      </c>
      <c r="C76" s="16">
        <f t="shared" si="8"/>
        <v>4168</v>
      </c>
      <c r="D76" s="2">
        <v>520.125</v>
      </c>
      <c r="E76" s="2">
        <v>520.125</v>
      </c>
      <c r="F76" s="2">
        <v>2500.1</v>
      </c>
      <c r="G76" s="5">
        <v>627.65</v>
      </c>
    </row>
    <row r="77" spans="1:7" ht="12.75">
      <c r="A77" s="83" t="s">
        <v>100</v>
      </c>
      <c r="B77" s="2">
        <v>2574</v>
      </c>
      <c r="C77" s="16">
        <f t="shared" si="8"/>
        <v>24365.42</v>
      </c>
      <c r="D77" s="2">
        <v>2047.585</v>
      </c>
      <c r="E77" s="2">
        <v>2097.385</v>
      </c>
      <c r="F77" s="2">
        <v>11575.72</v>
      </c>
      <c r="G77" s="5">
        <v>8644.73</v>
      </c>
    </row>
    <row r="78" spans="1:7" ht="12.75">
      <c r="A78" s="83" t="s">
        <v>132</v>
      </c>
      <c r="B78" s="2">
        <v>67</v>
      </c>
      <c r="C78" s="16">
        <f t="shared" si="8"/>
        <v>1799.16</v>
      </c>
      <c r="D78" s="2">
        <v>211.83</v>
      </c>
      <c r="E78" s="2">
        <v>211.83</v>
      </c>
      <c r="F78" s="2">
        <v>1052.7</v>
      </c>
      <c r="G78" s="5">
        <v>322.8</v>
      </c>
    </row>
    <row r="79" spans="1:7" ht="12.75">
      <c r="A79" s="83" t="s">
        <v>101</v>
      </c>
      <c r="B79" s="2">
        <v>215</v>
      </c>
      <c r="C79" s="16">
        <f t="shared" si="8"/>
        <v>6204.8</v>
      </c>
      <c r="D79" s="2">
        <v>767.025</v>
      </c>
      <c r="E79" s="2">
        <v>767.025</v>
      </c>
      <c r="F79" s="2">
        <v>3425.5</v>
      </c>
      <c r="G79" s="5">
        <v>1245.25</v>
      </c>
    </row>
    <row r="80" spans="1:7" ht="12.75">
      <c r="A80" s="83" t="s">
        <v>102</v>
      </c>
      <c r="B80" s="2">
        <v>1188</v>
      </c>
      <c r="C80" s="16">
        <f t="shared" si="8"/>
        <v>18155.96</v>
      </c>
      <c r="D80" s="2">
        <v>1636.105</v>
      </c>
      <c r="E80" s="2">
        <v>1805.105</v>
      </c>
      <c r="F80" s="2">
        <v>9243.2</v>
      </c>
      <c r="G80" s="5">
        <v>5471.55</v>
      </c>
    </row>
    <row r="81" spans="1:7" ht="13.5" thickBot="1">
      <c r="A81" s="197" t="s">
        <v>65</v>
      </c>
      <c r="B81" s="113">
        <f aca="true" t="shared" si="13" ref="B81:G81">SUM(B73:B80)</f>
        <v>7087</v>
      </c>
      <c r="C81" s="113">
        <f t="shared" si="8"/>
        <v>86953.4</v>
      </c>
      <c r="D81" s="113">
        <f t="shared" si="13"/>
        <v>7972.949999999999</v>
      </c>
      <c r="E81" s="113">
        <f t="shared" si="13"/>
        <v>8396.35</v>
      </c>
      <c r="F81" s="113">
        <f t="shared" si="13"/>
        <v>43788.45999999999</v>
      </c>
      <c r="G81" s="235">
        <f t="shared" si="13"/>
        <v>26795.64</v>
      </c>
    </row>
    <row r="82" spans="1:7" ht="13.5" thickBot="1">
      <c r="A82" s="201"/>
      <c r="B82" s="202"/>
      <c r="C82" s="238">
        <f t="shared" si="8"/>
        <v>0</v>
      </c>
      <c r="D82" s="202"/>
      <c r="E82" s="202"/>
      <c r="F82" s="202"/>
      <c r="G82" s="202"/>
    </row>
    <row r="83" spans="1:7" ht="13.5" thickBot="1">
      <c r="A83" s="120" t="s">
        <v>69</v>
      </c>
      <c r="B83" s="121">
        <f aca="true" t="shared" si="14" ref="B83:G83">B81+B71+B67+B63+B53</f>
        <v>20258</v>
      </c>
      <c r="C83" s="121">
        <f t="shared" si="14"/>
        <v>303672.4</v>
      </c>
      <c r="D83" s="122">
        <f t="shared" si="14"/>
        <v>22864.949999999997</v>
      </c>
      <c r="E83" s="122">
        <f t="shared" si="14"/>
        <v>23616.35</v>
      </c>
      <c r="F83" s="122">
        <f t="shared" si="14"/>
        <v>147434.46</v>
      </c>
      <c r="G83" s="123">
        <f t="shared" si="14"/>
        <v>109756.64</v>
      </c>
    </row>
    <row r="84" spans="1:6" ht="12.75" hidden="1">
      <c r="A84" s="17" t="s">
        <v>110</v>
      </c>
      <c r="E84" s="19"/>
      <c r="F84" s="19"/>
    </row>
    <row r="85" spans="1:8" ht="12.75" hidden="1">
      <c r="A85" s="21" t="s">
        <v>109</v>
      </c>
      <c r="B85" s="11" t="s">
        <v>85</v>
      </c>
      <c r="C85" s="11" t="s">
        <v>3</v>
      </c>
      <c r="D85" s="11" t="s">
        <v>111</v>
      </c>
      <c r="E85" s="19" t="s">
        <v>112</v>
      </c>
      <c r="F85" s="19" t="s">
        <v>113</v>
      </c>
      <c r="G85" s="11" t="s">
        <v>114</v>
      </c>
      <c r="H85" s="20"/>
    </row>
    <row r="86" spans="1:8" ht="12.75" hidden="1">
      <c r="A86" s="20" t="s">
        <v>90</v>
      </c>
      <c r="B86" s="22">
        <v>3236.060251385276</v>
      </c>
      <c r="C86" s="22">
        <v>1024.623490457838</v>
      </c>
      <c r="D86" s="22">
        <v>413.7446063824574</v>
      </c>
      <c r="E86" s="22">
        <v>1141.387568834856</v>
      </c>
      <c r="F86" s="22">
        <v>401.4581520032547</v>
      </c>
      <c r="G86" s="22">
        <v>423.12723596162374</v>
      </c>
      <c r="H86" s="22"/>
    </row>
    <row r="87" spans="1:8" ht="12.75" hidden="1">
      <c r="A87" s="10" t="s">
        <v>91</v>
      </c>
      <c r="B87" s="22">
        <v>196181.425245943</v>
      </c>
      <c r="C87" s="22">
        <v>62468.051877351056</v>
      </c>
      <c r="D87" s="22">
        <v>43504.7316257763</v>
      </c>
      <c r="E87" s="22">
        <v>67976.17380405773</v>
      </c>
      <c r="F87" s="22">
        <v>24857.5</v>
      </c>
      <c r="G87" s="22">
        <v>19618.272811053906</v>
      </c>
      <c r="H87" s="22"/>
    </row>
    <row r="88" spans="1:7" ht="12.75" hidden="1">
      <c r="A88" s="23" t="s">
        <v>115</v>
      </c>
      <c r="B88" s="22"/>
      <c r="C88" s="22"/>
      <c r="D88" s="22"/>
      <c r="E88" s="22"/>
      <c r="F88" s="22"/>
      <c r="G88" s="22"/>
    </row>
    <row r="89" spans="1:8" ht="12.75" hidden="1">
      <c r="A89" s="10" t="s">
        <v>90</v>
      </c>
      <c r="B89" s="22" t="e">
        <f>+C89+D89+E89+#REF!+#REF!</f>
        <v>#REF!</v>
      </c>
      <c r="C89" s="22">
        <v>1167.83</v>
      </c>
      <c r="D89" s="22">
        <v>505.28</v>
      </c>
      <c r="E89" s="22">
        <v>1183.73</v>
      </c>
      <c r="F89" s="22">
        <v>520.58</v>
      </c>
      <c r="G89" s="22">
        <v>350.98</v>
      </c>
      <c r="H89" s="22"/>
    </row>
    <row r="90" spans="1:8" ht="12.75" hidden="1">
      <c r="A90" s="20" t="s">
        <v>91</v>
      </c>
      <c r="B90" s="22" t="e">
        <f>+C90+D90+E90+#REF!+#REF!</f>
        <v>#REF!</v>
      </c>
      <c r="C90" s="22">
        <v>55453.53</v>
      </c>
      <c r="D90" s="22">
        <v>17688.08</v>
      </c>
      <c r="E90" s="22">
        <v>122986.5</v>
      </c>
      <c r="F90" s="22">
        <v>23298.62</v>
      </c>
      <c r="G90" s="22">
        <v>41252.75</v>
      </c>
      <c r="H90" s="22"/>
    </row>
    <row r="91" ht="12.75" hidden="1">
      <c r="A91" s="24" t="s">
        <v>116</v>
      </c>
    </row>
    <row r="92" spans="1:8" ht="12.75" hidden="1">
      <c r="A92" s="10"/>
      <c r="B92" s="22" t="e">
        <f aca="true" t="shared" si="15" ref="B92:G92">+B41-B15+B89-B22+B90</f>
        <v>#REF!</v>
      </c>
      <c r="C92" s="22">
        <f t="shared" si="15"/>
        <v>134032.36</v>
      </c>
      <c r="D92" s="22">
        <f t="shared" si="15"/>
        <v>174594.3</v>
      </c>
      <c r="E92" s="22">
        <f t="shared" si="15"/>
        <v>536583.94</v>
      </c>
      <c r="F92" s="22">
        <f t="shared" si="15"/>
        <v>134757.41</v>
      </c>
      <c r="G92" s="22">
        <f t="shared" si="15"/>
        <v>127817.48</v>
      </c>
      <c r="H92" s="15"/>
    </row>
    <row r="93" ht="12.75">
      <c r="A93" s="10"/>
    </row>
    <row r="94" ht="12.75">
      <c r="A94" s="10"/>
    </row>
    <row r="95" ht="12.75">
      <c r="A95" s="10"/>
    </row>
    <row r="96" ht="12.75">
      <c r="A96" s="10"/>
    </row>
    <row r="97" ht="12.75">
      <c r="A97" s="10"/>
    </row>
    <row r="98" ht="12.75">
      <c r="A98" s="10"/>
    </row>
    <row r="99" ht="12.75">
      <c r="A99" s="10"/>
    </row>
    <row r="100" ht="12.75">
      <c r="A100" s="10"/>
    </row>
  </sheetData>
  <mergeCells count="7">
    <mergeCell ref="C48:G48"/>
    <mergeCell ref="D49:E49"/>
    <mergeCell ref="F49:G49"/>
    <mergeCell ref="A4:G4"/>
    <mergeCell ref="A6:G6"/>
    <mergeCell ref="E8:G8"/>
    <mergeCell ref="B47:G47"/>
  </mergeCells>
  <printOptions/>
  <pageMargins left="0.23" right="0.22" top="0.984251968503937" bottom="0.984251968503937" header="0" footer="0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P34002</dc:creator>
  <cp:keywords/>
  <dc:description/>
  <cp:lastModifiedBy>trabader</cp:lastModifiedBy>
  <cp:lastPrinted>2012-05-11T08:37:12Z</cp:lastPrinted>
  <dcterms:created xsi:type="dcterms:W3CDTF">2007-08-10T08:28:22Z</dcterms:created>
  <dcterms:modified xsi:type="dcterms:W3CDTF">2012-05-11T08:41:07Z</dcterms:modified>
  <cp:category/>
  <cp:version/>
  <cp:contentType/>
  <cp:contentStatus/>
</cp:coreProperties>
</file>