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IIGGs\ESTADISTICAS\2025\05_RESULTADOS\03_VINOS_IGP\"/>
    </mc:Choice>
  </mc:AlternateContent>
  <xr:revisionPtr revIDLastSave="0" documentId="13_ncr:1_{DBD02399-E5F2-4986-92F7-ADA813646397}" xr6:coauthVersionLast="47" xr6:coauthVersionMax="47" xr10:uidLastSave="{00000000-0000-0000-0000-000000000000}"/>
  <bookViews>
    <workbookView xWindow="-108" yWindow="-108" windowWidth="23256" windowHeight="12456" tabRatio="847" xr2:uid="{AD83947D-F7C2-4FC9-94C0-16B1998AFAAB}"/>
  </bookViews>
  <sheets>
    <sheet name="COMERCIO_TOTAL_€" sheetId="18" r:id="rId1"/>
    <sheet name="datos_total" sheetId="15" state="hidden" r:id="rId2"/>
    <sheet name="COMEX_CAMPAÑA_2024_25" sheetId="17" r:id="rId3"/>
    <sheet name="datos" sheetId="16" state="hidden" r:id="rId4"/>
    <sheet name="VINOS_IGP" sheetId="14" r:id="rId5"/>
    <sheet name="SUPERFICIE_VITICULTORES" sheetId="1" r:id="rId6"/>
    <sheet name="BODEGAS" sheetId="4" r:id="rId7"/>
    <sheet name="PRODUCCION&amp;VARIACION" sheetId="5" r:id="rId8"/>
    <sheet name="COMERCIO_TOTAL" sheetId="6" r:id="rId9"/>
    <sheet name="COMERCIO_TOTALxTIPOS" sheetId="7" r:id="rId10"/>
    <sheet name="COMER_INTxTIPOS" sheetId="8" r:id="rId11"/>
    <sheet name="COMER_EXTxTIPOS" sheetId="9" r:id="rId12"/>
    <sheet name="COMEX_UE_€" sheetId="11" r:id="rId13"/>
    <sheet name="COMEX_UE_Hl" sheetId="10" r:id="rId14"/>
    <sheet name="COMEX_TER" sheetId="12" r:id="rId15"/>
    <sheet name="VALOR_ECONOMICO_TOT" sheetId="3" r:id="rId16"/>
    <sheet name="EXISTENCIAS" sheetId="13" r:id="rId17"/>
  </sheets>
  <definedNames>
    <definedName name="_xlnm._FilterDatabase" localSheetId="11" hidden="1">COMER_EXTxTIPOS!$B$2:$M$49</definedName>
    <definedName name="_xlnm._FilterDatabase" localSheetId="3" hidden="1">datos!$A$1:$M$1090</definedName>
    <definedName name="_TOC_250010" localSheetId="5">SUPERFICIE_VITICULTORES!#REF!</definedName>
  </definedNames>
  <calcPr calcId="191029"/>
  <pivotCaches>
    <pivotCache cacheId="0" r:id="rId18"/>
    <pivotCache cacheId="1" r:id="rId1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12" l="1"/>
  <c r="D29" i="12"/>
  <c r="D28" i="12"/>
  <c r="D27" i="12"/>
  <c r="D26" i="12"/>
  <c r="D25" i="12"/>
  <c r="D24" i="12"/>
  <c r="D23" i="12"/>
  <c r="D22" i="12"/>
  <c r="D21" i="12"/>
  <c r="D20" i="12"/>
  <c r="D19" i="12"/>
  <c r="D18" i="12"/>
  <c r="D17" i="12"/>
  <c r="D16" i="12"/>
  <c r="D15" i="12"/>
  <c r="D14" i="12"/>
  <c r="D13" i="12"/>
  <c r="D12" i="12"/>
  <c r="D11" i="12"/>
  <c r="D10" i="12"/>
  <c r="D9" i="12"/>
  <c r="D31" i="12" s="1"/>
  <c r="D8" i="12"/>
  <c r="C30" i="12"/>
  <c r="C29" i="12"/>
  <c r="C28" i="12"/>
  <c r="C27" i="12"/>
  <c r="C26" i="12"/>
  <c r="C25" i="12"/>
  <c r="C24" i="12"/>
  <c r="C23" i="12"/>
  <c r="C22" i="12"/>
  <c r="C21" i="12"/>
  <c r="C20" i="12"/>
  <c r="C19" i="12"/>
  <c r="C18" i="12"/>
  <c r="C17" i="12"/>
  <c r="C16" i="12"/>
  <c r="C15" i="12"/>
  <c r="C14" i="12"/>
  <c r="C13" i="12"/>
  <c r="C12" i="12"/>
  <c r="C11" i="12"/>
  <c r="C10" i="12"/>
  <c r="C9" i="12"/>
  <c r="C8" i="12"/>
  <c r="M7" i="13"/>
  <c r="M8" i="13"/>
  <c r="M9" i="13"/>
  <c r="M10" i="13"/>
  <c r="M11" i="13"/>
  <c r="M12" i="13"/>
  <c r="M13" i="13"/>
  <c r="M14" i="13"/>
  <c r="M15" i="13"/>
  <c r="M16" i="13"/>
  <c r="M17" i="13"/>
  <c r="M18" i="13"/>
  <c r="M19" i="13"/>
  <c r="M20" i="13"/>
  <c r="M21" i="13"/>
  <c r="M22" i="13"/>
  <c r="M23" i="13"/>
  <c r="M24" i="13"/>
  <c r="M25" i="13"/>
  <c r="M26" i="13"/>
  <c r="M27" i="13"/>
  <c r="M28" i="13"/>
  <c r="M29" i="13"/>
  <c r="M30" i="13"/>
  <c r="M31" i="13"/>
  <c r="M32" i="13"/>
  <c r="M33" i="13"/>
  <c r="M34" i="13"/>
  <c r="M35" i="13"/>
  <c r="M36" i="13"/>
  <c r="M37" i="13"/>
  <c r="M38" i="13"/>
  <c r="M39" i="13"/>
  <c r="M40" i="13"/>
  <c r="M41" i="13"/>
  <c r="M42" i="13"/>
  <c r="M43" i="13"/>
  <c r="M44" i="13"/>
  <c r="M45" i="13"/>
  <c r="M46" i="13"/>
  <c r="M47" i="13"/>
  <c r="M48" i="13"/>
  <c r="M6" i="13"/>
  <c r="P31" i="12"/>
  <c r="O31" i="12"/>
  <c r="N31" i="12"/>
  <c r="M31" i="12"/>
  <c r="L31" i="12"/>
  <c r="K31" i="12"/>
  <c r="J31" i="12"/>
  <c r="I31" i="12"/>
  <c r="H31" i="12"/>
  <c r="G31" i="12"/>
  <c r="F31" i="12"/>
  <c r="E31" i="12"/>
  <c r="AC27" i="10"/>
  <c r="AC26" i="10"/>
  <c r="AC25" i="10"/>
  <c r="AC24" i="10"/>
  <c r="AC23" i="10"/>
  <c r="AC22" i="10"/>
  <c r="AC21" i="10"/>
  <c r="AC20" i="10"/>
  <c r="AC19" i="10"/>
  <c r="AC18" i="10"/>
  <c r="AC17" i="10"/>
  <c r="AC16" i="10"/>
  <c r="AC15" i="10"/>
  <c r="AC14" i="10"/>
  <c r="AC13" i="10"/>
  <c r="AC12" i="10"/>
  <c r="AC11" i="10"/>
  <c r="AC10" i="10"/>
  <c r="AC9" i="10"/>
  <c r="AC8" i="10"/>
  <c r="AC7" i="10"/>
  <c r="AC6" i="10"/>
  <c r="AC5" i="10"/>
  <c r="AC4" i="10"/>
  <c r="AC3" i="10"/>
  <c r="AC27" i="11"/>
  <c r="AC26" i="11"/>
  <c r="AC25" i="11"/>
  <c r="AC24" i="11"/>
  <c r="AC23" i="11"/>
  <c r="AC22" i="11"/>
  <c r="AC21" i="11"/>
  <c r="AC20" i="11"/>
  <c r="AC19" i="11"/>
  <c r="AC18" i="11"/>
  <c r="AC17" i="11"/>
  <c r="AC16" i="11"/>
  <c r="AC15" i="11"/>
  <c r="AC14" i="11"/>
  <c r="AC13" i="11"/>
  <c r="AC12" i="11"/>
  <c r="AC11" i="11"/>
  <c r="AC10" i="11"/>
  <c r="AC9" i="11"/>
  <c r="AC8" i="11"/>
  <c r="AC7" i="11"/>
  <c r="AC6" i="11"/>
  <c r="AC5" i="11"/>
  <c r="AC4" i="11"/>
  <c r="AC3" i="11"/>
  <c r="M7" i="9"/>
  <c r="M9" i="9"/>
  <c r="M10" i="9"/>
  <c r="M11" i="9"/>
  <c r="M12" i="9"/>
  <c r="M14" i="9"/>
  <c r="M15" i="9"/>
  <c r="M16" i="9"/>
  <c r="M17" i="9"/>
  <c r="M18" i="9"/>
  <c r="M19" i="9"/>
  <c r="M21" i="9"/>
  <c r="M22" i="9"/>
  <c r="M23" i="9"/>
  <c r="M24" i="9"/>
  <c r="M25" i="9"/>
  <c r="M26" i="9"/>
  <c r="M27" i="9"/>
  <c r="M28" i="9"/>
  <c r="M30" i="9"/>
  <c r="M31" i="9"/>
  <c r="M32" i="9"/>
  <c r="M33" i="9"/>
  <c r="M34" i="9"/>
  <c r="M35" i="9"/>
  <c r="M37" i="9"/>
  <c r="M38" i="9"/>
  <c r="M39" i="9"/>
  <c r="M40" i="9"/>
  <c r="M41" i="9"/>
  <c r="M42" i="9"/>
  <c r="M43" i="9"/>
  <c r="M44" i="9"/>
  <c r="M45" i="9"/>
  <c r="M46" i="9"/>
  <c r="M6" i="9"/>
  <c r="M46" i="7"/>
  <c r="M45" i="7"/>
  <c r="M44" i="7"/>
  <c r="M43" i="7"/>
  <c r="M42" i="7"/>
  <c r="M41" i="7"/>
  <c r="M40" i="7"/>
  <c r="M39" i="7"/>
  <c r="M38" i="7"/>
  <c r="M37" i="7"/>
  <c r="M36" i="7"/>
  <c r="M35" i="7"/>
  <c r="M34" i="7"/>
  <c r="M33" i="7"/>
  <c r="M32" i="7"/>
  <c r="M31" i="7"/>
  <c r="M30" i="7"/>
  <c r="M28" i="7"/>
  <c r="M27" i="7"/>
  <c r="M26" i="7"/>
  <c r="M25" i="7"/>
  <c r="M24" i="7"/>
  <c r="M23" i="7"/>
  <c r="M22" i="7"/>
  <c r="M21" i="7"/>
  <c r="M19" i="7"/>
  <c r="M18" i="7"/>
  <c r="M17" i="7"/>
  <c r="M16" i="7"/>
  <c r="M15" i="7"/>
  <c r="M14" i="7"/>
  <c r="M12" i="7"/>
  <c r="M11" i="7"/>
  <c r="M10" i="7"/>
  <c r="M9" i="7"/>
  <c r="M7" i="7"/>
  <c r="M6" i="7"/>
  <c r="G46" i="6"/>
  <c r="G45" i="6"/>
  <c r="G44" i="6"/>
  <c r="G43" i="6"/>
  <c r="G42" i="6"/>
  <c r="G40" i="6"/>
  <c r="G39" i="6"/>
  <c r="G38" i="6"/>
  <c r="G37" i="6"/>
  <c r="G35" i="6"/>
  <c r="G34" i="6"/>
  <c r="G33" i="6"/>
  <c r="G31" i="6"/>
  <c r="G30" i="6"/>
  <c r="G28" i="6"/>
  <c r="G27" i="6"/>
  <c r="G26" i="6"/>
  <c r="G25" i="6"/>
  <c r="G24" i="6"/>
  <c r="G23" i="6"/>
  <c r="G22" i="6"/>
  <c r="G21" i="6"/>
  <c r="G19" i="6"/>
  <c r="G18" i="6"/>
  <c r="G17" i="6"/>
  <c r="G16" i="6"/>
  <c r="G15" i="6"/>
  <c r="G14" i="6"/>
  <c r="G12" i="6"/>
  <c r="G11" i="6"/>
  <c r="G10" i="6"/>
  <c r="G9" i="6"/>
  <c r="G7" i="6"/>
  <c r="G6" i="6"/>
  <c r="L49" i="8"/>
  <c r="K49" i="8"/>
  <c r="J49" i="8"/>
  <c r="I49" i="8"/>
  <c r="H49" i="8"/>
  <c r="G49" i="8"/>
  <c r="F49" i="8"/>
  <c r="E49" i="8"/>
  <c r="D49" i="8"/>
  <c r="C49" i="8"/>
  <c r="M48" i="8"/>
  <c r="M47" i="8"/>
  <c r="M46" i="8"/>
  <c r="M45" i="8"/>
  <c r="M44" i="8"/>
  <c r="M43" i="8"/>
  <c r="M42" i="8"/>
  <c r="M41" i="8"/>
  <c r="M40" i="8"/>
  <c r="M39" i="8"/>
  <c r="M38" i="8"/>
  <c r="M37" i="8"/>
  <c r="M36" i="8"/>
  <c r="M35" i="8"/>
  <c r="M34" i="8"/>
  <c r="M33" i="8"/>
  <c r="M32" i="8"/>
  <c r="M31" i="8"/>
  <c r="M30" i="8"/>
  <c r="M29" i="8"/>
  <c r="M28" i="8"/>
  <c r="M27" i="8"/>
  <c r="M26" i="8"/>
  <c r="M25" i="8"/>
  <c r="M24" i="8"/>
  <c r="M23" i="8"/>
  <c r="M22" i="8"/>
  <c r="M21" i="8"/>
  <c r="M20" i="8"/>
  <c r="M19" i="8"/>
  <c r="M18" i="8"/>
  <c r="M17" i="8"/>
  <c r="M16" i="8"/>
  <c r="M15" i="8"/>
  <c r="M14" i="8"/>
  <c r="M13" i="8"/>
  <c r="M12" i="8"/>
  <c r="M11" i="8"/>
  <c r="M10" i="8"/>
  <c r="M9" i="8"/>
  <c r="M7" i="8"/>
  <c r="M6" i="8"/>
  <c r="C46" i="5"/>
  <c r="D46" i="5" s="1"/>
  <c r="C45" i="5"/>
  <c r="D45" i="5" s="1"/>
  <c r="C18" i="5"/>
  <c r="D18" i="5" s="1"/>
  <c r="C11" i="5"/>
  <c r="D11" i="5" s="1"/>
  <c r="C6" i="5"/>
  <c r="D6" i="5" s="1"/>
  <c r="E4" i="5"/>
  <c r="C31" i="12" l="1"/>
  <c r="M49" i="8"/>
  <c r="M49" i="13"/>
  <c r="L49" i="13"/>
  <c r="K49" i="13"/>
  <c r="J49" i="13"/>
  <c r="I49" i="13"/>
  <c r="H49" i="13"/>
  <c r="G49" i="13"/>
  <c r="F49" i="13"/>
  <c r="E49" i="13"/>
  <c r="D49" i="13"/>
  <c r="C49" i="13"/>
  <c r="G48" i="3" l="1"/>
  <c r="D48" i="3"/>
  <c r="F48" i="3"/>
  <c r="E48" i="3"/>
  <c r="C48" i="3"/>
  <c r="AC28" i="10"/>
  <c r="AB28" i="10"/>
  <c r="AA28" i="10"/>
  <c r="Z28" i="10"/>
  <c r="Y28" i="10"/>
  <c r="X28" i="10"/>
  <c r="W28" i="10"/>
  <c r="V28" i="10"/>
  <c r="U28" i="10"/>
  <c r="T28" i="10"/>
  <c r="S28" i="10"/>
  <c r="R28" i="10"/>
  <c r="Q28" i="10"/>
  <c r="P28" i="10"/>
  <c r="O28" i="10"/>
  <c r="N28" i="10"/>
  <c r="M28" i="10"/>
  <c r="L28" i="10"/>
  <c r="K28" i="10"/>
  <c r="J28" i="10"/>
  <c r="I28" i="10"/>
  <c r="H28" i="10"/>
  <c r="G28" i="10"/>
  <c r="F28" i="10"/>
  <c r="E28" i="10"/>
  <c r="D28" i="10"/>
  <c r="C28" i="10"/>
  <c r="B28" i="10"/>
  <c r="AC28" i="11"/>
  <c r="AB28" i="11"/>
  <c r="AA28" i="11"/>
  <c r="Z28" i="11"/>
  <c r="Y28" i="11"/>
  <c r="X28" i="11"/>
  <c r="W28" i="11"/>
  <c r="V28" i="11"/>
  <c r="U28" i="11"/>
  <c r="T28" i="11"/>
  <c r="S28" i="11"/>
  <c r="R28" i="11"/>
  <c r="Q28" i="11"/>
  <c r="P28" i="11"/>
  <c r="O28" i="11"/>
  <c r="N28" i="11"/>
  <c r="M28" i="11"/>
  <c r="L28" i="11"/>
  <c r="K28" i="11"/>
  <c r="J28" i="11"/>
  <c r="I28" i="11"/>
  <c r="H28" i="11"/>
  <c r="G28" i="11"/>
  <c r="F28" i="11"/>
  <c r="E28" i="11"/>
  <c r="D28" i="11"/>
  <c r="C28" i="11"/>
  <c r="B28" i="11"/>
  <c r="M49" i="9"/>
  <c r="L49" i="9"/>
  <c r="K49" i="9"/>
  <c r="J49" i="9"/>
  <c r="I49" i="9"/>
  <c r="H49" i="9"/>
  <c r="G49" i="9"/>
  <c r="F49" i="9"/>
  <c r="E49" i="9"/>
  <c r="D49" i="9"/>
  <c r="C49" i="9"/>
  <c r="M49" i="7"/>
  <c r="L49" i="7"/>
  <c r="K49" i="7"/>
  <c r="J49" i="7"/>
  <c r="I49" i="7"/>
  <c r="H49" i="7"/>
  <c r="G49" i="7"/>
  <c r="F49" i="7"/>
  <c r="E49" i="7"/>
  <c r="D49" i="7"/>
  <c r="C49" i="7"/>
  <c r="G49" i="6"/>
  <c r="H7" i="6" s="1"/>
  <c r="E49" i="6"/>
  <c r="F43" i="6" s="1"/>
  <c r="C49" i="6"/>
  <c r="D38" i="6" s="1"/>
  <c r="F21" i="6" l="1"/>
  <c r="D39" i="6"/>
  <c r="F44" i="6"/>
  <c r="H18" i="6"/>
  <c r="D28" i="6"/>
  <c r="F33" i="6"/>
  <c r="H41" i="6"/>
  <c r="F22" i="6"/>
  <c r="D30" i="6"/>
  <c r="H39" i="6"/>
  <c r="H13" i="6"/>
  <c r="D15" i="6"/>
  <c r="D27" i="6"/>
  <c r="H42" i="6"/>
  <c r="H30" i="6"/>
  <c r="D40" i="6"/>
  <c r="H29" i="6"/>
  <c r="H16" i="6"/>
  <c r="F11" i="6"/>
  <c r="D7" i="6"/>
  <c r="H11" i="6"/>
  <c r="H25" i="6"/>
  <c r="F23" i="6"/>
  <c r="H15" i="6"/>
  <c r="D43" i="6"/>
  <c r="F12" i="6"/>
  <c r="H38" i="6"/>
  <c r="H6" i="6"/>
  <c r="D21" i="6"/>
  <c r="F14" i="6"/>
  <c r="H12" i="6"/>
  <c r="D46" i="6"/>
  <c r="F39" i="6"/>
  <c r="D11" i="6"/>
  <c r="F16" i="6"/>
  <c r="H9" i="6"/>
  <c r="D41" i="6"/>
  <c r="F34" i="6"/>
  <c r="H28" i="6"/>
  <c r="D42" i="6"/>
  <c r="D31" i="6"/>
  <c r="F24" i="6"/>
  <c r="H26" i="6"/>
  <c r="D44" i="6"/>
  <c r="F25" i="6"/>
  <c r="H37" i="6"/>
  <c r="D9" i="6"/>
  <c r="D33" i="6"/>
  <c r="D45" i="6"/>
  <c r="F38" i="6"/>
  <c r="H36" i="6"/>
  <c r="D34" i="6"/>
  <c r="F27" i="6"/>
  <c r="H47" i="6"/>
  <c r="H23" i="6"/>
  <c r="D23" i="6"/>
  <c r="F40" i="6"/>
  <c r="H46" i="6"/>
  <c r="H22" i="6"/>
  <c r="D12" i="6"/>
  <c r="D24" i="6"/>
  <c r="F41" i="6"/>
  <c r="H45" i="6"/>
  <c r="H21" i="6"/>
  <c r="D25" i="6"/>
  <c r="D37" i="6"/>
  <c r="F6" i="6"/>
  <c r="F18" i="6"/>
  <c r="F30" i="6"/>
  <c r="F42" i="6"/>
  <c r="H44" i="6"/>
  <c r="H32" i="6"/>
  <c r="H20" i="6"/>
  <c r="H8" i="6"/>
  <c r="D6" i="6"/>
  <c r="D16" i="6"/>
  <c r="F9" i="6"/>
  <c r="F45" i="6"/>
  <c r="H17" i="6"/>
  <c r="D17" i="6"/>
  <c r="F10" i="6"/>
  <c r="F46" i="6"/>
  <c r="H40" i="6"/>
  <c r="D18" i="6"/>
  <c r="F35" i="6"/>
  <c r="H27" i="6"/>
  <c r="D19" i="6"/>
  <c r="H14" i="6"/>
  <c r="F37" i="6"/>
  <c r="F26" i="6"/>
  <c r="H48" i="6"/>
  <c r="H24" i="6"/>
  <c r="D10" i="6"/>
  <c r="D22" i="6"/>
  <c r="F15" i="6"/>
  <c r="H35" i="6"/>
  <c r="D35" i="6"/>
  <c r="F28" i="6"/>
  <c r="H34" i="6"/>
  <c r="H10" i="6"/>
  <c r="F17" i="6"/>
  <c r="H33" i="6"/>
  <c r="D14" i="6"/>
  <c r="D26" i="6"/>
  <c r="F7" i="6"/>
  <c r="F19" i="6"/>
  <c r="F31" i="6"/>
  <c r="H43" i="6"/>
  <c r="H31" i="6"/>
  <c r="H19" i="6"/>
  <c r="F49" i="6" l="1"/>
  <c r="D49" i="6"/>
  <c r="H49" i="6"/>
  <c r="D47" i="5" l="1"/>
  <c r="C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6" i="5"/>
  <c r="E5" i="5"/>
  <c r="E7" i="5"/>
  <c r="E47" i="4"/>
  <c r="D47" i="4"/>
  <c r="C47" i="4"/>
  <c r="E47" i="5" l="1"/>
  <c r="F47" i="1"/>
  <c r="E47" i="1"/>
  <c r="D47" i="1"/>
  <c r="C47" i="1"/>
</calcChain>
</file>

<file path=xl/sharedStrings.xml><?xml version="1.0" encoding="utf-8"?>
<sst xmlns="http://schemas.openxmlformats.org/spreadsheetml/2006/main" count="15174" uniqueCount="474">
  <si>
    <t>IGPs</t>
  </si>
  <si>
    <t>Superficie no inscrita en DOP (ha)</t>
  </si>
  <si>
    <t>Superficie también inscrita en DOP (ha)</t>
  </si>
  <si>
    <t>Superficie apta al final de campaña (ha)</t>
  </si>
  <si>
    <t>Número de viticultores</t>
  </si>
  <si>
    <t>SUPERFICIE APTA Y NÚMERO DE VITICULTORES</t>
  </si>
  <si>
    <t>IG</t>
  </si>
  <si>
    <t>IGP 3 Riberas</t>
  </si>
  <si>
    <t>IGP Altiplano de Sierra Nevada</t>
  </si>
  <si>
    <t>IGP Barbanza e Iria</t>
  </si>
  <si>
    <t>IGP Betanzos</t>
  </si>
  <si>
    <t>IGP Cádiz</t>
  </si>
  <si>
    <t>IGP Castelló</t>
  </si>
  <si>
    <t>IGP Castilla</t>
  </si>
  <si>
    <t>IGP Castilla y León</t>
  </si>
  <si>
    <t>IGP Córdoba</t>
  </si>
  <si>
    <t>IGP Costa de Cantabria</t>
  </si>
  <si>
    <t>IGP Cumbres del Guadalfeo</t>
  </si>
  <si>
    <t>IGP Extremadura</t>
  </si>
  <si>
    <t>IGP Formentera</t>
  </si>
  <si>
    <t>IGP Ibiza / Eivissa</t>
  </si>
  <si>
    <t>IGP Illes Balears</t>
  </si>
  <si>
    <t>IGP Isla de Menorca / Illa de Menorca</t>
  </si>
  <si>
    <t>IGP Laderas del Genil</t>
  </si>
  <si>
    <t>IGP Laujar-Alpujarra</t>
  </si>
  <si>
    <t>IGP Liébana</t>
  </si>
  <si>
    <t>IGP Mallorca</t>
  </si>
  <si>
    <t>IGP Murcia</t>
  </si>
  <si>
    <t>IGP Ribeiras do Morrazo</t>
  </si>
  <si>
    <t>IGP Ribera del Andarax</t>
  </si>
  <si>
    <t>IGP Ribera del Queiles</t>
  </si>
  <si>
    <t>IGP Serra de Tramuntana-Costa Nord</t>
  </si>
  <si>
    <t>IGP Sierra Norte de Sevilla</t>
  </si>
  <si>
    <t>IGP Sierra Sur de Jaén</t>
  </si>
  <si>
    <t>IGP Terras do Navia</t>
  </si>
  <si>
    <t>IGP Torreperogil</t>
  </si>
  <si>
    <t>IGP Valle del Cinca</t>
  </si>
  <si>
    <t>IGP Valle del Miño-Ourense / Val do Miño-Ourense</t>
  </si>
  <si>
    <t>IGP Valles de Sadacia</t>
  </si>
  <si>
    <t>TOTAL</t>
  </si>
  <si>
    <t>-</t>
  </si>
  <si>
    <r>
      <t>IGP Villaviciosa de Córdoba</t>
    </r>
    <r>
      <rPr>
        <b/>
        <vertAlign val="superscript"/>
        <sz val="11"/>
        <color rgb="FF000000"/>
        <rFont val="Calibri"/>
        <family val="2"/>
      </rPr>
      <t xml:space="preserve"> (1)</t>
    </r>
  </si>
  <si>
    <r>
      <t xml:space="preserve">IGP Norte de Almería </t>
    </r>
    <r>
      <rPr>
        <b/>
        <vertAlign val="superscript"/>
        <sz val="11"/>
        <color rgb="FF000000"/>
        <rFont val="Calibri"/>
        <family val="2"/>
      </rPr>
      <t>(1)</t>
    </r>
  </si>
  <si>
    <r>
      <t xml:space="preserve">IGP Los Palacios </t>
    </r>
    <r>
      <rPr>
        <b/>
        <vertAlign val="superscript"/>
        <sz val="11"/>
        <color rgb="FF000000"/>
        <rFont val="Calibri"/>
        <family val="2"/>
      </rPr>
      <t>(1)</t>
    </r>
  </si>
  <si>
    <r>
      <t>IGP Campo de Cartagena</t>
    </r>
    <r>
      <rPr>
        <b/>
        <vertAlign val="superscript"/>
        <sz val="11"/>
        <color rgb="FF000000"/>
        <rFont val="Calibri"/>
        <family val="2"/>
      </rPr>
      <t xml:space="preserve"> (1)</t>
    </r>
  </si>
  <si>
    <r>
      <t>IGP Bailén</t>
    </r>
    <r>
      <rPr>
        <b/>
        <vertAlign val="superscript"/>
        <sz val="11"/>
        <color rgb="FF000000"/>
        <rFont val="Calibri"/>
        <family val="2"/>
      </rPr>
      <t xml:space="preserve"> (1)</t>
    </r>
  </si>
  <si>
    <r>
      <rPr>
        <b/>
        <vertAlign val="superscript"/>
        <sz val="9"/>
        <color theme="1"/>
        <rFont val="Calibri"/>
        <family val="2"/>
        <scheme val="minor"/>
      </rPr>
      <t xml:space="preserve">(2) </t>
    </r>
    <r>
      <rPr>
        <sz val="9"/>
        <color theme="1"/>
        <rFont val="Calibri"/>
        <family val="2"/>
        <scheme val="minor"/>
      </rPr>
      <t>Datos de 2023. No se disponen de datos de 2024</t>
    </r>
  </si>
  <si>
    <r>
      <rPr>
        <b/>
        <vertAlign val="superscript"/>
        <sz val="9"/>
        <color theme="1"/>
        <rFont val="Calibri"/>
        <family val="2"/>
        <scheme val="minor"/>
      </rPr>
      <t xml:space="preserve">(1) </t>
    </r>
    <r>
      <rPr>
        <sz val="9"/>
        <color theme="1"/>
        <rFont val="Calibri"/>
        <family val="2"/>
        <scheme val="minor"/>
      </rPr>
      <t>Sin datos en esta campaña.</t>
    </r>
  </si>
  <si>
    <r>
      <rPr>
        <b/>
        <vertAlign val="superscript"/>
        <sz val="9"/>
        <color theme="1"/>
        <rFont val="Calibri"/>
        <family val="2"/>
        <scheme val="minor"/>
      </rPr>
      <t xml:space="preserve">(3) </t>
    </r>
    <r>
      <rPr>
        <sz val="9"/>
        <color theme="1"/>
        <rFont val="Calibri"/>
        <family val="2"/>
        <scheme val="minor"/>
      </rPr>
      <t>Sin datos en campañas 2022/23 y 2023/24.</t>
    </r>
  </si>
  <si>
    <t>No Embote- lladoras</t>
  </si>
  <si>
    <t>Embote- lladoras</t>
  </si>
  <si>
    <t>Total</t>
  </si>
  <si>
    <t>BODEGAS</t>
  </si>
  <si>
    <t>DOPs</t>
  </si>
  <si>
    <t>2023/24</t>
  </si>
  <si>
    <t>PRODUCCION OBTENIDA DE VINO CALIFICADO (Hl)</t>
  </si>
  <si>
    <t>% VARIACIÓN</t>
  </si>
  <si>
    <t>HL</t>
  </si>
  <si>
    <t>% s/total</t>
  </si>
  <si>
    <t>COMERCIO TOTAL</t>
  </si>
  <si>
    <r>
      <rPr>
        <b/>
        <vertAlign val="superscript"/>
        <sz val="9"/>
        <color theme="1"/>
        <rFont val="Calibri"/>
        <family val="2"/>
        <scheme val="minor"/>
      </rPr>
      <t xml:space="preserve">(4) </t>
    </r>
    <r>
      <rPr>
        <sz val="9"/>
        <color theme="1"/>
        <rFont val="Calibri"/>
        <family val="2"/>
        <scheme val="minor"/>
      </rPr>
      <t>Sin datos. Registro en UE el año 2024.</t>
    </r>
  </si>
  <si>
    <t>COMERCIALIZACIÓN TOTAL POR TIPOS DE VINO (Hl)</t>
  </si>
  <si>
    <t>DOP</t>
  </si>
  <si>
    <t>TIPOS DE VINO (Hl)</t>
  </si>
  <si>
    <t>Blancos</t>
  </si>
  <si>
    <t>Rosados</t>
  </si>
  <si>
    <t>Tintos</t>
  </si>
  <si>
    <t>Vinos de licor</t>
  </si>
  <si>
    <t>Vinos espumosos</t>
  </si>
  <si>
    <t>Vinos de aguja</t>
  </si>
  <si>
    <t>Otros productos vitícolas</t>
  </si>
  <si>
    <t>Tintos y rosados</t>
  </si>
  <si>
    <t>COMERCIALIZACIÓN INTERIOR POR TIPOS DE VINO (Hl)</t>
  </si>
  <si>
    <t>COMERCIALIZACIÓN EXTERIOR POR TIPOS DE VINO (Hl)</t>
  </si>
  <si>
    <t>COMERCIALIZACIÓN EXTERIOR POR PAÍSES DE LA UNIÓN EUROPEA (€)</t>
  </si>
  <si>
    <t>Alemania</t>
  </si>
  <si>
    <t>Austria</t>
  </si>
  <si>
    <t>Bélgica</t>
  </si>
  <si>
    <t>Bulgaria</t>
  </si>
  <si>
    <t>Checa, República</t>
  </si>
  <si>
    <t>Chipre</t>
  </si>
  <si>
    <t>Croacia</t>
  </si>
  <si>
    <t>Dinamarca</t>
  </si>
  <si>
    <t>Eslovaquia, Republica</t>
  </si>
  <si>
    <t>Eslovenia</t>
  </si>
  <si>
    <t>Estonia</t>
  </si>
  <si>
    <t>Finlandia</t>
  </si>
  <si>
    <t>Francia</t>
  </si>
  <si>
    <t>Grecia</t>
  </si>
  <si>
    <t>Hungria</t>
  </si>
  <si>
    <t>Irlanda</t>
  </si>
  <si>
    <t>Italia</t>
  </si>
  <si>
    <t>Letonia</t>
  </si>
  <si>
    <t>Lituania</t>
  </si>
  <si>
    <t>Luxem-
burgo</t>
  </si>
  <si>
    <t>Malta</t>
  </si>
  <si>
    <t>Paises Bajos</t>
  </si>
  <si>
    <t>Polonia</t>
  </si>
  <si>
    <t>Portugal</t>
  </si>
  <si>
    <t>Rumania</t>
  </si>
  <si>
    <t>Suecia</t>
  </si>
  <si>
    <t>UE 
(sin especificar)</t>
  </si>
  <si>
    <t>TOTAL UE</t>
  </si>
  <si>
    <r>
      <t xml:space="preserve">IGP Desierto de Almería  </t>
    </r>
    <r>
      <rPr>
        <b/>
        <vertAlign val="superscript"/>
        <sz val="11"/>
        <color rgb="FF000000"/>
        <rFont val="Calibri"/>
        <family val="2"/>
      </rPr>
      <t>(1)</t>
    </r>
  </si>
  <si>
    <t>COMERCIALIZACIÓN EXTERIOR POR PAÍSES DE LA UNIÓN EUROPEA (Hl)</t>
  </si>
  <si>
    <t>Paises 
Bajos</t>
  </si>
  <si>
    <t>VALOR ECONÓMICO ESTIMADO DEL MERCADO INTERIOR Y EXTERIOR (€)</t>
  </si>
  <si>
    <t>MERCADO NACIONAL (€)</t>
  </si>
  <si>
    <t>COMERCIO EXTERIOR</t>
  </si>
  <si>
    <t>COMERCIO TOTAL (€)</t>
  </si>
  <si>
    <t>TOTAL COMERCIO EXTERIOR (€)</t>
  </si>
  <si>
    <t>EMBOTELLADO (€)</t>
  </si>
  <si>
    <t>A GRANEL (€)</t>
  </si>
  <si>
    <t>COMERCIO EXTERIOR DE VINOS CON INDICACIÓN GEOGRÁFICA PROTEGIDA EN TERCEROS PAÍSES</t>
  </si>
  <si>
    <r>
      <rPr>
        <b/>
        <sz val="9"/>
        <color theme="1"/>
        <rFont val="Calibri"/>
        <family val="2"/>
        <scheme val="minor"/>
      </rPr>
      <t xml:space="preserve">Fuente: </t>
    </r>
    <r>
      <rPr>
        <sz val="9"/>
        <color theme="1"/>
        <rFont val="Calibri"/>
        <family val="2"/>
        <scheme val="minor"/>
      </rPr>
      <t>Subdirección General de Control de la Calidad Alimentaria (</t>
    </r>
    <r>
      <rPr>
        <b/>
        <sz val="9"/>
        <color theme="1"/>
        <rFont val="Calibri"/>
        <family val="2"/>
        <scheme val="minor"/>
      </rPr>
      <t>SGCCALA</t>
    </r>
    <r>
      <rPr>
        <sz val="9"/>
        <color theme="1"/>
        <rFont val="Calibri"/>
        <family val="2"/>
        <scheme val="minor"/>
      </rPr>
      <t>) del Ministerio de Agricultura, Pesca y Alimentación (MAPA), de los datos recopilados de Consejos Reguladores u otros órganos de gestión de dichas figuras de calidad diferenciada, recabados por las autoridades competentes de las Comunidades Autónomas y, en caso de figuras supraautonómicas, de la propia SGCCALA.</t>
    </r>
  </si>
  <si>
    <t xml:space="preserve">DOPs / AREAS </t>
  </si>
  <si>
    <t>Total del valor 
en €</t>
  </si>
  <si>
    <t>Africa</t>
  </si>
  <si>
    <t>América</t>
  </si>
  <si>
    <t>Asia</t>
  </si>
  <si>
    <t>Europa</t>
  </si>
  <si>
    <t>Oceanía</t>
  </si>
  <si>
    <t>Euros</t>
  </si>
  <si>
    <t>Total general</t>
  </si>
  <si>
    <t>EXISTENCIAS EN BODEGA POR TIPOS DE VINO (Hl) A FINAL DE CAMPAÑA 2023/2024</t>
  </si>
  <si>
    <t>CCAA</t>
  </si>
  <si>
    <t>Andalucía</t>
  </si>
  <si>
    <t>VT: “Vino de la Tierra”</t>
  </si>
  <si>
    <t>IGP Bailén</t>
  </si>
  <si>
    <t>IGP Desierto de Almería</t>
  </si>
  <si>
    <t>IGP Los Palacios</t>
  </si>
  <si>
    <t>IGP Norte de Almería</t>
  </si>
  <si>
    <t>IGP Sierras de Las Estancias y Los Filabres</t>
  </si>
  <si>
    <t>IGP Villaviciosa de Córdoba</t>
  </si>
  <si>
    <t>Aragón</t>
  </si>
  <si>
    <t>IGP Bajo Aragón</t>
  </si>
  <si>
    <t>IGP Ribera del Gállego - Cinco Villas</t>
  </si>
  <si>
    <t>IGP Ribera del Jiloca</t>
  </si>
  <si>
    <t>IGP Valdejalón</t>
  </si>
  <si>
    <t>Baleares</t>
  </si>
  <si>
    <t>Cantabria</t>
  </si>
  <si>
    <t>Castilla y León</t>
  </si>
  <si>
    <t>Castilla-La Mancha</t>
  </si>
  <si>
    <t>Extremadura</t>
  </si>
  <si>
    <t>Galicia</t>
  </si>
  <si>
    <t>La Rioja</t>
  </si>
  <si>
    <t>Murcia</t>
  </si>
  <si>
    <t>IGP Campo de Cartagena</t>
  </si>
  <si>
    <t>Navarra</t>
  </si>
  <si>
    <t>Supraautonómico</t>
  </si>
  <si>
    <t>Valencia</t>
  </si>
  <si>
    <t>FECHA DE REGISTRO</t>
  </si>
  <si>
    <t>TIPO</t>
  </si>
  <si>
    <t>IGP</t>
  </si>
  <si>
    <r>
      <t>IGP Ribera del Jiloca</t>
    </r>
    <r>
      <rPr>
        <b/>
        <vertAlign val="superscript"/>
        <sz val="11"/>
        <color rgb="FF000000"/>
        <rFont val="Calibri"/>
        <family val="2"/>
      </rPr>
      <t xml:space="preserve"> (1)</t>
    </r>
  </si>
  <si>
    <t>IGP Valles de Sadacia (1)</t>
  </si>
  <si>
    <t>IGP Bailén (1)</t>
  </si>
  <si>
    <t>IGP Campo de Cartagena (1)</t>
  </si>
  <si>
    <t>IGP Desierto de Almería  (1)</t>
  </si>
  <si>
    <t>IGP Los Palacios (1)</t>
  </si>
  <si>
    <t>IGP Norte de Almería (1)</t>
  </si>
  <si>
    <t>IGP Ribera del Jiloca (1)</t>
  </si>
  <si>
    <t>IGP Villaviciosa de Córdoba (1)</t>
  </si>
  <si>
    <t>2024/25</t>
  </si>
  <si>
    <t>COMERCIALIZACIÓN INTERIOR 2024/2025</t>
  </si>
  <si>
    <t>COMERCIALIZACIÓN EXTERIOR 2024/2025</t>
  </si>
  <si>
    <t>(1) Sin datos en esta campaña.</t>
  </si>
  <si>
    <t>Luxemburgo</t>
  </si>
  <si>
    <t>CAMPAÑA 2024/25</t>
  </si>
  <si>
    <t>Resto de zonas</t>
  </si>
  <si>
    <t>Blanco</t>
  </si>
  <si>
    <t>Rosado</t>
  </si>
  <si>
    <t>Tinto</t>
  </si>
  <si>
    <t>UE_TER_TEXTO</t>
  </si>
  <si>
    <t>AREA</t>
  </si>
  <si>
    <t>CONTINENTE</t>
  </si>
  <si>
    <t>PAIS</t>
  </si>
  <si>
    <t>ZONA_REPORT_unica</t>
  </si>
  <si>
    <t>ZONA_PAIS</t>
  </si>
  <si>
    <t>SUBCLASE</t>
  </si>
  <si>
    <t>SUBPRODUCTO</t>
  </si>
  <si>
    <t>Total_Terceros_€</t>
  </si>
  <si>
    <t>Total_KG_LT</t>
  </si>
  <si>
    <t>CONTINENTE_ORDENADO</t>
  </si>
  <si>
    <t>2. Terceros países</t>
  </si>
  <si>
    <t>Europa no UE</t>
  </si>
  <si>
    <t>Andorra</t>
  </si>
  <si>
    <t>Europa no UE Andorra</t>
  </si>
  <si>
    <t>2. Europa no UE</t>
  </si>
  <si>
    <t>Bielorusia</t>
  </si>
  <si>
    <t>Europa no UE Bielorusia</t>
  </si>
  <si>
    <t>Gibraltar</t>
  </si>
  <si>
    <t>Europa no UE Gibraltar</t>
  </si>
  <si>
    <t>Estado Ciudad Vaticano</t>
  </si>
  <si>
    <t>Europa no UE Estado Ciudad Vaticano</t>
  </si>
  <si>
    <t>Islandia</t>
  </si>
  <si>
    <t>Europa no UE Islandia</t>
  </si>
  <si>
    <t>Montenegro</t>
  </si>
  <si>
    <t>Europa no UE Montenegro</t>
  </si>
  <si>
    <t>Noruega</t>
  </si>
  <si>
    <t>Europa no UE Noruega</t>
  </si>
  <si>
    <t>Aguja blanco</t>
  </si>
  <si>
    <t>Rusia</t>
  </si>
  <si>
    <t>Europa no UE Rusia</t>
  </si>
  <si>
    <t>Serbia</t>
  </si>
  <si>
    <t>Europa no UE Serbia</t>
  </si>
  <si>
    <t>Suiza</t>
  </si>
  <si>
    <t>Europa no UE Suiza</t>
  </si>
  <si>
    <t>Espumoso blanco</t>
  </si>
  <si>
    <t>Ucrania</t>
  </si>
  <si>
    <t>Europa no UE Ucrania</t>
  </si>
  <si>
    <t>Macedonia</t>
  </si>
  <si>
    <t>Europa no UE Macedonia</t>
  </si>
  <si>
    <t>Reino Unido</t>
  </si>
  <si>
    <t>Europa no UE Reino Unido</t>
  </si>
  <si>
    <t>Espumoso tinto/rosado</t>
  </si>
  <si>
    <t>Isla de Man</t>
  </si>
  <si>
    <t>Europa no UE Isla de Man</t>
  </si>
  <si>
    <t>- Resto de Europa no U.E.</t>
  </si>
  <si>
    <t>Europa no UE - Resto de Europa no U.E.</t>
  </si>
  <si>
    <t>1. Unión Europea</t>
  </si>
  <si>
    <t>Unión Europea</t>
  </si>
  <si>
    <t>Unión Europea Austria</t>
  </si>
  <si>
    <t>Unión Europea Bélgica</t>
  </si>
  <si>
    <t>Aguja tinto/rosado</t>
  </si>
  <si>
    <t>Unión Europea Bulgaria</t>
  </si>
  <si>
    <t>Unión Europea Croacia</t>
  </si>
  <si>
    <t>Unión Europea Chipre</t>
  </si>
  <si>
    <t>Unión Europea Checa, República</t>
  </si>
  <si>
    <t>Unión Europea Dinamarca</t>
  </si>
  <si>
    <t>Unión Europea Estonia</t>
  </si>
  <si>
    <t>Unión Europea Finlandia</t>
  </si>
  <si>
    <t>Unión Europea Francia</t>
  </si>
  <si>
    <t>Unión Europea Alemania</t>
  </si>
  <si>
    <t>Unión Europea Grecia</t>
  </si>
  <si>
    <t>Unión Europea Hungria</t>
  </si>
  <si>
    <t>Unión Europea Irlanda</t>
  </si>
  <si>
    <t>Unión Europea Italia</t>
  </si>
  <si>
    <t>Unión Europea Letonia</t>
  </si>
  <si>
    <t>Unión Europea Lituania</t>
  </si>
  <si>
    <t>Unión Europea Luxemburgo</t>
  </si>
  <si>
    <t>Unión Europea Malta</t>
  </si>
  <si>
    <t>Unión Europea Paises Bajos</t>
  </si>
  <si>
    <t>Unión Europea Polonia</t>
  </si>
  <si>
    <t>Unión Europea Portugal</t>
  </si>
  <si>
    <t>Unión Europea Rumania</t>
  </si>
  <si>
    <t>Unión Europea Eslovaquia, Republica</t>
  </si>
  <si>
    <t>Unión Europea Eslovenia</t>
  </si>
  <si>
    <t>Unión Europea Suecia</t>
  </si>
  <si>
    <t>- UE (sin especificar)</t>
  </si>
  <si>
    <t>Unión Europea - UE (sin especificar)</t>
  </si>
  <si>
    <t>Angola</t>
  </si>
  <si>
    <t>África</t>
  </si>
  <si>
    <t>África Angola</t>
  </si>
  <si>
    <t>3. Africa</t>
  </si>
  <si>
    <t>Republica Centroafricana</t>
  </si>
  <si>
    <t>África Republica Centroafricana</t>
  </si>
  <si>
    <t>Congo, Rep democratica del</t>
  </si>
  <si>
    <t>África Congo, Rep democratica del</t>
  </si>
  <si>
    <t>Guinea Ecuatorial</t>
  </si>
  <si>
    <t>África Guinea Ecuatorial</t>
  </si>
  <si>
    <t>Gambia</t>
  </si>
  <si>
    <t>África Gambia</t>
  </si>
  <si>
    <t>Ghana</t>
  </si>
  <si>
    <t>África Ghana</t>
  </si>
  <si>
    <t>Guinea</t>
  </si>
  <si>
    <t>África Guinea</t>
  </si>
  <si>
    <t>Costa de Marfil</t>
  </si>
  <si>
    <t>África Costa de Marfil</t>
  </si>
  <si>
    <t>Kenya</t>
  </si>
  <si>
    <t>África Kenya</t>
  </si>
  <si>
    <t>Liberia</t>
  </si>
  <si>
    <t>África Liberia</t>
  </si>
  <si>
    <t>Mauricio</t>
  </si>
  <si>
    <t>África Mauricio</t>
  </si>
  <si>
    <t>Marruecos</t>
  </si>
  <si>
    <t>África Marruecos</t>
  </si>
  <si>
    <t>Nigeria</t>
  </si>
  <si>
    <t>África Nigeria</t>
  </si>
  <si>
    <t>Reunion</t>
  </si>
  <si>
    <t>África Reunion</t>
  </si>
  <si>
    <t>Sierra leona</t>
  </si>
  <si>
    <t>África Sierra leona</t>
  </si>
  <si>
    <t>Sudafrica</t>
  </si>
  <si>
    <t>África Sudafrica</t>
  </si>
  <si>
    <t>Togo</t>
  </si>
  <si>
    <t>África Togo</t>
  </si>
  <si>
    <t>Uganda</t>
  </si>
  <si>
    <t>África Uganda</t>
  </si>
  <si>
    <t>Burkina Faso</t>
  </si>
  <si>
    <t>África Burkina Faso</t>
  </si>
  <si>
    <t>Armenia</t>
  </si>
  <si>
    <t>Asia Armenia</t>
  </si>
  <si>
    <t>6. Asia</t>
  </si>
  <si>
    <t>Camboya</t>
  </si>
  <si>
    <t>Asia Camboya</t>
  </si>
  <si>
    <t>Sri Lanka</t>
  </si>
  <si>
    <t>Asia Sri Lanka</t>
  </si>
  <si>
    <t>China</t>
  </si>
  <si>
    <t>Asia China</t>
  </si>
  <si>
    <t>Taiwan</t>
  </si>
  <si>
    <t>Asia Taiwan</t>
  </si>
  <si>
    <t>Georgia</t>
  </si>
  <si>
    <t>Asia Georgia</t>
  </si>
  <si>
    <t>Hong Kong</t>
  </si>
  <si>
    <t>Asia Hong Kong</t>
  </si>
  <si>
    <t>Indonesia</t>
  </si>
  <si>
    <t>Asia Indonesia</t>
  </si>
  <si>
    <t>Israel</t>
  </si>
  <si>
    <t>Asia Israel</t>
  </si>
  <si>
    <t>Japón</t>
  </si>
  <si>
    <t>Asia Japón</t>
  </si>
  <si>
    <t>Kazajistan</t>
  </si>
  <si>
    <t>Asia Kazajistan</t>
  </si>
  <si>
    <t>Jordania</t>
  </si>
  <si>
    <t>Asia Jordania</t>
  </si>
  <si>
    <t>Corea, Rep.Pop.Dem.de</t>
  </si>
  <si>
    <t>Asia Corea, Rep.Pop.Dem.de</t>
  </si>
  <si>
    <t>Corea, Republica de</t>
  </si>
  <si>
    <t>Asia Corea, Republica de</t>
  </si>
  <si>
    <t>Kirguizistan</t>
  </si>
  <si>
    <t>Asia Kirguizistan</t>
  </si>
  <si>
    <t>Laos, Rep.Pop.Dem.de</t>
  </si>
  <si>
    <t>Asia Laos, Rep.Pop.Dem.de</t>
  </si>
  <si>
    <t>Macao</t>
  </si>
  <si>
    <t>Asia Macao</t>
  </si>
  <si>
    <t>Malasia</t>
  </si>
  <si>
    <t>Asia Malasia</t>
  </si>
  <si>
    <t>Maldivas</t>
  </si>
  <si>
    <t>Asia Maldivas</t>
  </si>
  <si>
    <t>Mongolia</t>
  </si>
  <si>
    <t>Asia Mongolia</t>
  </si>
  <si>
    <t>Filipinas</t>
  </si>
  <si>
    <t>Asia Filipinas</t>
  </si>
  <si>
    <t>Arabia Saudita</t>
  </si>
  <si>
    <t>Asia Arabia Saudita</t>
  </si>
  <si>
    <t>Singapur</t>
  </si>
  <si>
    <t>Asia Singapur</t>
  </si>
  <si>
    <t>Viet Nam</t>
  </si>
  <si>
    <t>Asia Viet Nam</t>
  </si>
  <si>
    <t>Tailandia</t>
  </si>
  <si>
    <t>Asia Tailandia</t>
  </si>
  <si>
    <t>Emiratos Arabes Unidos</t>
  </si>
  <si>
    <t>Asia Emiratos Arabes Unidos</t>
  </si>
  <si>
    <t>Turquia</t>
  </si>
  <si>
    <t>Asia Turquia</t>
  </si>
  <si>
    <t>- Resto Asia</t>
  </si>
  <si>
    <t>Asia - Resto Asia</t>
  </si>
  <si>
    <t>Australia</t>
  </si>
  <si>
    <t>Oceanía Australia</t>
  </si>
  <si>
    <t>7. Oceanía</t>
  </si>
  <si>
    <t>Nueva Caledonia</t>
  </si>
  <si>
    <t>Oceanía Nueva Caledonia</t>
  </si>
  <si>
    <t>Nueva Zelanda</t>
  </si>
  <si>
    <t>Oceanía Nueva Zelanda</t>
  </si>
  <si>
    <t>América N</t>
  </si>
  <si>
    <t>Antigua y Barbuda</t>
  </si>
  <si>
    <t>América Norte</t>
  </si>
  <si>
    <t>América Norte Antigua y Barbuda</t>
  </si>
  <si>
    <t>4. América N</t>
  </si>
  <si>
    <t>Bermudas</t>
  </si>
  <si>
    <t>América Norte Bermudas</t>
  </si>
  <si>
    <t>Canada</t>
  </si>
  <si>
    <t>América Norte Canada</t>
  </si>
  <si>
    <t>Islas Caiman</t>
  </si>
  <si>
    <t>América Norte Islas Caiman</t>
  </si>
  <si>
    <t>Costa Rica</t>
  </si>
  <si>
    <t>América Norte Costa Rica</t>
  </si>
  <si>
    <t>Cuba</t>
  </si>
  <si>
    <t>América Norte Cuba</t>
  </si>
  <si>
    <t>Republica Dominicana</t>
  </si>
  <si>
    <t>América Norte Republica Dominicana</t>
  </si>
  <si>
    <t>El Salvador</t>
  </si>
  <si>
    <t>América Norte El Salvador</t>
  </si>
  <si>
    <t>Granada</t>
  </si>
  <si>
    <t>América Norte Granada</t>
  </si>
  <si>
    <t>Guatemala</t>
  </si>
  <si>
    <t>América Norte Guatemala</t>
  </si>
  <si>
    <t>Honduras</t>
  </si>
  <si>
    <t>América Norte Honduras</t>
  </si>
  <si>
    <t>Mexico</t>
  </si>
  <si>
    <t>América Norte Mexico</t>
  </si>
  <si>
    <t>Antillas Neerlandesas</t>
  </si>
  <si>
    <t>América Norte Antillas Neerlandesas</t>
  </si>
  <si>
    <t>Aruba</t>
  </si>
  <si>
    <t>América Norte Aruba</t>
  </si>
  <si>
    <t>Nicaragua</t>
  </si>
  <si>
    <t>América Norte Nicaragua</t>
  </si>
  <si>
    <t>Panama</t>
  </si>
  <si>
    <t>América Norte Panama</t>
  </si>
  <si>
    <t>Puerto Rico</t>
  </si>
  <si>
    <t>América Norte Puerto Rico</t>
  </si>
  <si>
    <t>San Cristobal y Nieves</t>
  </si>
  <si>
    <t>América Norte San Cristobal y Nieves</t>
  </si>
  <si>
    <t>Trinidad y Tobago</t>
  </si>
  <si>
    <t>América Norte Trinidad y Tobago</t>
  </si>
  <si>
    <t>Estados Unidos America</t>
  </si>
  <si>
    <t>América Norte Estados Unidos America</t>
  </si>
  <si>
    <t>- Resto América</t>
  </si>
  <si>
    <t>América Norte - Resto América</t>
  </si>
  <si>
    <t>América S</t>
  </si>
  <si>
    <t>Argentina</t>
  </si>
  <si>
    <t>América Sur</t>
  </si>
  <si>
    <t>América Sur Argentina</t>
  </si>
  <si>
    <t>5. América S</t>
  </si>
  <si>
    <t>Bolivia</t>
  </si>
  <si>
    <t>América Sur Bolivia</t>
  </si>
  <si>
    <t>Brasil</t>
  </si>
  <si>
    <t>América Sur Brasil</t>
  </si>
  <si>
    <t>Chile</t>
  </si>
  <si>
    <t>América Sur Chile</t>
  </si>
  <si>
    <t>Colombia</t>
  </si>
  <si>
    <t>América Sur Colombia</t>
  </si>
  <si>
    <t>Ecuador</t>
  </si>
  <si>
    <t>América Sur Ecuador</t>
  </si>
  <si>
    <t>Curaçao</t>
  </si>
  <si>
    <t>América Sur Curaçao</t>
  </si>
  <si>
    <t>Paraguay</t>
  </si>
  <si>
    <t>América Sur Paraguay</t>
  </si>
  <si>
    <t>Peru</t>
  </si>
  <si>
    <t>América Sur Peru</t>
  </si>
  <si>
    <t>Uruguay</t>
  </si>
  <si>
    <t>América Sur Uruguay</t>
  </si>
  <si>
    <t>Venezuela</t>
  </si>
  <si>
    <t>América Sur Venezuela</t>
  </si>
  <si>
    <t>No asignado</t>
  </si>
  <si>
    <t>Almacenes y provisiones. Extra-UE</t>
  </si>
  <si>
    <t>No asignado Almacenes y provisiones. Extra-UE</t>
  </si>
  <si>
    <t>8. Zonas francas</t>
  </si>
  <si>
    <r>
      <rPr>
        <b/>
        <i/>
        <sz val="8"/>
        <color theme="1"/>
        <rFont val="Calibri"/>
        <family val="2"/>
        <scheme val="minor"/>
      </rPr>
      <t xml:space="preserve">Fuente: </t>
    </r>
    <r>
      <rPr>
        <i/>
        <sz val="8"/>
        <color theme="1"/>
        <rFont val="Calibri"/>
        <family val="2"/>
        <scheme val="minor"/>
      </rPr>
      <t>Subdirección General de Control de la Calidad Alimentaria (</t>
    </r>
    <r>
      <rPr>
        <b/>
        <i/>
        <sz val="8"/>
        <color theme="1"/>
        <rFont val="Calibri"/>
        <family val="2"/>
        <scheme val="minor"/>
      </rPr>
      <t>SGCCALA</t>
    </r>
    <r>
      <rPr>
        <i/>
        <sz val="8"/>
        <color theme="1"/>
        <rFont val="Calibri"/>
        <family val="2"/>
        <scheme val="minor"/>
      </rPr>
      <t>) del Ministerio de Agricultura, Pesca y Alimentación (MAPA), de los datos recopilados de Consejos Reguladores u otros órganos de gestión de dichas figuras de calidad diferenciada, recabados por las autoridades competentes de las Comunidades Autónomas y, en caso de figuras supraautonómicas, de la propia SGCCALA.</t>
    </r>
  </si>
  <si>
    <t>COMERCIO EXTERIOR DE VINOS CON INDICACIÓN GEOGRÁFICA PROTEGIDA</t>
  </si>
  <si>
    <t>(Todas)</t>
  </si>
  <si>
    <t>Etiquetas de fila</t>
  </si>
  <si>
    <t>COMEX €</t>
  </si>
  <si>
    <t>COMEX ltrs.</t>
  </si>
  <si>
    <t>UE / Terceros Países</t>
  </si>
  <si>
    <t>ID_IIGG</t>
  </si>
  <si>
    <t>NOMBRE</t>
  </si>
  <si>
    <t>ID_CCAA</t>
  </si>
  <si>
    <t>CLASE_CORTO</t>
  </si>
  <si>
    <t>CLASE</t>
  </si>
  <si>
    <t>SUBCL_CORTO</t>
  </si>
  <si>
    <t>CATEGORIA</t>
  </si>
  <si>
    <t>AÑO</t>
  </si>
  <si>
    <t>VALOR_€</t>
  </si>
  <si>
    <t>TIPO_VALOR</t>
  </si>
  <si>
    <t>SIMBOLO</t>
  </si>
  <si>
    <t>ID_INDICADOR</t>
  </si>
  <si>
    <t>INDICADOR</t>
  </si>
  <si>
    <t>INDI_CORTO</t>
  </si>
  <si>
    <t>AÑO_1</t>
  </si>
  <si>
    <t>VALOR_€_1</t>
  </si>
  <si>
    <t>VAR</t>
  </si>
  <si>
    <t>Vinos IGP</t>
  </si>
  <si>
    <t>VINOS IGP</t>
  </si>
  <si>
    <t>Vinos de la Tierra</t>
  </si>
  <si>
    <t>Vinos</t>
  </si>
  <si>
    <t>€</t>
  </si>
  <si>
    <t>Mercado en España</t>
  </si>
  <si>
    <t>1.Mercado Nacional</t>
  </si>
  <si>
    <t>Mercado en la UE</t>
  </si>
  <si>
    <t>2.Mercado en U.E.</t>
  </si>
  <si>
    <t>Mercado en Terceros países</t>
  </si>
  <si>
    <t>3.Mercado Terceros.</t>
  </si>
  <si>
    <t>Total valor económico (114+115+116)</t>
  </si>
  <si>
    <t>4.Total valor económico</t>
  </si>
  <si>
    <t>AÑO 2025 Y VARIACIÓN RESPECTO A 2024</t>
  </si>
  <si>
    <t>COMERCIALIZACION DE VINOS CON IGP</t>
  </si>
  <si>
    <t>Variación</t>
  </si>
  <si>
    <t>MERCADOS</t>
  </si>
  <si>
    <t>Total_HL</t>
  </si>
  <si>
    <t>COMEX HL.</t>
  </si>
  <si>
    <t>Total del valor en Hl</t>
  </si>
  <si>
    <t>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</si>
</sst>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164" formatCode="#,##0.0"/>
    <numFmt numFmtId="165" formatCode="#,##0.00\ &quot;€&quot;"/>
    <numFmt numFmtId="166" formatCode="0.0%"/>
    <numFmt numFmtId="167" formatCode="#,##0.0\ &quot;€&quot;"/>
  </numFmts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0"/>
      <color indexed="8"/>
      <name val="Calibri"/>
      <family val="2"/>
    </font>
    <font>
      <sz val="9"/>
      <color rgb="FF000000"/>
      <name val="Calibri"/>
      <family val="2"/>
      <scheme val="minor"/>
    </font>
    <font>
      <sz val="9"/>
      <color rgb="FFFFFFFF"/>
      <name val="Calibri"/>
      <family val="2"/>
      <scheme val="minor"/>
    </font>
    <font>
      <b/>
      <vertAlign val="superscript"/>
      <sz val="11"/>
      <color rgb="FF000000"/>
      <name val="Calibri"/>
      <family val="2"/>
    </font>
    <font>
      <sz val="11"/>
      <color indexed="8"/>
      <name val="Calibri"/>
    </font>
    <font>
      <sz val="10"/>
      <color indexed="8"/>
      <name val="Arial"/>
    </font>
    <font>
      <sz val="9"/>
      <color theme="1"/>
      <name val="Calibri"/>
      <family val="2"/>
      <scheme val="minor"/>
    </font>
    <font>
      <b/>
      <vertAlign val="superscript"/>
      <sz val="9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C00000"/>
      <name val="Calibri"/>
      <family val="2"/>
    </font>
    <font>
      <b/>
      <sz val="11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7.8"/>
      <color rgb="FF008080"/>
      <name val="Calibri"/>
      <family val="2"/>
      <scheme val="minor"/>
    </font>
    <font>
      <sz val="7.8"/>
      <color rgb="FFC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9"/>
      <color indexed="8"/>
      <name val="Calibri"/>
      <family val="2"/>
    </font>
    <font>
      <sz val="14"/>
      <color rgb="FFC00000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2"/>
        <bgColor indexed="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8" tint="0.59999389629810485"/>
      </left>
      <right style="thin">
        <color theme="8" tint="0.59999389629810485"/>
      </right>
      <top style="thin">
        <color theme="8" tint="0.59999389629810485"/>
      </top>
      <bottom style="thin">
        <color theme="8" tint="0.59999389629810485"/>
      </bottom>
      <diagonal/>
    </border>
    <border>
      <left/>
      <right/>
      <top/>
      <bottom style="thin">
        <color theme="4" tint="0.7999816888943144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8">
    <xf numFmtId="0" fontId="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</cellStyleXfs>
  <cellXfs count="160">
    <xf numFmtId="0" fontId="0" fillId="0" borderId="0" xfId="0"/>
    <xf numFmtId="0" fontId="0" fillId="2" borderId="0" xfId="0" applyFill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vertical="center"/>
    </xf>
    <xf numFmtId="3" fontId="2" fillId="0" borderId="1" xfId="1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/>
    <xf numFmtId="0" fontId="13" fillId="5" borderId="0" xfId="2" applyFont="1" applyFill="1" applyAlignment="1">
      <alignment horizontal="center" vertical="center"/>
    </xf>
    <xf numFmtId="0" fontId="14" fillId="2" borderId="0" xfId="2" applyFont="1" applyFill="1" applyAlignment="1">
      <alignment horizontal="center"/>
    </xf>
    <xf numFmtId="3" fontId="2" fillId="2" borderId="0" xfId="1" applyNumberFormat="1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 wrapText="1"/>
    </xf>
    <xf numFmtId="0" fontId="0" fillId="2" borderId="0" xfId="0" applyFill="1"/>
    <xf numFmtId="3" fontId="2" fillId="0" borderId="1" xfId="1" quotePrefix="1" applyNumberFormat="1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3" fontId="6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3" fontId="7" fillId="2" borderId="0" xfId="0" applyNumberFormat="1" applyFont="1" applyFill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165" fontId="0" fillId="2" borderId="0" xfId="0" applyNumberFormat="1" applyFill="1" applyAlignment="1">
      <alignment vertical="center"/>
    </xf>
    <xf numFmtId="0" fontId="11" fillId="2" borderId="0" xfId="0" applyFont="1" applyFill="1" applyAlignment="1">
      <alignment vertical="center"/>
    </xf>
    <xf numFmtId="0" fontId="9" fillId="0" borderId="1" xfId="4" applyFont="1" applyBorder="1" applyAlignment="1">
      <alignment horizontal="center" vertical="center"/>
    </xf>
    <xf numFmtId="0" fontId="4" fillId="3" borderId="1" xfId="6" applyFont="1" applyFill="1" applyBorder="1" applyAlignment="1">
      <alignment horizontal="center" vertical="center"/>
    </xf>
    <xf numFmtId="166" fontId="2" fillId="2" borderId="1" xfId="5" applyNumberFormat="1" applyFont="1" applyFill="1" applyBorder="1" applyAlignment="1">
      <alignment horizontal="center" vertical="center"/>
    </xf>
    <xf numFmtId="164" fontId="2" fillId="2" borderId="1" xfId="5" applyNumberFormat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164" fontId="1" fillId="4" borderId="1" xfId="0" applyNumberFormat="1" applyFont="1" applyFill="1" applyBorder="1" applyAlignment="1">
      <alignment horizontal="center" vertical="center"/>
    </xf>
    <xf numFmtId="166" fontId="4" fillId="4" borderId="1" xfId="5" applyNumberFormat="1" applyFont="1" applyFill="1" applyBorder="1" applyAlignment="1">
      <alignment horizontal="center" vertical="center"/>
    </xf>
    <xf numFmtId="164" fontId="0" fillId="2" borderId="0" xfId="0" applyNumberFormat="1" applyFill="1" applyAlignment="1">
      <alignment vertical="center"/>
    </xf>
    <xf numFmtId="164" fontId="9" fillId="0" borderId="1" xfId="7" applyNumberFormat="1" applyFont="1" applyBorder="1" applyAlignment="1">
      <alignment horizontal="right" vertical="center"/>
    </xf>
    <xf numFmtId="164" fontId="2" fillId="0" borderId="1" xfId="7" quotePrefix="1" applyNumberFormat="1" applyFont="1" applyBorder="1" applyAlignment="1">
      <alignment horizontal="right" vertical="center"/>
    </xf>
    <xf numFmtId="164" fontId="1" fillId="4" borderId="1" xfId="0" applyNumberFormat="1" applyFont="1" applyFill="1" applyBorder="1" applyAlignment="1">
      <alignment vertical="center"/>
    </xf>
    <xf numFmtId="9" fontId="1" fillId="4" borderId="1" xfId="0" applyNumberFormat="1" applyFont="1" applyFill="1" applyBorder="1" applyAlignment="1">
      <alignment horizontal="center" vertical="center"/>
    </xf>
    <xf numFmtId="4" fontId="1" fillId="4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164" fontId="2" fillId="2" borderId="1" xfId="5" quotePrefix="1" applyNumberFormat="1" applyFont="1" applyFill="1" applyBorder="1" applyAlignment="1">
      <alignment horizontal="center" vertical="center"/>
    </xf>
    <xf numFmtId="164" fontId="2" fillId="0" borderId="1" xfId="9" applyNumberFormat="1" applyFont="1" applyBorder="1" applyAlignment="1">
      <alignment horizontal="right" vertical="center"/>
    </xf>
    <xf numFmtId="164" fontId="2" fillId="0" borderId="1" xfId="9" quotePrefix="1" applyNumberFormat="1" applyFont="1" applyBorder="1" applyAlignment="1">
      <alignment horizontal="right" vertical="center"/>
    </xf>
    <xf numFmtId="0" fontId="1" fillId="4" borderId="1" xfId="0" applyFont="1" applyFill="1" applyBorder="1" applyAlignment="1">
      <alignment vertical="center"/>
    </xf>
    <xf numFmtId="164" fontId="9" fillId="0" borderId="1" xfId="10" applyNumberFormat="1" applyFont="1" applyBorder="1" applyAlignment="1">
      <alignment horizontal="right" vertical="center"/>
    </xf>
    <xf numFmtId="164" fontId="2" fillId="0" borderId="1" xfId="10" quotePrefix="1" applyNumberFormat="1" applyFont="1" applyBorder="1" applyAlignment="1">
      <alignment horizontal="right" vertical="center"/>
    </xf>
    <xf numFmtId="0" fontId="17" fillId="3" borderId="3" xfId="3" applyFont="1" applyFill="1" applyBorder="1" applyAlignment="1">
      <alignment horizontal="center" vertical="center" wrapText="1"/>
    </xf>
    <xf numFmtId="164" fontId="2" fillId="0" borderId="1" xfId="6" applyNumberFormat="1" applyFont="1" applyBorder="1" applyAlignment="1">
      <alignment horizontal="right"/>
    </xf>
    <xf numFmtId="164" fontId="2" fillId="0" borderId="1" xfId="6" quotePrefix="1" applyNumberFormat="1" applyFont="1" applyBorder="1" applyAlignment="1">
      <alignment horizontal="right"/>
    </xf>
    <xf numFmtId="0" fontId="19" fillId="2" borderId="0" xfId="0" applyFont="1" applyFill="1" applyAlignment="1">
      <alignment vertical="center"/>
    </xf>
    <xf numFmtId="0" fontId="17" fillId="3" borderId="1" xfId="3" applyFont="1" applyFill="1" applyBorder="1" applyAlignment="1">
      <alignment horizontal="center" vertical="center" wrapText="1"/>
    </xf>
    <xf numFmtId="165" fontId="19" fillId="2" borderId="0" xfId="0" applyNumberFormat="1" applyFont="1" applyFill="1" applyAlignment="1">
      <alignment vertical="center"/>
    </xf>
    <xf numFmtId="0" fontId="16" fillId="4" borderId="7" xfId="0" applyFont="1" applyFill="1" applyBorder="1" applyAlignment="1">
      <alignment horizontal="center" vertical="center"/>
    </xf>
    <xf numFmtId="0" fontId="21" fillId="3" borderId="7" xfId="12" applyFont="1" applyFill="1" applyBorder="1" applyAlignment="1">
      <alignment horizontal="center" vertical="center" wrapText="1"/>
    </xf>
    <xf numFmtId="49" fontId="24" fillId="2" borderId="0" xfId="0" applyNumberFormat="1" applyFont="1" applyFill="1" applyAlignment="1">
      <alignment horizontal="left" vertical="center" readingOrder="1"/>
    </xf>
    <xf numFmtId="49" fontId="25" fillId="2" borderId="0" xfId="0" applyNumberFormat="1" applyFont="1" applyFill="1" applyAlignment="1">
      <alignment horizontal="left" vertical="center" readingOrder="1"/>
    </xf>
    <xf numFmtId="0" fontId="27" fillId="2" borderId="0" xfId="0" applyFont="1" applyFill="1" applyAlignment="1">
      <alignment vertical="center"/>
    </xf>
    <xf numFmtId="165" fontId="22" fillId="0" borderId="7" xfId="5" applyNumberFormat="1" applyFont="1" applyBorder="1" applyAlignment="1">
      <alignment vertical="center"/>
    </xf>
    <xf numFmtId="165" fontId="22" fillId="0" borderId="7" xfId="3" applyNumberFormat="1" applyFont="1" applyBorder="1" applyAlignment="1">
      <alignment horizontal="right" vertical="center"/>
    </xf>
    <xf numFmtId="165" fontId="23" fillId="6" borderId="7" xfId="3" applyNumberFormat="1" applyFont="1" applyFill="1" applyBorder="1" applyAlignment="1">
      <alignment horizontal="right" vertical="center"/>
    </xf>
    <xf numFmtId="0" fontId="22" fillId="0" borderId="7" xfId="1" applyFont="1" applyBorder="1" applyAlignment="1">
      <alignment horizontal="left" vertical="center"/>
    </xf>
    <xf numFmtId="0" fontId="22" fillId="0" borderId="7" xfId="1" applyFont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165" fontId="1" fillId="4" borderId="7" xfId="0" applyNumberFormat="1" applyFont="1" applyFill="1" applyBorder="1" applyAlignment="1">
      <alignment vertical="center"/>
    </xf>
    <xf numFmtId="165" fontId="26" fillId="6" borderId="7" xfId="0" applyNumberFormat="1" applyFont="1" applyFill="1" applyBorder="1" applyAlignment="1">
      <alignment horizontal="right" vertical="center"/>
    </xf>
    <xf numFmtId="0" fontId="20" fillId="2" borderId="8" xfId="0" applyFont="1" applyFill="1" applyBorder="1" applyAlignment="1">
      <alignment horizontal="right" vertical="center"/>
    </xf>
    <xf numFmtId="165" fontId="29" fillId="2" borderId="8" xfId="5" applyNumberFormat="1" applyFont="1" applyFill="1" applyBorder="1" applyAlignment="1">
      <alignment vertical="center"/>
    </xf>
    <xf numFmtId="165" fontId="26" fillId="2" borderId="8" xfId="0" applyNumberFormat="1" applyFont="1" applyFill="1" applyBorder="1" applyAlignment="1">
      <alignment horizontal="right" vertical="center"/>
    </xf>
    <xf numFmtId="4" fontId="26" fillId="2" borderId="8" xfId="0" applyNumberFormat="1" applyFont="1" applyFill="1" applyBorder="1" applyAlignment="1">
      <alignment horizontal="right" vertical="center"/>
    </xf>
    <xf numFmtId="165" fontId="19" fillId="7" borderId="8" xfId="0" applyNumberFormat="1" applyFont="1" applyFill="1" applyBorder="1" applyAlignment="1">
      <alignment horizontal="right" vertical="center"/>
    </xf>
    <xf numFmtId="4" fontId="19" fillId="7" borderId="8" xfId="0" applyNumberFormat="1" applyFont="1" applyFill="1" applyBorder="1" applyAlignment="1">
      <alignment horizontal="right" vertical="center"/>
    </xf>
    <xf numFmtId="0" fontId="29" fillId="2" borderId="8" xfId="1" applyFont="1" applyFill="1" applyBorder="1" applyAlignment="1">
      <alignment horizontal="left" vertical="center"/>
    </xf>
    <xf numFmtId="0" fontId="29" fillId="2" borderId="8" xfId="1" applyFont="1" applyFill="1" applyBorder="1" applyAlignment="1">
      <alignment vertical="center"/>
    </xf>
    <xf numFmtId="0" fontId="26" fillId="2" borderId="8" xfId="0" applyFont="1" applyFill="1" applyBorder="1" applyAlignment="1">
      <alignment vertical="center"/>
    </xf>
    <xf numFmtId="165" fontId="26" fillId="2" borderId="8" xfId="0" applyNumberFormat="1" applyFont="1" applyFill="1" applyBorder="1" applyAlignment="1">
      <alignment vertical="center"/>
    </xf>
    <xf numFmtId="4" fontId="26" fillId="2" borderId="8" xfId="0" applyNumberFormat="1" applyFont="1" applyFill="1" applyBorder="1" applyAlignment="1">
      <alignment vertical="center"/>
    </xf>
    <xf numFmtId="165" fontId="16" fillId="7" borderId="8" xfId="0" applyNumberFormat="1" applyFont="1" applyFill="1" applyBorder="1" applyAlignment="1">
      <alignment vertical="center"/>
    </xf>
    <xf numFmtId="165" fontId="0" fillId="2" borderId="0" xfId="0" applyNumberFormat="1" applyFill="1"/>
    <xf numFmtId="165" fontId="29" fillId="0" borderId="1" xfId="5" applyNumberFormat="1" applyFont="1" applyBorder="1" applyAlignment="1">
      <alignment vertical="center"/>
    </xf>
    <xf numFmtId="0" fontId="29" fillId="0" borderId="1" xfId="1" applyFont="1" applyBorder="1" applyAlignment="1">
      <alignment horizontal="left" vertical="center"/>
    </xf>
    <xf numFmtId="0" fontId="29" fillId="0" borderId="1" xfId="1" applyFont="1" applyBorder="1" applyAlignment="1">
      <alignment vertical="center"/>
    </xf>
    <xf numFmtId="0" fontId="26" fillId="4" borderId="1" xfId="0" applyFont="1" applyFill="1" applyBorder="1" applyAlignment="1">
      <alignment vertical="center"/>
    </xf>
    <xf numFmtId="164" fontId="1" fillId="4" borderId="1" xfId="0" applyNumberFormat="1" applyFont="1" applyFill="1" applyBorder="1" applyAlignment="1">
      <alignment horizontal="center" vertical="center" wrapText="1"/>
    </xf>
    <xf numFmtId="165" fontId="22" fillId="0" borderId="1" xfId="5" applyNumberFormat="1" applyFont="1" applyBorder="1" applyAlignment="1">
      <alignment vertical="center"/>
    </xf>
    <xf numFmtId="4" fontId="9" fillId="0" borderId="1" xfId="13" applyNumberFormat="1" applyFont="1" applyBorder="1" applyAlignment="1">
      <alignment horizontal="right" vertical="center"/>
    </xf>
    <xf numFmtId="4" fontId="4" fillId="0" borderId="1" xfId="13" applyNumberFormat="1" applyFont="1" applyBorder="1" applyAlignment="1">
      <alignment horizontal="right" vertical="center"/>
    </xf>
    <xf numFmtId="0" fontId="22" fillId="0" borderId="1" xfId="1" applyFont="1" applyBorder="1" applyAlignment="1">
      <alignment horizontal="left" vertical="center"/>
    </xf>
    <xf numFmtId="0" fontId="22" fillId="0" borderId="1" xfId="1" applyFont="1" applyBorder="1" applyAlignment="1">
      <alignment vertical="center"/>
    </xf>
    <xf numFmtId="4" fontId="1" fillId="4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3" borderId="1" xfId="15" applyFont="1" applyFill="1" applyBorder="1" applyAlignment="1">
      <alignment horizontal="center" vertical="center"/>
    </xf>
    <xf numFmtId="0" fontId="4" fillId="3" borderId="1" xfId="15" applyFont="1" applyFill="1" applyBorder="1" applyAlignment="1">
      <alignment horizontal="left" vertical="center"/>
    </xf>
    <xf numFmtId="14" fontId="4" fillId="3" borderId="1" xfId="15" applyNumberFormat="1" applyFont="1" applyFill="1" applyBorder="1" applyAlignment="1">
      <alignment horizontal="center" vertical="center" wrapText="1"/>
    </xf>
    <xf numFmtId="0" fontId="9" fillId="0" borderId="1" xfId="14" applyFont="1" applyBorder="1" applyAlignment="1">
      <alignment horizontal="left" vertical="center"/>
    </xf>
    <xf numFmtId="0" fontId="9" fillId="0" borderId="1" xfId="14" applyFont="1" applyBorder="1" applyAlignment="1">
      <alignment vertical="center"/>
    </xf>
    <xf numFmtId="14" fontId="9" fillId="0" borderId="1" xfId="14" applyNumberFormat="1" applyFont="1" applyBorder="1" applyAlignment="1">
      <alignment horizontal="center" vertical="center"/>
    </xf>
    <xf numFmtId="0" fontId="9" fillId="8" borderId="1" xfId="14" applyFont="1" applyFill="1" applyBorder="1" applyAlignment="1">
      <alignment horizontal="left" vertical="center"/>
    </xf>
    <xf numFmtId="0" fontId="9" fillId="8" borderId="1" xfId="14" applyFont="1" applyFill="1" applyBorder="1" applyAlignment="1">
      <alignment vertical="center"/>
    </xf>
    <xf numFmtId="14" fontId="9" fillId="8" borderId="1" xfId="14" applyNumberFormat="1" applyFont="1" applyFill="1" applyBorder="1" applyAlignment="1">
      <alignment horizontal="center" vertical="center"/>
    </xf>
    <xf numFmtId="4" fontId="2" fillId="0" borderId="1" xfId="6" applyNumberFormat="1" applyFont="1" applyBorder="1" applyAlignment="1">
      <alignment horizontal="right"/>
    </xf>
    <xf numFmtId="167" fontId="18" fillId="0" borderId="1" xfId="5" applyNumberFormat="1" applyFont="1" applyBorder="1" applyAlignment="1">
      <alignment horizontal="right" vertical="center"/>
    </xf>
    <xf numFmtId="167" fontId="17" fillId="0" borderId="1" xfId="5" applyNumberFormat="1" applyFont="1" applyBorder="1" applyAlignment="1">
      <alignment horizontal="right" vertical="center"/>
    </xf>
    <xf numFmtId="167" fontId="19" fillId="2" borderId="1" xfId="0" quotePrefix="1" applyNumberFormat="1" applyFont="1" applyFill="1" applyBorder="1" applyAlignment="1">
      <alignment horizontal="right" vertical="center"/>
    </xf>
    <xf numFmtId="167" fontId="16" fillId="4" borderId="1" xfId="0" applyNumberFormat="1" applyFont="1" applyFill="1" applyBorder="1" applyAlignment="1">
      <alignment vertical="center"/>
    </xf>
    <xf numFmtId="164" fontId="18" fillId="0" borderId="1" xfId="11" applyNumberFormat="1" applyFont="1" applyBorder="1" applyAlignment="1">
      <alignment horizontal="right" vertical="center"/>
    </xf>
    <xf numFmtId="164" fontId="19" fillId="2" borderId="1" xfId="0" quotePrefix="1" applyNumberFormat="1" applyFont="1" applyFill="1" applyBorder="1" applyAlignment="1">
      <alignment horizontal="right" vertical="center"/>
    </xf>
    <xf numFmtId="164" fontId="16" fillId="4" borderId="1" xfId="0" applyNumberFormat="1" applyFont="1" applyFill="1" applyBorder="1" applyAlignment="1">
      <alignment vertical="center"/>
    </xf>
    <xf numFmtId="0" fontId="30" fillId="2" borderId="0" xfId="0" applyFont="1" applyFill="1"/>
    <xf numFmtId="0" fontId="2" fillId="9" borderId="10" xfId="16" applyFont="1" applyFill="1" applyBorder="1" applyAlignment="1">
      <alignment horizontal="center"/>
    </xf>
    <xf numFmtId="0" fontId="2" fillId="0" borderId="11" xfId="16" applyFont="1" applyBorder="1"/>
    <xf numFmtId="0" fontId="2" fillId="0" borderId="11" xfId="16" applyFont="1" applyBorder="1" applyAlignment="1">
      <alignment horizontal="right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65" fontId="0" fillId="0" borderId="0" xfId="0" applyNumberFormat="1"/>
    <xf numFmtId="4" fontId="0" fillId="0" borderId="0" xfId="0" applyNumberFormat="1"/>
    <xf numFmtId="0" fontId="31" fillId="2" borderId="0" xfId="0" applyFont="1" applyFill="1" applyAlignment="1">
      <alignment vertical="center" wrapText="1"/>
    </xf>
    <xf numFmtId="0" fontId="2" fillId="9" borderId="10" xfId="17" applyFont="1" applyFill="1" applyBorder="1" applyAlignment="1">
      <alignment horizontal="center"/>
    </xf>
    <xf numFmtId="0" fontId="2" fillId="0" borderId="11" xfId="17" applyFont="1" applyBorder="1" applyAlignment="1">
      <alignment horizontal="right"/>
    </xf>
    <xf numFmtId="0" fontId="2" fillId="0" borderId="11" xfId="17" applyFont="1" applyBorder="1"/>
    <xf numFmtId="8" fontId="0" fillId="0" borderId="0" xfId="0" applyNumberFormat="1"/>
    <xf numFmtId="0" fontId="0" fillId="0" borderId="0" xfId="0" pivotButton="1" applyAlignment="1">
      <alignment horizontal="left" indent="1"/>
    </xf>
    <xf numFmtId="0" fontId="0" fillId="0" borderId="0" xfId="0" applyAlignment="1">
      <alignment horizontal="right" indent="1"/>
    </xf>
    <xf numFmtId="0" fontId="28" fillId="2" borderId="0" xfId="0" applyFont="1" applyFill="1" applyAlignment="1">
      <alignment horizontal="center" vertical="center"/>
    </xf>
    <xf numFmtId="0" fontId="31" fillId="2" borderId="0" xfId="0" applyFont="1" applyFill="1" applyAlignment="1">
      <alignment horizontal="center" vertical="center" wrapText="1"/>
    </xf>
    <xf numFmtId="0" fontId="31" fillId="2" borderId="9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9" fillId="8" borderId="1" xfId="14" applyFont="1" applyFill="1" applyBorder="1" applyAlignment="1">
      <alignment horizontal="left" vertical="center"/>
    </xf>
    <xf numFmtId="0" fontId="9" fillId="0" borderId="1" xfId="14" applyFont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4" fontId="1" fillId="4" borderId="1" xfId="0" applyNumberFormat="1" applyFont="1" applyFill="1" applyBorder="1" applyAlignment="1">
      <alignment horizontal="center" vertical="center" wrapText="1"/>
    </xf>
    <xf numFmtId="4" fontId="28" fillId="4" borderId="1" xfId="0" applyNumberFormat="1" applyFont="1" applyFill="1" applyBorder="1" applyAlignment="1">
      <alignment horizontal="center" vertical="center"/>
    </xf>
    <xf numFmtId="4" fontId="4" fillId="3" borderId="1" xfId="8" applyNumberFormat="1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/>
    </xf>
    <xf numFmtId="0" fontId="17" fillId="3" borderId="0" xfId="3" applyFont="1" applyFill="1" applyAlignment="1">
      <alignment horizontal="center" vertical="center" wrapText="1"/>
    </xf>
    <xf numFmtId="0" fontId="17" fillId="3" borderId="2" xfId="3" applyFont="1" applyFill="1" applyBorder="1" applyAlignment="1">
      <alignment horizontal="center" vertical="center" wrapText="1"/>
    </xf>
    <xf numFmtId="0" fontId="28" fillId="4" borderId="4" xfId="0" applyFont="1" applyFill="1" applyBorder="1" applyAlignment="1">
      <alignment horizontal="center" vertical="center"/>
    </xf>
    <xf numFmtId="0" fontId="28" fillId="4" borderId="5" xfId="0" applyFont="1" applyFill="1" applyBorder="1" applyAlignment="1">
      <alignment horizontal="center" vertical="center"/>
    </xf>
    <xf numFmtId="0" fontId="28" fillId="4" borderId="6" xfId="0" applyFont="1" applyFill="1" applyBorder="1" applyAlignment="1">
      <alignment horizontal="center" vertical="center"/>
    </xf>
    <xf numFmtId="0" fontId="17" fillId="3" borderId="1" xfId="3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left" vertical="center"/>
    </xf>
    <xf numFmtId="0" fontId="20" fillId="2" borderId="8" xfId="0" applyFont="1" applyFill="1" applyBorder="1" applyAlignment="1">
      <alignment horizontal="center" vertical="center" wrapText="1"/>
    </xf>
    <xf numFmtId="0" fontId="28" fillId="4" borderId="7" xfId="0" applyFont="1" applyFill="1" applyBorder="1" applyAlignment="1">
      <alignment horizontal="center" vertical="center"/>
    </xf>
    <xf numFmtId="0" fontId="21" fillId="3" borderId="7" xfId="12" applyFont="1" applyFill="1" applyBorder="1" applyAlignment="1">
      <alignment horizontal="center" vertical="center"/>
    </xf>
    <xf numFmtId="0" fontId="21" fillId="3" borderId="7" xfId="12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/>
    </xf>
    <xf numFmtId="164" fontId="4" fillId="3" borderId="1" xfId="8" applyNumberFormat="1" applyFont="1" applyFill="1" applyBorder="1" applyAlignment="1">
      <alignment horizontal="left" vertical="center" wrapText="1"/>
    </xf>
    <xf numFmtId="164" fontId="4" fillId="3" borderId="1" xfId="8" applyNumberFormat="1" applyFont="1" applyFill="1" applyBorder="1" applyAlignment="1">
      <alignment horizontal="center" vertical="center" wrapText="1"/>
    </xf>
    <xf numFmtId="4" fontId="0" fillId="2" borderId="0" xfId="0" applyNumberFormat="1" applyFill="1" applyAlignment="1">
      <alignment vertical="center"/>
    </xf>
    <xf numFmtId="4" fontId="16" fillId="7" borderId="8" xfId="0" applyNumberFormat="1" applyFont="1" applyFill="1" applyBorder="1" applyAlignment="1">
      <alignment vertical="center"/>
    </xf>
  </cellXfs>
  <cellStyles count="18">
    <cellStyle name="Normal" xfId="0" builtinId="0"/>
    <cellStyle name="Normal_BODEGAS" xfId="4" xr:uid="{1650DB5C-8420-46FE-A05E-A1186FDBCB0E}"/>
    <cellStyle name="Normal_COMER_EXTxTIPOS" xfId="10" xr:uid="{14CCD3F5-2925-4DA6-B693-48C2EF5795B1}"/>
    <cellStyle name="Normal_COMER_INTxTIPOS" xfId="9" xr:uid="{BCCCC0D0-23A7-40C1-AF68-4288C78149B2}"/>
    <cellStyle name="Normal_COMER_x_TIPOS" xfId="8" xr:uid="{B1F6BC79-97C2-4C9C-A6DE-D546CDE59A95}"/>
    <cellStyle name="Normal_comex_ue_hl" xfId="11" xr:uid="{FE915C80-AE20-491F-B698-955B42BD5E13}"/>
    <cellStyle name="Normal_datos_total" xfId="17" xr:uid="{EDFEF26E-77D4-4B85-B323-DDAEE71A31BA}"/>
    <cellStyle name="Normal_EXISTENCIAS" xfId="13" xr:uid="{699C1FA1-08C9-4CDD-B44D-E3C85D50ABB4}"/>
    <cellStyle name="Normal_Hoja1" xfId="1" xr:uid="{AF638A93-F6D1-4CC7-A50F-36B2F750D958}"/>
    <cellStyle name="Normal_Hoja1_1" xfId="7" xr:uid="{5BB0A81B-6345-4831-96A7-3111D26C87BE}"/>
    <cellStyle name="Normal_Hoja16" xfId="16" xr:uid="{B005FC2F-581F-46E8-89BA-4287D7099DB6}"/>
    <cellStyle name="Normal_Hoja2" xfId="6" xr:uid="{92088562-0B96-4CB7-BA51-8DFD275C01CB}"/>
    <cellStyle name="Normal_Hoja3" xfId="3" xr:uid="{C97D7685-24A8-4A9C-B83D-6AA0044641BC}"/>
    <cellStyle name="Normal_Hoja5" xfId="5" xr:uid="{12CDA965-43AA-4C6F-AE33-A2AFE1DA3D6B}"/>
    <cellStyle name="Normal_Hoja6" xfId="12" xr:uid="{7988D3E6-ED70-4185-A8DC-5873430BEFD1}"/>
    <cellStyle name="Normal_SUPERFICIEyVIÑEDOS" xfId="2" xr:uid="{DD0E6852-08CA-462D-B69C-D7B983EC9F61}"/>
    <cellStyle name="Normal_VINOS_DOP" xfId="15" xr:uid="{A9C57028-2184-4780-8389-9AA6936EB8C3}"/>
    <cellStyle name="Normal_VINOS_IGP" xfId="14" xr:uid="{A40FAF8F-0CF0-4F6C-9BDC-A037ECE6A4E6}"/>
  </cellStyles>
  <dxfs count="24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alignment horizontal="left" indent="1"/>
    </dxf>
    <dxf>
      <alignment horizontal="right" indent="1"/>
    </dxf>
    <dxf>
      <alignment horizontal="right" indent="1"/>
    </dxf>
    <dxf>
      <alignment horizontal="right" indent="1"/>
    </dxf>
    <dxf>
      <alignment horizontal="right" indent="1"/>
    </dxf>
    <dxf>
      <alignment horizontal="right" indent="1"/>
    </dxf>
    <dxf>
      <alignment horizontal="right" 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onzález Sánchez, Jose Luis" refreshedDate="46234.99320138889" createdVersion="8" refreshedVersion="8" minRefreshableVersion="3" recordCount="172" xr:uid="{C1EFD851-21D7-4AE3-A8E5-218CC9538392}">
  <cacheSource type="worksheet">
    <worksheetSource ref="A1:S173" sheet="datos_total"/>
  </cacheSource>
  <cacheFields count="19">
    <cacheField name="ID_IIGG" numFmtId="0">
      <sharedItems containsSemiMixedTypes="0" containsString="0" containsNumber="1" containsInteger="1" minValue="237" maxValue="394"/>
    </cacheField>
    <cacheField name="NOMBRE" numFmtId="0">
      <sharedItems count="43">
        <s v="IGP 3 Riberas"/>
        <s v="IGP Altiplano de Sierra Nevada"/>
        <s v="IGP Bailén"/>
        <s v="IGP Bajo Aragón"/>
        <s v="IGP Barbanza e Iria"/>
        <s v="IGP Betanzos"/>
        <s v="IGP Cádiz"/>
        <s v="IGP Campo de Cartagena"/>
        <s v="IGP Castelló"/>
        <s v="IGP Castilla"/>
        <s v="IGP Castilla y León"/>
        <s v="IGP Córdoba"/>
        <s v="IGP Costa de Cantabria"/>
        <s v="IGP Cumbres del Guadalfeo"/>
        <s v="IGP Desierto de Almería"/>
        <s v="IGP Extremadura"/>
        <s v="IGP Formentera"/>
        <s v="IGP Ibiza / Eivissa"/>
        <s v="IGP Illes Balears"/>
        <s v="IGP Isla de Menorca / Illa de Menorca"/>
        <s v="IGP Laderas del Genil"/>
        <s v="IGP Laujar-Alpujarra"/>
        <s v="IGP Liébana"/>
        <s v="IGP Los Palacios"/>
        <s v="IGP Mallorca"/>
        <s v="IGP Murcia"/>
        <s v="IGP Norte de Almería"/>
        <s v="IGP Ribeiras do Morrazo"/>
        <s v="IGP Ribera del Andarax"/>
        <s v="IGP Ribera del Gállego - Cinco Villas"/>
        <s v="IGP Ribera del Jiloca"/>
        <s v="IGP Ribera del Queiles"/>
        <s v="IGP Serra de Tramuntana-Costa Nord"/>
        <s v="IGP Sierra Norte de Sevilla"/>
        <s v="IGP Sierra Sur de Jaén"/>
        <s v="IGP Sierras de Las Estancias y Los Filabres"/>
        <s v="IGP Torreperogil"/>
        <s v="IGP Valdejalón"/>
        <s v="IGP Valle del Cinca"/>
        <s v="IGP Valle del Miño-Ourense / Val do Miño-Ourense"/>
        <s v="IGP Valles de Sadacia"/>
        <s v="IGP Villaviciosa de Córdoba"/>
        <s v="IGP Terras do Navia"/>
      </sharedItems>
    </cacheField>
    <cacheField name="ID_CCAA" numFmtId="0">
      <sharedItems containsSemiMixedTypes="0" containsString="0" containsNumber="1" containsInteger="1" minValue="1" maxValue="20"/>
    </cacheField>
    <cacheField name="CCAA" numFmtId="0">
      <sharedItems count="13">
        <s v="Navarra"/>
        <s v="Andalucía"/>
        <s v="Aragón"/>
        <s v="Galicia"/>
        <s v="Murcia"/>
        <s v="Valencia"/>
        <s v="Castilla-La Mancha"/>
        <s v="Castilla y León"/>
        <s v="Cantabria"/>
        <s v="Extremadura"/>
        <s v="Baleares"/>
        <s v="Supraautonómico"/>
        <s v="La Rioja"/>
      </sharedItems>
    </cacheField>
    <cacheField name="CLASE_CORTO" numFmtId="0">
      <sharedItems/>
    </cacheField>
    <cacheField name="CLASE" numFmtId="0">
      <sharedItems/>
    </cacheField>
    <cacheField name="SUBCLASE" numFmtId="0">
      <sharedItems count="1">
        <s v="VT: “Vino de la Tierra”"/>
      </sharedItems>
    </cacheField>
    <cacheField name="SUBCL_CORTO" numFmtId="0">
      <sharedItems/>
    </cacheField>
    <cacheField name="CATEGORIA" numFmtId="0">
      <sharedItems/>
    </cacheField>
    <cacheField name="AÑO" numFmtId="0">
      <sharedItems containsSemiMixedTypes="0" containsString="0" containsNumber="1" containsInteger="1" minValue="2025" maxValue="2025"/>
    </cacheField>
    <cacheField name="VALOR_€" numFmtId="0">
      <sharedItems containsSemiMixedTypes="0" containsString="0" containsNumber="1" minValue="0" maxValue="156602816.252307"/>
    </cacheField>
    <cacheField name="TIPO_VALOR" numFmtId="0">
      <sharedItems/>
    </cacheField>
    <cacheField name="SIMBOLO" numFmtId="0">
      <sharedItems/>
    </cacheField>
    <cacheField name="ID_INDICADOR" numFmtId="0">
      <sharedItems containsSemiMixedTypes="0" containsString="0" containsNumber="1" containsInteger="1" minValue="114" maxValue="117"/>
    </cacheField>
    <cacheField name="INDICADOR" numFmtId="0">
      <sharedItems/>
    </cacheField>
    <cacheField name="INDI_CORTO" numFmtId="0">
      <sharedItems count="4">
        <s v="1.Mercado Nacional"/>
        <s v="2.Mercado en U.E."/>
        <s v="3.Mercado Terceros."/>
        <s v="4.Total valor económico"/>
      </sharedItems>
    </cacheField>
    <cacheField name="AÑO_1" numFmtId="0">
      <sharedItems containsSemiMixedTypes="0" containsString="0" containsNumber="1" containsInteger="1" minValue="2024" maxValue="2024"/>
    </cacheField>
    <cacheField name="VALOR_€_1" numFmtId="0">
      <sharedItems containsSemiMixedTypes="0" containsString="0" containsNumber="1" minValue="0" maxValue="140275558.96840501"/>
    </cacheField>
    <cacheField name="VAR" numFmtId="0">
      <sharedItems containsSemiMixedTypes="0" containsString="0" containsNumber="1" minValue="-7692260.6806990989" maxValue="16327257.28390198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onzález Sánchez, Jose Luis" refreshedDate="46254.56156840278" createdVersion="8" refreshedVersion="8" minRefreshableVersion="3" recordCount="1089" xr:uid="{AD0319DE-80A2-4019-B82B-4EF4C2D0FBA8}">
  <cacheSource type="worksheet">
    <worksheetSource ref="A1:N1090" sheet="datos"/>
  </cacheSource>
  <cacheFields count="14">
    <cacheField name="UE_TER_TEXTO" numFmtId="0">
      <sharedItems count="2">
        <s v="2. Terceros países"/>
        <s v="1. Unión Europea"/>
      </sharedItems>
    </cacheField>
    <cacheField name="AREA" numFmtId="0">
      <sharedItems/>
    </cacheField>
    <cacheField name="CONTINENTE" numFmtId="0">
      <sharedItems/>
    </cacheField>
    <cacheField name="PAIS" numFmtId="0">
      <sharedItems count="125">
        <s v="Andorra"/>
        <s v="Bielorusia"/>
        <s v="Gibraltar"/>
        <s v="Estado Ciudad Vaticano"/>
        <s v="Islandia"/>
        <s v="Montenegro"/>
        <s v="Noruega"/>
        <s v="Rusia"/>
        <s v="Serbia"/>
        <s v="Suiza"/>
        <s v="Ucrania"/>
        <s v="Macedonia"/>
        <s v="Reino Unido"/>
        <s v="Isla de Man"/>
        <s v="- Resto de Europa no U.E."/>
        <s v="Austria"/>
        <s v="Bélgica"/>
        <s v="Bulgaria"/>
        <s v="Croacia"/>
        <s v="Chipre"/>
        <s v="Checa, República"/>
        <s v="Dinamarca"/>
        <s v="Estonia"/>
        <s v="Finlandia"/>
        <s v="Francia"/>
        <s v="Alemania"/>
        <s v="Grecia"/>
        <s v="Hungria"/>
        <s v="Irlanda"/>
        <s v="Italia"/>
        <s v="Letonia"/>
        <s v="Lituania"/>
        <s v="Luxemburgo"/>
        <s v="Malta"/>
        <s v="Paises Bajos"/>
        <s v="Polonia"/>
        <s v="Portugal"/>
        <s v="Rumania"/>
        <s v="Eslovaquia, Republica"/>
        <s v="Eslovenia"/>
        <s v="Suecia"/>
        <s v="- UE (sin especificar)"/>
        <s v="Angola"/>
        <s v="Republica Centroafricana"/>
        <s v="Congo, Rep democratica del"/>
        <s v="Guinea Ecuatorial"/>
        <s v="Gambia"/>
        <s v="Ghana"/>
        <s v="Guinea"/>
        <s v="Costa de Marfil"/>
        <s v="Kenya"/>
        <s v="Liberia"/>
        <s v="Mauricio"/>
        <s v="Marruecos"/>
        <s v="Nigeria"/>
        <s v="Reunion"/>
        <s v="Sierra leona"/>
        <s v="Sudafrica"/>
        <s v="Togo"/>
        <s v="Uganda"/>
        <s v="Burkina Faso"/>
        <s v="Armenia"/>
        <s v="Camboya"/>
        <s v="Sri Lanka"/>
        <s v="China"/>
        <s v="Taiwan"/>
        <s v="Georgia"/>
        <s v="Hong Kong"/>
        <s v="Indonesia"/>
        <s v="Israel"/>
        <s v="Japón"/>
        <s v="Kazajistan"/>
        <s v="Jordania"/>
        <s v="Corea, Rep.Pop.Dem.de"/>
        <s v="Corea, Republica de"/>
        <s v="Kirguizistan"/>
        <s v="Laos, Rep.Pop.Dem.de"/>
        <s v="Macao"/>
        <s v="Malasia"/>
        <s v="Maldivas"/>
        <s v="Mongolia"/>
        <s v="Filipinas"/>
        <s v="Arabia Saudita"/>
        <s v="Singapur"/>
        <s v="Viet Nam"/>
        <s v="Tailandia"/>
        <s v="Emiratos Arabes Unidos"/>
        <s v="Turquia"/>
        <s v="- Resto Asia"/>
        <s v="Australia"/>
        <s v="Nueva Caledonia"/>
        <s v="Nueva Zelanda"/>
        <s v="Antigua y Barbuda"/>
        <s v="Bermudas"/>
        <s v="Canada"/>
        <s v="Islas Caiman"/>
        <s v="Costa Rica"/>
        <s v="Cuba"/>
        <s v="Republica Dominicana"/>
        <s v="El Salvador"/>
        <s v="Granada"/>
        <s v="Guatemala"/>
        <s v="Honduras"/>
        <s v="Mexico"/>
        <s v="Antillas Neerlandesas"/>
        <s v="Aruba"/>
        <s v="Nicaragua"/>
        <s v="Panama"/>
        <s v="Puerto Rico"/>
        <s v="San Cristobal y Nieves"/>
        <s v="Trinidad y Tobago"/>
        <s v="Estados Unidos America"/>
        <s v="- Resto América"/>
        <s v="Argentina"/>
        <s v="Bolivia"/>
        <s v="Brasil"/>
        <s v="Chile"/>
        <s v="Colombia"/>
        <s v="Ecuador"/>
        <s v="Curaçao"/>
        <s v="Paraguay"/>
        <s v="Peru"/>
        <s v="Uruguay"/>
        <s v="Venezuela"/>
        <s v="Almacenes y provisiones. Extra-UE"/>
      </sharedItems>
    </cacheField>
    <cacheField name="ZONA_REPORT_unica" numFmtId="0">
      <sharedItems/>
    </cacheField>
    <cacheField name="ZONA_PAIS" numFmtId="0">
      <sharedItems/>
    </cacheField>
    <cacheField name="IG" numFmtId="0">
      <sharedItems count="25">
        <s v="IGP 3 Riberas"/>
        <s v="IGP Castilla"/>
        <s v="IGP Castilla y León"/>
        <s v="IGP Murcia"/>
        <s v="IGP Ribera del Queiles"/>
        <s v="IGP Cádiz"/>
        <s v="IGP Extremadura"/>
        <s v="IGP Bajo Aragón"/>
        <s v="IGP Illes Balears"/>
        <s v="IGP Mallorca"/>
        <s v="IGP Ribeiras do Morrazo"/>
        <s v="IGP Valdejalón"/>
        <s v="IGP Ibiza / Eivissa"/>
        <s v="IGP Ribera del Gállego - Cinco Villas"/>
        <s v="IGP Barbanza e Iria"/>
        <s v="IGP Cumbres del Guadalfeo"/>
        <s v="IGP Serra de Tramuntana-Costa Nord"/>
        <s v="IGP Valle del Miño-Ourense / Val do Miño-Ourense"/>
        <s v="IGP Córdoba"/>
        <s v="IGP Altiplano de Sierra Nevada"/>
        <s v="IGP Laderas del Genil"/>
        <s v="IGP Isla de Menorca / Illa de Menorca"/>
        <s v="IGP Formentera"/>
        <s v="IGP Valle del Cinca"/>
        <s v="IGP Laujar-Alpujarra"/>
      </sharedItems>
    </cacheField>
    <cacheField name="CCAA" numFmtId="0">
      <sharedItems count="10">
        <s v="Navarra"/>
        <s v="Castilla-La Mancha"/>
        <s v="Castilla y León"/>
        <s v="Murcia"/>
        <s v="Supraautonómico"/>
        <s v="Andalucía"/>
        <s v="Extremadura"/>
        <s v="Aragón"/>
        <s v="Baleares"/>
        <s v="Galicia"/>
      </sharedItems>
    </cacheField>
    <cacheField name="SUBCLASE" numFmtId="0">
      <sharedItems/>
    </cacheField>
    <cacheField name="SUBPRODUCTO" numFmtId="0">
      <sharedItems/>
    </cacheField>
    <cacheField name="Total_Terceros_€" numFmtId="0">
      <sharedItems containsSemiMixedTypes="0" containsString="0" containsNumber="1" minValue="6.14" maxValue="11739982.019999992"/>
    </cacheField>
    <cacheField name="Total_KG_LT" numFmtId="0">
      <sharedItems containsSemiMixedTypes="0" containsString="0" containsNumber="1" minValue="0.75" maxValue="5328804"/>
    </cacheField>
    <cacheField name="CONTINENTE_ORDENADO" numFmtId="0">
      <sharedItems count="8">
        <s v="2. Europa no UE"/>
        <s v="1. Unión Europea"/>
        <s v="3. Africa"/>
        <s v="6. Asia"/>
        <s v="7. Oceanía"/>
        <s v="4. América N"/>
        <s v="5. América S"/>
        <s v="8. Zonas francas"/>
      </sharedItems>
    </cacheField>
    <cacheField name="Total_HL" numFmtId="0">
      <sharedItems containsSemiMixedTypes="0" containsString="0" containsNumber="1" minValue="7.4999999999999997E-3" maxValue="53288.0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2">
  <r>
    <n v="237"/>
    <x v="0"/>
    <n v="15"/>
    <x v="0"/>
    <s v="Vinos IGP"/>
    <s v="VINOS IGP"/>
    <x v="0"/>
    <s v="Vinos de la Tierra"/>
    <s v="Vinos"/>
    <n v="2025"/>
    <n v="500171.41998895101"/>
    <s v="€"/>
    <s v="€"/>
    <n v="114"/>
    <s v="Mercado en España"/>
    <x v="0"/>
    <n v="2024"/>
    <n v="326514.99993215001"/>
    <n v="173656.420056801"/>
  </r>
  <r>
    <n v="237"/>
    <x v="0"/>
    <n v="15"/>
    <x v="0"/>
    <s v="Vinos IGP"/>
    <s v="VINOS IGP"/>
    <x v="0"/>
    <s v="Vinos de la Tierra"/>
    <s v="Vinos"/>
    <n v="2025"/>
    <n v="1006564.083772"/>
    <s v="€"/>
    <s v="€"/>
    <n v="115"/>
    <s v="Mercado en la UE"/>
    <x v="1"/>
    <n v="2024"/>
    <n v="844788"/>
    <n v="161776.08377200004"/>
  </r>
  <r>
    <n v="237"/>
    <x v="0"/>
    <n v="15"/>
    <x v="0"/>
    <s v="Vinos IGP"/>
    <s v="VINOS IGP"/>
    <x v="0"/>
    <s v="Vinos de la Tierra"/>
    <s v="Vinos"/>
    <n v="2025"/>
    <n v="311433.84710100002"/>
    <s v="€"/>
    <s v="€"/>
    <n v="116"/>
    <s v="Mercado en Terceros países"/>
    <x v="2"/>
    <n v="2024"/>
    <n v="387286.8"/>
    <n v="-75852.952898999967"/>
  </r>
  <r>
    <n v="237"/>
    <x v="0"/>
    <n v="15"/>
    <x v="0"/>
    <s v="Vinos IGP"/>
    <s v="VINOS IGP"/>
    <x v="0"/>
    <s v="Vinos de la Tierra"/>
    <s v="Vinos"/>
    <n v="2025"/>
    <n v="1818169.3508619501"/>
    <s v="€"/>
    <s v="€"/>
    <n v="117"/>
    <s v="Total valor económico (114+115+116)"/>
    <x v="3"/>
    <n v="2024"/>
    <n v="1558589.7999321499"/>
    <n v="259579.55092980014"/>
  </r>
  <r>
    <n v="242"/>
    <x v="1"/>
    <n v="1"/>
    <x v="1"/>
    <s v="Vinos IGP"/>
    <s v="VINOS IGP"/>
    <x v="0"/>
    <s v="Vinos de la Tierra"/>
    <s v="Vinos"/>
    <n v="2025"/>
    <n v="578824.50005371997"/>
    <s v="€"/>
    <s v="€"/>
    <n v="114"/>
    <s v="Mercado en España"/>
    <x v="0"/>
    <n v="2024"/>
    <n v="1149243.9999999001"/>
    <n v="-570419.49994618015"/>
  </r>
  <r>
    <n v="242"/>
    <x v="1"/>
    <n v="1"/>
    <x v="1"/>
    <s v="Vinos IGP"/>
    <s v="VINOS IGP"/>
    <x v="0"/>
    <s v="Vinos de la Tierra"/>
    <s v="Vinos"/>
    <n v="2025"/>
    <n v="13675.04"/>
    <s v="€"/>
    <s v="€"/>
    <n v="115"/>
    <s v="Mercado en la UE"/>
    <x v="1"/>
    <n v="2024"/>
    <n v="6451.2"/>
    <n v="7223.8400000000011"/>
  </r>
  <r>
    <n v="242"/>
    <x v="1"/>
    <n v="1"/>
    <x v="1"/>
    <s v="Vinos IGP"/>
    <s v="VINOS IGP"/>
    <x v="0"/>
    <s v="Vinos de la Tierra"/>
    <s v="Vinos"/>
    <n v="2025"/>
    <n v="0"/>
    <s v="€"/>
    <s v="€"/>
    <n v="116"/>
    <s v="Mercado en Terceros países"/>
    <x v="2"/>
    <n v="2024"/>
    <n v="1440.7"/>
    <n v="-1440.7"/>
  </r>
  <r>
    <n v="242"/>
    <x v="1"/>
    <n v="1"/>
    <x v="1"/>
    <s v="Vinos IGP"/>
    <s v="VINOS IGP"/>
    <x v="0"/>
    <s v="Vinos de la Tierra"/>
    <s v="Vinos"/>
    <n v="2025"/>
    <n v="592499.54005372"/>
    <s v="€"/>
    <s v="€"/>
    <n v="117"/>
    <s v="Total valor económico (114+115+116)"/>
    <x v="3"/>
    <n v="2024"/>
    <n v="1157135.8999999"/>
    <n v="-564636.35994618002"/>
  </r>
  <r>
    <n v="246"/>
    <x v="2"/>
    <n v="1"/>
    <x v="1"/>
    <s v="Vinos IGP"/>
    <s v="VINOS IGP"/>
    <x v="0"/>
    <s v="Vinos de la Tierra"/>
    <s v="Vinos"/>
    <n v="2025"/>
    <n v="0"/>
    <s v="€"/>
    <s v="€"/>
    <n v="114"/>
    <s v="Mercado en España"/>
    <x v="0"/>
    <n v="2024"/>
    <n v="0"/>
    <n v="0"/>
  </r>
  <r>
    <n v="246"/>
    <x v="2"/>
    <n v="1"/>
    <x v="1"/>
    <s v="Vinos IGP"/>
    <s v="VINOS IGP"/>
    <x v="0"/>
    <s v="Vinos de la Tierra"/>
    <s v="Vinos"/>
    <n v="2025"/>
    <n v="0"/>
    <s v="€"/>
    <s v="€"/>
    <n v="115"/>
    <s v="Mercado en la UE"/>
    <x v="1"/>
    <n v="2024"/>
    <n v="0"/>
    <n v="0"/>
  </r>
  <r>
    <n v="246"/>
    <x v="2"/>
    <n v="1"/>
    <x v="1"/>
    <s v="Vinos IGP"/>
    <s v="VINOS IGP"/>
    <x v="0"/>
    <s v="Vinos de la Tierra"/>
    <s v="Vinos"/>
    <n v="2025"/>
    <n v="0"/>
    <s v="€"/>
    <s v="€"/>
    <n v="116"/>
    <s v="Mercado en Terceros países"/>
    <x v="2"/>
    <n v="2024"/>
    <n v="0"/>
    <n v="0"/>
  </r>
  <r>
    <n v="246"/>
    <x v="2"/>
    <n v="1"/>
    <x v="1"/>
    <s v="Vinos IGP"/>
    <s v="VINOS IGP"/>
    <x v="0"/>
    <s v="Vinos de la Tierra"/>
    <s v="Vinos"/>
    <n v="2025"/>
    <n v="0"/>
    <s v="€"/>
    <s v="€"/>
    <n v="117"/>
    <s v="Total valor económico (114+115+116)"/>
    <x v="3"/>
    <n v="2024"/>
    <n v="0"/>
    <n v="0"/>
  </r>
  <r>
    <n v="247"/>
    <x v="3"/>
    <n v="2"/>
    <x v="2"/>
    <s v="Vinos IGP"/>
    <s v="VINOS IGP"/>
    <x v="0"/>
    <s v="Vinos de la Tierra"/>
    <s v="Vinos"/>
    <n v="2025"/>
    <n v="898175.58999132598"/>
    <s v="€"/>
    <s v="€"/>
    <n v="114"/>
    <s v="Mercado en España"/>
    <x v="0"/>
    <n v="2024"/>
    <n v="0"/>
    <n v="898175.58999132598"/>
  </r>
  <r>
    <n v="247"/>
    <x v="3"/>
    <n v="2"/>
    <x v="2"/>
    <s v="Vinos IGP"/>
    <s v="VINOS IGP"/>
    <x v="0"/>
    <s v="Vinos de la Tierra"/>
    <s v="Vinos"/>
    <n v="2025"/>
    <n v="235630.09"/>
    <s v="€"/>
    <s v="€"/>
    <n v="115"/>
    <s v="Mercado en la UE"/>
    <x v="1"/>
    <n v="2024"/>
    <n v="0"/>
    <n v="235630.09"/>
  </r>
  <r>
    <n v="247"/>
    <x v="3"/>
    <n v="2"/>
    <x v="2"/>
    <s v="Vinos IGP"/>
    <s v="VINOS IGP"/>
    <x v="0"/>
    <s v="Vinos de la Tierra"/>
    <s v="Vinos"/>
    <n v="2025"/>
    <n v="686240.27"/>
    <s v="€"/>
    <s v="€"/>
    <n v="116"/>
    <s v="Mercado en Terceros países"/>
    <x v="2"/>
    <n v="2024"/>
    <n v="0"/>
    <n v="686240.27"/>
  </r>
  <r>
    <n v="247"/>
    <x v="3"/>
    <n v="2"/>
    <x v="2"/>
    <s v="Vinos IGP"/>
    <s v="VINOS IGP"/>
    <x v="0"/>
    <s v="Vinos de la Tierra"/>
    <s v="Vinos"/>
    <n v="2025"/>
    <n v="1820045.94999133"/>
    <s v="€"/>
    <s v="€"/>
    <n v="117"/>
    <s v="Total valor económico (114+115+116)"/>
    <x v="3"/>
    <n v="2024"/>
    <n v="0"/>
    <n v="1820045.94999133"/>
  </r>
  <r>
    <n v="248"/>
    <x v="4"/>
    <n v="11"/>
    <x v="3"/>
    <s v="Vinos IGP"/>
    <s v="VINOS IGP"/>
    <x v="0"/>
    <s v="Vinos de la Tierra"/>
    <s v="Vinos"/>
    <n v="2025"/>
    <n v="85285.2"/>
    <s v="€"/>
    <s v="€"/>
    <n v="114"/>
    <s v="Mercado en España"/>
    <x v="0"/>
    <n v="2024"/>
    <n v="78061.999999255204"/>
    <n v="7223.2000007447932"/>
  </r>
  <r>
    <n v="248"/>
    <x v="4"/>
    <n v="11"/>
    <x v="3"/>
    <s v="Vinos IGP"/>
    <s v="VINOS IGP"/>
    <x v="0"/>
    <s v="Vinos de la Tierra"/>
    <s v="Vinos"/>
    <n v="2025"/>
    <n v="23098.400000000001"/>
    <s v="€"/>
    <s v="€"/>
    <n v="115"/>
    <s v="Mercado en la UE"/>
    <x v="1"/>
    <n v="2024"/>
    <n v="21366.799999999999"/>
    <n v="1731.6000000000022"/>
  </r>
  <r>
    <n v="248"/>
    <x v="4"/>
    <n v="11"/>
    <x v="3"/>
    <s v="Vinos IGP"/>
    <s v="VINOS IGP"/>
    <x v="0"/>
    <s v="Vinos de la Tierra"/>
    <s v="Vinos"/>
    <n v="2025"/>
    <n v="59529.599999999999"/>
    <s v="€"/>
    <s v="€"/>
    <n v="116"/>
    <s v="Mercado en Terceros países"/>
    <x v="2"/>
    <n v="2024"/>
    <n v="12636"/>
    <n v="46893.599999999999"/>
  </r>
  <r>
    <n v="248"/>
    <x v="4"/>
    <n v="11"/>
    <x v="3"/>
    <s v="Vinos IGP"/>
    <s v="VINOS IGP"/>
    <x v="0"/>
    <s v="Vinos de la Tierra"/>
    <s v="Vinos"/>
    <n v="2025"/>
    <n v="167913.2"/>
    <s v="€"/>
    <s v="€"/>
    <n v="117"/>
    <s v="Total valor económico (114+115+116)"/>
    <x v="3"/>
    <n v="2024"/>
    <n v="112064.799999255"/>
    <n v="55848.400000745009"/>
  </r>
  <r>
    <n v="249"/>
    <x v="5"/>
    <n v="11"/>
    <x v="3"/>
    <s v="Vinos IGP"/>
    <s v="VINOS IGP"/>
    <x v="0"/>
    <s v="Vinos de la Tierra"/>
    <s v="Vinos"/>
    <n v="2025"/>
    <n v="22609.5"/>
    <s v="€"/>
    <s v="€"/>
    <n v="114"/>
    <s v="Mercado en España"/>
    <x v="0"/>
    <n v="2024"/>
    <n v="27721.200000000001"/>
    <n v="-5111.7000000000007"/>
  </r>
  <r>
    <n v="249"/>
    <x v="5"/>
    <n v="11"/>
    <x v="3"/>
    <s v="Vinos IGP"/>
    <s v="VINOS IGP"/>
    <x v="0"/>
    <s v="Vinos de la Tierra"/>
    <s v="Vinos"/>
    <n v="2025"/>
    <n v="0"/>
    <s v="€"/>
    <s v="€"/>
    <n v="115"/>
    <s v="Mercado en la UE"/>
    <x v="1"/>
    <n v="2024"/>
    <n v="0"/>
    <n v="0"/>
  </r>
  <r>
    <n v="249"/>
    <x v="5"/>
    <n v="11"/>
    <x v="3"/>
    <s v="Vinos IGP"/>
    <s v="VINOS IGP"/>
    <x v="0"/>
    <s v="Vinos de la Tierra"/>
    <s v="Vinos"/>
    <n v="2025"/>
    <n v="0"/>
    <s v="€"/>
    <s v="€"/>
    <n v="116"/>
    <s v="Mercado en Terceros países"/>
    <x v="2"/>
    <n v="2024"/>
    <n v="0"/>
    <n v="0"/>
  </r>
  <r>
    <n v="249"/>
    <x v="5"/>
    <n v="11"/>
    <x v="3"/>
    <s v="Vinos IGP"/>
    <s v="VINOS IGP"/>
    <x v="0"/>
    <s v="Vinos de la Tierra"/>
    <s v="Vinos"/>
    <n v="2025"/>
    <n v="22609.5"/>
    <s v="€"/>
    <s v="€"/>
    <n v="117"/>
    <s v="Total valor económico (114+115+116)"/>
    <x v="3"/>
    <n v="2024"/>
    <n v="27721.200000000001"/>
    <n v="-5111.7000000000007"/>
  </r>
  <r>
    <n v="253"/>
    <x v="6"/>
    <n v="1"/>
    <x v="1"/>
    <s v="Vinos IGP"/>
    <s v="VINOS IGP"/>
    <x v="0"/>
    <s v="Vinos de la Tierra"/>
    <s v="Vinos"/>
    <n v="2025"/>
    <n v="4831458.7597966101"/>
    <s v="€"/>
    <s v="€"/>
    <n v="114"/>
    <s v="Mercado en España"/>
    <x v="0"/>
    <n v="2024"/>
    <n v="4799635.2500808099"/>
    <n v="31823.509715800174"/>
  </r>
  <r>
    <n v="253"/>
    <x v="6"/>
    <n v="1"/>
    <x v="1"/>
    <s v="Vinos IGP"/>
    <s v="VINOS IGP"/>
    <x v="0"/>
    <s v="Vinos de la Tierra"/>
    <s v="Vinos"/>
    <n v="2025"/>
    <n v="361319.65"/>
    <s v="€"/>
    <s v="€"/>
    <n v="115"/>
    <s v="Mercado en la UE"/>
    <x v="1"/>
    <n v="2024"/>
    <n v="393274.9"/>
    <n v="-31955.25"/>
  </r>
  <r>
    <n v="253"/>
    <x v="6"/>
    <n v="1"/>
    <x v="1"/>
    <s v="Vinos IGP"/>
    <s v="VINOS IGP"/>
    <x v="0"/>
    <s v="Vinos de la Tierra"/>
    <s v="Vinos"/>
    <n v="2025"/>
    <n v="396394.65"/>
    <s v="€"/>
    <s v="€"/>
    <n v="116"/>
    <s v="Mercado en Terceros países"/>
    <x v="2"/>
    <n v="2024"/>
    <n v="386562.7"/>
    <n v="9831.9500000000116"/>
  </r>
  <r>
    <n v="253"/>
    <x v="6"/>
    <n v="1"/>
    <x v="1"/>
    <s v="Vinos IGP"/>
    <s v="VINOS IGP"/>
    <x v="0"/>
    <s v="Vinos de la Tierra"/>
    <s v="Vinos"/>
    <n v="2025"/>
    <n v="5589173.0597966099"/>
    <s v="€"/>
    <s v="€"/>
    <n v="117"/>
    <s v="Total valor económico (114+115+116)"/>
    <x v="3"/>
    <n v="2024"/>
    <n v="5579472.8500808096"/>
    <n v="9700.2097158003598"/>
  </r>
  <r>
    <n v="257"/>
    <x v="7"/>
    <n v="14"/>
    <x v="4"/>
    <s v="Vinos IGP"/>
    <s v="VINOS IGP"/>
    <x v="0"/>
    <s v="Vinos de la Tierra"/>
    <s v="Vinos"/>
    <n v="2025"/>
    <n v="0"/>
    <s v="€"/>
    <s v="€"/>
    <n v="114"/>
    <s v="Mercado en España"/>
    <x v="0"/>
    <n v="2024"/>
    <n v="0"/>
    <n v="0"/>
  </r>
  <r>
    <n v="257"/>
    <x v="7"/>
    <n v="14"/>
    <x v="4"/>
    <s v="Vinos IGP"/>
    <s v="VINOS IGP"/>
    <x v="0"/>
    <s v="Vinos de la Tierra"/>
    <s v="Vinos"/>
    <n v="2025"/>
    <n v="0"/>
    <s v="€"/>
    <s v="€"/>
    <n v="115"/>
    <s v="Mercado en la UE"/>
    <x v="1"/>
    <n v="2024"/>
    <n v="0"/>
    <n v="0"/>
  </r>
  <r>
    <n v="257"/>
    <x v="7"/>
    <n v="14"/>
    <x v="4"/>
    <s v="Vinos IGP"/>
    <s v="VINOS IGP"/>
    <x v="0"/>
    <s v="Vinos de la Tierra"/>
    <s v="Vinos"/>
    <n v="2025"/>
    <n v="0"/>
    <s v="€"/>
    <s v="€"/>
    <n v="116"/>
    <s v="Mercado en Terceros países"/>
    <x v="2"/>
    <n v="2024"/>
    <n v="0"/>
    <n v="0"/>
  </r>
  <r>
    <n v="257"/>
    <x v="7"/>
    <n v="14"/>
    <x v="4"/>
    <s v="Vinos IGP"/>
    <s v="VINOS IGP"/>
    <x v="0"/>
    <s v="Vinos de la Tierra"/>
    <s v="Vinos"/>
    <n v="2025"/>
    <n v="0"/>
    <s v="€"/>
    <s v="€"/>
    <n v="117"/>
    <s v="Total valor económico (114+115+116)"/>
    <x v="3"/>
    <n v="2024"/>
    <n v="0"/>
    <n v="0"/>
  </r>
  <r>
    <n v="262"/>
    <x v="8"/>
    <n v="19"/>
    <x v="5"/>
    <s v="Vinos IGP"/>
    <s v="VINOS IGP"/>
    <x v="0"/>
    <s v="Vinos de la Tierra"/>
    <s v="Vinos"/>
    <n v="2025"/>
    <n v="0"/>
    <s v="€"/>
    <s v="€"/>
    <n v="114"/>
    <s v="Mercado en España"/>
    <x v="0"/>
    <n v="2024"/>
    <n v="1036728"/>
    <n v="-1036728"/>
  </r>
  <r>
    <n v="262"/>
    <x v="8"/>
    <n v="19"/>
    <x v="5"/>
    <s v="Vinos IGP"/>
    <s v="VINOS IGP"/>
    <x v="0"/>
    <s v="Vinos de la Tierra"/>
    <s v="Vinos"/>
    <n v="2025"/>
    <n v="0"/>
    <s v="€"/>
    <s v="€"/>
    <n v="115"/>
    <s v="Mercado en la UE"/>
    <x v="1"/>
    <n v="2024"/>
    <n v="7150"/>
    <n v="-7150"/>
  </r>
  <r>
    <n v="262"/>
    <x v="8"/>
    <n v="19"/>
    <x v="5"/>
    <s v="Vinos IGP"/>
    <s v="VINOS IGP"/>
    <x v="0"/>
    <s v="Vinos de la Tierra"/>
    <s v="Vinos"/>
    <n v="2025"/>
    <n v="0"/>
    <s v="€"/>
    <s v="€"/>
    <n v="116"/>
    <s v="Mercado en Terceros países"/>
    <x v="2"/>
    <n v="2024"/>
    <n v="2750"/>
    <n v="-2750"/>
  </r>
  <r>
    <n v="262"/>
    <x v="8"/>
    <n v="19"/>
    <x v="5"/>
    <s v="Vinos IGP"/>
    <s v="VINOS IGP"/>
    <x v="0"/>
    <s v="Vinos de la Tierra"/>
    <s v="Vinos"/>
    <n v="2025"/>
    <n v="0"/>
    <s v="€"/>
    <s v="€"/>
    <n v="117"/>
    <s v="Total valor económico (114+115+116)"/>
    <x v="3"/>
    <n v="2024"/>
    <n v="1046628"/>
    <n v="-1046628"/>
  </r>
  <r>
    <n v="263"/>
    <x v="9"/>
    <n v="6"/>
    <x v="6"/>
    <s v="Vinos IGP"/>
    <s v="VINOS IGP"/>
    <x v="0"/>
    <s v="Vinos de la Tierra"/>
    <s v="Vinos"/>
    <n v="2025"/>
    <n v="98021241.132306993"/>
    <s v="€"/>
    <s v="€"/>
    <n v="114"/>
    <s v="Mercado en España"/>
    <x v="0"/>
    <n v="2024"/>
    <n v="83333325.768404603"/>
    <n v="14687915.36390239"/>
  </r>
  <r>
    <n v="263"/>
    <x v="9"/>
    <n v="6"/>
    <x v="6"/>
    <s v="Vinos IGP"/>
    <s v="VINOS IGP"/>
    <x v="0"/>
    <s v="Vinos de la Tierra"/>
    <s v="Vinos"/>
    <n v="2025"/>
    <n v="36938002.369999997"/>
    <s v="€"/>
    <s v="€"/>
    <n v="115"/>
    <s v="Mercado en la UE"/>
    <x v="1"/>
    <n v="2024"/>
    <n v="32923124.800000001"/>
    <n v="4014877.5699999966"/>
  </r>
  <r>
    <n v="263"/>
    <x v="9"/>
    <n v="6"/>
    <x v="6"/>
    <s v="Vinos IGP"/>
    <s v="VINOS IGP"/>
    <x v="0"/>
    <s v="Vinos de la Tierra"/>
    <s v="Vinos"/>
    <n v="2025"/>
    <n v="21643572.75"/>
    <s v="€"/>
    <s v="€"/>
    <n v="116"/>
    <s v="Mercado en Terceros países"/>
    <x v="2"/>
    <n v="2024"/>
    <n v="24019108.399999999"/>
    <n v="-2375535.6499999985"/>
  </r>
  <r>
    <n v="263"/>
    <x v="9"/>
    <n v="6"/>
    <x v="6"/>
    <s v="Vinos IGP"/>
    <s v="VINOS IGP"/>
    <x v="0"/>
    <s v="Vinos de la Tierra"/>
    <s v="Vinos"/>
    <n v="2025"/>
    <n v="156602816.252307"/>
    <s v="€"/>
    <s v="€"/>
    <n v="117"/>
    <s v="Total valor económico (114+115+116)"/>
    <x v="3"/>
    <n v="2024"/>
    <n v="140275558.96840501"/>
    <n v="16327257.283901989"/>
  </r>
  <r>
    <n v="264"/>
    <x v="10"/>
    <n v="5"/>
    <x v="7"/>
    <s v="Vinos IGP"/>
    <s v="VINOS IGP"/>
    <x v="0"/>
    <s v="Vinos de la Tierra"/>
    <s v="Vinos"/>
    <n v="2025"/>
    <n v="27281679.9992266"/>
    <s v="€"/>
    <s v="€"/>
    <n v="114"/>
    <s v="Mercado en España"/>
    <x v="0"/>
    <n v="2024"/>
    <n v="19328436.496591002"/>
    <n v="7953243.5026355982"/>
  </r>
  <r>
    <n v="264"/>
    <x v="10"/>
    <n v="5"/>
    <x v="7"/>
    <s v="Vinos IGP"/>
    <s v="VINOS IGP"/>
    <x v="0"/>
    <s v="Vinos de la Tierra"/>
    <s v="Vinos"/>
    <n v="2025"/>
    <n v="6041111.0549999997"/>
    <s v="€"/>
    <s v="€"/>
    <n v="115"/>
    <s v="Mercado en la UE"/>
    <x v="1"/>
    <n v="2024"/>
    <n v="3957137"/>
    <n v="2083974.0549999997"/>
  </r>
  <r>
    <n v="264"/>
    <x v="10"/>
    <n v="5"/>
    <x v="7"/>
    <s v="Vinos IGP"/>
    <s v="VINOS IGP"/>
    <x v="0"/>
    <s v="Vinos de la Tierra"/>
    <s v="Vinos"/>
    <n v="2025"/>
    <n v="7301171.7309999997"/>
    <s v="€"/>
    <s v="€"/>
    <n v="116"/>
    <s v="Mercado en Terceros países"/>
    <x v="2"/>
    <n v="2024"/>
    <n v="6963032.0999999996"/>
    <n v="338139.63100000005"/>
  </r>
  <r>
    <n v="264"/>
    <x v="10"/>
    <n v="5"/>
    <x v="7"/>
    <s v="Vinos IGP"/>
    <s v="VINOS IGP"/>
    <x v="0"/>
    <s v="Vinos de la Tierra"/>
    <s v="Vinos"/>
    <n v="2025"/>
    <n v="40623962.785226598"/>
    <s v="€"/>
    <s v="€"/>
    <n v="117"/>
    <s v="Total valor económico (114+115+116)"/>
    <x v="3"/>
    <n v="2024"/>
    <n v="30248605.596591"/>
    <n v="10375357.188635599"/>
  </r>
  <r>
    <n v="275"/>
    <x v="11"/>
    <n v="1"/>
    <x v="1"/>
    <s v="Vinos IGP"/>
    <s v="VINOS IGP"/>
    <x v="0"/>
    <s v="Vinos de la Tierra"/>
    <s v="Vinos"/>
    <n v="2025"/>
    <n v="63819.000000294"/>
    <s v="€"/>
    <s v="€"/>
    <n v="114"/>
    <s v="Mercado en España"/>
    <x v="0"/>
    <n v="2024"/>
    <n v="114569.0000253"/>
    <n v="-50750.000025006004"/>
  </r>
  <r>
    <n v="275"/>
    <x v="11"/>
    <n v="1"/>
    <x v="1"/>
    <s v="Vinos IGP"/>
    <s v="VINOS IGP"/>
    <x v="0"/>
    <s v="Vinos de la Tierra"/>
    <s v="Vinos"/>
    <n v="2025"/>
    <n v="2177.1"/>
    <s v="€"/>
    <s v="€"/>
    <n v="115"/>
    <s v="Mercado en la UE"/>
    <x v="1"/>
    <n v="2024"/>
    <n v="16873.327058940002"/>
    <n v="-14696.227058940001"/>
  </r>
  <r>
    <n v="275"/>
    <x v="11"/>
    <n v="1"/>
    <x v="1"/>
    <s v="Vinos IGP"/>
    <s v="VINOS IGP"/>
    <x v="0"/>
    <s v="Vinos de la Tierra"/>
    <s v="Vinos"/>
    <n v="2025"/>
    <n v="15787.2"/>
    <s v="€"/>
    <s v="€"/>
    <n v="116"/>
    <s v="Mercado en Terceros países"/>
    <x v="2"/>
    <n v="2024"/>
    <n v="26588.272941359999"/>
    <n v="-10801.072941359998"/>
  </r>
  <r>
    <n v="275"/>
    <x v="11"/>
    <n v="1"/>
    <x v="1"/>
    <s v="Vinos IGP"/>
    <s v="VINOS IGP"/>
    <x v="0"/>
    <s v="Vinos de la Tierra"/>
    <s v="Vinos"/>
    <n v="2025"/>
    <n v="81783.300000293995"/>
    <s v="€"/>
    <s v="€"/>
    <n v="117"/>
    <s v="Total valor económico (114+115+116)"/>
    <x v="3"/>
    <n v="2024"/>
    <n v="158030.6000256"/>
    <n v="-76247.300025306002"/>
  </r>
  <r>
    <n v="276"/>
    <x v="12"/>
    <n v="18"/>
    <x v="8"/>
    <s v="Vinos IGP"/>
    <s v="VINOS IGP"/>
    <x v="0"/>
    <s v="Vinos de la Tierra"/>
    <s v="Vinos"/>
    <n v="2025"/>
    <n v="958800"/>
    <s v="€"/>
    <s v="€"/>
    <n v="114"/>
    <s v="Mercado en España"/>
    <x v="0"/>
    <n v="2024"/>
    <n v="571200"/>
    <n v="387600"/>
  </r>
  <r>
    <n v="276"/>
    <x v="12"/>
    <n v="18"/>
    <x v="8"/>
    <s v="Vinos IGP"/>
    <s v="VINOS IGP"/>
    <x v="0"/>
    <s v="Vinos de la Tierra"/>
    <s v="Vinos"/>
    <n v="2025"/>
    <n v="0"/>
    <s v="€"/>
    <s v="€"/>
    <n v="115"/>
    <s v="Mercado en la UE"/>
    <x v="1"/>
    <n v="2024"/>
    <n v="0"/>
    <n v="0"/>
  </r>
  <r>
    <n v="276"/>
    <x v="12"/>
    <n v="18"/>
    <x v="8"/>
    <s v="Vinos IGP"/>
    <s v="VINOS IGP"/>
    <x v="0"/>
    <s v="Vinos de la Tierra"/>
    <s v="Vinos"/>
    <n v="2025"/>
    <n v="0"/>
    <s v="€"/>
    <s v="€"/>
    <n v="116"/>
    <s v="Mercado en Terceros países"/>
    <x v="2"/>
    <n v="2024"/>
    <n v="0"/>
    <n v="0"/>
  </r>
  <r>
    <n v="276"/>
    <x v="12"/>
    <n v="18"/>
    <x v="8"/>
    <s v="Vinos IGP"/>
    <s v="VINOS IGP"/>
    <x v="0"/>
    <s v="Vinos de la Tierra"/>
    <s v="Vinos"/>
    <n v="2025"/>
    <n v="958800"/>
    <s v="€"/>
    <s v="€"/>
    <n v="117"/>
    <s v="Total valor económico (114+115+116)"/>
    <x v="3"/>
    <n v="2024"/>
    <n v="571200"/>
    <n v="387600"/>
  </r>
  <r>
    <n v="278"/>
    <x v="13"/>
    <n v="1"/>
    <x v="1"/>
    <s v="Vinos IGP"/>
    <s v="VINOS IGP"/>
    <x v="0"/>
    <s v="Vinos de la Tierra"/>
    <s v="Vinos"/>
    <n v="2025"/>
    <n v="81999.999996099999"/>
    <s v="€"/>
    <s v="€"/>
    <n v="114"/>
    <s v="Mercado en España"/>
    <x v="0"/>
    <n v="2024"/>
    <n v="37700"/>
    <n v="44299.999996099999"/>
  </r>
  <r>
    <n v="278"/>
    <x v="13"/>
    <n v="1"/>
    <x v="1"/>
    <s v="Vinos IGP"/>
    <s v="VINOS IGP"/>
    <x v="0"/>
    <s v="Vinos de la Tierra"/>
    <s v="Vinos"/>
    <n v="2025"/>
    <n v="11208"/>
    <s v="€"/>
    <s v="€"/>
    <n v="115"/>
    <s v="Mercado en la UE"/>
    <x v="1"/>
    <n v="2024"/>
    <n v="12900"/>
    <n v="-1692"/>
  </r>
  <r>
    <n v="278"/>
    <x v="13"/>
    <n v="1"/>
    <x v="1"/>
    <s v="Vinos IGP"/>
    <s v="VINOS IGP"/>
    <x v="0"/>
    <s v="Vinos de la Tierra"/>
    <s v="Vinos"/>
    <n v="2025"/>
    <n v="12390"/>
    <s v="€"/>
    <s v="€"/>
    <n v="116"/>
    <s v="Mercado en Terceros países"/>
    <x v="2"/>
    <n v="2024"/>
    <n v="9900"/>
    <n v="2490"/>
  </r>
  <r>
    <n v="278"/>
    <x v="13"/>
    <n v="1"/>
    <x v="1"/>
    <s v="Vinos IGP"/>
    <s v="VINOS IGP"/>
    <x v="0"/>
    <s v="Vinos de la Tierra"/>
    <s v="Vinos"/>
    <n v="2025"/>
    <n v="105597.9999961"/>
    <s v="€"/>
    <s v="€"/>
    <n v="117"/>
    <s v="Total valor económico (114+115+116)"/>
    <x v="3"/>
    <n v="2024"/>
    <n v="60500"/>
    <n v="45097.999996099999"/>
  </r>
  <r>
    <n v="280"/>
    <x v="14"/>
    <n v="1"/>
    <x v="1"/>
    <s v="Vinos IGP"/>
    <s v="VINOS IGP"/>
    <x v="0"/>
    <s v="Vinos de la Tierra"/>
    <s v="Vinos"/>
    <n v="2025"/>
    <n v="0"/>
    <s v="€"/>
    <s v="€"/>
    <n v="114"/>
    <s v="Mercado en España"/>
    <x v="0"/>
    <n v="2024"/>
    <n v="0"/>
    <n v="0"/>
  </r>
  <r>
    <n v="280"/>
    <x v="14"/>
    <n v="1"/>
    <x v="1"/>
    <s v="Vinos IGP"/>
    <s v="VINOS IGP"/>
    <x v="0"/>
    <s v="Vinos de la Tierra"/>
    <s v="Vinos"/>
    <n v="2025"/>
    <n v="0"/>
    <s v="€"/>
    <s v="€"/>
    <n v="115"/>
    <s v="Mercado en la UE"/>
    <x v="1"/>
    <n v="2024"/>
    <n v="0"/>
    <n v="0"/>
  </r>
  <r>
    <n v="280"/>
    <x v="14"/>
    <n v="1"/>
    <x v="1"/>
    <s v="Vinos IGP"/>
    <s v="VINOS IGP"/>
    <x v="0"/>
    <s v="Vinos de la Tierra"/>
    <s v="Vinos"/>
    <n v="2025"/>
    <n v="0"/>
    <s v="€"/>
    <s v="€"/>
    <n v="116"/>
    <s v="Mercado en Terceros países"/>
    <x v="2"/>
    <n v="2024"/>
    <n v="0"/>
    <n v="0"/>
  </r>
  <r>
    <n v="280"/>
    <x v="14"/>
    <n v="1"/>
    <x v="1"/>
    <s v="Vinos IGP"/>
    <s v="VINOS IGP"/>
    <x v="0"/>
    <s v="Vinos de la Tierra"/>
    <s v="Vinos"/>
    <n v="2025"/>
    <n v="0"/>
    <s v="€"/>
    <s v="€"/>
    <n v="117"/>
    <s v="Total valor económico (114+115+116)"/>
    <x v="3"/>
    <n v="2024"/>
    <n v="0"/>
    <n v="0"/>
  </r>
  <r>
    <n v="286"/>
    <x v="15"/>
    <n v="10"/>
    <x v="9"/>
    <s v="Vinos IGP"/>
    <s v="VINOS IGP"/>
    <x v="0"/>
    <s v="Vinos de la Tierra"/>
    <s v="Vinos"/>
    <n v="2025"/>
    <n v="19235255.169649199"/>
    <s v="€"/>
    <s v="€"/>
    <n v="114"/>
    <s v="Mercado en España"/>
    <x v="0"/>
    <n v="2024"/>
    <n v="23668539.760348301"/>
    <n v="-4433284.5906991027"/>
  </r>
  <r>
    <n v="286"/>
    <x v="15"/>
    <n v="10"/>
    <x v="9"/>
    <s v="Vinos IGP"/>
    <s v="VINOS IGP"/>
    <x v="0"/>
    <s v="Vinos de la Tierra"/>
    <s v="Vinos"/>
    <n v="2025"/>
    <n v="642327.46"/>
    <s v="€"/>
    <s v="€"/>
    <n v="115"/>
    <s v="Mercado en la UE"/>
    <x v="1"/>
    <n v="2024"/>
    <n v="2096334.7"/>
    <n v="-1454007.24"/>
  </r>
  <r>
    <n v="286"/>
    <x v="15"/>
    <n v="10"/>
    <x v="9"/>
    <s v="Vinos IGP"/>
    <s v="VINOS IGP"/>
    <x v="0"/>
    <s v="Vinos de la Tierra"/>
    <s v="Vinos"/>
    <n v="2025"/>
    <n v="496065.35"/>
    <s v="€"/>
    <s v="€"/>
    <n v="116"/>
    <s v="Mercado en Terceros países"/>
    <x v="2"/>
    <n v="2024"/>
    <n v="2301034.2000000002"/>
    <n v="-1804968.85"/>
  </r>
  <r>
    <n v="286"/>
    <x v="15"/>
    <n v="10"/>
    <x v="9"/>
    <s v="Vinos IGP"/>
    <s v="VINOS IGP"/>
    <x v="0"/>
    <s v="Vinos de la Tierra"/>
    <s v="Vinos"/>
    <n v="2025"/>
    <n v="20373647.979649201"/>
    <s v="€"/>
    <s v="€"/>
    <n v="117"/>
    <s v="Total valor económico (114+115+116)"/>
    <x v="3"/>
    <n v="2024"/>
    <n v="28065908.6603483"/>
    <n v="-7692260.6806990989"/>
  </r>
  <r>
    <n v="288"/>
    <x v="16"/>
    <n v="4"/>
    <x v="10"/>
    <s v="Vinos IGP"/>
    <s v="VINOS IGP"/>
    <x v="0"/>
    <s v="Vinos de la Tierra"/>
    <s v="Vinos"/>
    <n v="2025"/>
    <n v="463455.00000053103"/>
    <s v="€"/>
    <s v="€"/>
    <n v="114"/>
    <s v="Mercado en España"/>
    <x v="0"/>
    <n v="2024"/>
    <n v="231255.81"/>
    <n v="232199.19000053103"/>
  </r>
  <r>
    <n v="288"/>
    <x v="16"/>
    <n v="4"/>
    <x v="10"/>
    <s v="Vinos IGP"/>
    <s v="VINOS IGP"/>
    <x v="0"/>
    <s v="Vinos de la Tierra"/>
    <s v="Vinos"/>
    <n v="2025"/>
    <n v="1684.98"/>
    <s v="€"/>
    <s v="€"/>
    <n v="115"/>
    <s v="Mercado en la UE"/>
    <x v="1"/>
    <n v="2024"/>
    <n v="4651.5600000000004"/>
    <n v="-2966.5800000000004"/>
  </r>
  <r>
    <n v="288"/>
    <x v="16"/>
    <n v="4"/>
    <x v="10"/>
    <s v="Vinos IGP"/>
    <s v="VINOS IGP"/>
    <x v="0"/>
    <s v="Vinos de la Tierra"/>
    <s v="Vinos"/>
    <n v="2025"/>
    <n v="25734.240000000002"/>
    <s v="€"/>
    <s v="€"/>
    <n v="116"/>
    <s v="Mercado en Terceros países"/>
    <x v="2"/>
    <n v="2024"/>
    <n v="5734.8"/>
    <n v="19999.440000000002"/>
  </r>
  <r>
    <n v="288"/>
    <x v="16"/>
    <n v="4"/>
    <x v="10"/>
    <s v="Vinos IGP"/>
    <s v="VINOS IGP"/>
    <x v="0"/>
    <s v="Vinos de la Tierra"/>
    <s v="Vinos"/>
    <n v="2025"/>
    <n v="490874.220000531"/>
    <s v="€"/>
    <s v="€"/>
    <n v="117"/>
    <s v="Total valor económico (114+115+116)"/>
    <x v="3"/>
    <n v="2024"/>
    <n v="241642.17"/>
    <n v="249232.05000053099"/>
  </r>
  <r>
    <n v="292"/>
    <x v="17"/>
    <n v="4"/>
    <x v="10"/>
    <s v="Vinos IGP"/>
    <s v="VINOS IGP"/>
    <x v="0"/>
    <s v="Vinos de la Tierra"/>
    <s v="Vinos"/>
    <n v="2025"/>
    <n v="940875"/>
    <s v="€"/>
    <s v="€"/>
    <n v="114"/>
    <s v="Mercado en España"/>
    <x v="0"/>
    <n v="2024"/>
    <n v="985543.01999821304"/>
    <n v="-44668.019998213043"/>
  </r>
  <r>
    <n v="292"/>
    <x v="17"/>
    <n v="4"/>
    <x v="10"/>
    <s v="Vinos IGP"/>
    <s v="VINOS IGP"/>
    <x v="0"/>
    <s v="Vinos de la Tierra"/>
    <s v="Vinos"/>
    <n v="2025"/>
    <n v="61971"/>
    <s v="€"/>
    <s v="€"/>
    <n v="115"/>
    <s v="Mercado en la UE"/>
    <x v="1"/>
    <n v="2024"/>
    <n v="58011.18"/>
    <n v="3959.8199999999997"/>
  </r>
  <r>
    <n v="292"/>
    <x v="17"/>
    <n v="4"/>
    <x v="10"/>
    <s v="Vinos IGP"/>
    <s v="VINOS IGP"/>
    <x v="0"/>
    <s v="Vinos de la Tierra"/>
    <s v="Vinos"/>
    <n v="2025"/>
    <n v="80301"/>
    <s v="€"/>
    <s v="€"/>
    <n v="116"/>
    <s v="Mercado en Terceros países"/>
    <x v="2"/>
    <n v="2024"/>
    <n v="69111.960000000006"/>
    <n v="11189.039999999994"/>
  </r>
  <r>
    <n v="292"/>
    <x v="17"/>
    <n v="4"/>
    <x v="10"/>
    <s v="Vinos IGP"/>
    <s v="VINOS IGP"/>
    <x v="0"/>
    <s v="Vinos de la Tierra"/>
    <s v="Vinos"/>
    <n v="2025"/>
    <n v="1083147"/>
    <s v="€"/>
    <s v="€"/>
    <n v="117"/>
    <s v="Total valor económico (114+115+116)"/>
    <x v="3"/>
    <n v="2024"/>
    <n v="1112666.1599982099"/>
    <n v="-29519.159998209914"/>
  </r>
  <r>
    <n v="293"/>
    <x v="18"/>
    <n v="4"/>
    <x v="10"/>
    <s v="Vinos IGP"/>
    <s v="VINOS IGP"/>
    <x v="0"/>
    <s v="Vinos de la Tierra"/>
    <s v="Vinos"/>
    <n v="2025"/>
    <n v="2660091.4"/>
    <s v="€"/>
    <s v="€"/>
    <n v="114"/>
    <s v="Mercado en España"/>
    <x v="0"/>
    <n v="2024"/>
    <n v="1638560.5100019299"/>
    <n v="1021530.88999807"/>
  </r>
  <r>
    <n v="293"/>
    <x v="18"/>
    <n v="4"/>
    <x v="10"/>
    <s v="Vinos IGP"/>
    <s v="VINOS IGP"/>
    <x v="0"/>
    <s v="Vinos de la Tierra"/>
    <s v="Vinos"/>
    <n v="2025"/>
    <n v="1403433"/>
    <s v="€"/>
    <s v="€"/>
    <n v="115"/>
    <s v="Mercado en la UE"/>
    <x v="1"/>
    <n v="2024"/>
    <n v="1350353.6"/>
    <n v="53079.399999999907"/>
  </r>
  <r>
    <n v="293"/>
    <x v="18"/>
    <n v="4"/>
    <x v="10"/>
    <s v="Vinos IGP"/>
    <s v="VINOS IGP"/>
    <x v="0"/>
    <s v="Vinos de la Tierra"/>
    <s v="Vinos"/>
    <n v="2025"/>
    <n v="399841.85"/>
    <s v="€"/>
    <s v="€"/>
    <n v="116"/>
    <s v="Mercado en Terceros países"/>
    <x v="2"/>
    <n v="2024"/>
    <n v="197300.9"/>
    <n v="202540.94999999998"/>
  </r>
  <r>
    <n v="293"/>
    <x v="18"/>
    <n v="4"/>
    <x v="10"/>
    <s v="Vinos IGP"/>
    <s v="VINOS IGP"/>
    <x v="0"/>
    <s v="Vinos de la Tierra"/>
    <s v="Vinos"/>
    <n v="2025"/>
    <n v="4463366.25"/>
    <s v="€"/>
    <s v="€"/>
    <n v="117"/>
    <s v="Total valor económico (114+115+116)"/>
    <x v="3"/>
    <n v="2024"/>
    <n v="3186215.0100019299"/>
    <n v="1277151.2399980701"/>
  </r>
  <r>
    <n v="294"/>
    <x v="19"/>
    <n v="4"/>
    <x v="10"/>
    <s v="Vinos IGP"/>
    <s v="VINOS IGP"/>
    <x v="0"/>
    <s v="Vinos de la Tierra"/>
    <s v="Vinos"/>
    <n v="2025"/>
    <n v="2030128.2099989301"/>
    <s v="€"/>
    <s v="€"/>
    <n v="114"/>
    <s v="Mercado en España"/>
    <x v="0"/>
    <n v="2024"/>
    <n v="1783837.06"/>
    <n v="246291.14999893005"/>
  </r>
  <r>
    <n v="294"/>
    <x v="19"/>
    <n v="4"/>
    <x v="10"/>
    <s v="Vinos IGP"/>
    <s v="VINOS IGP"/>
    <x v="0"/>
    <s v="Vinos de la Tierra"/>
    <s v="Vinos"/>
    <n v="2025"/>
    <n v="33430.94"/>
    <s v="€"/>
    <s v="€"/>
    <n v="115"/>
    <s v="Mercado en la UE"/>
    <x v="1"/>
    <n v="2024"/>
    <n v="23160.06"/>
    <n v="10270.880000000001"/>
  </r>
  <r>
    <n v="294"/>
    <x v="19"/>
    <n v="4"/>
    <x v="10"/>
    <s v="Vinos IGP"/>
    <s v="VINOS IGP"/>
    <x v="0"/>
    <s v="Vinos de la Tierra"/>
    <s v="Vinos"/>
    <n v="2025"/>
    <n v="13962.4"/>
    <s v="€"/>
    <s v="€"/>
    <n v="116"/>
    <s v="Mercado en Terceros países"/>
    <x v="2"/>
    <n v="2024"/>
    <n v="35091"/>
    <n v="-21128.6"/>
  </r>
  <r>
    <n v="294"/>
    <x v="19"/>
    <n v="4"/>
    <x v="10"/>
    <s v="Vinos IGP"/>
    <s v="VINOS IGP"/>
    <x v="0"/>
    <s v="Vinos de la Tierra"/>
    <s v="Vinos"/>
    <n v="2025"/>
    <n v="2077521.54999893"/>
    <s v="€"/>
    <s v="€"/>
    <n v="117"/>
    <s v="Total valor económico (114+115+116)"/>
    <x v="3"/>
    <n v="2024"/>
    <n v="1842088.12"/>
    <n v="235433.42999892985"/>
  </r>
  <r>
    <n v="302"/>
    <x v="20"/>
    <n v="1"/>
    <x v="1"/>
    <s v="Vinos IGP"/>
    <s v="VINOS IGP"/>
    <x v="0"/>
    <s v="Vinos de la Tierra"/>
    <s v="Vinos"/>
    <n v="2025"/>
    <n v="660228"/>
    <s v="€"/>
    <s v="€"/>
    <n v="114"/>
    <s v="Mercado en España"/>
    <x v="0"/>
    <n v="2024"/>
    <n v="44999.999999925603"/>
    <n v="615228.00000007439"/>
  </r>
  <r>
    <n v="302"/>
    <x v="20"/>
    <n v="1"/>
    <x v="1"/>
    <s v="Vinos IGP"/>
    <s v="VINOS IGP"/>
    <x v="0"/>
    <s v="Vinos de la Tierra"/>
    <s v="Vinos"/>
    <n v="2025"/>
    <n v="6090.180000024"/>
    <s v="€"/>
    <s v="€"/>
    <n v="115"/>
    <s v="Mercado en la UE"/>
    <x v="1"/>
    <n v="2024"/>
    <n v="15833.6"/>
    <n v="-9743.4199999760003"/>
  </r>
  <r>
    <n v="302"/>
    <x v="20"/>
    <n v="1"/>
    <x v="1"/>
    <s v="Vinos IGP"/>
    <s v="VINOS IGP"/>
    <x v="0"/>
    <s v="Vinos de la Tierra"/>
    <s v="Vinos"/>
    <n v="2025"/>
    <n v="0"/>
    <s v="€"/>
    <s v="€"/>
    <n v="116"/>
    <s v="Mercado en Terceros países"/>
    <x v="2"/>
    <n v="2024"/>
    <n v="0"/>
    <n v="0"/>
  </r>
  <r>
    <n v="302"/>
    <x v="20"/>
    <n v="1"/>
    <x v="1"/>
    <s v="Vinos IGP"/>
    <s v="VINOS IGP"/>
    <x v="0"/>
    <s v="Vinos de la Tierra"/>
    <s v="Vinos"/>
    <n v="2025"/>
    <n v="666318.18000002403"/>
    <s v="€"/>
    <s v="€"/>
    <n v="117"/>
    <s v="Total valor económico (114+115+116)"/>
    <x v="3"/>
    <n v="2024"/>
    <n v="60833.599999925602"/>
    <n v="605484.58000009845"/>
  </r>
  <r>
    <n v="304"/>
    <x v="21"/>
    <n v="1"/>
    <x v="1"/>
    <s v="Vinos IGP"/>
    <s v="VINOS IGP"/>
    <x v="0"/>
    <s v="Vinos de la Tierra"/>
    <s v="Vinos"/>
    <n v="2025"/>
    <n v="560600.00002579996"/>
    <s v="€"/>
    <s v="€"/>
    <n v="114"/>
    <s v="Mercado en España"/>
    <x v="0"/>
    <n v="2024"/>
    <n v="516750.00000479998"/>
    <n v="43850.000020999985"/>
  </r>
  <r>
    <n v="304"/>
    <x v="21"/>
    <n v="1"/>
    <x v="1"/>
    <s v="Vinos IGP"/>
    <s v="VINOS IGP"/>
    <x v="0"/>
    <s v="Vinos de la Tierra"/>
    <s v="Vinos"/>
    <n v="2025"/>
    <n v="3469.0000000949999"/>
    <s v="€"/>
    <s v="€"/>
    <n v="115"/>
    <s v="Mercado en la UE"/>
    <x v="1"/>
    <n v="2024"/>
    <n v="2160"/>
    <n v="1309.0000000949999"/>
  </r>
  <r>
    <n v="304"/>
    <x v="21"/>
    <n v="1"/>
    <x v="1"/>
    <s v="Vinos IGP"/>
    <s v="VINOS IGP"/>
    <x v="0"/>
    <s v="Vinos de la Tierra"/>
    <s v="Vinos"/>
    <n v="2025"/>
    <n v="0"/>
    <s v="€"/>
    <s v="€"/>
    <n v="116"/>
    <s v="Mercado en Terceros países"/>
    <x v="2"/>
    <n v="2024"/>
    <n v="34650"/>
    <n v="-34650"/>
  </r>
  <r>
    <n v="304"/>
    <x v="21"/>
    <n v="1"/>
    <x v="1"/>
    <s v="Vinos IGP"/>
    <s v="VINOS IGP"/>
    <x v="0"/>
    <s v="Vinos de la Tierra"/>
    <s v="Vinos"/>
    <n v="2025"/>
    <n v="564069.00002589496"/>
    <s v="€"/>
    <s v="€"/>
    <n v="117"/>
    <s v="Total valor económico (114+115+116)"/>
    <x v="3"/>
    <n v="2024"/>
    <n v="553560.00000480004"/>
    <n v="10509.000021094922"/>
  </r>
  <r>
    <n v="307"/>
    <x v="22"/>
    <n v="18"/>
    <x v="8"/>
    <s v="Vinos IGP"/>
    <s v="VINOS IGP"/>
    <x v="0"/>
    <s v="Vinos de la Tierra"/>
    <s v="Vinos"/>
    <n v="2025"/>
    <n v="149400"/>
    <s v="€"/>
    <s v="€"/>
    <n v="114"/>
    <s v="Mercado en España"/>
    <x v="0"/>
    <n v="2024"/>
    <n v="49200"/>
    <n v="100200"/>
  </r>
  <r>
    <n v="307"/>
    <x v="22"/>
    <n v="18"/>
    <x v="8"/>
    <s v="Vinos IGP"/>
    <s v="VINOS IGP"/>
    <x v="0"/>
    <s v="Vinos de la Tierra"/>
    <s v="Vinos"/>
    <n v="2025"/>
    <n v="0"/>
    <s v="€"/>
    <s v="€"/>
    <n v="115"/>
    <s v="Mercado en la UE"/>
    <x v="1"/>
    <n v="2024"/>
    <n v="0"/>
    <n v="0"/>
  </r>
  <r>
    <n v="307"/>
    <x v="22"/>
    <n v="18"/>
    <x v="8"/>
    <s v="Vinos IGP"/>
    <s v="VINOS IGP"/>
    <x v="0"/>
    <s v="Vinos de la Tierra"/>
    <s v="Vinos"/>
    <n v="2025"/>
    <n v="0"/>
    <s v="€"/>
    <s v="€"/>
    <n v="116"/>
    <s v="Mercado en Terceros países"/>
    <x v="2"/>
    <n v="2024"/>
    <n v="0"/>
    <n v="0"/>
  </r>
  <r>
    <n v="307"/>
    <x v="22"/>
    <n v="18"/>
    <x v="8"/>
    <s v="Vinos IGP"/>
    <s v="VINOS IGP"/>
    <x v="0"/>
    <s v="Vinos de la Tierra"/>
    <s v="Vinos"/>
    <n v="2025"/>
    <n v="149400"/>
    <s v="€"/>
    <s v="€"/>
    <n v="117"/>
    <s v="Total valor económico (114+115+116)"/>
    <x v="3"/>
    <n v="2024"/>
    <n v="49200"/>
    <n v="100200"/>
  </r>
  <r>
    <n v="310"/>
    <x v="23"/>
    <n v="1"/>
    <x v="1"/>
    <s v="Vinos IGP"/>
    <s v="VINOS IGP"/>
    <x v="0"/>
    <s v="Vinos de la Tierra"/>
    <s v="Vinos"/>
    <n v="2025"/>
    <n v="0"/>
    <s v="€"/>
    <s v="€"/>
    <n v="114"/>
    <s v="Mercado en España"/>
    <x v="0"/>
    <n v="2024"/>
    <n v="0"/>
    <n v="0"/>
  </r>
  <r>
    <n v="310"/>
    <x v="23"/>
    <n v="1"/>
    <x v="1"/>
    <s v="Vinos IGP"/>
    <s v="VINOS IGP"/>
    <x v="0"/>
    <s v="Vinos de la Tierra"/>
    <s v="Vinos"/>
    <n v="2025"/>
    <n v="0"/>
    <s v="€"/>
    <s v="€"/>
    <n v="115"/>
    <s v="Mercado en la UE"/>
    <x v="1"/>
    <n v="2024"/>
    <n v="0"/>
    <n v="0"/>
  </r>
  <r>
    <n v="310"/>
    <x v="23"/>
    <n v="1"/>
    <x v="1"/>
    <s v="Vinos IGP"/>
    <s v="VINOS IGP"/>
    <x v="0"/>
    <s v="Vinos de la Tierra"/>
    <s v="Vinos"/>
    <n v="2025"/>
    <n v="0"/>
    <s v="€"/>
    <s v="€"/>
    <n v="116"/>
    <s v="Mercado en Terceros países"/>
    <x v="2"/>
    <n v="2024"/>
    <n v="0"/>
    <n v="0"/>
  </r>
  <r>
    <n v="310"/>
    <x v="23"/>
    <n v="1"/>
    <x v="1"/>
    <s v="Vinos IGP"/>
    <s v="VINOS IGP"/>
    <x v="0"/>
    <s v="Vinos de la Tierra"/>
    <s v="Vinos"/>
    <n v="2025"/>
    <n v="0"/>
    <s v="€"/>
    <s v="€"/>
    <n v="117"/>
    <s v="Total valor económico (114+115+116)"/>
    <x v="3"/>
    <n v="2024"/>
    <n v="0"/>
    <n v="0"/>
  </r>
  <r>
    <n v="312"/>
    <x v="24"/>
    <n v="4"/>
    <x v="10"/>
    <s v="Vinos IGP"/>
    <s v="VINOS IGP"/>
    <x v="0"/>
    <s v="Vinos de la Tierra"/>
    <s v="Vinos"/>
    <n v="2025"/>
    <n v="20281254.030002698"/>
    <s v="€"/>
    <s v="€"/>
    <n v="114"/>
    <s v="Mercado en España"/>
    <x v="0"/>
    <n v="2024"/>
    <n v="17335342.449920502"/>
    <n v="2945911.5800821967"/>
  </r>
  <r>
    <n v="312"/>
    <x v="24"/>
    <n v="4"/>
    <x v="10"/>
    <s v="Vinos IGP"/>
    <s v="VINOS IGP"/>
    <x v="0"/>
    <s v="Vinos de la Tierra"/>
    <s v="Vinos"/>
    <n v="2025"/>
    <n v="2860332.94"/>
    <s v="€"/>
    <s v="€"/>
    <n v="115"/>
    <s v="Mercado en la UE"/>
    <x v="1"/>
    <n v="2024"/>
    <n v="3577611.7769522201"/>
    <n v="-717278.83695222018"/>
  </r>
  <r>
    <n v="312"/>
    <x v="24"/>
    <n v="4"/>
    <x v="10"/>
    <s v="Vinos IGP"/>
    <s v="VINOS IGP"/>
    <x v="0"/>
    <s v="Vinos de la Tierra"/>
    <s v="Vinos"/>
    <n v="2025"/>
    <n v="783363.12"/>
    <s v="€"/>
    <s v="€"/>
    <n v="116"/>
    <s v="Mercado en Terceros países"/>
    <x v="2"/>
    <n v="2024"/>
    <n v="789352.42008934706"/>
    <n v="-5989.3000893470598"/>
  </r>
  <r>
    <n v="312"/>
    <x v="24"/>
    <n v="4"/>
    <x v="10"/>
    <s v="Vinos IGP"/>
    <s v="VINOS IGP"/>
    <x v="0"/>
    <s v="Vinos de la Tierra"/>
    <s v="Vinos"/>
    <n v="2025"/>
    <n v="23924950.090002701"/>
    <s v="€"/>
    <s v="€"/>
    <n v="117"/>
    <s v="Total valor económico (114+115+116)"/>
    <x v="3"/>
    <n v="2024"/>
    <n v="21702306.646962099"/>
    <n v="2222643.4430406019"/>
  </r>
  <r>
    <n v="320"/>
    <x v="25"/>
    <n v="14"/>
    <x v="4"/>
    <s v="Vinos IGP"/>
    <s v="VINOS IGP"/>
    <x v="0"/>
    <s v="Vinos de la Tierra"/>
    <s v="Vinos"/>
    <n v="2025"/>
    <n v="227559.99999970401"/>
    <s v="€"/>
    <s v="€"/>
    <n v="114"/>
    <s v="Mercado en España"/>
    <x v="0"/>
    <n v="2024"/>
    <n v="257265.55999943"/>
    <n v="-29705.559999725985"/>
  </r>
  <r>
    <n v="320"/>
    <x v="25"/>
    <n v="14"/>
    <x v="4"/>
    <s v="Vinos IGP"/>
    <s v="VINOS IGP"/>
    <x v="0"/>
    <s v="Vinos de la Tierra"/>
    <s v="Vinos"/>
    <n v="2025"/>
    <n v="1478504.64"/>
    <s v="€"/>
    <s v="€"/>
    <n v="115"/>
    <s v="Mercado en la UE"/>
    <x v="1"/>
    <n v="2024"/>
    <n v="1560377.2"/>
    <n v="-81872.560000000056"/>
  </r>
  <r>
    <n v="320"/>
    <x v="25"/>
    <n v="14"/>
    <x v="4"/>
    <s v="Vinos IGP"/>
    <s v="VINOS IGP"/>
    <x v="0"/>
    <s v="Vinos de la Tierra"/>
    <s v="Vinos"/>
    <n v="2025"/>
    <n v="1318323.18"/>
    <s v="€"/>
    <s v="€"/>
    <n v="116"/>
    <s v="Mercado en Terceros países"/>
    <x v="2"/>
    <n v="2024"/>
    <n v="1166804.1000000001"/>
    <n v="151519.07999999984"/>
  </r>
  <r>
    <n v="320"/>
    <x v="25"/>
    <n v="14"/>
    <x v="4"/>
    <s v="Vinos IGP"/>
    <s v="VINOS IGP"/>
    <x v="0"/>
    <s v="Vinos de la Tierra"/>
    <s v="Vinos"/>
    <n v="2025"/>
    <n v="3024387.8199996999"/>
    <s v="€"/>
    <s v="€"/>
    <n v="117"/>
    <s v="Total valor económico (114+115+116)"/>
    <x v="3"/>
    <n v="2024"/>
    <n v="2984446.8599994299"/>
    <n v="39940.960000270046"/>
  </r>
  <r>
    <n v="322"/>
    <x v="26"/>
    <n v="1"/>
    <x v="1"/>
    <s v="Vinos IGP"/>
    <s v="VINOS IGP"/>
    <x v="0"/>
    <s v="Vinos de la Tierra"/>
    <s v="Vinos"/>
    <n v="2025"/>
    <n v="0"/>
    <s v="€"/>
    <s v="€"/>
    <n v="114"/>
    <s v="Mercado en España"/>
    <x v="0"/>
    <n v="2024"/>
    <n v="0"/>
    <n v="0"/>
  </r>
  <r>
    <n v="322"/>
    <x v="26"/>
    <n v="1"/>
    <x v="1"/>
    <s v="Vinos IGP"/>
    <s v="VINOS IGP"/>
    <x v="0"/>
    <s v="Vinos de la Tierra"/>
    <s v="Vinos"/>
    <n v="2025"/>
    <n v="0"/>
    <s v="€"/>
    <s v="€"/>
    <n v="115"/>
    <s v="Mercado en la UE"/>
    <x v="1"/>
    <n v="2024"/>
    <n v="0"/>
    <n v="0"/>
  </r>
  <r>
    <n v="322"/>
    <x v="26"/>
    <n v="1"/>
    <x v="1"/>
    <s v="Vinos IGP"/>
    <s v="VINOS IGP"/>
    <x v="0"/>
    <s v="Vinos de la Tierra"/>
    <s v="Vinos"/>
    <n v="2025"/>
    <n v="0"/>
    <s v="€"/>
    <s v="€"/>
    <n v="116"/>
    <s v="Mercado en Terceros países"/>
    <x v="2"/>
    <n v="2024"/>
    <n v="0"/>
    <n v="0"/>
  </r>
  <r>
    <n v="322"/>
    <x v="26"/>
    <n v="1"/>
    <x v="1"/>
    <s v="Vinos IGP"/>
    <s v="VINOS IGP"/>
    <x v="0"/>
    <s v="Vinos de la Tierra"/>
    <s v="Vinos"/>
    <n v="2025"/>
    <n v="0"/>
    <s v="€"/>
    <s v="€"/>
    <n v="117"/>
    <s v="Total valor económico (114+115+116)"/>
    <x v="3"/>
    <n v="2024"/>
    <n v="0"/>
    <n v="0"/>
  </r>
  <r>
    <n v="333"/>
    <x v="27"/>
    <n v="11"/>
    <x v="3"/>
    <s v="Vinos IGP"/>
    <s v="VINOS IGP"/>
    <x v="0"/>
    <s v="Vinos de la Tierra"/>
    <s v="Vinos"/>
    <n v="2025"/>
    <n v="252959.2"/>
    <s v="€"/>
    <s v="€"/>
    <n v="114"/>
    <s v="Mercado en España"/>
    <x v="0"/>
    <n v="2024"/>
    <n v="167773.00000130999"/>
    <n v="85186.199998690019"/>
  </r>
  <r>
    <n v="333"/>
    <x v="27"/>
    <n v="11"/>
    <x v="3"/>
    <s v="Vinos IGP"/>
    <s v="VINOS IGP"/>
    <x v="0"/>
    <s v="Vinos de la Tierra"/>
    <s v="Vinos"/>
    <n v="2025"/>
    <n v="0"/>
    <s v="€"/>
    <s v="€"/>
    <n v="115"/>
    <s v="Mercado en la UE"/>
    <x v="1"/>
    <n v="2024"/>
    <n v="0"/>
    <n v="0"/>
  </r>
  <r>
    <n v="333"/>
    <x v="27"/>
    <n v="11"/>
    <x v="3"/>
    <s v="Vinos IGP"/>
    <s v="VINOS IGP"/>
    <x v="0"/>
    <s v="Vinos de la Tierra"/>
    <s v="Vinos"/>
    <n v="2025"/>
    <n v="30888"/>
    <s v="€"/>
    <s v="€"/>
    <n v="116"/>
    <s v="Mercado en Terceros países"/>
    <x v="2"/>
    <n v="2024"/>
    <n v="19500"/>
    <n v="11388"/>
  </r>
  <r>
    <n v="333"/>
    <x v="27"/>
    <n v="11"/>
    <x v="3"/>
    <s v="Vinos IGP"/>
    <s v="VINOS IGP"/>
    <x v="0"/>
    <s v="Vinos de la Tierra"/>
    <s v="Vinos"/>
    <n v="2025"/>
    <n v="283847.2"/>
    <s v="€"/>
    <s v="€"/>
    <n v="117"/>
    <s v="Total valor económico (114+115+116)"/>
    <x v="3"/>
    <n v="2024"/>
    <n v="187273.00000130999"/>
    <n v="96574.199998690019"/>
  </r>
  <r>
    <n v="335"/>
    <x v="28"/>
    <n v="1"/>
    <x v="1"/>
    <s v="Vinos IGP"/>
    <s v="VINOS IGP"/>
    <x v="0"/>
    <s v="Vinos de la Tierra"/>
    <s v="Vinos"/>
    <n v="2025"/>
    <n v="38839.999990290002"/>
    <s v="€"/>
    <s v="€"/>
    <n v="114"/>
    <s v="Mercado en España"/>
    <x v="0"/>
    <n v="2024"/>
    <n v="36000"/>
    <n v="2839.9999902900017"/>
  </r>
  <r>
    <n v="335"/>
    <x v="28"/>
    <n v="1"/>
    <x v="1"/>
    <s v="Vinos IGP"/>
    <s v="VINOS IGP"/>
    <x v="0"/>
    <s v="Vinos de la Tierra"/>
    <s v="Vinos"/>
    <n v="2025"/>
    <n v="0"/>
    <s v="€"/>
    <s v="€"/>
    <n v="115"/>
    <s v="Mercado en la UE"/>
    <x v="1"/>
    <n v="2024"/>
    <n v="11945"/>
    <n v="-11945"/>
  </r>
  <r>
    <n v="335"/>
    <x v="28"/>
    <n v="1"/>
    <x v="1"/>
    <s v="Vinos IGP"/>
    <s v="VINOS IGP"/>
    <x v="0"/>
    <s v="Vinos de la Tierra"/>
    <s v="Vinos"/>
    <n v="2025"/>
    <n v="0"/>
    <s v="€"/>
    <s v="€"/>
    <n v="116"/>
    <s v="Mercado en Terceros países"/>
    <x v="2"/>
    <n v="2024"/>
    <n v="0"/>
    <n v="0"/>
  </r>
  <r>
    <n v="335"/>
    <x v="28"/>
    <n v="1"/>
    <x v="1"/>
    <s v="Vinos IGP"/>
    <s v="VINOS IGP"/>
    <x v="0"/>
    <s v="Vinos de la Tierra"/>
    <s v="Vinos"/>
    <n v="2025"/>
    <n v="38839.999990290002"/>
    <s v="€"/>
    <s v="€"/>
    <n v="117"/>
    <s v="Total valor económico (114+115+116)"/>
    <x v="3"/>
    <n v="2024"/>
    <n v="47945"/>
    <n v="-9105.0000097099983"/>
  </r>
  <r>
    <n v="337"/>
    <x v="29"/>
    <n v="2"/>
    <x v="2"/>
    <s v="Vinos IGP"/>
    <s v="VINOS IGP"/>
    <x v="0"/>
    <s v="Vinos de la Tierra"/>
    <s v="Vinos"/>
    <n v="2025"/>
    <n v="356985.42000108003"/>
    <s v="€"/>
    <s v="€"/>
    <n v="114"/>
    <s v="Mercado en España"/>
    <x v="0"/>
    <n v="2024"/>
    <n v="0"/>
    <n v="356985.42000108003"/>
  </r>
  <r>
    <n v="337"/>
    <x v="29"/>
    <n v="2"/>
    <x v="2"/>
    <s v="Vinos IGP"/>
    <s v="VINOS IGP"/>
    <x v="0"/>
    <s v="Vinos de la Tierra"/>
    <s v="Vinos"/>
    <n v="2025"/>
    <n v="6327"/>
    <s v="€"/>
    <s v="€"/>
    <n v="115"/>
    <s v="Mercado en la UE"/>
    <x v="1"/>
    <n v="2024"/>
    <n v="0"/>
    <n v="6327"/>
  </r>
  <r>
    <n v="337"/>
    <x v="29"/>
    <n v="2"/>
    <x v="2"/>
    <s v="Vinos IGP"/>
    <s v="VINOS IGP"/>
    <x v="0"/>
    <s v="Vinos de la Tierra"/>
    <s v="Vinos"/>
    <n v="2025"/>
    <n v="3300"/>
    <s v="€"/>
    <s v="€"/>
    <n v="116"/>
    <s v="Mercado en Terceros países"/>
    <x v="2"/>
    <n v="2024"/>
    <n v="0"/>
    <n v="3300"/>
  </r>
  <r>
    <n v="337"/>
    <x v="29"/>
    <n v="2"/>
    <x v="2"/>
    <s v="Vinos IGP"/>
    <s v="VINOS IGP"/>
    <x v="0"/>
    <s v="Vinos de la Tierra"/>
    <s v="Vinos"/>
    <n v="2025"/>
    <n v="366612.42000108003"/>
    <s v="€"/>
    <s v="€"/>
    <n v="117"/>
    <s v="Total valor económico (114+115+116)"/>
    <x v="3"/>
    <n v="2024"/>
    <n v="0"/>
    <n v="366612.42000108003"/>
  </r>
  <r>
    <n v="339"/>
    <x v="30"/>
    <n v="2"/>
    <x v="2"/>
    <s v="Vinos IGP"/>
    <s v="VINOS IGP"/>
    <x v="0"/>
    <s v="Vinos de la Tierra"/>
    <s v="Vinos"/>
    <n v="2025"/>
    <n v="0"/>
    <s v="€"/>
    <s v="€"/>
    <n v="114"/>
    <s v="Mercado en España"/>
    <x v="0"/>
    <n v="2024"/>
    <n v="0"/>
    <n v="0"/>
  </r>
  <r>
    <n v="339"/>
    <x v="30"/>
    <n v="2"/>
    <x v="2"/>
    <s v="Vinos IGP"/>
    <s v="VINOS IGP"/>
    <x v="0"/>
    <s v="Vinos de la Tierra"/>
    <s v="Vinos"/>
    <n v="2025"/>
    <n v="0"/>
    <s v="€"/>
    <s v="€"/>
    <n v="115"/>
    <s v="Mercado en la UE"/>
    <x v="1"/>
    <n v="2024"/>
    <n v="0"/>
    <n v="0"/>
  </r>
  <r>
    <n v="339"/>
    <x v="30"/>
    <n v="2"/>
    <x v="2"/>
    <s v="Vinos IGP"/>
    <s v="VINOS IGP"/>
    <x v="0"/>
    <s v="Vinos de la Tierra"/>
    <s v="Vinos"/>
    <n v="2025"/>
    <n v="0"/>
    <s v="€"/>
    <s v="€"/>
    <n v="116"/>
    <s v="Mercado en Terceros países"/>
    <x v="2"/>
    <n v="2024"/>
    <n v="0"/>
    <n v="0"/>
  </r>
  <r>
    <n v="339"/>
    <x v="30"/>
    <n v="2"/>
    <x v="2"/>
    <s v="Vinos IGP"/>
    <s v="VINOS IGP"/>
    <x v="0"/>
    <s v="Vinos de la Tierra"/>
    <s v="Vinos"/>
    <n v="2025"/>
    <n v="0"/>
    <s v="€"/>
    <s v="€"/>
    <n v="117"/>
    <s v="Total valor económico (114+115+116)"/>
    <x v="3"/>
    <n v="2024"/>
    <n v="0"/>
    <n v="0"/>
  </r>
  <r>
    <n v="341"/>
    <x v="31"/>
    <n v="20"/>
    <x v="11"/>
    <s v="Vinos IGP"/>
    <s v="VINOS IGP"/>
    <x v="0"/>
    <s v="Vinos de la Tierra"/>
    <s v="Vinos"/>
    <n v="2025"/>
    <n v="142207.98000000001"/>
    <s v="€"/>
    <s v="€"/>
    <n v="114"/>
    <s v="Mercado en España"/>
    <x v="0"/>
    <n v="2024"/>
    <n v="84723.770000160002"/>
    <n v="57484.209999840008"/>
  </r>
  <r>
    <n v="341"/>
    <x v="31"/>
    <n v="20"/>
    <x v="11"/>
    <s v="Vinos IGP"/>
    <s v="VINOS IGP"/>
    <x v="0"/>
    <s v="Vinos de la Tierra"/>
    <s v="Vinos"/>
    <n v="2025"/>
    <n v="35754.660000000003"/>
    <s v="€"/>
    <s v="€"/>
    <n v="115"/>
    <s v="Mercado en la UE"/>
    <x v="1"/>
    <n v="2024"/>
    <n v="29202.9"/>
    <n v="6551.760000000002"/>
  </r>
  <r>
    <n v="341"/>
    <x v="31"/>
    <n v="20"/>
    <x v="11"/>
    <s v="Vinos IGP"/>
    <s v="VINOS IGP"/>
    <x v="0"/>
    <s v="Vinos de la Tierra"/>
    <s v="Vinos"/>
    <n v="2025"/>
    <n v="79578.009999999995"/>
    <s v="€"/>
    <s v="€"/>
    <n v="116"/>
    <s v="Mercado en Terceros países"/>
    <x v="2"/>
    <n v="2024"/>
    <n v="78931.199999999997"/>
    <n v="646.80999999999767"/>
  </r>
  <r>
    <n v="341"/>
    <x v="31"/>
    <n v="20"/>
    <x v="11"/>
    <s v="Vinos IGP"/>
    <s v="VINOS IGP"/>
    <x v="0"/>
    <s v="Vinos de la Tierra"/>
    <s v="Vinos"/>
    <n v="2025"/>
    <n v="257540.65"/>
    <s v="€"/>
    <s v="€"/>
    <n v="117"/>
    <s v="Total valor económico (114+115+116)"/>
    <x v="3"/>
    <n v="2024"/>
    <n v="192857.87000016001"/>
    <n v="64682.779999839986"/>
  </r>
  <r>
    <n v="344"/>
    <x v="32"/>
    <n v="4"/>
    <x v="10"/>
    <s v="Vinos IGP"/>
    <s v="VINOS IGP"/>
    <x v="0"/>
    <s v="Vinos de la Tierra"/>
    <s v="Vinos"/>
    <n v="2025"/>
    <n v="79650"/>
    <s v="€"/>
    <s v="€"/>
    <n v="114"/>
    <s v="Mercado en España"/>
    <x v="0"/>
    <n v="2024"/>
    <n v="146690.000000486"/>
    <n v="-67040.000000486005"/>
  </r>
  <r>
    <n v="344"/>
    <x v="32"/>
    <n v="4"/>
    <x v="10"/>
    <s v="Vinos IGP"/>
    <s v="VINOS IGP"/>
    <x v="0"/>
    <s v="Vinos de la Tierra"/>
    <s v="Vinos"/>
    <n v="2025"/>
    <n v="27"/>
    <s v="€"/>
    <s v="€"/>
    <n v="115"/>
    <s v="Mercado en la UE"/>
    <x v="1"/>
    <n v="2024"/>
    <n v="14430"/>
    <n v="-14403"/>
  </r>
  <r>
    <n v="344"/>
    <x v="32"/>
    <n v="4"/>
    <x v="10"/>
    <s v="Vinos IGP"/>
    <s v="VINOS IGP"/>
    <x v="0"/>
    <s v="Vinos de la Tierra"/>
    <s v="Vinos"/>
    <n v="2025"/>
    <n v="22998"/>
    <s v="€"/>
    <s v="€"/>
    <n v="116"/>
    <s v="Mercado en Terceros países"/>
    <x v="2"/>
    <n v="2024"/>
    <n v="11862.5"/>
    <n v="11135.5"/>
  </r>
  <r>
    <n v="344"/>
    <x v="32"/>
    <n v="4"/>
    <x v="10"/>
    <s v="Vinos IGP"/>
    <s v="VINOS IGP"/>
    <x v="0"/>
    <s v="Vinos de la Tierra"/>
    <s v="Vinos"/>
    <n v="2025"/>
    <n v="102675"/>
    <s v="€"/>
    <s v="€"/>
    <n v="117"/>
    <s v="Total valor económico (114+115+116)"/>
    <x v="3"/>
    <n v="2024"/>
    <n v="172982.500000486"/>
    <n v="-70307.500000486005"/>
  </r>
  <r>
    <n v="346"/>
    <x v="33"/>
    <n v="1"/>
    <x v="1"/>
    <s v="Vinos IGP"/>
    <s v="VINOS IGP"/>
    <x v="0"/>
    <s v="Vinos de la Tierra"/>
    <s v="Vinos"/>
    <n v="2025"/>
    <n v="59600"/>
    <s v="€"/>
    <s v="€"/>
    <n v="114"/>
    <s v="Mercado en España"/>
    <x v="0"/>
    <n v="2024"/>
    <n v="23400.00000009"/>
    <n v="36199.999999909996"/>
  </r>
  <r>
    <n v="346"/>
    <x v="33"/>
    <n v="1"/>
    <x v="1"/>
    <s v="Vinos IGP"/>
    <s v="VINOS IGP"/>
    <x v="0"/>
    <s v="Vinos de la Tierra"/>
    <s v="Vinos"/>
    <n v="2025"/>
    <n v="0"/>
    <s v="€"/>
    <s v="€"/>
    <n v="115"/>
    <s v="Mercado en la UE"/>
    <x v="1"/>
    <n v="2024"/>
    <n v="0"/>
    <n v="0"/>
  </r>
  <r>
    <n v="346"/>
    <x v="33"/>
    <n v="1"/>
    <x v="1"/>
    <s v="Vinos IGP"/>
    <s v="VINOS IGP"/>
    <x v="0"/>
    <s v="Vinos de la Tierra"/>
    <s v="Vinos"/>
    <n v="2025"/>
    <n v="0"/>
    <s v="€"/>
    <s v="€"/>
    <n v="116"/>
    <s v="Mercado en Terceros países"/>
    <x v="2"/>
    <n v="2024"/>
    <n v="0"/>
    <n v="0"/>
  </r>
  <r>
    <n v="346"/>
    <x v="33"/>
    <n v="1"/>
    <x v="1"/>
    <s v="Vinos IGP"/>
    <s v="VINOS IGP"/>
    <x v="0"/>
    <s v="Vinos de la Tierra"/>
    <s v="Vinos"/>
    <n v="2025"/>
    <n v="59600"/>
    <s v="€"/>
    <s v="€"/>
    <n v="117"/>
    <s v="Total valor económico (114+115+116)"/>
    <x v="3"/>
    <n v="2024"/>
    <n v="23400.00000009"/>
    <n v="36199.999999909996"/>
  </r>
  <r>
    <n v="347"/>
    <x v="34"/>
    <n v="1"/>
    <x v="1"/>
    <s v="Vinos IGP"/>
    <s v="VINOS IGP"/>
    <x v="0"/>
    <s v="Vinos de la Tierra"/>
    <s v="Vinos"/>
    <n v="2025"/>
    <n v="299180.00007554999"/>
    <s v="€"/>
    <s v="€"/>
    <n v="114"/>
    <s v="Mercado en España"/>
    <x v="0"/>
    <n v="2024"/>
    <n v="250900.00000085001"/>
    <n v="48280.000074699987"/>
  </r>
  <r>
    <n v="347"/>
    <x v="34"/>
    <n v="1"/>
    <x v="1"/>
    <s v="Vinos IGP"/>
    <s v="VINOS IGP"/>
    <x v="0"/>
    <s v="Vinos de la Tierra"/>
    <s v="Vinos"/>
    <n v="2025"/>
    <n v="0"/>
    <s v="€"/>
    <s v="€"/>
    <n v="115"/>
    <s v="Mercado en la UE"/>
    <x v="1"/>
    <n v="2024"/>
    <n v="0"/>
    <n v="0"/>
  </r>
  <r>
    <n v="347"/>
    <x v="34"/>
    <n v="1"/>
    <x v="1"/>
    <s v="Vinos IGP"/>
    <s v="VINOS IGP"/>
    <x v="0"/>
    <s v="Vinos de la Tierra"/>
    <s v="Vinos"/>
    <n v="2025"/>
    <n v="0"/>
    <s v="€"/>
    <s v="€"/>
    <n v="116"/>
    <s v="Mercado en Terceros países"/>
    <x v="2"/>
    <n v="2024"/>
    <n v="0"/>
    <n v="0"/>
  </r>
  <r>
    <n v="347"/>
    <x v="34"/>
    <n v="1"/>
    <x v="1"/>
    <s v="Vinos IGP"/>
    <s v="VINOS IGP"/>
    <x v="0"/>
    <s v="Vinos de la Tierra"/>
    <s v="Vinos"/>
    <n v="2025"/>
    <n v="299180.00007554999"/>
    <s v="€"/>
    <s v="€"/>
    <n v="117"/>
    <s v="Total valor económico (114+115+116)"/>
    <x v="3"/>
    <n v="2024"/>
    <n v="250900.00000085001"/>
    <n v="48280.000074699987"/>
  </r>
  <r>
    <n v="348"/>
    <x v="35"/>
    <n v="1"/>
    <x v="1"/>
    <s v="Vinos IGP"/>
    <s v="VINOS IGP"/>
    <x v="0"/>
    <s v="Vinos de la Tierra"/>
    <s v="Vinos"/>
    <n v="2025"/>
    <n v="2500"/>
    <s v="€"/>
    <s v="€"/>
    <n v="114"/>
    <s v="Mercado en España"/>
    <x v="0"/>
    <n v="2024"/>
    <n v="0"/>
    <n v="2500"/>
  </r>
  <r>
    <n v="348"/>
    <x v="35"/>
    <n v="1"/>
    <x v="1"/>
    <s v="Vinos IGP"/>
    <s v="VINOS IGP"/>
    <x v="0"/>
    <s v="Vinos de la Tierra"/>
    <s v="Vinos"/>
    <n v="2025"/>
    <n v="0"/>
    <s v="€"/>
    <s v="€"/>
    <n v="115"/>
    <s v="Mercado en la UE"/>
    <x v="1"/>
    <n v="2024"/>
    <n v="0"/>
    <n v="0"/>
  </r>
  <r>
    <n v="348"/>
    <x v="35"/>
    <n v="1"/>
    <x v="1"/>
    <s v="Vinos IGP"/>
    <s v="VINOS IGP"/>
    <x v="0"/>
    <s v="Vinos de la Tierra"/>
    <s v="Vinos"/>
    <n v="2025"/>
    <n v="0"/>
    <s v="€"/>
    <s v="€"/>
    <n v="116"/>
    <s v="Mercado en Terceros países"/>
    <x v="2"/>
    <n v="2024"/>
    <n v="0"/>
    <n v="0"/>
  </r>
  <r>
    <n v="348"/>
    <x v="35"/>
    <n v="1"/>
    <x v="1"/>
    <s v="Vinos IGP"/>
    <s v="VINOS IGP"/>
    <x v="0"/>
    <s v="Vinos de la Tierra"/>
    <s v="Vinos"/>
    <n v="2025"/>
    <n v="2500"/>
    <s v="€"/>
    <s v="€"/>
    <n v="117"/>
    <s v="Total valor económico (114+115+116)"/>
    <x v="3"/>
    <n v="2024"/>
    <n v="0"/>
    <n v="2500"/>
  </r>
  <r>
    <n v="356"/>
    <x v="36"/>
    <n v="1"/>
    <x v="1"/>
    <s v="Vinos IGP"/>
    <s v="VINOS IGP"/>
    <x v="0"/>
    <s v="Vinos de la Tierra"/>
    <s v="Vinos"/>
    <n v="2025"/>
    <n v="94999.999997599996"/>
    <s v="€"/>
    <s v="€"/>
    <n v="114"/>
    <s v="Mercado en España"/>
    <x v="0"/>
    <n v="2024"/>
    <n v="84169.999997999999"/>
    <n v="10829.999999599997"/>
  </r>
  <r>
    <n v="356"/>
    <x v="36"/>
    <n v="1"/>
    <x v="1"/>
    <s v="Vinos IGP"/>
    <s v="VINOS IGP"/>
    <x v="0"/>
    <s v="Vinos de la Tierra"/>
    <s v="Vinos"/>
    <n v="2025"/>
    <n v="0"/>
    <s v="€"/>
    <s v="€"/>
    <n v="115"/>
    <s v="Mercado en la UE"/>
    <x v="1"/>
    <n v="2024"/>
    <n v="0"/>
    <n v="0"/>
  </r>
  <r>
    <n v="356"/>
    <x v="36"/>
    <n v="1"/>
    <x v="1"/>
    <s v="Vinos IGP"/>
    <s v="VINOS IGP"/>
    <x v="0"/>
    <s v="Vinos de la Tierra"/>
    <s v="Vinos"/>
    <n v="2025"/>
    <n v="0"/>
    <s v="€"/>
    <s v="€"/>
    <n v="116"/>
    <s v="Mercado en Terceros países"/>
    <x v="2"/>
    <n v="2024"/>
    <n v="0"/>
    <n v="0"/>
  </r>
  <r>
    <n v="356"/>
    <x v="36"/>
    <n v="1"/>
    <x v="1"/>
    <s v="Vinos IGP"/>
    <s v="VINOS IGP"/>
    <x v="0"/>
    <s v="Vinos de la Tierra"/>
    <s v="Vinos"/>
    <n v="2025"/>
    <n v="94999.999997599996"/>
    <s v="€"/>
    <s v="€"/>
    <n v="117"/>
    <s v="Total valor económico (114+115+116)"/>
    <x v="3"/>
    <n v="2024"/>
    <n v="84169.999997999999"/>
    <n v="10829.999999599997"/>
  </r>
  <r>
    <n v="359"/>
    <x v="37"/>
    <n v="2"/>
    <x v="2"/>
    <s v="Vinos IGP"/>
    <s v="VINOS IGP"/>
    <x v="0"/>
    <s v="Vinos de la Tierra"/>
    <s v="Vinos"/>
    <n v="2025"/>
    <n v="100000.00000099999"/>
    <s v="€"/>
    <s v="€"/>
    <n v="114"/>
    <s v="Mercado en España"/>
    <x v="0"/>
    <n v="2024"/>
    <n v="0"/>
    <n v="100000.00000099999"/>
  </r>
  <r>
    <n v="359"/>
    <x v="37"/>
    <n v="2"/>
    <x v="2"/>
    <s v="Vinos IGP"/>
    <s v="VINOS IGP"/>
    <x v="0"/>
    <s v="Vinos de la Tierra"/>
    <s v="Vinos"/>
    <n v="2025"/>
    <n v="63250"/>
    <s v="€"/>
    <s v="€"/>
    <n v="115"/>
    <s v="Mercado en la UE"/>
    <x v="1"/>
    <n v="2024"/>
    <n v="0"/>
    <n v="63250"/>
  </r>
  <r>
    <n v="359"/>
    <x v="37"/>
    <n v="2"/>
    <x v="2"/>
    <s v="Vinos IGP"/>
    <s v="VINOS IGP"/>
    <x v="0"/>
    <s v="Vinos de la Tierra"/>
    <s v="Vinos"/>
    <n v="2025"/>
    <n v="107625"/>
    <s v="€"/>
    <s v="€"/>
    <n v="116"/>
    <s v="Mercado en Terceros países"/>
    <x v="2"/>
    <n v="2024"/>
    <n v="0"/>
    <n v="107625"/>
  </r>
  <r>
    <n v="359"/>
    <x v="37"/>
    <n v="2"/>
    <x v="2"/>
    <s v="Vinos IGP"/>
    <s v="VINOS IGP"/>
    <x v="0"/>
    <s v="Vinos de la Tierra"/>
    <s v="Vinos"/>
    <n v="2025"/>
    <n v="270875.00000100001"/>
    <s v="€"/>
    <s v="€"/>
    <n v="117"/>
    <s v="Total valor económico (114+115+116)"/>
    <x v="3"/>
    <n v="2024"/>
    <n v="0"/>
    <n v="270875.00000100001"/>
  </r>
  <r>
    <n v="365"/>
    <x v="38"/>
    <n v="2"/>
    <x v="2"/>
    <s v="Vinos IGP"/>
    <s v="VINOS IGP"/>
    <x v="0"/>
    <s v="Vinos de la Tierra"/>
    <s v="Vinos"/>
    <n v="2025"/>
    <n v="66578.999996258106"/>
    <s v="€"/>
    <s v="€"/>
    <n v="114"/>
    <s v="Mercado en España"/>
    <x v="0"/>
    <n v="2024"/>
    <n v="81363.000005599999"/>
    <n v="-14784.000009341893"/>
  </r>
  <r>
    <n v="365"/>
    <x v="38"/>
    <n v="2"/>
    <x v="2"/>
    <s v="Vinos IGP"/>
    <s v="VINOS IGP"/>
    <x v="0"/>
    <s v="Vinos de la Tierra"/>
    <s v="Vinos"/>
    <n v="2025"/>
    <n v="8199.6"/>
    <s v="€"/>
    <s v="€"/>
    <n v="115"/>
    <s v="Mercado en la UE"/>
    <x v="1"/>
    <n v="2024"/>
    <n v="7752"/>
    <n v="447.60000000000036"/>
  </r>
  <r>
    <n v="365"/>
    <x v="38"/>
    <n v="2"/>
    <x v="2"/>
    <s v="Vinos IGP"/>
    <s v="VINOS IGP"/>
    <x v="0"/>
    <s v="Vinos de la Tierra"/>
    <s v="Vinos"/>
    <n v="2025"/>
    <n v="1521"/>
    <s v="€"/>
    <s v="€"/>
    <n v="116"/>
    <s v="Mercado en Terceros países"/>
    <x v="2"/>
    <n v="2024"/>
    <n v="4643"/>
    <n v="-3122"/>
  </r>
  <r>
    <n v="365"/>
    <x v="38"/>
    <n v="2"/>
    <x v="2"/>
    <s v="Vinos IGP"/>
    <s v="VINOS IGP"/>
    <x v="0"/>
    <s v="Vinos de la Tierra"/>
    <s v="Vinos"/>
    <n v="2025"/>
    <n v="76299.599996258097"/>
    <s v="€"/>
    <s v="€"/>
    <n v="117"/>
    <s v="Total valor económico (114+115+116)"/>
    <x v="3"/>
    <n v="2024"/>
    <n v="93758.000005599999"/>
    <n v="-17458.400009341902"/>
  </r>
  <r>
    <n v="366"/>
    <x v="39"/>
    <n v="11"/>
    <x v="3"/>
    <s v="Vinos IGP"/>
    <s v="VINOS IGP"/>
    <x v="0"/>
    <s v="Vinos de la Tierra"/>
    <s v="Vinos"/>
    <n v="2025"/>
    <n v="126755.2"/>
    <s v="€"/>
    <s v="€"/>
    <n v="114"/>
    <s v="Mercado en España"/>
    <x v="0"/>
    <n v="2024"/>
    <n v="134898.00000030201"/>
    <n v="-8142.8000003020134"/>
  </r>
  <r>
    <n v="366"/>
    <x v="39"/>
    <n v="11"/>
    <x v="3"/>
    <s v="Vinos IGP"/>
    <s v="VINOS IGP"/>
    <x v="0"/>
    <s v="Vinos de la Tierra"/>
    <s v="Vinos"/>
    <n v="2025"/>
    <n v="2043.6"/>
    <s v="€"/>
    <s v="€"/>
    <n v="115"/>
    <s v="Mercado en la UE"/>
    <x v="1"/>
    <n v="2024"/>
    <n v="0"/>
    <n v="2043.6"/>
  </r>
  <r>
    <n v="366"/>
    <x v="39"/>
    <n v="11"/>
    <x v="3"/>
    <s v="Vinos IGP"/>
    <s v="VINOS IGP"/>
    <x v="0"/>
    <s v="Vinos de la Tierra"/>
    <s v="Vinos"/>
    <n v="2025"/>
    <n v="234"/>
    <s v="€"/>
    <s v="€"/>
    <n v="116"/>
    <s v="Mercado en Terceros países"/>
    <x v="2"/>
    <n v="2024"/>
    <n v="0"/>
    <n v="234"/>
  </r>
  <r>
    <n v="366"/>
    <x v="39"/>
    <n v="11"/>
    <x v="3"/>
    <s v="Vinos IGP"/>
    <s v="VINOS IGP"/>
    <x v="0"/>
    <s v="Vinos de la Tierra"/>
    <s v="Vinos"/>
    <n v="2025"/>
    <n v="129032.8"/>
    <s v="€"/>
    <s v="€"/>
    <n v="117"/>
    <s v="Total valor económico (114+115+116)"/>
    <x v="3"/>
    <n v="2024"/>
    <n v="134898.00000030201"/>
    <n v="-5865.2000003020075"/>
  </r>
  <r>
    <n v="369"/>
    <x v="40"/>
    <n v="17"/>
    <x v="12"/>
    <s v="Vinos IGP"/>
    <s v="VINOS IGP"/>
    <x v="0"/>
    <s v="Vinos de la Tierra"/>
    <s v="Vinos"/>
    <n v="2025"/>
    <n v="0"/>
    <s v="€"/>
    <s v="€"/>
    <n v="114"/>
    <s v="Mercado en España"/>
    <x v="0"/>
    <n v="2024"/>
    <n v="0"/>
    <n v="0"/>
  </r>
  <r>
    <n v="369"/>
    <x v="40"/>
    <n v="17"/>
    <x v="12"/>
    <s v="Vinos IGP"/>
    <s v="VINOS IGP"/>
    <x v="0"/>
    <s v="Vinos de la Tierra"/>
    <s v="Vinos"/>
    <n v="2025"/>
    <n v="0"/>
    <s v="€"/>
    <s v="€"/>
    <n v="115"/>
    <s v="Mercado en la UE"/>
    <x v="1"/>
    <n v="2024"/>
    <n v="0"/>
    <n v="0"/>
  </r>
  <r>
    <n v="369"/>
    <x v="40"/>
    <n v="17"/>
    <x v="12"/>
    <s v="Vinos IGP"/>
    <s v="VINOS IGP"/>
    <x v="0"/>
    <s v="Vinos de la Tierra"/>
    <s v="Vinos"/>
    <n v="2025"/>
    <n v="0"/>
    <s v="€"/>
    <s v="€"/>
    <n v="116"/>
    <s v="Mercado en Terceros países"/>
    <x v="2"/>
    <n v="2024"/>
    <n v="0"/>
    <n v="0"/>
  </r>
  <r>
    <n v="369"/>
    <x v="40"/>
    <n v="17"/>
    <x v="12"/>
    <s v="Vinos IGP"/>
    <s v="VINOS IGP"/>
    <x v="0"/>
    <s v="Vinos de la Tierra"/>
    <s v="Vinos"/>
    <n v="2025"/>
    <n v="0"/>
    <s v="€"/>
    <s v="€"/>
    <n v="117"/>
    <s v="Total valor económico (114+115+116)"/>
    <x v="3"/>
    <n v="2024"/>
    <n v="0"/>
    <n v="0"/>
  </r>
  <r>
    <n v="372"/>
    <x v="41"/>
    <n v="1"/>
    <x v="1"/>
    <s v="Vinos IGP"/>
    <s v="VINOS IGP"/>
    <x v="0"/>
    <s v="Vinos de la Tierra"/>
    <s v="Vinos"/>
    <n v="2025"/>
    <n v="0"/>
    <s v="€"/>
    <s v="€"/>
    <n v="114"/>
    <s v="Mercado en España"/>
    <x v="0"/>
    <n v="2024"/>
    <n v="0"/>
    <n v="0"/>
  </r>
  <r>
    <n v="372"/>
    <x v="41"/>
    <n v="1"/>
    <x v="1"/>
    <s v="Vinos IGP"/>
    <s v="VINOS IGP"/>
    <x v="0"/>
    <s v="Vinos de la Tierra"/>
    <s v="Vinos"/>
    <n v="2025"/>
    <n v="0"/>
    <s v="€"/>
    <s v="€"/>
    <n v="115"/>
    <s v="Mercado en la UE"/>
    <x v="1"/>
    <n v="2024"/>
    <n v="0"/>
    <n v="0"/>
  </r>
  <r>
    <n v="372"/>
    <x v="41"/>
    <n v="1"/>
    <x v="1"/>
    <s v="Vinos IGP"/>
    <s v="VINOS IGP"/>
    <x v="0"/>
    <s v="Vinos de la Tierra"/>
    <s v="Vinos"/>
    <n v="2025"/>
    <n v="0"/>
    <s v="€"/>
    <s v="€"/>
    <n v="116"/>
    <s v="Mercado en Terceros países"/>
    <x v="2"/>
    <n v="2024"/>
    <n v="0"/>
    <n v="0"/>
  </r>
  <r>
    <n v="372"/>
    <x v="41"/>
    <n v="1"/>
    <x v="1"/>
    <s v="Vinos IGP"/>
    <s v="VINOS IGP"/>
    <x v="0"/>
    <s v="Vinos de la Tierra"/>
    <s v="Vinos"/>
    <n v="2025"/>
    <n v="0"/>
    <s v="€"/>
    <s v="€"/>
    <n v="117"/>
    <s v="Total valor económico (114+115+116)"/>
    <x v="3"/>
    <n v="2024"/>
    <n v="0"/>
    <n v="0"/>
  </r>
  <r>
    <n v="394"/>
    <x v="42"/>
    <n v="11"/>
    <x v="3"/>
    <s v="Vinos IGP"/>
    <s v="VINOS IGP"/>
    <x v="0"/>
    <s v="Vinos de la Tierra"/>
    <s v="Vinos"/>
    <n v="2025"/>
    <n v="38184"/>
    <s v="€"/>
    <s v="€"/>
    <n v="114"/>
    <s v="Mercado en España"/>
    <x v="0"/>
    <n v="2024"/>
    <n v="26628"/>
    <n v="11556"/>
  </r>
  <r>
    <n v="394"/>
    <x v="42"/>
    <n v="11"/>
    <x v="3"/>
    <s v="Vinos IGP"/>
    <s v="VINOS IGP"/>
    <x v="0"/>
    <s v="Vinos de la Tierra"/>
    <s v="Vinos"/>
    <n v="2025"/>
    <n v="0"/>
    <s v="€"/>
    <s v="€"/>
    <n v="115"/>
    <s v="Mercado en la UE"/>
    <x v="1"/>
    <n v="2024"/>
    <n v="0"/>
    <n v="0"/>
  </r>
  <r>
    <n v="394"/>
    <x v="42"/>
    <n v="11"/>
    <x v="3"/>
    <s v="Vinos IGP"/>
    <s v="VINOS IGP"/>
    <x v="0"/>
    <s v="Vinos de la Tierra"/>
    <s v="Vinos"/>
    <n v="2025"/>
    <n v="0"/>
    <s v="€"/>
    <s v="€"/>
    <n v="116"/>
    <s v="Mercado en Terceros países"/>
    <x v="2"/>
    <n v="2024"/>
    <n v="0"/>
    <n v="0"/>
  </r>
  <r>
    <n v="394"/>
    <x v="42"/>
    <n v="11"/>
    <x v="3"/>
    <s v="Vinos IGP"/>
    <s v="VINOS IGP"/>
    <x v="0"/>
    <s v="Vinos de la Tierra"/>
    <s v="Vinos"/>
    <n v="2025"/>
    <n v="38184"/>
    <s v="€"/>
    <s v="€"/>
    <n v="117"/>
    <s v="Total valor económico (114+115+116)"/>
    <x v="3"/>
    <n v="2024"/>
    <n v="26628"/>
    <n v="11556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89">
  <r>
    <x v="0"/>
    <s v="Europa"/>
    <s v="Europa no UE"/>
    <x v="0"/>
    <s v="Europa no UE"/>
    <s v="Europa no UE Andorra"/>
    <x v="0"/>
    <x v="0"/>
    <s v="VT: “Vino de la Tierra”"/>
    <s v="Blanco"/>
    <n v="693.61"/>
    <n v="18"/>
    <x v="0"/>
    <n v="0.18"/>
  </r>
  <r>
    <x v="0"/>
    <s v="Europa"/>
    <s v="Europa no UE"/>
    <x v="0"/>
    <s v="Europa no UE"/>
    <s v="Europa no UE Andorra"/>
    <x v="0"/>
    <x v="0"/>
    <s v="VT: “Vino de la Tierra”"/>
    <s v="Rosado"/>
    <n v="3786.33"/>
    <n v="455"/>
    <x v="0"/>
    <n v="4.55"/>
  </r>
  <r>
    <x v="0"/>
    <s v="Europa"/>
    <s v="Europa no UE"/>
    <x v="0"/>
    <s v="Europa no UE"/>
    <s v="Europa no UE Andorra"/>
    <x v="0"/>
    <x v="0"/>
    <s v="VT: “Vino de la Tierra”"/>
    <s v="Tinto"/>
    <n v="378.37"/>
    <n v="19"/>
    <x v="0"/>
    <n v="0.19"/>
  </r>
  <r>
    <x v="0"/>
    <s v="Europa"/>
    <s v="Europa no UE"/>
    <x v="0"/>
    <s v="Europa no UE"/>
    <s v="Europa no UE Andorra"/>
    <x v="1"/>
    <x v="1"/>
    <s v="VT: “Vino de la Tierra”"/>
    <s v="Tinto"/>
    <n v="2077.56"/>
    <n v="224.00000000000003"/>
    <x v="0"/>
    <n v="2.2400000000000002"/>
  </r>
  <r>
    <x v="0"/>
    <s v="Europa"/>
    <s v="Europa no UE"/>
    <x v="0"/>
    <s v="Europa no UE"/>
    <s v="Europa no UE Andorra"/>
    <x v="2"/>
    <x v="2"/>
    <s v="VT: “Vino de la Tierra”"/>
    <s v="Blanco"/>
    <n v="82310.820000000007"/>
    <n v="88310"/>
    <x v="0"/>
    <n v="883.1"/>
  </r>
  <r>
    <x v="0"/>
    <s v="Europa"/>
    <s v="Europa no UE"/>
    <x v="0"/>
    <s v="Europa no UE"/>
    <s v="Europa no UE Andorra"/>
    <x v="2"/>
    <x v="2"/>
    <s v="VT: “Vino de la Tierra”"/>
    <s v="Tinto"/>
    <n v="24098.53"/>
    <n v="22518"/>
    <x v="0"/>
    <n v="225.18"/>
  </r>
  <r>
    <x v="0"/>
    <s v="Europa"/>
    <s v="Europa no UE"/>
    <x v="0"/>
    <s v="Europa no UE"/>
    <s v="Europa no UE Andorra"/>
    <x v="3"/>
    <x v="3"/>
    <s v="VT: “Vino de la Tierra”"/>
    <s v="Blanco"/>
    <n v="912"/>
    <n v="17550"/>
    <x v="0"/>
    <n v="175.5"/>
  </r>
  <r>
    <x v="0"/>
    <s v="Europa"/>
    <s v="Europa no UE"/>
    <x v="0"/>
    <s v="Europa no UE"/>
    <s v="Europa no UE Andorra"/>
    <x v="3"/>
    <x v="3"/>
    <s v="VT: “Vino de la Tierra”"/>
    <s v="Tinto"/>
    <n v="4046"/>
    <n v="778"/>
    <x v="0"/>
    <n v="7.78"/>
  </r>
  <r>
    <x v="0"/>
    <s v="Europa"/>
    <s v="Europa no UE"/>
    <x v="0"/>
    <s v="Europa no UE"/>
    <s v="Europa no UE Andorra"/>
    <x v="4"/>
    <x v="4"/>
    <s v="VT: “Vino de la Tierra”"/>
    <s v="Tinto"/>
    <n v="1630.9"/>
    <n v="360"/>
    <x v="0"/>
    <n v="3.6"/>
  </r>
  <r>
    <x v="0"/>
    <s v="Europa"/>
    <s v="Europa no UE"/>
    <x v="1"/>
    <s v="Europa no UE"/>
    <s v="Europa no UE Bielorusia"/>
    <x v="0"/>
    <x v="0"/>
    <s v="VT: “Vino de la Tierra”"/>
    <s v="Blanco"/>
    <n v="1387.2108170883448"/>
    <n v="36"/>
    <x v="0"/>
    <n v="0.36"/>
  </r>
  <r>
    <x v="0"/>
    <s v="Europa"/>
    <s v="Europa no UE"/>
    <x v="1"/>
    <s v="Europa no UE"/>
    <s v="Europa no UE Bielorusia"/>
    <x v="0"/>
    <x v="0"/>
    <s v="VT: “Vino de la Tierra”"/>
    <s v="Rosado"/>
    <n v="974.69872323131676"/>
    <n v="117"/>
    <x v="0"/>
    <n v="1.17"/>
  </r>
  <r>
    <x v="0"/>
    <s v="Europa"/>
    <s v="Europa no UE"/>
    <x v="1"/>
    <s v="Europa no UE"/>
    <s v="Europa no UE Bielorusia"/>
    <x v="0"/>
    <x v="0"/>
    <s v="VT: “Vino de la Tierra”"/>
    <s v="Tinto"/>
    <n v="1089.6989173789179"/>
    <n v="54"/>
    <x v="0"/>
    <n v="0.54"/>
  </r>
  <r>
    <x v="0"/>
    <s v="Europa"/>
    <s v="Europa no UE"/>
    <x v="1"/>
    <s v="Europa no UE"/>
    <s v="Europa no UE Bielorusia"/>
    <x v="1"/>
    <x v="1"/>
    <s v="VT: “Vino de la Tierra”"/>
    <s v="Blanco"/>
    <n v="8473.81"/>
    <n v="4420"/>
    <x v="0"/>
    <n v="44.2"/>
  </r>
  <r>
    <x v="0"/>
    <s v="Europa"/>
    <s v="Europa no UE"/>
    <x v="1"/>
    <s v="Europa no UE"/>
    <s v="Europa no UE Bielorusia"/>
    <x v="1"/>
    <x v="1"/>
    <s v="VT: “Vino de la Tierra”"/>
    <s v="Tinto"/>
    <n v="30244.39"/>
    <n v="48370"/>
    <x v="0"/>
    <n v="483.7"/>
  </r>
  <r>
    <x v="0"/>
    <s v="Europa"/>
    <s v="Europa no UE"/>
    <x v="1"/>
    <s v="Europa no UE"/>
    <s v="Europa no UE Bielorusia"/>
    <x v="2"/>
    <x v="2"/>
    <s v="VT: “Vino de la Tierra”"/>
    <s v="Tinto"/>
    <n v="5977.2"/>
    <n v="1652"/>
    <x v="0"/>
    <n v="16.52"/>
  </r>
  <r>
    <x v="0"/>
    <s v="Europa"/>
    <s v="Europa no UE"/>
    <x v="2"/>
    <s v="Europa no UE"/>
    <s v="Europa no UE Gibraltar"/>
    <x v="5"/>
    <x v="5"/>
    <s v="VT: “Vino de la Tierra”"/>
    <s v="Blanco"/>
    <n v="2268.1999999999998"/>
    <n v="405"/>
    <x v="0"/>
    <n v="4.05"/>
  </r>
  <r>
    <x v="0"/>
    <s v="Europa"/>
    <s v="Europa no UE"/>
    <x v="2"/>
    <s v="Europa no UE"/>
    <s v="Europa no UE Gibraltar"/>
    <x v="5"/>
    <x v="5"/>
    <s v="VT: “Vino de la Tierra”"/>
    <s v="Rosado"/>
    <n v="912.6"/>
    <n v="180"/>
    <x v="0"/>
    <n v="1.8"/>
  </r>
  <r>
    <x v="0"/>
    <s v="Europa"/>
    <s v="Europa no UE"/>
    <x v="2"/>
    <s v="Europa no UE"/>
    <s v="Europa no UE Gibraltar"/>
    <x v="5"/>
    <x v="5"/>
    <s v="VT: “Vino de la Tierra”"/>
    <s v="Tinto"/>
    <n v="14674.9"/>
    <n v="2241"/>
    <x v="0"/>
    <n v="22.41"/>
  </r>
  <r>
    <x v="0"/>
    <s v="Europa"/>
    <s v="Europa no UE"/>
    <x v="2"/>
    <s v="Europa no UE"/>
    <s v="Europa no UE Gibraltar"/>
    <x v="1"/>
    <x v="1"/>
    <s v="VT: “Vino de la Tierra”"/>
    <s v="Blanco"/>
    <n v="1608.71"/>
    <n v="357"/>
    <x v="0"/>
    <n v="3.57"/>
  </r>
  <r>
    <x v="0"/>
    <s v="Europa"/>
    <s v="Europa no UE"/>
    <x v="2"/>
    <s v="Europa no UE"/>
    <s v="Europa no UE Gibraltar"/>
    <x v="1"/>
    <x v="1"/>
    <s v="VT: “Vino de la Tierra”"/>
    <s v="Tinto"/>
    <n v="4736.59"/>
    <n v="1886"/>
    <x v="0"/>
    <n v="18.86"/>
  </r>
  <r>
    <x v="0"/>
    <s v="Europa"/>
    <s v="Europa no UE"/>
    <x v="2"/>
    <s v="Europa no UE"/>
    <s v="Europa no UE Gibraltar"/>
    <x v="2"/>
    <x v="2"/>
    <s v="VT: “Vino de la Tierra”"/>
    <s v="Blanco"/>
    <n v="6998.04"/>
    <n v="3820"/>
    <x v="0"/>
    <n v="38.200000000000003"/>
  </r>
  <r>
    <x v="0"/>
    <s v="Europa"/>
    <s v="Europa no UE"/>
    <x v="2"/>
    <s v="Europa no UE"/>
    <s v="Europa no UE Gibraltar"/>
    <x v="2"/>
    <x v="2"/>
    <s v="VT: “Vino de la Tierra”"/>
    <s v="Tinto"/>
    <n v="12953.78"/>
    <n v="2890"/>
    <x v="0"/>
    <n v="28.9"/>
  </r>
  <r>
    <x v="0"/>
    <s v="Europa"/>
    <s v="Europa no UE"/>
    <x v="2"/>
    <s v="Europa no UE"/>
    <s v="Europa no UE Gibraltar"/>
    <x v="6"/>
    <x v="6"/>
    <s v="VT: “Vino de la Tierra”"/>
    <s v="Blanco"/>
    <n v="139.5"/>
    <n v="18"/>
    <x v="0"/>
    <n v="0.18"/>
  </r>
  <r>
    <x v="0"/>
    <s v="Europa"/>
    <s v="Europa no UE"/>
    <x v="2"/>
    <s v="Europa no UE"/>
    <s v="Europa no UE Gibraltar"/>
    <x v="6"/>
    <x v="6"/>
    <s v="VT: “Vino de la Tierra”"/>
    <s v="Rosado"/>
    <n v="292.5"/>
    <n v="45"/>
    <x v="0"/>
    <n v="0.45"/>
  </r>
  <r>
    <x v="0"/>
    <s v="Europa"/>
    <s v="Europa no UE"/>
    <x v="2"/>
    <s v="Europa no UE"/>
    <s v="Europa no UE Gibraltar"/>
    <x v="6"/>
    <x v="6"/>
    <s v="VT: “Vino de la Tierra”"/>
    <s v="Tinto"/>
    <n v="4860"/>
    <n v="540"/>
    <x v="0"/>
    <n v="5.4"/>
  </r>
  <r>
    <x v="0"/>
    <s v="Europa"/>
    <s v="Europa no UE"/>
    <x v="2"/>
    <s v="Europa no UE"/>
    <s v="Europa no UE Gibraltar"/>
    <x v="3"/>
    <x v="3"/>
    <s v="VT: “Vino de la Tierra”"/>
    <s v="Tinto"/>
    <n v="420"/>
    <n v="45"/>
    <x v="0"/>
    <n v="0.45"/>
  </r>
  <r>
    <x v="0"/>
    <s v="Europa"/>
    <s v="Europa no UE"/>
    <x v="3"/>
    <s v="Europa no UE"/>
    <s v="Europa no UE Estado Ciudad Vaticano"/>
    <x v="5"/>
    <x v="5"/>
    <s v="VT: “Vino de la Tierra”"/>
    <s v="Tinto"/>
    <n v="470"/>
    <n v="27"/>
    <x v="0"/>
    <n v="0.27"/>
  </r>
  <r>
    <x v="0"/>
    <s v="Europa"/>
    <s v="Europa no UE"/>
    <x v="4"/>
    <s v="Europa no UE"/>
    <s v="Europa no UE Islandia"/>
    <x v="0"/>
    <x v="0"/>
    <s v="VT: “Vino de la Tierra”"/>
    <s v="Tinto"/>
    <n v="181.61648622981969"/>
    <n v="9"/>
    <x v="0"/>
    <n v="0.09"/>
  </r>
  <r>
    <x v="0"/>
    <s v="Europa"/>
    <s v="Europa no UE"/>
    <x v="4"/>
    <s v="Europa no UE"/>
    <s v="Europa no UE Islandia"/>
    <x v="1"/>
    <x v="1"/>
    <s v="VT: “Vino de la Tierra”"/>
    <s v="Blanco"/>
    <n v="2209.44"/>
    <n v="561"/>
    <x v="0"/>
    <n v="5.61"/>
  </r>
  <r>
    <x v="0"/>
    <s v="Europa"/>
    <s v="Europa no UE"/>
    <x v="4"/>
    <s v="Europa no UE"/>
    <s v="Europa no UE Islandia"/>
    <x v="1"/>
    <x v="1"/>
    <s v="VT: “Vino de la Tierra”"/>
    <s v="Rosado"/>
    <n v="154.5"/>
    <n v="83"/>
    <x v="0"/>
    <n v="0.83"/>
  </r>
  <r>
    <x v="0"/>
    <s v="Europa"/>
    <s v="Europa no UE"/>
    <x v="4"/>
    <s v="Europa no UE"/>
    <s v="Europa no UE Islandia"/>
    <x v="1"/>
    <x v="1"/>
    <s v="VT: “Vino de la Tierra”"/>
    <s v="Tinto"/>
    <n v="2712.9300000000003"/>
    <n v="2223"/>
    <x v="0"/>
    <n v="22.23"/>
  </r>
  <r>
    <x v="0"/>
    <s v="Europa"/>
    <s v="Europa no UE"/>
    <x v="4"/>
    <s v="Europa no UE"/>
    <s v="Europa no UE Islandia"/>
    <x v="2"/>
    <x v="2"/>
    <s v="VT: “Vino de la Tierra”"/>
    <s v="Blanco"/>
    <n v="1814.6399999999999"/>
    <n v="950"/>
    <x v="0"/>
    <n v="9.5"/>
  </r>
  <r>
    <x v="0"/>
    <s v="Europa"/>
    <s v="Europa no UE"/>
    <x v="4"/>
    <s v="Europa no UE"/>
    <s v="Europa no UE Islandia"/>
    <x v="2"/>
    <x v="2"/>
    <s v="VT: “Vino de la Tierra”"/>
    <s v="Tinto"/>
    <n v="2016"/>
    <n v="1350"/>
    <x v="0"/>
    <n v="13.5"/>
  </r>
  <r>
    <x v="0"/>
    <s v="Europa"/>
    <s v="Europa no UE"/>
    <x v="5"/>
    <s v="Europa no UE"/>
    <s v="Europa no UE Montenegro"/>
    <x v="1"/>
    <x v="1"/>
    <s v="VT: “Vino de la Tierra”"/>
    <s v="Tinto"/>
    <n v="6638.2"/>
    <n v="436.00000000000006"/>
    <x v="0"/>
    <n v="4.3600000000000003"/>
  </r>
  <r>
    <x v="0"/>
    <s v="Europa"/>
    <s v="Europa no UE"/>
    <x v="6"/>
    <s v="Europa no UE"/>
    <s v="Europa no UE Noruega"/>
    <x v="0"/>
    <x v="0"/>
    <s v="VT: “Vino de la Tierra”"/>
    <s v="Blanco"/>
    <n v="17166.733861468267"/>
    <n v="445.5"/>
    <x v="0"/>
    <n v="4.4550000000000001"/>
  </r>
  <r>
    <x v="0"/>
    <s v="Europa"/>
    <s v="Europa no UE"/>
    <x v="6"/>
    <s v="Europa no UE"/>
    <s v="Europa no UE Noruega"/>
    <x v="0"/>
    <x v="0"/>
    <s v="VT: “Vino de la Tierra”"/>
    <s v="Tinto"/>
    <n v="8990.0160683760732"/>
    <n v="445.5"/>
    <x v="0"/>
    <n v="4.4550000000000001"/>
  </r>
  <r>
    <x v="0"/>
    <s v="Europa"/>
    <s v="Europa no UE"/>
    <x v="6"/>
    <s v="Europa no UE"/>
    <s v="Europa no UE Noruega"/>
    <x v="7"/>
    <x v="7"/>
    <s v="VT: “Vino de la Tierra”"/>
    <s v="Blanco"/>
    <n v="477.6"/>
    <n v="36"/>
    <x v="0"/>
    <n v="0.36"/>
  </r>
  <r>
    <x v="0"/>
    <s v="Europa"/>
    <s v="Europa no UE"/>
    <x v="6"/>
    <s v="Europa no UE"/>
    <s v="Europa no UE Noruega"/>
    <x v="7"/>
    <x v="7"/>
    <s v="VT: “Vino de la Tierra”"/>
    <s v="Tinto"/>
    <n v="408496.8"/>
    <n v="310273.5"/>
    <x v="0"/>
    <n v="3102.7350000000001"/>
  </r>
  <r>
    <x v="0"/>
    <s v="Europa"/>
    <s v="Europa no UE"/>
    <x v="6"/>
    <s v="Europa no UE"/>
    <s v="Europa no UE Noruega"/>
    <x v="5"/>
    <x v="5"/>
    <s v="VT: “Vino de la Tierra”"/>
    <s v="Tinto"/>
    <n v="286"/>
    <n v="18"/>
    <x v="0"/>
    <n v="0.18"/>
  </r>
  <r>
    <x v="0"/>
    <s v="Europa"/>
    <s v="Europa no UE"/>
    <x v="6"/>
    <s v="Europa no UE"/>
    <s v="Europa no UE Noruega"/>
    <x v="1"/>
    <x v="1"/>
    <s v="VT: “Vino de la Tierra”"/>
    <s v="Aguja blanco"/>
    <n v="1329.05"/>
    <n v="415.00000000000006"/>
    <x v="0"/>
    <n v="4.1500000000000004"/>
  </r>
  <r>
    <x v="0"/>
    <s v="Europa"/>
    <s v="Europa no UE"/>
    <x v="6"/>
    <s v="Europa no UE"/>
    <s v="Europa no UE Noruega"/>
    <x v="1"/>
    <x v="1"/>
    <s v="VT: “Vino de la Tierra”"/>
    <s v="Blanco"/>
    <n v="16452.09"/>
    <n v="6052"/>
    <x v="0"/>
    <n v="60.52"/>
  </r>
  <r>
    <x v="0"/>
    <s v="Europa"/>
    <s v="Europa no UE"/>
    <x v="6"/>
    <s v="Europa no UE"/>
    <s v="Europa no UE Noruega"/>
    <x v="1"/>
    <x v="1"/>
    <s v="VT: “Vino de la Tierra”"/>
    <s v="Rosado"/>
    <n v="2896.92"/>
    <n v="1557"/>
    <x v="0"/>
    <n v="15.57"/>
  </r>
  <r>
    <x v="0"/>
    <s v="Europa"/>
    <s v="Europa no UE"/>
    <x v="6"/>
    <s v="Europa no UE"/>
    <s v="Europa no UE Noruega"/>
    <x v="1"/>
    <x v="1"/>
    <s v="VT: “Vino de la Tierra”"/>
    <s v="Tinto"/>
    <n v="9364.2799999999988"/>
    <n v="3476"/>
    <x v="0"/>
    <n v="34.76"/>
  </r>
  <r>
    <x v="0"/>
    <s v="Europa"/>
    <s v="Europa no UE"/>
    <x v="6"/>
    <s v="Europa no UE"/>
    <s v="Europa no UE Noruega"/>
    <x v="2"/>
    <x v="2"/>
    <s v="VT: “Vino de la Tierra”"/>
    <s v="Blanco"/>
    <n v="119036.93800000001"/>
    <n v="317400"/>
    <x v="0"/>
    <n v="3174"/>
  </r>
  <r>
    <x v="0"/>
    <s v="Europa"/>
    <s v="Europa no UE"/>
    <x v="6"/>
    <s v="Europa no UE"/>
    <s v="Europa no UE Noruega"/>
    <x v="2"/>
    <x v="2"/>
    <s v="VT: “Vino de la Tierra”"/>
    <s v="Rosado"/>
    <n v="225"/>
    <n v="73.5"/>
    <x v="0"/>
    <n v="0.73499999999999999"/>
  </r>
  <r>
    <x v="0"/>
    <s v="Europa"/>
    <s v="Europa no UE"/>
    <x v="6"/>
    <s v="Europa no UE"/>
    <s v="Europa no UE Noruega"/>
    <x v="2"/>
    <x v="2"/>
    <s v="VT: “Vino de la Tierra”"/>
    <s v="Tinto"/>
    <n v="33042.93"/>
    <n v="9962"/>
    <x v="0"/>
    <n v="99.62"/>
  </r>
  <r>
    <x v="0"/>
    <s v="Europa"/>
    <s v="Europa no UE"/>
    <x v="6"/>
    <s v="Europa no UE"/>
    <s v="Europa no UE Noruega"/>
    <x v="8"/>
    <x v="8"/>
    <s v="VT: “Vino de la Tierra”"/>
    <s v="Rosado"/>
    <n v="176.2"/>
    <n v="20"/>
    <x v="0"/>
    <n v="0.2"/>
  </r>
  <r>
    <x v="0"/>
    <s v="Europa"/>
    <s v="Europa no UE"/>
    <x v="6"/>
    <s v="Europa no UE"/>
    <s v="Europa no UE Noruega"/>
    <x v="8"/>
    <x v="8"/>
    <s v="VT: “Vino de la Tierra”"/>
    <s v="Tinto"/>
    <n v="4228.8"/>
    <n v="480"/>
    <x v="0"/>
    <n v="4.8"/>
  </r>
  <r>
    <x v="0"/>
    <s v="Europa"/>
    <s v="Europa no UE"/>
    <x v="6"/>
    <s v="Europa no UE"/>
    <s v="Europa no UE Noruega"/>
    <x v="9"/>
    <x v="8"/>
    <s v="VT: “Vino de la Tierra”"/>
    <s v="Tinto"/>
    <n v="3789"/>
    <n v="450"/>
    <x v="0"/>
    <n v="4.5"/>
  </r>
  <r>
    <x v="0"/>
    <s v="Europa"/>
    <s v="Europa no UE"/>
    <x v="6"/>
    <s v="Europa no UE"/>
    <s v="Europa no UE Noruega"/>
    <x v="3"/>
    <x v="3"/>
    <s v="VT: “Vino de la Tierra”"/>
    <s v="Rosado"/>
    <n v="4950"/>
    <n v="495"/>
    <x v="0"/>
    <n v="4.95"/>
  </r>
  <r>
    <x v="0"/>
    <s v="Europa"/>
    <s v="Europa no UE"/>
    <x v="6"/>
    <s v="Europa no UE"/>
    <s v="Europa no UE Noruega"/>
    <x v="3"/>
    <x v="3"/>
    <s v="VT: “Vino de la Tierra”"/>
    <s v="Tinto"/>
    <n v="9263"/>
    <n v="648"/>
    <x v="0"/>
    <n v="6.48"/>
  </r>
  <r>
    <x v="0"/>
    <s v="Europa"/>
    <s v="Europa no UE"/>
    <x v="6"/>
    <s v="Europa no UE"/>
    <s v="Europa no UE Noruega"/>
    <x v="10"/>
    <x v="9"/>
    <s v="VT: “Vino de la Tierra”"/>
    <s v="Blanco"/>
    <n v="1872"/>
    <n v="360"/>
    <x v="0"/>
    <n v="3.6"/>
  </r>
  <r>
    <x v="0"/>
    <s v="Europa"/>
    <s v="Europa no UE"/>
    <x v="6"/>
    <s v="Europa no UE"/>
    <s v="Europa no UE Noruega"/>
    <x v="11"/>
    <x v="7"/>
    <s v="VT: “Vino de la Tierra”"/>
    <s v="Blanco"/>
    <n v="8000"/>
    <n v="1600"/>
    <x v="0"/>
    <n v="16"/>
  </r>
  <r>
    <x v="0"/>
    <s v="Europa"/>
    <s v="Europa no UE"/>
    <x v="6"/>
    <s v="Europa no UE"/>
    <s v="Europa no UE Noruega"/>
    <x v="11"/>
    <x v="7"/>
    <s v="VT: “Vino de la Tierra”"/>
    <s v="Tinto"/>
    <n v="21000"/>
    <n v="4200"/>
    <x v="0"/>
    <n v="42"/>
  </r>
  <r>
    <x v="0"/>
    <s v="Europa"/>
    <s v="Europa no UE"/>
    <x v="7"/>
    <s v="Europa no UE"/>
    <s v="Europa no UE Rusia"/>
    <x v="0"/>
    <x v="0"/>
    <s v="VT: “Vino de la Tierra”"/>
    <s v="Blanco"/>
    <n v="4161.6324512650344"/>
    <n v="108"/>
    <x v="0"/>
    <n v="1.08"/>
  </r>
  <r>
    <x v="0"/>
    <s v="Europa"/>
    <s v="Europa no UE"/>
    <x v="7"/>
    <s v="Europa no UE"/>
    <s v="Europa no UE Rusia"/>
    <x v="0"/>
    <x v="0"/>
    <s v="VT: “Vino de la Tierra”"/>
    <s v="Rosado"/>
    <n v="1237.1176102551326"/>
    <n v="148.5"/>
    <x v="0"/>
    <n v="1.4850000000000001"/>
  </r>
  <r>
    <x v="0"/>
    <s v="Europa"/>
    <s v="Europa no UE"/>
    <x v="7"/>
    <s v="Europa no UE"/>
    <s v="Europa no UE Rusia"/>
    <x v="0"/>
    <x v="0"/>
    <s v="VT: “Vino de la Tierra”"/>
    <s v="Tinto"/>
    <n v="2633.4390503323852"/>
    <n v="130.5"/>
    <x v="0"/>
    <n v="1.3049999999999999"/>
  </r>
  <r>
    <x v="0"/>
    <s v="Europa"/>
    <s v="Europa no UE"/>
    <x v="7"/>
    <s v="Europa no UE"/>
    <s v="Europa no UE Rusia"/>
    <x v="5"/>
    <x v="5"/>
    <s v="VT: “Vino de la Tierra”"/>
    <s v="Blanco"/>
    <n v="2610"/>
    <n v="450"/>
    <x v="0"/>
    <n v="4.5"/>
  </r>
  <r>
    <x v="0"/>
    <s v="Europa"/>
    <s v="Europa no UE"/>
    <x v="7"/>
    <s v="Europa no UE"/>
    <s v="Europa no UE Rusia"/>
    <x v="1"/>
    <x v="1"/>
    <s v="VT: “Vino de la Tierra”"/>
    <s v="Blanco"/>
    <n v="233418.00999999998"/>
    <n v="151134"/>
    <x v="0"/>
    <n v="1511.34"/>
  </r>
  <r>
    <x v="0"/>
    <s v="Europa"/>
    <s v="Europa no UE"/>
    <x v="7"/>
    <s v="Europa no UE"/>
    <s v="Europa no UE Rusia"/>
    <x v="1"/>
    <x v="1"/>
    <s v="VT: “Vino de la Tierra”"/>
    <s v="Rosado"/>
    <n v="98763.489999999991"/>
    <n v="70680"/>
    <x v="0"/>
    <n v="706.8"/>
  </r>
  <r>
    <x v="0"/>
    <s v="Europa"/>
    <s v="Europa no UE"/>
    <x v="7"/>
    <s v="Europa no UE"/>
    <s v="Europa no UE Rusia"/>
    <x v="1"/>
    <x v="1"/>
    <s v="VT: “Vino de la Tierra”"/>
    <s v="Tinto"/>
    <n v="137564.5"/>
    <n v="83512"/>
    <x v="0"/>
    <n v="835.12"/>
  </r>
  <r>
    <x v="0"/>
    <s v="Europa"/>
    <s v="Europa no UE"/>
    <x v="7"/>
    <s v="Europa no UE"/>
    <s v="Europa no UE Rusia"/>
    <x v="2"/>
    <x v="2"/>
    <s v="VT: “Vino de la Tierra”"/>
    <s v="Blanco"/>
    <n v="89260.31"/>
    <n v="42565"/>
    <x v="0"/>
    <n v="425.65"/>
  </r>
  <r>
    <x v="0"/>
    <s v="Europa"/>
    <s v="Europa no UE"/>
    <x v="7"/>
    <s v="Europa no UE"/>
    <s v="Europa no UE Rusia"/>
    <x v="2"/>
    <x v="2"/>
    <s v="VT: “Vino de la Tierra”"/>
    <s v="Rosado"/>
    <n v="22680"/>
    <n v="47300"/>
    <x v="0"/>
    <n v="473"/>
  </r>
  <r>
    <x v="0"/>
    <s v="Europa"/>
    <s v="Europa no UE"/>
    <x v="7"/>
    <s v="Europa no UE"/>
    <s v="Europa no UE Rusia"/>
    <x v="2"/>
    <x v="2"/>
    <s v="VT: “Vino de la Tierra”"/>
    <s v="Tinto"/>
    <n v="102542.9"/>
    <n v="216000"/>
    <x v="0"/>
    <n v="2160"/>
  </r>
  <r>
    <x v="0"/>
    <s v="Europa"/>
    <s v="Europa no UE"/>
    <x v="7"/>
    <s v="Europa no UE"/>
    <s v="Europa no UE Rusia"/>
    <x v="3"/>
    <x v="3"/>
    <s v="VT: “Vino de la Tierra”"/>
    <s v="Tinto"/>
    <n v="7345"/>
    <n v="1932"/>
    <x v="0"/>
    <n v="19.32"/>
  </r>
  <r>
    <x v="0"/>
    <s v="Europa"/>
    <s v="Europa no UE"/>
    <x v="8"/>
    <s v="Europa no UE"/>
    <s v="Europa no UE Serbia"/>
    <x v="1"/>
    <x v="1"/>
    <s v="VT: “Vino de la Tierra”"/>
    <s v="Blanco"/>
    <n v="14181.890000000001"/>
    <n v="10239"/>
    <x v="0"/>
    <n v="102.39"/>
  </r>
  <r>
    <x v="0"/>
    <s v="Europa"/>
    <s v="Europa no UE"/>
    <x v="8"/>
    <s v="Europa no UE"/>
    <s v="Europa no UE Serbia"/>
    <x v="1"/>
    <x v="1"/>
    <s v="VT: “Vino de la Tierra”"/>
    <s v="Rosado"/>
    <n v="4312.49"/>
    <n v="3635"/>
    <x v="0"/>
    <n v="36.35"/>
  </r>
  <r>
    <x v="0"/>
    <s v="Europa"/>
    <s v="Europa no UE"/>
    <x v="8"/>
    <s v="Europa no UE"/>
    <s v="Europa no UE Serbia"/>
    <x v="1"/>
    <x v="1"/>
    <s v="VT: “Vino de la Tierra”"/>
    <s v="Tinto"/>
    <n v="41321.19"/>
    <n v="20476"/>
    <x v="0"/>
    <n v="204.76"/>
  </r>
  <r>
    <x v="0"/>
    <s v="Europa"/>
    <s v="Europa no UE"/>
    <x v="8"/>
    <s v="Europa no UE"/>
    <s v="Europa no UE Serbia"/>
    <x v="2"/>
    <x v="2"/>
    <s v="VT: “Vino de la Tierra”"/>
    <s v="Blanco"/>
    <n v="11752.800000000001"/>
    <n v="27450"/>
    <x v="0"/>
    <n v="274.5"/>
  </r>
  <r>
    <x v="0"/>
    <s v="Europa"/>
    <s v="Europa no UE"/>
    <x v="8"/>
    <s v="Europa no UE"/>
    <s v="Europa no UE Serbia"/>
    <x v="2"/>
    <x v="2"/>
    <s v="VT: “Vino de la Tierra”"/>
    <s v="Tinto"/>
    <n v="1100.4000000000001"/>
    <n v="2920"/>
    <x v="0"/>
    <n v="29.2"/>
  </r>
  <r>
    <x v="0"/>
    <s v="Europa"/>
    <s v="Europa no UE"/>
    <x v="8"/>
    <s v="Europa no UE"/>
    <s v="Europa no UE Serbia"/>
    <x v="3"/>
    <x v="3"/>
    <s v="VT: “Vino de la Tierra”"/>
    <s v="Blanco"/>
    <n v="288"/>
    <n v="27"/>
    <x v="0"/>
    <n v="0.27"/>
  </r>
  <r>
    <x v="0"/>
    <s v="Europa"/>
    <s v="Europa no UE"/>
    <x v="8"/>
    <s v="Europa no UE"/>
    <s v="Europa no UE Serbia"/>
    <x v="3"/>
    <x v="3"/>
    <s v="VT: “Vino de la Tierra”"/>
    <s v="Rosado"/>
    <n v="510"/>
    <n v="45"/>
    <x v="0"/>
    <n v="0.45"/>
  </r>
  <r>
    <x v="0"/>
    <s v="Europa"/>
    <s v="Europa no UE"/>
    <x v="8"/>
    <s v="Europa no UE"/>
    <s v="Europa no UE Serbia"/>
    <x v="3"/>
    <x v="3"/>
    <s v="VT: “Vino de la Tierra”"/>
    <s v="Tinto"/>
    <n v="4369"/>
    <n v="387"/>
    <x v="0"/>
    <n v="3.87"/>
  </r>
  <r>
    <x v="0"/>
    <s v="Europa"/>
    <s v="Europa no UE"/>
    <x v="9"/>
    <s v="Europa no UE"/>
    <s v="Europa no UE Suiza"/>
    <x v="0"/>
    <x v="0"/>
    <s v="VT: “Vino de la Tierra”"/>
    <s v="Blanco"/>
    <n v="28283.184170607095"/>
    <n v="13887"/>
    <x v="0"/>
    <n v="138.87"/>
  </r>
  <r>
    <x v="0"/>
    <s v="Europa"/>
    <s v="Europa no UE"/>
    <x v="9"/>
    <s v="Europa no UE"/>
    <s v="Europa no UE Suiza"/>
    <x v="0"/>
    <x v="0"/>
    <s v="VT: “Vino de la Tierra”"/>
    <s v="Rosado"/>
    <n v="20026.234107534085"/>
    <n v="11555.5"/>
    <x v="0"/>
    <n v="115.55500000000001"/>
  </r>
  <r>
    <x v="0"/>
    <s v="Europa"/>
    <s v="Europa no UE"/>
    <x v="9"/>
    <s v="Europa no UE"/>
    <s v="Europa no UE Suiza"/>
    <x v="0"/>
    <x v="0"/>
    <s v="VT: “Vino de la Tierra”"/>
    <s v="Tinto"/>
    <n v="31147.22738841407"/>
    <n v="1543.5"/>
    <x v="0"/>
    <n v="15.435"/>
  </r>
  <r>
    <x v="0"/>
    <s v="Europa"/>
    <s v="Europa no UE"/>
    <x v="9"/>
    <s v="Europa no UE"/>
    <s v="Europa no UE Suiza"/>
    <x v="7"/>
    <x v="7"/>
    <s v="VT: “Vino de la Tierra”"/>
    <s v="Blanco"/>
    <n v="20927.82"/>
    <n v="3814.5000000000005"/>
    <x v="0"/>
    <n v="38.145000000000003"/>
  </r>
  <r>
    <x v="0"/>
    <s v="Europa"/>
    <s v="Europa no UE"/>
    <x v="9"/>
    <s v="Europa no UE"/>
    <s v="Europa no UE Suiza"/>
    <x v="7"/>
    <x v="7"/>
    <s v="VT: “Vino de la Tierra”"/>
    <s v="Tinto"/>
    <n v="96292.53"/>
    <n v="15600.75"/>
    <x v="0"/>
    <n v="156.00749999999999"/>
  </r>
  <r>
    <x v="0"/>
    <s v="Europa"/>
    <s v="Europa no UE"/>
    <x v="9"/>
    <s v="Europa no UE"/>
    <s v="Europa no UE Suiza"/>
    <x v="5"/>
    <x v="5"/>
    <s v="VT: “Vino de la Tierra”"/>
    <s v="Blanco"/>
    <n v="5441.98"/>
    <n v="733.5"/>
    <x v="0"/>
    <n v="7.335"/>
  </r>
  <r>
    <x v="0"/>
    <s v="Europa"/>
    <s v="Europa no UE"/>
    <x v="9"/>
    <s v="Europa no UE"/>
    <s v="Europa no UE Suiza"/>
    <x v="5"/>
    <x v="5"/>
    <s v="VT: “Vino de la Tierra”"/>
    <s v="Tinto"/>
    <n v="24125.33"/>
    <n v="2795.5"/>
    <x v="0"/>
    <n v="27.954999999999998"/>
  </r>
  <r>
    <x v="0"/>
    <s v="Europa"/>
    <s v="Europa no UE"/>
    <x v="9"/>
    <s v="Europa no UE"/>
    <s v="Europa no UE Suiza"/>
    <x v="1"/>
    <x v="1"/>
    <s v="VT: “Vino de la Tierra”"/>
    <s v="Aguja blanco"/>
    <n v="265.81"/>
    <n v="83"/>
    <x v="0"/>
    <n v="0.83"/>
  </r>
  <r>
    <x v="0"/>
    <s v="Europa"/>
    <s v="Europa no UE"/>
    <x v="9"/>
    <s v="Europa no UE"/>
    <s v="Europa no UE Suiza"/>
    <x v="1"/>
    <x v="1"/>
    <s v="VT: “Vino de la Tierra”"/>
    <s v="Blanco"/>
    <n v="107034.12999999999"/>
    <n v="25782"/>
    <x v="0"/>
    <n v="257.82"/>
  </r>
  <r>
    <x v="0"/>
    <s v="Europa"/>
    <s v="Europa no UE"/>
    <x v="9"/>
    <s v="Europa no UE"/>
    <s v="Europa no UE Suiza"/>
    <x v="1"/>
    <x v="1"/>
    <s v="VT: “Vino de la Tierra”"/>
    <s v="Rosado"/>
    <n v="17641.48"/>
    <n v="26675"/>
    <x v="0"/>
    <n v="266.75"/>
  </r>
  <r>
    <x v="0"/>
    <s v="Europa"/>
    <s v="Europa no UE"/>
    <x v="9"/>
    <s v="Europa no UE"/>
    <s v="Europa no UE Suiza"/>
    <x v="1"/>
    <x v="1"/>
    <s v="VT: “Vino de la Tierra”"/>
    <s v="Tinto"/>
    <n v="241581.7"/>
    <n v="102854"/>
    <x v="0"/>
    <n v="1028.54"/>
  </r>
  <r>
    <x v="0"/>
    <s v="Europa"/>
    <s v="Europa no UE"/>
    <x v="9"/>
    <s v="Europa no UE"/>
    <s v="Europa no UE Suiza"/>
    <x v="2"/>
    <x v="2"/>
    <s v="VT: “Vino de la Tierra”"/>
    <s v="Blanco"/>
    <n v="182860.66"/>
    <n v="180227.5"/>
    <x v="0"/>
    <n v="1802.2750000000001"/>
  </r>
  <r>
    <x v="0"/>
    <s v="Europa"/>
    <s v="Europa no UE"/>
    <x v="9"/>
    <s v="Europa no UE"/>
    <s v="Europa no UE Suiza"/>
    <x v="2"/>
    <x v="2"/>
    <s v="VT: “Vino de la Tierra”"/>
    <s v="Espumoso blanco"/>
    <n v="1185"/>
    <n v="200"/>
    <x v="0"/>
    <n v="2"/>
  </r>
  <r>
    <x v="0"/>
    <s v="Europa"/>
    <s v="Europa no UE"/>
    <x v="9"/>
    <s v="Europa no UE"/>
    <s v="Europa no UE Suiza"/>
    <x v="2"/>
    <x v="2"/>
    <s v="VT: “Vino de la Tierra”"/>
    <s v="Rosado"/>
    <n v="190.08"/>
    <n v="60"/>
    <x v="0"/>
    <n v="0.6"/>
  </r>
  <r>
    <x v="0"/>
    <s v="Europa"/>
    <s v="Europa no UE"/>
    <x v="9"/>
    <s v="Europa no UE"/>
    <s v="Europa no UE Suiza"/>
    <x v="2"/>
    <x v="2"/>
    <s v="VT: “Vino de la Tierra”"/>
    <s v="Tinto"/>
    <n v="762921.06"/>
    <n v="1373743"/>
    <x v="0"/>
    <n v="13737.43"/>
  </r>
  <r>
    <x v="0"/>
    <s v="Europa"/>
    <s v="Europa no UE"/>
    <x v="9"/>
    <s v="Europa no UE"/>
    <s v="Europa no UE Suiza"/>
    <x v="6"/>
    <x v="6"/>
    <s v="VT: “Vino de la Tierra”"/>
    <s v="Blanco"/>
    <n v="20122.599999999999"/>
    <n v="3310"/>
    <x v="0"/>
    <n v="33.1"/>
  </r>
  <r>
    <x v="0"/>
    <s v="Europa"/>
    <s v="Europa no UE"/>
    <x v="9"/>
    <s v="Europa no UE"/>
    <s v="Europa no UE Suiza"/>
    <x v="6"/>
    <x v="6"/>
    <s v="VT: “Vino de la Tierra”"/>
    <s v="Rosado"/>
    <n v="7273.89"/>
    <n v="873"/>
    <x v="0"/>
    <n v="8.73"/>
  </r>
  <r>
    <x v="0"/>
    <s v="Europa"/>
    <s v="Europa no UE"/>
    <x v="9"/>
    <s v="Europa no UE"/>
    <s v="Europa no UE Suiza"/>
    <x v="6"/>
    <x v="6"/>
    <s v="VT: “Vino de la Tierra”"/>
    <s v="Tinto"/>
    <n v="113823.85"/>
    <n v="10556"/>
    <x v="0"/>
    <n v="105.56"/>
  </r>
  <r>
    <x v="0"/>
    <s v="Europa"/>
    <s v="Europa no UE"/>
    <x v="9"/>
    <s v="Europa no UE"/>
    <s v="Europa no UE Suiza"/>
    <x v="12"/>
    <x v="8"/>
    <s v="VT: “Vino de la Tierra”"/>
    <s v="Blanco"/>
    <n v="25642.5"/>
    <n v="2630"/>
    <x v="0"/>
    <n v="26.3"/>
  </r>
  <r>
    <x v="0"/>
    <s v="Europa"/>
    <s v="Europa no UE"/>
    <x v="9"/>
    <s v="Europa no UE"/>
    <s v="Europa no UE Suiza"/>
    <x v="12"/>
    <x v="8"/>
    <s v="VT: “Vino de la Tierra”"/>
    <s v="Rosado"/>
    <n v="29347.5"/>
    <n v="3010"/>
    <x v="0"/>
    <n v="30.1"/>
  </r>
  <r>
    <x v="0"/>
    <s v="Europa"/>
    <s v="Europa no UE"/>
    <x v="9"/>
    <s v="Europa no UE"/>
    <s v="Europa no UE Suiza"/>
    <x v="12"/>
    <x v="8"/>
    <s v="VT: “Vino de la Tierra”"/>
    <s v="Tinto"/>
    <n v="23205"/>
    <n v="2380"/>
    <x v="0"/>
    <n v="23.8"/>
  </r>
  <r>
    <x v="0"/>
    <s v="Europa"/>
    <s v="Europa no UE"/>
    <x v="9"/>
    <s v="Europa no UE"/>
    <s v="Europa no UE Suiza"/>
    <x v="8"/>
    <x v="8"/>
    <s v="VT: “Vino de la Tierra”"/>
    <s v="Rosado"/>
    <n v="9558.85"/>
    <n v="1085"/>
    <x v="0"/>
    <n v="10.85"/>
  </r>
  <r>
    <x v="0"/>
    <s v="Europa"/>
    <s v="Europa no UE"/>
    <x v="9"/>
    <s v="Europa no UE"/>
    <s v="Europa no UE Suiza"/>
    <x v="8"/>
    <x v="8"/>
    <s v="VT: “Vino de la Tierra”"/>
    <s v="Tinto"/>
    <n v="181618.15"/>
    <n v="20615"/>
    <x v="0"/>
    <n v="206.15"/>
  </r>
  <r>
    <x v="0"/>
    <s v="Europa"/>
    <s v="Europa no UE"/>
    <x v="9"/>
    <s v="Europa no UE"/>
    <s v="Europa no UE Suiza"/>
    <x v="9"/>
    <x v="8"/>
    <s v="VT: “Vino de la Tierra”"/>
    <s v="Blanco"/>
    <n v="209178.06"/>
    <n v="24843"/>
    <x v="0"/>
    <n v="248.43"/>
  </r>
  <r>
    <x v="0"/>
    <s v="Europa"/>
    <s v="Europa no UE"/>
    <x v="9"/>
    <s v="Europa no UE"/>
    <s v="Europa no UE Suiza"/>
    <x v="9"/>
    <x v="8"/>
    <s v="VT: “Vino de la Tierra”"/>
    <s v="Rosado"/>
    <n v="60480.86"/>
    <n v="7183"/>
    <x v="0"/>
    <n v="71.83"/>
  </r>
  <r>
    <x v="0"/>
    <s v="Europa"/>
    <s v="Europa no UE"/>
    <x v="9"/>
    <s v="Europa no UE"/>
    <s v="Europa no UE Suiza"/>
    <x v="9"/>
    <x v="8"/>
    <s v="VT: “Vino de la Tierra”"/>
    <s v="Tinto"/>
    <n v="305780.71999999997"/>
    <n v="36316"/>
    <x v="0"/>
    <n v="363.16"/>
  </r>
  <r>
    <x v="0"/>
    <s v="Europa"/>
    <s v="Europa no UE"/>
    <x v="9"/>
    <s v="Europa no UE"/>
    <s v="Europa no UE Suiza"/>
    <x v="3"/>
    <x v="3"/>
    <s v="VT: “Vino de la Tierra”"/>
    <s v="Blanco"/>
    <n v="4097.28"/>
    <n v="397"/>
    <x v="0"/>
    <n v="3.97"/>
  </r>
  <r>
    <x v="0"/>
    <s v="Europa"/>
    <s v="Europa no UE"/>
    <x v="9"/>
    <s v="Europa no UE"/>
    <s v="Europa no UE Suiza"/>
    <x v="3"/>
    <x v="3"/>
    <s v="VT: “Vino de la Tierra”"/>
    <s v="Rosado"/>
    <n v="20652"/>
    <n v="1980"/>
    <x v="0"/>
    <n v="19.8"/>
  </r>
  <r>
    <x v="0"/>
    <s v="Europa"/>
    <s v="Europa no UE"/>
    <x v="9"/>
    <s v="Europa no UE"/>
    <s v="Europa no UE Suiza"/>
    <x v="3"/>
    <x v="3"/>
    <s v="VT: “Vino de la Tierra”"/>
    <s v="Tinto"/>
    <n v="453484"/>
    <n v="48936"/>
    <x v="0"/>
    <n v="489.36"/>
  </r>
  <r>
    <x v="0"/>
    <s v="Europa"/>
    <s v="Europa no UE"/>
    <x v="9"/>
    <s v="Europa no UE"/>
    <s v="Europa no UE Suiza"/>
    <x v="13"/>
    <x v="7"/>
    <s v="VT: “Vino de la Tierra”"/>
    <s v="Tinto"/>
    <n v="3300"/>
    <n v="300"/>
    <x v="0"/>
    <n v="3"/>
  </r>
  <r>
    <x v="0"/>
    <s v="Europa"/>
    <s v="Europa no UE"/>
    <x v="9"/>
    <s v="Europa no UE"/>
    <s v="Europa no UE Suiza"/>
    <x v="11"/>
    <x v="7"/>
    <s v="VT: “Vino de la Tierra”"/>
    <s v="Blanco"/>
    <n v="500"/>
    <n v="200"/>
    <x v="0"/>
    <n v="2"/>
  </r>
  <r>
    <x v="0"/>
    <s v="Europa"/>
    <s v="Europa no UE"/>
    <x v="10"/>
    <s v="Europa no UE"/>
    <s v="Europa no UE Ucrania"/>
    <x v="0"/>
    <x v="0"/>
    <s v="VT: “Vino de la Tierra”"/>
    <s v="Blanco"/>
    <n v="2080.8162256325172"/>
    <n v="54"/>
    <x v="0"/>
    <n v="0.54"/>
  </r>
  <r>
    <x v="0"/>
    <s v="Europa"/>
    <s v="Europa no UE"/>
    <x v="10"/>
    <s v="Europa no UE"/>
    <s v="Europa no UE Ucrania"/>
    <x v="0"/>
    <x v="0"/>
    <s v="VT: “Vino de la Tierra”"/>
    <s v="Rosado"/>
    <n v="2213.4181004762572"/>
    <n v="198.00000000000003"/>
    <x v="0"/>
    <n v="1.9800000000000002"/>
  </r>
  <r>
    <x v="0"/>
    <s v="Europa"/>
    <s v="Europa no UE"/>
    <x v="10"/>
    <s v="Europa no UE"/>
    <s v="Europa no UE Ucrania"/>
    <x v="1"/>
    <x v="1"/>
    <s v="VT: “Vino de la Tierra”"/>
    <s v="Blanco"/>
    <n v="24518.350000000006"/>
    <n v="10140"/>
    <x v="0"/>
    <n v="101.4"/>
  </r>
  <r>
    <x v="0"/>
    <s v="Europa"/>
    <s v="Europa no UE"/>
    <x v="10"/>
    <s v="Europa no UE"/>
    <s v="Europa no UE Ucrania"/>
    <x v="1"/>
    <x v="1"/>
    <s v="VT: “Vino de la Tierra”"/>
    <s v="Rosado"/>
    <n v="3087.83"/>
    <n v="1163"/>
    <x v="0"/>
    <n v="11.63"/>
  </r>
  <r>
    <x v="0"/>
    <s v="Europa"/>
    <s v="Europa no UE"/>
    <x v="10"/>
    <s v="Europa no UE"/>
    <s v="Europa no UE Ucrania"/>
    <x v="1"/>
    <x v="1"/>
    <s v="VT: “Vino de la Tierra”"/>
    <s v="Tinto"/>
    <n v="32872.829999999994"/>
    <n v="11325"/>
    <x v="0"/>
    <n v="113.25"/>
  </r>
  <r>
    <x v="0"/>
    <s v="Europa"/>
    <s v="Europa no UE"/>
    <x v="10"/>
    <s v="Europa no UE"/>
    <s v="Europa no UE Ucrania"/>
    <x v="2"/>
    <x v="2"/>
    <s v="VT: “Vino de la Tierra”"/>
    <s v="Rosado"/>
    <n v="22680"/>
    <n v="47300"/>
    <x v="0"/>
    <n v="473"/>
  </r>
  <r>
    <x v="0"/>
    <s v="Europa"/>
    <s v="Europa no UE"/>
    <x v="10"/>
    <s v="Europa no UE"/>
    <s v="Europa no UE Ucrania"/>
    <x v="2"/>
    <x v="2"/>
    <s v="VT: “Vino de la Tierra”"/>
    <s v="Tinto"/>
    <n v="4532.5599999999995"/>
    <n v="1710"/>
    <x v="0"/>
    <n v="17.100000000000001"/>
  </r>
  <r>
    <x v="0"/>
    <s v="Europa"/>
    <s v="Europa no UE"/>
    <x v="10"/>
    <s v="Europa no UE"/>
    <s v="Europa no UE Ucrania"/>
    <x v="3"/>
    <x v="3"/>
    <s v="VT: “Vino de la Tierra”"/>
    <s v="Tinto"/>
    <n v="1350"/>
    <n v="675"/>
    <x v="0"/>
    <n v="6.75"/>
  </r>
  <r>
    <x v="0"/>
    <s v="Europa"/>
    <s v="Europa no UE"/>
    <x v="11"/>
    <s v="Europa no UE"/>
    <s v="Europa no UE Macedonia"/>
    <x v="1"/>
    <x v="1"/>
    <s v="VT: “Vino de la Tierra”"/>
    <s v="Blanco"/>
    <n v="1561.82"/>
    <n v="478"/>
    <x v="0"/>
    <n v="4.78"/>
  </r>
  <r>
    <x v="0"/>
    <s v="Europa"/>
    <s v="Europa no UE"/>
    <x v="11"/>
    <s v="Europa no UE"/>
    <s v="Europa no UE Macedonia"/>
    <x v="1"/>
    <x v="1"/>
    <s v="VT: “Vino de la Tierra”"/>
    <s v="Tinto"/>
    <n v="1561.63"/>
    <n v="478"/>
    <x v="0"/>
    <n v="4.78"/>
  </r>
  <r>
    <x v="0"/>
    <s v="Europa"/>
    <s v="Europa no UE"/>
    <x v="11"/>
    <s v="Europa no UE"/>
    <s v="Europa no UE Macedonia"/>
    <x v="2"/>
    <x v="2"/>
    <s v="VT: “Vino de la Tierra”"/>
    <s v="Blanco"/>
    <n v="3310"/>
    <n v="900"/>
    <x v="0"/>
    <n v="9"/>
  </r>
  <r>
    <x v="0"/>
    <s v="Europa"/>
    <s v="Europa no UE"/>
    <x v="12"/>
    <s v="Europa no UE"/>
    <s v="Europa no UE Reino Unido"/>
    <x v="0"/>
    <x v="0"/>
    <s v="VT: “Vino de la Tierra”"/>
    <s v="Blanco"/>
    <n v="6387.3835752825771"/>
    <n v="904.29"/>
    <x v="0"/>
    <n v="9.0428999999999995"/>
  </r>
  <r>
    <x v="0"/>
    <s v="Europa"/>
    <s v="Europa no UE"/>
    <x v="12"/>
    <s v="Europa no UE"/>
    <s v="Europa no UE Reino Unido"/>
    <x v="0"/>
    <x v="0"/>
    <s v="VT: “Vino de la Tierra”"/>
    <s v="Rosado"/>
    <n v="31.293735926305025"/>
    <n v="1.5"/>
    <x v="0"/>
    <n v="1.4999999999999999E-2"/>
  </r>
  <r>
    <x v="0"/>
    <s v="Europa"/>
    <s v="Europa no UE"/>
    <x v="12"/>
    <s v="Europa no UE"/>
    <s v="Europa no UE Reino Unido"/>
    <x v="0"/>
    <x v="0"/>
    <s v="VT: “Vino de la Tierra”"/>
    <s v="Tinto"/>
    <n v="42143.128420386201"/>
    <n v="22906.5"/>
    <x v="0"/>
    <n v="229.065"/>
  </r>
  <r>
    <x v="0"/>
    <s v="Europa"/>
    <s v="Europa no UE"/>
    <x v="12"/>
    <s v="Europa no UE"/>
    <s v="Europa no UE Reino Unido"/>
    <x v="7"/>
    <x v="7"/>
    <s v="VT: “Vino de la Tierra”"/>
    <s v="Blanco"/>
    <n v="3935.4"/>
    <n v="1102.5"/>
    <x v="0"/>
    <n v="11.025"/>
  </r>
  <r>
    <x v="0"/>
    <s v="Europa"/>
    <s v="Europa no UE"/>
    <x v="12"/>
    <s v="Europa no UE"/>
    <s v="Europa no UE Reino Unido"/>
    <x v="7"/>
    <x v="7"/>
    <s v="VT: “Vino de la Tierra”"/>
    <s v="Tinto"/>
    <n v="7084.14"/>
    <n v="1732.5"/>
    <x v="0"/>
    <n v="17.324999999999999"/>
  </r>
  <r>
    <x v="0"/>
    <s v="Europa"/>
    <s v="Europa no UE"/>
    <x v="12"/>
    <s v="Europa no UE"/>
    <s v="Europa no UE Reino Unido"/>
    <x v="14"/>
    <x v="9"/>
    <s v="VT: “Vino de la Tierra”"/>
    <s v="Blanco"/>
    <n v="10764"/>
    <n v="2070"/>
    <x v="0"/>
    <n v="20.7"/>
  </r>
  <r>
    <x v="0"/>
    <s v="Europa"/>
    <s v="Europa no UE"/>
    <x v="12"/>
    <s v="Europa no UE"/>
    <s v="Europa no UE Reino Unido"/>
    <x v="5"/>
    <x v="5"/>
    <s v="VT: “Vino de la Tierra”"/>
    <s v="Blanco"/>
    <n v="43126.69"/>
    <n v="7775.5"/>
    <x v="0"/>
    <n v="77.754999999999995"/>
  </r>
  <r>
    <x v="0"/>
    <s v="Europa"/>
    <s v="Europa no UE"/>
    <x v="12"/>
    <s v="Europa no UE"/>
    <s v="Europa no UE Reino Unido"/>
    <x v="5"/>
    <x v="5"/>
    <s v="VT: “Vino de la Tierra”"/>
    <s v="Tinto"/>
    <n v="32183.64"/>
    <n v="3397.5"/>
    <x v="0"/>
    <n v="33.975000000000001"/>
  </r>
  <r>
    <x v="0"/>
    <s v="Europa"/>
    <s v="Europa no UE"/>
    <x v="12"/>
    <s v="Europa no UE"/>
    <s v="Europa no UE Reino Unido"/>
    <x v="1"/>
    <x v="1"/>
    <s v="VT: “Vino de la Tierra”"/>
    <s v="Aguja blanco"/>
    <n v="5222.0600000000004"/>
    <n v="4249"/>
    <x v="0"/>
    <n v="42.49"/>
  </r>
  <r>
    <x v="0"/>
    <s v="Europa"/>
    <s v="Europa no UE"/>
    <x v="12"/>
    <s v="Europa no UE"/>
    <s v="Europa no UE Reino Unido"/>
    <x v="1"/>
    <x v="1"/>
    <s v="VT: “Vino de la Tierra”"/>
    <s v="Blanco"/>
    <n v="480352.06999999989"/>
    <n v="211714"/>
    <x v="0"/>
    <n v="2117.14"/>
  </r>
  <r>
    <x v="0"/>
    <s v="Europa"/>
    <s v="Europa no UE"/>
    <x v="12"/>
    <s v="Europa no UE"/>
    <s v="Europa no UE Reino Unido"/>
    <x v="1"/>
    <x v="1"/>
    <s v="VT: “Vino de la Tierra”"/>
    <s v="Espumoso blanco"/>
    <n v="6851.25"/>
    <n v="822"/>
    <x v="0"/>
    <n v="8.2200000000000006"/>
  </r>
  <r>
    <x v="0"/>
    <s v="Europa"/>
    <s v="Europa no UE"/>
    <x v="12"/>
    <s v="Europa no UE"/>
    <s v="Europa no UE Reino Unido"/>
    <x v="1"/>
    <x v="1"/>
    <s v="VT: “Vino de la Tierra”"/>
    <s v="Espumoso tinto/rosado"/>
    <n v="6324.07"/>
    <n v="515"/>
    <x v="0"/>
    <n v="5.15"/>
  </r>
  <r>
    <x v="0"/>
    <s v="Europa"/>
    <s v="Europa no UE"/>
    <x v="12"/>
    <s v="Europa no UE"/>
    <s v="Europa no UE Reino Unido"/>
    <x v="1"/>
    <x v="1"/>
    <s v="VT: “Vino de la Tierra”"/>
    <s v="Rosado"/>
    <n v="220420.03999999998"/>
    <n v="87305"/>
    <x v="0"/>
    <n v="873.05"/>
  </r>
  <r>
    <x v="0"/>
    <s v="Europa"/>
    <s v="Europa no UE"/>
    <x v="12"/>
    <s v="Europa no UE"/>
    <s v="Europa no UE Reino Unido"/>
    <x v="1"/>
    <x v="1"/>
    <s v="VT: “Vino de la Tierra”"/>
    <s v="Tinto"/>
    <n v="769393.84000000032"/>
    <n v="305560"/>
    <x v="0"/>
    <n v="3055.6"/>
  </r>
  <r>
    <x v="0"/>
    <s v="Europa"/>
    <s v="Europa no UE"/>
    <x v="12"/>
    <s v="Europa no UE"/>
    <s v="Europa no UE Reino Unido"/>
    <x v="2"/>
    <x v="2"/>
    <s v="VT: “Vino de la Tierra”"/>
    <s v="Blanco"/>
    <n v="206870.23800000001"/>
    <n v="116795"/>
    <x v="0"/>
    <n v="1167.95"/>
  </r>
  <r>
    <x v="0"/>
    <s v="Europa"/>
    <s v="Europa no UE"/>
    <x v="12"/>
    <s v="Europa no UE"/>
    <s v="Europa no UE Reino Unido"/>
    <x v="2"/>
    <x v="2"/>
    <s v="VT: “Vino de la Tierra”"/>
    <s v="Espumoso blanco"/>
    <n v="376"/>
    <n v="200"/>
    <x v="0"/>
    <n v="2"/>
  </r>
  <r>
    <x v="0"/>
    <s v="Europa"/>
    <s v="Europa no UE"/>
    <x v="12"/>
    <s v="Europa no UE"/>
    <s v="Europa no UE Reino Unido"/>
    <x v="2"/>
    <x v="2"/>
    <s v="VT: “Vino de la Tierra”"/>
    <s v="Rosado"/>
    <n v="1853.28"/>
    <n v="455"/>
    <x v="0"/>
    <n v="4.55"/>
  </r>
  <r>
    <x v="0"/>
    <s v="Europa"/>
    <s v="Europa no UE"/>
    <x v="12"/>
    <s v="Europa no UE"/>
    <s v="Europa no UE Reino Unido"/>
    <x v="2"/>
    <x v="2"/>
    <s v="VT: “Vino de la Tierra”"/>
    <s v="Tinto"/>
    <n v="278793.92"/>
    <n v="828468"/>
    <x v="0"/>
    <n v="8284.68"/>
  </r>
  <r>
    <x v="0"/>
    <s v="Europa"/>
    <s v="Europa no UE"/>
    <x v="12"/>
    <s v="Europa no UE"/>
    <s v="Europa no UE Reino Unido"/>
    <x v="15"/>
    <x v="5"/>
    <s v="VT: “Vino de la Tierra”"/>
    <s v="Blanco"/>
    <n v="4290"/>
    <n v="540"/>
    <x v="0"/>
    <n v="5.4"/>
  </r>
  <r>
    <x v="0"/>
    <s v="Europa"/>
    <s v="Europa no UE"/>
    <x v="12"/>
    <s v="Europa no UE"/>
    <s v="Europa no UE Reino Unido"/>
    <x v="15"/>
    <x v="5"/>
    <s v="VT: “Vino de la Tierra”"/>
    <s v="Tinto"/>
    <n v="8100"/>
    <n v="1192"/>
    <x v="0"/>
    <n v="11.92"/>
  </r>
  <r>
    <x v="0"/>
    <s v="Europa"/>
    <s v="Europa no UE"/>
    <x v="12"/>
    <s v="Europa no UE"/>
    <s v="Europa no UE Reino Unido"/>
    <x v="6"/>
    <x v="6"/>
    <s v="VT: “Vino de la Tierra”"/>
    <s v="Blanco"/>
    <n v="17686.95"/>
    <n v="2719"/>
    <x v="0"/>
    <n v="27.19"/>
  </r>
  <r>
    <x v="0"/>
    <s v="Europa"/>
    <s v="Europa no UE"/>
    <x v="12"/>
    <s v="Europa no UE"/>
    <s v="Europa no UE Reino Unido"/>
    <x v="6"/>
    <x v="6"/>
    <s v="VT: “Vino de la Tierra”"/>
    <s v="Rosado"/>
    <n v="6251.08"/>
    <n v="958"/>
    <x v="0"/>
    <n v="9.58"/>
  </r>
  <r>
    <x v="0"/>
    <s v="Europa"/>
    <s v="Europa no UE"/>
    <x v="12"/>
    <s v="Europa no UE"/>
    <s v="Europa no UE Reino Unido"/>
    <x v="6"/>
    <x v="6"/>
    <s v="VT: “Vino de la Tierra”"/>
    <s v="Tinto"/>
    <n v="37519.68"/>
    <n v="3990.9999999999995"/>
    <x v="0"/>
    <n v="39.909999999999997"/>
  </r>
  <r>
    <x v="0"/>
    <s v="Europa"/>
    <s v="Europa no UE"/>
    <x v="12"/>
    <s v="Europa no UE"/>
    <s v="Europa no UE Reino Unido"/>
    <x v="12"/>
    <x v="8"/>
    <s v="VT: “Vino de la Tierra”"/>
    <s v="Blanco"/>
    <n v="321.75"/>
    <n v="33"/>
    <x v="0"/>
    <n v="0.33"/>
  </r>
  <r>
    <x v="0"/>
    <s v="Europa"/>
    <s v="Europa no UE"/>
    <x v="12"/>
    <s v="Europa no UE"/>
    <s v="Europa no UE Reino Unido"/>
    <x v="12"/>
    <x v="8"/>
    <s v="VT: “Vino de la Tierra”"/>
    <s v="Rosado"/>
    <n v="1335.75"/>
    <n v="137"/>
    <x v="0"/>
    <n v="1.37"/>
  </r>
  <r>
    <x v="0"/>
    <s v="Europa"/>
    <s v="Europa no UE"/>
    <x v="12"/>
    <s v="Europa no UE"/>
    <s v="Europa no UE Reino Unido"/>
    <x v="12"/>
    <x v="8"/>
    <s v="VT: “Vino de la Tierra”"/>
    <s v="Tinto"/>
    <n v="448.5"/>
    <n v="46"/>
    <x v="0"/>
    <n v="0.46"/>
  </r>
  <r>
    <x v="0"/>
    <s v="Europa"/>
    <s v="Europa no UE"/>
    <x v="12"/>
    <s v="Europa no UE"/>
    <s v="Europa no UE Reino Unido"/>
    <x v="8"/>
    <x v="8"/>
    <s v="VT: “Vino de la Tierra”"/>
    <s v="Rosado"/>
    <n v="440.5"/>
    <n v="50"/>
    <x v="0"/>
    <n v="0.5"/>
  </r>
  <r>
    <x v="0"/>
    <s v="Europa"/>
    <s v="Europa no UE"/>
    <x v="12"/>
    <s v="Europa no UE"/>
    <s v="Europa no UE Reino Unido"/>
    <x v="8"/>
    <x v="8"/>
    <s v="VT: “Vino de la Tierra”"/>
    <s v="Tinto"/>
    <n v="9206.4500000000007"/>
    <n v="1045"/>
    <x v="0"/>
    <n v="10.45"/>
  </r>
  <r>
    <x v="0"/>
    <s v="Europa"/>
    <s v="Europa no UE"/>
    <x v="12"/>
    <s v="Europa no UE"/>
    <s v="Europa no UE Reino Unido"/>
    <x v="9"/>
    <x v="8"/>
    <s v="VT: “Vino de la Tierra”"/>
    <s v="Blanco"/>
    <n v="4504.7"/>
    <n v="535"/>
    <x v="0"/>
    <n v="5.35"/>
  </r>
  <r>
    <x v="0"/>
    <s v="Europa"/>
    <s v="Europa no UE"/>
    <x v="12"/>
    <s v="Europa no UE"/>
    <s v="Europa no UE Reino Unido"/>
    <x v="9"/>
    <x v="8"/>
    <s v="VT: “Vino de la Tierra”"/>
    <s v="Rosado"/>
    <n v="5422.48"/>
    <n v="644"/>
    <x v="0"/>
    <n v="6.44"/>
  </r>
  <r>
    <x v="0"/>
    <s v="Europa"/>
    <s v="Europa no UE"/>
    <x v="12"/>
    <s v="Europa no UE"/>
    <s v="Europa no UE Reino Unido"/>
    <x v="9"/>
    <x v="8"/>
    <s v="VT: “Vino de la Tierra”"/>
    <s v="Tinto"/>
    <n v="18683.98"/>
    <n v="2219"/>
    <x v="0"/>
    <n v="22.19"/>
  </r>
  <r>
    <x v="0"/>
    <s v="Europa"/>
    <s v="Europa no UE"/>
    <x v="12"/>
    <s v="Europa no UE"/>
    <s v="Europa no UE Reino Unido"/>
    <x v="3"/>
    <x v="3"/>
    <s v="VT: “Vino de la Tierra”"/>
    <s v="Tinto"/>
    <n v="15863"/>
    <n v="2000"/>
    <x v="0"/>
    <n v="20"/>
  </r>
  <r>
    <x v="0"/>
    <s v="Europa"/>
    <s v="Europa no UE"/>
    <x v="12"/>
    <s v="Europa no UE"/>
    <s v="Europa no UE Reino Unido"/>
    <x v="4"/>
    <x v="4"/>
    <s v="VT: “Vino de la Tierra”"/>
    <s v="Tinto"/>
    <n v="2746.5"/>
    <n v="697"/>
    <x v="0"/>
    <n v="6.97"/>
  </r>
  <r>
    <x v="0"/>
    <s v="Europa"/>
    <s v="Europa no UE"/>
    <x v="12"/>
    <s v="Europa no UE"/>
    <s v="Europa no UE Reino Unido"/>
    <x v="16"/>
    <x v="8"/>
    <s v="VT: “Vino de la Tierra”"/>
    <s v="Tinto"/>
    <n v="3198"/>
    <n v="533"/>
    <x v="0"/>
    <n v="5.33"/>
  </r>
  <r>
    <x v="0"/>
    <s v="Europa"/>
    <s v="Europa no UE"/>
    <x v="12"/>
    <s v="Europa no UE"/>
    <s v="Europa no UE Reino Unido"/>
    <x v="11"/>
    <x v="7"/>
    <s v="VT: “Vino de la Tierra”"/>
    <s v="Blanco"/>
    <n v="3750"/>
    <n v="1500"/>
    <x v="0"/>
    <n v="15"/>
  </r>
  <r>
    <x v="0"/>
    <s v="Europa"/>
    <s v="Europa no UE"/>
    <x v="12"/>
    <s v="Europa no UE"/>
    <s v="Europa no UE Reino Unido"/>
    <x v="11"/>
    <x v="7"/>
    <s v="VT: “Vino de la Tierra”"/>
    <s v="Tinto"/>
    <n v="7000"/>
    <n v="2800"/>
    <x v="0"/>
    <n v="28"/>
  </r>
  <r>
    <x v="0"/>
    <s v="Europa"/>
    <s v="Europa no UE"/>
    <x v="12"/>
    <s v="Europa no UE"/>
    <s v="Europa no UE Reino Unido"/>
    <x v="17"/>
    <x v="9"/>
    <s v="VT: “Vino de la Tierra”"/>
    <s v="Blanco"/>
    <n v="234"/>
    <n v="45"/>
    <x v="0"/>
    <n v="0.45"/>
  </r>
  <r>
    <x v="0"/>
    <s v="Europa"/>
    <s v="Europa no UE"/>
    <x v="13"/>
    <s v="Europa no UE"/>
    <s v="Europa no UE Isla de Man"/>
    <x v="3"/>
    <x v="3"/>
    <s v="VT: “Vino de la Tierra”"/>
    <s v="Tinto"/>
    <n v="13989"/>
    <n v="1059"/>
    <x v="0"/>
    <n v="10.59"/>
  </r>
  <r>
    <x v="0"/>
    <s v="Europa"/>
    <s v="Europa no UE"/>
    <x v="14"/>
    <s v="Europa no UE"/>
    <s v="Europa no UE - Resto de Europa no U.E."/>
    <x v="5"/>
    <x v="5"/>
    <s v="VT: “Vino de la Tierra”"/>
    <s v="Blanco"/>
    <n v="8284.7999999999993"/>
    <n v="864"/>
    <x v="0"/>
    <n v="8.64"/>
  </r>
  <r>
    <x v="0"/>
    <s v="Europa"/>
    <s v="Europa no UE"/>
    <x v="14"/>
    <s v="Europa no UE"/>
    <s v="Europa no UE - Resto de Europa no U.E."/>
    <x v="1"/>
    <x v="1"/>
    <s v="VT: “Vino de la Tierra”"/>
    <s v="Blanco"/>
    <n v="17536.09"/>
    <n v="13106"/>
    <x v="0"/>
    <n v="131.06"/>
  </r>
  <r>
    <x v="0"/>
    <s v="Europa"/>
    <s v="Europa no UE"/>
    <x v="14"/>
    <s v="Europa no UE"/>
    <s v="Europa no UE - Resto de Europa no U.E."/>
    <x v="1"/>
    <x v="1"/>
    <s v="VT: “Vino de la Tierra”"/>
    <s v="Tinto"/>
    <n v="95987.010000000009"/>
    <n v="69775"/>
    <x v="0"/>
    <n v="697.75"/>
  </r>
  <r>
    <x v="0"/>
    <s v="Europa"/>
    <s v="Europa no UE"/>
    <x v="14"/>
    <s v="Europa no UE"/>
    <s v="Europa no UE - Resto de Europa no U.E."/>
    <x v="2"/>
    <x v="2"/>
    <s v="VT: “Vino de la Tierra”"/>
    <s v="Tinto"/>
    <n v="14246.4"/>
    <n v="10260"/>
    <x v="0"/>
    <n v="102.6"/>
  </r>
  <r>
    <x v="0"/>
    <s v="Europa"/>
    <s v="Europa no UE"/>
    <x v="14"/>
    <s v="Europa no UE"/>
    <s v="Europa no UE - Resto de Europa no U.E."/>
    <x v="6"/>
    <x v="6"/>
    <s v="VT: “Vino de la Tierra”"/>
    <s v="Blanco"/>
    <n v="15849.11"/>
    <n v="2931"/>
    <x v="0"/>
    <n v="29.31"/>
  </r>
  <r>
    <x v="0"/>
    <s v="Europa"/>
    <s v="Europa no UE"/>
    <x v="14"/>
    <s v="Europa no UE"/>
    <s v="Europa no UE - Resto de Europa no U.E."/>
    <x v="6"/>
    <x v="6"/>
    <s v="VT: “Vino de la Tierra”"/>
    <s v="Rosado"/>
    <n v="1755"/>
    <n v="270"/>
    <x v="0"/>
    <n v="2.7"/>
  </r>
  <r>
    <x v="0"/>
    <s v="Europa"/>
    <s v="Europa no UE"/>
    <x v="14"/>
    <s v="Europa no UE"/>
    <s v="Europa no UE - Resto de Europa no U.E."/>
    <x v="6"/>
    <x v="6"/>
    <s v="VT: “Vino de la Tierra”"/>
    <s v="Tinto"/>
    <n v="29466.080000000002"/>
    <n v="4536"/>
    <x v="0"/>
    <n v="45.36"/>
  </r>
  <r>
    <x v="1"/>
    <s v="Europa"/>
    <s v="Unión Europea"/>
    <x v="15"/>
    <s v="Unión Europea"/>
    <s v="Unión Europea Austria"/>
    <x v="1"/>
    <x v="1"/>
    <s v="VT: “Vino de la Tierra”"/>
    <s v="Blanco"/>
    <n v="1496.68"/>
    <n v="566"/>
    <x v="1"/>
    <n v="5.66"/>
  </r>
  <r>
    <x v="1"/>
    <s v="Europa"/>
    <s v="Unión Europea"/>
    <x v="15"/>
    <s v="Unión Europea"/>
    <s v="Unión Europea Austria"/>
    <x v="1"/>
    <x v="1"/>
    <s v="VT: “Vino de la Tierra”"/>
    <s v="Rosado"/>
    <n v="309.19"/>
    <n v="92"/>
    <x v="1"/>
    <n v="0.92"/>
  </r>
  <r>
    <x v="1"/>
    <s v="Europa"/>
    <s v="Unión Europea"/>
    <x v="15"/>
    <s v="Unión Europea"/>
    <s v="Unión Europea Austria"/>
    <x v="1"/>
    <x v="1"/>
    <s v="VT: “Vino de la Tierra”"/>
    <s v="Tinto"/>
    <n v="9930.9599999999991"/>
    <n v="3057"/>
    <x v="1"/>
    <n v="30.57"/>
  </r>
  <r>
    <x v="1"/>
    <s v="Europa"/>
    <s v="Unión Europea"/>
    <x v="15"/>
    <s v="Unión Europea"/>
    <s v="Unión Europea Austria"/>
    <x v="2"/>
    <x v="2"/>
    <s v="VT: “Vino de la Tierra”"/>
    <s v="Blanco"/>
    <n v="9341.6"/>
    <n v="2150"/>
    <x v="1"/>
    <n v="21.5"/>
  </r>
  <r>
    <x v="1"/>
    <s v="Europa"/>
    <s v="Unión Europea"/>
    <x v="15"/>
    <s v="Unión Europea"/>
    <s v="Unión Europea Austria"/>
    <x v="2"/>
    <x v="2"/>
    <s v="VT: “Vino de la Tierra”"/>
    <s v="Rosado"/>
    <n v="718.76"/>
    <n v="194"/>
    <x v="1"/>
    <n v="1.94"/>
  </r>
  <r>
    <x v="1"/>
    <s v="Europa"/>
    <s v="Unión Europea"/>
    <x v="15"/>
    <s v="Unión Europea"/>
    <s v="Unión Europea Austria"/>
    <x v="2"/>
    <x v="2"/>
    <s v="VT: “Vino de la Tierra”"/>
    <s v="Tinto"/>
    <n v="62437.760000000002"/>
    <n v="56015"/>
    <x v="1"/>
    <n v="560.15"/>
  </r>
  <r>
    <x v="1"/>
    <s v="Europa"/>
    <s v="Unión Europea"/>
    <x v="15"/>
    <s v="Unión Europea"/>
    <s v="Unión Europea Austria"/>
    <x v="6"/>
    <x v="6"/>
    <s v="VT: “Vino de la Tierra”"/>
    <s v="Blanco"/>
    <n v="4254.75"/>
    <n v="554"/>
    <x v="1"/>
    <n v="5.54"/>
  </r>
  <r>
    <x v="1"/>
    <s v="Europa"/>
    <s v="Unión Europea"/>
    <x v="15"/>
    <s v="Unión Europea"/>
    <s v="Unión Europea Austria"/>
    <x v="6"/>
    <x v="6"/>
    <s v="VT: “Vino de la Tierra”"/>
    <s v="Rosado"/>
    <n v="1909.2"/>
    <n v="185"/>
    <x v="1"/>
    <n v="1.85"/>
  </r>
  <r>
    <x v="1"/>
    <s v="Europa"/>
    <s v="Unión Europea"/>
    <x v="15"/>
    <s v="Unión Europea"/>
    <s v="Unión Europea Austria"/>
    <x v="6"/>
    <x v="6"/>
    <s v="VT: “Vino de la Tierra”"/>
    <s v="Tinto"/>
    <n v="23669.24"/>
    <n v="2154"/>
    <x v="1"/>
    <n v="21.54"/>
  </r>
  <r>
    <x v="1"/>
    <s v="Europa"/>
    <s v="Unión Europea"/>
    <x v="15"/>
    <s v="Unión Europea"/>
    <s v="Unión Europea Austria"/>
    <x v="12"/>
    <x v="8"/>
    <s v="VT: “Vino de la Tierra”"/>
    <s v="Blanco"/>
    <n v="1657.5"/>
    <n v="170"/>
    <x v="1"/>
    <n v="1.7"/>
  </r>
  <r>
    <x v="1"/>
    <s v="Europa"/>
    <s v="Unión Europea"/>
    <x v="15"/>
    <s v="Unión Europea"/>
    <s v="Unión Europea Austria"/>
    <x v="12"/>
    <x v="8"/>
    <s v="VT: “Vino de la Tierra”"/>
    <s v="Rosado"/>
    <n v="1072.5"/>
    <n v="110.00000000000001"/>
    <x v="1"/>
    <n v="1.1000000000000001"/>
  </r>
  <r>
    <x v="1"/>
    <s v="Europa"/>
    <s v="Unión Europea"/>
    <x v="15"/>
    <s v="Unión Europea"/>
    <s v="Unión Europea Austria"/>
    <x v="12"/>
    <x v="8"/>
    <s v="VT: “Vino de la Tierra”"/>
    <s v="Tinto"/>
    <n v="1443"/>
    <n v="148"/>
    <x v="1"/>
    <n v="1.48"/>
  </r>
  <r>
    <x v="1"/>
    <s v="Europa"/>
    <s v="Unión Europea"/>
    <x v="15"/>
    <s v="Unión Europea"/>
    <s v="Unión Europea Austria"/>
    <x v="9"/>
    <x v="8"/>
    <s v="VT: “Vino de la Tierra”"/>
    <s v="Blanco"/>
    <n v="1044.08"/>
    <n v="124"/>
    <x v="1"/>
    <n v="1.24"/>
  </r>
  <r>
    <x v="1"/>
    <s v="Europa"/>
    <s v="Unión Europea"/>
    <x v="15"/>
    <s v="Unión Europea"/>
    <s v="Unión Europea Austria"/>
    <x v="9"/>
    <x v="8"/>
    <s v="VT: “Vino de la Tierra”"/>
    <s v="Rosado"/>
    <n v="3174.34"/>
    <n v="377"/>
    <x v="1"/>
    <n v="3.77"/>
  </r>
  <r>
    <x v="1"/>
    <s v="Europa"/>
    <s v="Unión Europea"/>
    <x v="15"/>
    <s v="Unión Europea"/>
    <s v="Unión Europea Austria"/>
    <x v="9"/>
    <x v="8"/>
    <s v="VT: “Vino de la Tierra”"/>
    <s v="Tinto"/>
    <n v="1422.98"/>
    <n v="169"/>
    <x v="1"/>
    <n v="1.69"/>
  </r>
  <r>
    <x v="1"/>
    <s v="Europa"/>
    <s v="Unión Europea"/>
    <x v="15"/>
    <s v="Unión Europea"/>
    <s v="Unión Europea Austria"/>
    <x v="3"/>
    <x v="3"/>
    <s v="VT: “Vino de la Tierra”"/>
    <s v="Tinto"/>
    <n v="7712.5599999999995"/>
    <n v="600"/>
    <x v="1"/>
    <n v="6"/>
  </r>
  <r>
    <x v="1"/>
    <s v="Europa"/>
    <s v="Unión Europea"/>
    <x v="15"/>
    <s v="Unión Europea"/>
    <s v="Unión Europea Austria"/>
    <x v="4"/>
    <x v="4"/>
    <s v="VT: “Vino de la Tierra”"/>
    <s v="Tinto"/>
    <n v="671.7"/>
    <n v="112.5"/>
    <x v="1"/>
    <n v="1.125"/>
  </r>
  <r>
    <x v="1"/>
    <s v="Europa"/>
    <s v="Unión Europea"/>
    <x v="16"/>
    <s v="Unión Europea"/>
    <s v="Unión Europea Bélgica"/>
    <x v="0"/>
    <x v="0"/>
    <s v="VT: “Vino de la Tierra”"/>
    <s v="Blanco"/>
    <n v="11194.365165879182"/>
    <n v="662.5"/>
    <x v="1"/>
    <n v="6.625"/>
  </r>
  <r>
    <x v="1"/>
    <s v="Europa"/>
    <s v="Unión Europea"/>
    <x v="16"/>
    <s v="Unión Europea"/>
    <s v="Unión Europea Bélgica"/>
    <x v="0"/>
    <x v="0"/>
    <s v="VT: “Vino de la Tierra”"/>
    <s v="Rosado"/>
    <n v="6.2480687386622868"/>
    <n v="0.75"/>
    <x v="1"/>
    <n v="7.4999999999999997E-3"/>
  </r>
  <r>
    <x v="1"/>
    <s v="Europa"/>
    <s v="Unión Europea"/>
    <x v="16"/>
    <s v="Unión Europea"/>
    <s v="Unión Europea Bélgica"/>
    <x v="0"/>
    <x v="0"/>
    <s v="VT: “Vino de la Tierra”"/>
    <s v="Tinto"/>
    <n v="726.46594491927874"/>
    <n v="36"/>
    <x v="1"/>
    <n v="0.36"/>
  </r>
  <r>
    <x v="1"/>
    <s v="Europa"/>
    <s v="Unión Europea"/>
    <x v="16"/>
    <s v="Unión Europea"/>
    <s v="Unión Europea Bélgica"/>
    <x v="7"/>
    <x v="7"/>
    <s v="VT: “Vino de la Tierra”"/>
    <s v="Blanco"/>
    <n v="4951.5"/>
    <n v="976"/>
    <x v="1"/>
    <n v="9.76"/>
  </r>
  <r>
    <x v="1"/>
    <s v="Europa"/>
    <s v="Unión Europea"/>
    <x v="16"/>
    <s v="Unión Europea"/>
    <s v="Unión Europea Bélgica"/>
    <x v="7"/>
    <x v="7"/>
    <s v="VT: “Vino de la Tierra”"/>
    <s v="Tinto"/>
    <n v="12504.52"/>
    <n v="2507"/>
    <x v="1"/>
    <n v="25.07"/>
  </r>
  <r>
    <x v="1"/>
    <s v="Europa"/>
    <s v="Unión Europea"/>
    <x v="16"/>
    <s v="Unión Europea"/>
    <s v="Unión Europea Bélgica"/>
    <x v="14"/>
    <x v="9"/>
    <s v="VT: “Vino de la Tierra”"/>
    <s v="Blanco"/>
    <n v="4680"/>
    <n v="900"/>
    <x v="1"/>
    <n v="9"/>
  </r>
  <r>
    <x v="1"/>
    <s v="Europa"/>
    <s v="Unión Europea"/>
    <x v="16"/>
    <s v="Unión Europea"/>
    <s v="Unión Europea Bélgica"/>
    <x v="5"/>
    <x v="5"/>
    <s v="VT: “Vino de la Tierra”"/>
    <s v="Blanco"/>
    <n v="17385.21"/>
    <n v="2177"/>
    <x v="1"/>
    <n v="21.77"/>
  </r>
  <r>
    <x v="1"/>
    <s v="Europa"/>
    <s v="Unión Europea"/>
    <x v="16"/>
    <s v="Unión Europea"/>
    <s v="Unión Europea Bélgica"/>
    <x v="5"/>
    <x v="5"/>
    <s v="VT: “Vino de la Tierra”"/>
    <s v="Rosado"/>
    <n v="2567.84"/>
    <n v="237"/>
    <x v="1"/>
    <n v="2.37"/>
  </r>
  <r>
    <x v="1"/>
    <s v="Europa"/>
    <s v="Unión Europea"/>
    <x v="16"/>
    <s v="Unión Europea"/>
    <s v="Unión Europea Bélgica"/>
    <x v="5"/>
    <x v="5"/>
    <s v="VT: “Vino de la Tierra”"/>
    <s v="Tinto"/>
    <n v="13633.26"/>
    <n v="1430"/>
    <x v="1"/>
    <n v="14.3"/>
  </r>
  <r>
    <x v="1"/>
    <s v="Europa"/>
    <s v="Unión Europea"/>
    <x v="16"/>
    <s v="Unión Europea"/>
    <s v="Unión Europea Bélgica"/>
    <x v="1"/>
    <x v="1"/>
    <s v="VT: “Vino de la Tierra”"/>
    <s v="Aguja blanco"/>
    <n v="4651.68"/>
    <n v="1454"/>
    <x v="1"/>
    <n v="14.54"/>
  </r>
  <r>
    <x v="1"/>
    <s v="Europa"/>
    <s v="Unión Europea"/>
    <x v="16"/>
    <s v="Unión Europea"/>
    <s v="Unión Europea Bélgica"/>
    <x v="1"/>
    <x v="1"/>
    <s v="VT: “Vino de la Tierra”"/>
    <s v="Aguja tinto/rosado"/>
    <n v="586.07000000000005"/>
    <n v="183"/>
    <x v="1"/>
    <n v="1.83"/>
  </r>
  <r>
    <x v="1"/>
    <s v="Europa"/>
    <s v="Unión Europea"/>
    <x v="16"/>
    <s v="Unión Europea"/>
    <s v="Unión Europea Bélgica"/>
    <x v="1"/>
    <x v="1"/>
    <s v="VT: “Vino de la Tierra”"/>
    <s v="Blanco"/>
    <n v="370935.68"/>
    <n v="188596"/>
    <x v="1"/>
    <n v="1885.96"/>
  </r>
  <r>
    <x v="1"/>
    <s v="Europa"/>
    <s v="Unión Europea"/>
    <x v="16"/>
    <s v="Unión Europea"/>
    <s v="Unión Europea Bélgica"/>
    <x v="1"/>
    <x v="1"/>
    <s v="VT: “Vino de la Tierra”"/>
    <s v="Espumoso blanco"/>
    <n v="318.42"/>
    <n v="100"/>
    <x v="1"/>
    <n v="1"/>
  </r>
  <r>
    <x v="1"/>
    <s v="Europa"/>
    <s v="Unión Europea"/>
    <x v="16"/>
    <s v="Unión Europea"/>
    <s v="Unión Europea Bélgica"/>
    <x v="1"/>
    <x v="1"/>
    <s v="VT: “Vino de la Tierra”"/>
    <s v="Rosado"/>
    <n v="101607.51999999999"/>
    <n v="53634"/>
    <x v="1"/>
    <n v="536.34"/>
  </r>
  <r>
    <x v="1"/>
    <s v="Europa"/>
    <s v="Unión Europea"/>
    <x v="16"/>
    <s v="Unión Europea"/>
    <s v="Unión Europea Bélgica"/>
    <x v="1"/>
    <x v="1"/>
    <s v="VT: “Vino de la Tierra”"/>
    <s v="Tinto"/>
    <n v="498032.24999999988"/>
    <n v="220173"/>
    <x v="1"/>
    <n v="2201.73"/>
  </r>
  <r>
    <x v="1"/>
    <s v="Europa"/>
    <s v="Unión Europea"/>
    <x v="16"/>
    <s v="Unión Europea"/>
    <s v="Unión Europea Bélgica"/>
    <x v="2"/>
    <x v="2"/>
    <s v="VT: “Vino de la Tierra”"/>
    <s v="Blanco"/>
    <n v="339580.24999999994"/>
    <n v="154063"/>
    <x v="1"/>
    <n v="1540.63"/>
  </r>
  <r>
    <x v="1"/>
    <s v="Europa"/>
    <s v="Unión Europea"/>
    <x v="16"/>
    <s v="Unión Europea"/>
    <s v="Unión Europea Bélgica"/>
    <x v="2"/>
    <x v="2"/>
    <s v="VT: “Vino de la Tierra”"/>
    <s v="Rosado"/>
    <n v="280.8"/>
    <n v="45"/>
    <x v="1"/>
    <n v="0.45"/>
  </r>
  <r>
    <x v="1"/>
    <s v="Europa"/>
    <s v="Unión Europea"/>
    <x v="16"/>
    <s v="Unión Europea"/>
    <s v="Unión Europea Bélgica"/>
    <x v="2"/>
    <x v="2"/>
    <s v="VT: “Vino de la Tierra”"/>
    <s v="Tinto"/>
    <n v="99435.669999999984"/>
    <n v="30912"/>
    <x v="1"/>
    <n v="309.12"/>
  </r>
  <r>
    <x v="1"/>
    <s v="Europa"/>
    <s v="Unión Europea"/>
    <x v="16"/>
    <s v="Unión Europea"/>
    <s v="Unión Europea Bélgica"/>
    <x v="18"/>
    <x v="5"/>
    <s v="VT: “Vino de la Tierra”"/>
    <s v="Tinto"/>
    <n v="197.1"/>
    <n v="67.5"/>
    <x v="1"/>
    <n v="0.67500000000000004"/>
  </r>
  <r>
    <x v="1"/>
    <s v="Europa"/>
    <s v="Unión Europea"/>
    <x v="16"/>
    <s v="Unión Europea"/>
    <s v="Unión Europea Bélgica"/>
    <x v="6"/>
    <x v="6"/>
    <s v="VT: “Vino de la Tierra”"/>
    <s v="Blanco"/>
    <n v="8623.69"/>
    <n v="1596"/>
    <x v="1"/>
    <n v="15.96"/>
  </r>
  <r>
    <x v="1"/>
    <s v="Europa"/>
    <s v="Unión Europea"/>
    <x v="16"/>
    <s v="Unión Europea"/>
    <s v="Unión Europea Bélgica"/>
    <x v="6"/>
    <x v="6"/>
    <s v="VT: “Vino de la Tierra”"/>
    <s v="Espumoso blanco"/>
    <n v="957.76"/>
    <n v="185"/>
    <x v="1"/>
    <n v="1.85"/>
  </r>
  <r>
    <x v="1"/>
    <s v="Europa"/>
    <s v="Unión Europea"/>
    <x v="16"/>
    <s v="Unión Europea"/>
    <s v="Unión Europea Bélgica"/>
    <x v="6"/>
    <x v="6"/>
    <s v="VT: “Vino de la Tierra”"/>
    <s v="Rosado"/>
    <n v="514.79999999999995"/>
    <n v="108"/>
    <x v="1"/>
    <n v="1.08"/>
  </r>
  <r>
    <x v="1"/>
    <s v="Europa"/>
    <s v="Unión Europea"/>
    <x v="16"/>
    <s v="Unión Europea"/>
    <s v="Unión Europea Bélgica"/>
    <x v="6"/>
    <x v="6"/>
    <s v="VT: “Vino de la Tierra”"/>
    <s v="Tinto"/>
    <n v="38676.46"/>
    <n v="5511"/>
    <x v="1"/>
    <n v="55.11"/>
  </r>
  <r>
    <x v="1"/>
    <s v="Europa"/>
    <s v="Unión Europea"/>
    <x v="16"/>
    <s v="Unión Europea"/>
    <s v="Unión Europea Bélgica"/>
    <x v="12"/>
    <x v="8"/>
    <s v="VT: “Vino de la Tierra”"/>
    <s v="Blanco"/>
    <n v="6093.75"/>
    <n v="625"/>
    <x v="1"/>
    <n v="6.25"/>
  </r>
  <r>
    <x v="1"/>
    <s v="Europa"/>
    <s v="Unión Europea"/>
    <x v="16"/>
    <s v="Unión Europea"/>
    <s v="Unión Europea Bélgica"/>
    <x v="12"/>
    <x v="8"/>
    <s v="VT: “Vino de la Tierra”"/>
    <s v="Rosado"/>
    <n v="8160.75"/>
    <n v="836.99999999999989"/>
    <x v="1"/>
    <n v="8.3699999999999992"/>
  </r>
  <r>
    <x v="1"/>
    <s v="Europa"/>
    <s v="Unión Europea"/>
    <x v="16"/>
    <s v="Unión Europea"/>
    <s v="Unión Europea Bélgica"/>
    <x v="12"/>
    <x v="8"/>
    <s v="VT: “Vino de la Tierra”"/>
    <s v="Tinto"/>
    <n v="5245.5"/>
    <n v="538"/>
    <x v="1"/>
    <n v="5.38"/>
  </r>
  <r>
    <x v="1"/>
    <s v="Europa"/>
    <s v="Unión Europea"/>
    <x v="16"/>
    <s v="Unión Europea"/>
    <s v="Unión Europea Bélgica"/>
    <x v="8"/>
    <x v="8"/>
    <s v="VT: “Vino de la Tierra”"/>
    <s v="Tinto"/>
    <n v="881"/>
    <n v="100"/>
    <x v="1"/>
    <n v="1"/>
  </r>
  <r>
    <x v="1"/>
    <s v="Europa"/>
    <s v="Unión Europea"/>
    <x v="16"/>
    <s v="Unión Europea"/>
    <s v="Unión Europea Bélgica"/>
    <x v="9"/>
    <x v="8"/>
    <s v="VT: “Vino de la Tierra”"/>
    <s v="Blanco"/>
    <n v="14760.26"/>
    <n v="1753"/>
    <x v="1"/>
    <n v="17.53"/>
  </r>
  <r>
    <x v="1"/>
    <s v="Europa"/>
    <s v="Unión Europea"/>
    <x v="16"/>
    <s v="Unión Europea"/>
    <s v="Unión Europea Bélgica"/>
    <x v="9"/>
    <x v="8"/>
    <s v="VT: “Vino de la Tierra”"/>
    <s v="Rosado"/>
    <n v="1633.48"/>
    <n v="194"/>
    <x v="1"/>
    <n v="1.94"/>
  </r>
  <r>
    <x v="1"/>
    <s v="Europa"/>
    <s v="Unión Europea"/>
    <x v="16"/>
    <s v="Unión Europea"/>
    <s v="Unión Europea Bélgica"/>
    <x v="9"/>
    <x v="8"/>
    <s v="VT: “Vino de la Tierra”"/>
    <s v="Tinto"/>
    <n v="25681"/>
    <n v="3050"/>
    <x v="1"/>
    <n v="30.5"/>
  </r>
  <r>
    <x v="1"/>
    <s v="Europa"/>
    <s v="Unión Europea"/>
    <x v="16"/>
    <s v="Unión Europea"/>
    <s v="Unión Europea Bélgica"/>
    <x v="3"/>
    <x v="3"/>
    <s v="VT: “Vino de la Tierra”"/>
    <s v="Blanco"/>
    <n v="15178.56"/>
    <n v="1467"/>
    <x v="1"/>
    <n v="14.67"/>
  </r>
  <r>
    <x v="1"/>
    <s v="Europa"/>
    <s v="Unión Europea"/>
    <x v="16"/>
    <s v="Unión Europea"/>
    <s v="Unión Europea Bélgica"/>
    <x v="3"/>
    <x v="3"/>
    <s v="VT: “Vino de la Tierra”"/>
    <s v="Tinto"/>
    <n v="110287"/>
    <n v="9705"/>
    <x v="1"/>
    <n v="97.05"/>
  </r>
  <r>
    <x v="1"/>
    <s v="Europa"/>
    <s v="Unión Europea"/>
    <x v="16"/>
    <s v="Unión Europea"/>
    <s v="Unión Europea Bélgica"/>
    <x v="13"/>
    <x v="7"/>
    <s v="VT: “Vino de la Tierra”"/>
    <s v="Tinto"/>
    <n v="6327"/>
    <n v="400"/>
    <x v="1"/>
    <n v="4"/>
  </r>
  <r>
    <x v="1"/>
    <s v="Europa"/>
    <s v="Unión Europea"/>
    <x v="16"/>
    <s v="Unión Europea"/>
    <s v="Unión Europea Bélgica"/>
    <x v="11"/>
    <x v="7"/>
    <s v="VT: “Vino de la Tierra”"/>
    <s v="Blanco"/>
    <n v="1125"/>
    <n v="450"/>
    <x v="1"/>
    <n v="4.5"/>
  </r>
  <r>
    <x v="1"/>
    <s v="Europa"/>
    <s v="Unión Europea"/>
    <x v="16"/>
    <s v="Unión Europea"/>
    <s v="Unión Europea Bélgica"/>
    <x v="11"/>
    <x v="7"/>
    <s v="VT: “Vino de la Tierra”"/>
    <s v="Tinto"/>
    <n v="9500"/>
    <n v="3800"/>
    <x v="1"/>
    <n v="38"/>
  </r>
  <r>
    <x v="1"/>
    <s v="Europa"/>
    <s v="Unión Europea"/>
    <x v="17"/>
    <s v="Unión Europea"/>
    <s v="Unión Europea Bulgaria"/>
    <x v="1"/>
    <x v="1"/>
    <s v="VT: “Vino de la Tierra”"/>
    <s v="Aguja blanco"/>
    <n v="115.37"/>
    <n v="104"/>
    <x v="1"/>
    <n v="1.04"/>
  </r>
  <r>
    <x v="1"/>
    <s v="Europa"/>
    <s v="Unión Europea"/>
    <x v="17"/>
    <s v="Unión Europea"/>
    <s v="Unión Europea Bulgaria"/>
    <x v="1"/>
    <x v="1"/>
    <s v="VT: “Vino de la Tierra”"/>
    <s v="Blanco"/>
    <n v="1245.99"/>
    <n v="1246"/>
    <x v="1"/>
    <n v="12.46"/>
  </r>
  <r>
    <x v="1"/>
    <s v="Europa"/>
    <s v="Unión Europea"/>
    <x v="17"/>
    <s v="Unión Europea"/>
    <s v="Unión Europea Bulgaria"/>
    <x v="1"/>
    <x v="1"/>
    <s v="VT: “Vino de la Tierra”"/>
    <s v="Rosado"/>
    <n v="166.13"/>
    <n v="208"/>
    <x v="1"/>
    <n v="2.08"/>
  </r>
  <r>
    <x v="1"/>
    <s v="Europa"/>
    <s v="Unión Europea"/>
    <x v="17"/>
    <s v="Unión Europea"/>
    <s v="Unión Europea Bulgaria"/>
    <x v="1"/>
    <x v="1"/>
    <s v="VT: “Vino de la Tierra”"/>
    <s v="Tinto"/>
    <n v="1913.83"/>
    <n v="1558"/>
    <x v="1"/>
    <n v="15.58"/>
  </r>
  <r>
    <x v="1"/>
    <s v="Europa"/>
    <s v="Unión Europea"/>
    <x v="17"/>
    <s v="Unión Europea"/>
    <s v="Unión Europea Bulgaria"/>
    <x v="2"/>
    <x v="2"/>
    <s v="VT: “Vino de la Tierra”"/>
    <s v="Tinto"/>
    <n v="15652"/>
    <n v="32400"/>
    <x v="1"/>
    <n v="324"/>
  </r>
  <r>
    <x v="1"/>
    <s v="Europa"/>
    <s v="Unión Europea"/>
    <x v="17"/>
    <s v="Unión Europea"/>
    <s v="Unión Europea Bulgaria"/>
    <x v="6"/>
    <x v="6"/>
    <s v="VT: “Vino de la Tierra”"/>
    <s v="Blanco"/>
    <n v="1188"/>
    <n v="300"/>
    <x v="1"/>
    <n v="3"/>
  </r>
  <r>
    <x v="1"/>
    <s v="Europa"/>
    <s v="Unión Europea"/>
    <x v="17"/>
    <s v="Unión Europea"/>
    <s v="Unión Europea Bulgaria"/>
    <x v="6"/>
    <x v="6"/>
    <s v="VT: “Vino de la Tierra”"/>
    <s v="Tinto"/>
    <n v="2085"/>
    <n v="300"/>
    <x v="1"/>
    <n v="3"/>
  </r>
  <r>
    <x v="1"/>
    <s v="Europa"/>
    <s v="Unión Europea"/>
    <x v="17"/>
    <s v="Unión Europea"/>
    <s v="Unión Europea Bulgaria"/>
    <x v="9"/>
    <x v="8"/>
    <s v="VT: “Vino de la Tierra”"/>
    <s v="Blanco"/>
    <n v="60186.16"/>
    <n v="7148"/>
    <x v="1"/>
    <n v="71.48"/>
  </r>
  <r>
    <x v="1"/>
    <s v="Europa"/>
    <s v="Unión Europea"/>
    <x v="17"/>
    <s v="Unión Europea"/>
    <s v="Unión Europea Bulgaria"/>
    <x v="9"/>
    <x v="8"/>
    <s v="VT: “Vino de la Tierra”"/>
    <s v="Rosado"/>
    <n v="34008.379999999997"/>
    <n v="4039"/>
    <x v="1"/>
    <n v="40.39"/>
  </r>
  <r>
    <x v="1"/>
    <s v="Europa"/>
    <s v="Unión Europea"/>
    <x v="17"/>
    <s v="Unión Europea"/>
    <s v="Unión Europea Bulgaria"/>
    <x v="3"/>
    <x v="3"/>
    <s v="VT: “Vino de la Tierra”"/>
    <s v="Rosado"/>
    <n v="1122"/>
    <n v="100"/>
    <x v="1"/>
    <n v="1"/>
  </r>
  <r>
    <x v="1"/>
    <s v="Europa"/>
    <s v="Unión Europea"/>
    <x v="18"/>
    <s v="Unión Europea"/>
    <s v="Unión Europea Croacia"/>
    <x v="5"/>
    <x v="5"/>
    <s v="VT: “Vino de la Tierra”"/>
    <s v="Tinto"/>
    <n v="618"/>
    <n v="72"/>
    <x v="1"/>
    <n v="0.72"/>
  </r>
  <r>
    <x v="1"/>
    <s v="Europa"/>
    <s v="Unión Europea"/>
    <x v="18"/>
    <s v="Unión Europea"/>
    <s v="Unión Europea Croacia"/>
    <x v="1"/>
    <x v="1"/>
    <s v="VT: “Vino de la Tierra”"/>
    <s v="Blanco"/>
    <n v="1940.04"/>
    <n v="826"/>
    <x v="1"/>
    <n v="8.26"/>
  </r>
  <r>
    <x v="1"/>
    <s v="Europa"/>
    <s v="Unión Europea"/>
    <x v="18"/>
    <s v="Unión Europea"/>
    <s v="Unión Europea Croacia"/>
    <x v="1"/>
    <x v="1"/>
    <s v="VT: “Vino de la Tierra”"/>
    <s v="Tinto"/>
    <n v="6917.07"/>
    <n v="2445"/>
    <x v="1"/>
    <n v="24.45"/>
  </r>
  <r>
    <x v="1"/>
    <s v="Europa"/>
    <s v="Unión Europea"/>
    <x v="18"/>
    <s v="Unión Europea"/>
    <s v="Unión Europea Croacia"/>
    <x v="2"/>
    <x v="2"/>
    <s v="VT: “Vino de la Tierra”"/>
    <s v="Tinto"/>
    <n v="7065"/>
    <n v="2250"/>
    <x v="1"/>
    <n v="22.5"/>
  </r>
  <r>
    <x v="1"/>
    <s v="Europa"/>
    <s v="Unión Europea"/>
    <x v="18"/>
    <s v="Unión Europea"/>
    <s v="Unión Europea Croacia"/>
    <x v="9"/>
    <x v="8"/>
    <s v="VT: “Vino de la Tierra”"/>
    <s v="Blanco"/>
    <n v="25.26"/>
    <n v="3"/>
    <x v="1"/>
    <n v="0.03"/>
  </r>
  <r>
    <x v="1"/>
    <s v="Europa"/>
    <s v="Unión Europea"/>
    <x v="19"/>
    <s v="Unión Europea"/>
    <s v="Unión Europea Chipre"/>
    <x v="1"/>
    <x v="1"/>
    <s v="VT: “Vino de la Tierra”"/>
    <s v="Blanco"/>
    <n v="1473.8600000000001"/>
    <n v="573"/>
    <x v="1"/>
    <n v="5.73"/>
  </r>
  <r>
    <x v="1"/>
    <s v="Europa"/>
    <s v="Unión Europea"/>
    <x v="19"/>
    <s v="Unión Europea"/>
    <s v="Unión Europea Chipre"/>
    <x v="1"/>
    <x v="1"/>
    <s v="VT: “Vino de la Tierra”"/>
    <s v="Rosado"/>
    <n v="236.74"/>
    <n v="125"/>
    <x v="1"/>
    <n v="1.25"/>
  </r>
  <r>
    <x v="1"/>
    <s v="Europa"/>
    <s v="Unión Europea"/>
    <x v="19"/>
    <s v="Unión Europea"/>
    <s v="Unión Europea Chipre"/>
    <x v="1"/>
    <x v="1"/>
    <s v="VT: “Vino de la Tierra”"/>
    <s v="Tinto"/>
    <n v="979.34"/>
    <n v="511.00000000000006"/>
    <x v="1"/>
    <n v="5.1100000000000003"/>
  </r>
  <r>
    <x v="1"/>
    <s v="Europa"/>
    <s v="Unión Europea"/>
    <x v="19"/>
    <s v="Unión Europea"/>
    <s v="Unión Europea Chipre"/>
    <x v="3"/>
    <x v="3"/>
    <s v="VT: “Vino de la Tierra”"/>
    <s v="Rosado"/>
    <n v="526"/>
    <n v="136"/>
    <x v="1"/>
    <n v="1.36"/>
  </r>
  <r>
    <x v="1"/>
    <s v="Europa"/>
    <s v="Unión Europea"/>
    <x v="19"/>
    <s v="Unión Europea"/>
    <s v="Unión Europea Chipre"/>
    <x v="3"/>
    <x v="3"/>
    <s v="VT: “Vino de la Tierra”"/>
    <s v="Tinto"/>
    <n v="2721"/>
    <n v="633"/>
    <x v="1"/>
    <n v="6.33"/>
  </r>
  <r>
    <x v="1"/>
    <s v="Europa"/>
    <s v="Unión Europea"/>
    <x v="19"/>
    <s v="Unión Europea"/>
    <s v="Unión Europea Chipre"/>
    <x v="11"/>
    <x v="7"/>
    <s v="VT: “Vino de la Tierra”"/>
    <s v="Tinto"/>
    <n v="1125"/>
    <n v="450"/>
    <x v="1"/>
    <n v="4.5"/>
  </r>
  <r>
    <x v="1"/>
    <s v="Europa"/>
    <s v="Unión Europea"/>
    <x v="20"/>
    <s v="Unión Europea"/>
    <s v="Unión Europea Checa, República"/>
    <x v="5"/>
    <x v="5"/>
    <s v="VT: “Vino de la Tierra”"/>
    <s v="Blanco"/>
    <n v="826.62"/>
    <n v="103.5"/>
    <x v="1"/>
    <n v="1.0349999999999999"/>
  </r>
  <r>
    <x v="1"/>
    <s v="Europa"/>
    <s v="Unión Europea"/>
    <x v="20"/>
    <s v="Unión Europea"/>
    <s v="Unión Europea Checa, República"/>
    <x v="5"/>
    <x v="5"/>
    <s v="VT: “Vino de la Tierra”"/>
    <s v="Tinto"/>
    <n v="1764"/>
    <n v="189"/>
    <x v="1"/>
    <n v="1.89"/>
  </r>
  <r>
    <x v="1"/>
    <s v="Europa"/>
    <s v="Unión Europea"/>
    <x v="20"/>
    <s v="Unión Europea"/>
    <s v="Unión Europea Checa, República"/>
    <x v="1"/>
    <x v="1"/>
    <s v="VT: “Vino de la Tierra”"/>
    <s v="Blanco"/>
    <n v="21063.980000000003"/>
    <n v="9495"/>
    <x v="1"/>
    <n v="94.95"/>
  </r>
  <r>
    <x v="1"/>
    <s v="Europa"/>
    <s v="Unión Europea"/>
    <x v="20"/>
    <s v="Unión Europea"/>
    <s v="Unión Europea Checa, República"/>
    <x v="1"/>
    <x v="1"/>
    <s v="VT: “Vino de la Tierra”"/>
    <s v="Rosado"/>
    <n v="5298.4900000000007"/>
    <n v="6228"/>
    <x v="1"/>
    <n v="62.28"/>
  </r>
  <r>
    <x v="1"/>
    <s v="Europa"/>
    <s v="Unión Europea"/>
    <x v="20"/>
    <s v="Unión Europea"/>
    <s v="Unión Europea Checa, República"/>
    <x v="1"/>
    <x v="1"/>
    <s v="VT: “Vino de la Tierra”"/>
    <s v="Tinto"/>
    <n v="118313.93000000001"/>
    <n v="63563"/>
    <x v="1"/>
    <n v="635.63"/>
  </r>
  <r>
    <x v="1"/>
    <s v="Europa"/>
    <s v="Unión Europea"/>
    <x v="20"/>
    <s v="Unión Europea"/>
    <s v="Unión Europea Checa, República"/>
    <x v="2"/>
    <x v="2"/>
    <s v="VT: “Vino de la Tierra”"/>
    <s v="Blanco"/>
    <n v="13916.76"/>
    <n v="2598"/>
    <x v="1"/>
    <n v="25.98"/>
  </r>
  <r>
    <x v="1"/>
    <s v="Europa"/>
    <s v="Unión Europea"/>
    <x v="20"/>
    <s v="Unión Europea"/>
    <s v="Unión Europea Checa, República"/>
    <x v="2"/>
    <x v="2"/>
    <s v="VT: “Vino de la Tierra”"/>
    <s v="Rosado"/>
    <n v="203"/>
    <n v="67.5"/>
    <x v="1"/>
    <n v="0.67500000000000004"/>
  </r>
  <r>
    <x v="1"/>
    <s v="Europa"/>
    <s v="Unión Europea"/>
    <x v="20"/>
    <s v="Unión Europea"/>
    <s v="Unión Europea Checa, República"/>
    <x v="2"/>
    <x v="2"/>
    <s v="VT: “Vino de la Tierra”"/>
    <s v="Tinto"/>
    <n v="24723.359999999997"/>
    <n v="32808"/>
    <x v="1"/>
    <n v="328.08"/>
  </r>
  <r>
    <x v="1"/>
    <s v="Europa"/>
    <s v="Unión Europea"/>
    <x v="20"/>
    <s v="Unión Europea"/>
    <s v="Unión Europea Checa, República"/>
    <x v="6"/>
    <x v="6"/>
    <s v="VT: “Vino de la Tierra”"/>
    <s v="Blanco"/>
    <n v="3071.5"/>
    <n v="688"/>
    <x v="1"/>
    <n v="6.88"/>
  </r>
  <r>
    <x v="1"/>
    <s v="Europa"/>
    <s v="Unión Europea"/>
    <x v="20"/>
    <s v="Unión Europea"/>
    <s v="Unión Europea Checa, República"/>
    <x v="6"/>
    <x v="6"/>
    <s v="VT: “Vino de la Tierra”"/>
    <s v="Tinto"/>
    <n v="2955.12"/>
    <n v="229.99999999999997"/>
    <x v="1"/>
    <n v="2.2999999999999998"/>
  </r>
  <r>
    <x v="1"/>
    <s v="Europa"/>
    <s v="Unión Europea"/>
    <x v="20"/>
    <s v="Unión Europea"/>
    <s v="Unión Europea Checa, República"/>
    <x v="9"/>
    <x v="8"/>
    <s v="VT: “Vino de la Tierra”"/>
    <s v="Blanco"/>
    <n v="2576.52"/>
    <n v="306"/>
    <x v="1"/>
    <n v="3.06"/>
  </r>
  <r>
    <x v="1"/>
    <s v="Europa"/>
    <s v="Unión Europea"/>
    <x v="20"/>
    <s v="Unión Europea"/>
    <s v="Unión Europea Checa, República"/>
    <x v="9"/>
    <x v="8"/>
    <s v="VT: “Vino de la Tierra”"/>
    <s v="Rosado"/>
    <n v="606.24"/>
    <n v="72"/>
    <x v="1"/>
    <n v="0.72"/>
  </r>
  <r>
    <x v="1"/>
    <s v="Europa"/>
    <s v="Unión Europea"/>
    <x v="20"/>
    <s v="Unión Europea"/>
    <s v="Unión Europea Checa, República"/>
    <x v="9"/>
    <x v="8"/>
    <s v="VT: “Vino de la Tierra”"/>
    <s v="Tinto"/>
    <n v="4807.82"/>
    <n v="571"/>
    <x v="1"/>
    <n v="5.71"/>
  </r>
  <r>
    <x v="1"/>
    <s v="Europa"/>
    <s v="Unión Europea"/>
    <x v="20"/>
    <s v="Unión Europea"/>
    <s v="Unión Europea Checa, República"/>
    <x v="3"/>
    <x v="3"/>
    <s v="VT: “Vino de la Tierra”"/>
    <s v="Blanco"/>
    <n v="4836"/>
    <n v="504"/>
    <x v="1"/>
    <n v="5.04"/>
  </r>
  <r>
    <x v="1"/>
    <s v="Europa"/>
    <s v="Unión Europea"/>
    <x v="20"/>
    <s v="Unión Europea"/>
    <s v="Unión Europea Checa, República"/>
    <x v="3"/>
    <x v="3"/>
    <s v="VT: “Vino de la Tierra”"/>
    <s v="Rosado"/>
    <n v="561"/>
    <n v="49"/>
    <x v="1"/>
    <n v="0.49"/>
  </r>
  <r>
    <x v="1"/>
    <s v="Europa"/>
    <s v="Unión Europea"/>
    <x v="20"/>
    <s v="Unión Europea"/>
    <s v="Unión Europea Checa, República"/>
    <x v="3"/>
    <x v="3"/>
    <s v="VT: “Vino de la Tierra”"/>
    <s v="Tinto"/>
    <n v="21504"/>
    <n v="1377"/>
    <x v="1"/>
    <n v="13.77"/>
  </r>
  <r>
    <x v="1"/>
    <s v="Europa"/>
    <s v="Unión Europea"/>
    <x v="20"/>
    <s v="Unión Europea"/>
    <s v="Unión Europea Checa, República"/>
    <x v="4"/>
    <x v="4"/>
    <s v="VT: “Vino de la Tierra”"/>
    <s v="Tinto"/>
    <n v="775.68"/>
    <n v="108"/>
    <x v="1"/>
    <n v="1.08"/>
  </r>
  <r>
    <x v="1"/>
    <s v="Europa"/>
    <s v="Unión Europea"/>
    <x v="21"/>
    <s v="Unión Europea"/>
    <s v="Unión Europea Dinamarca"/>
    <x v="0"/>
    <x v="0"/>
    <s v="VT: “Vino de la Tierra”"/>
    <s v="Blanco"/>
    <n v="3427.3302145017324"/>
    <n v="415.5"/>
    <x v="1"/>
    <n v="4.1550000000000002"/>
  </r>
  <r>
    <x v="1"/>
    <s v="Europa"/>
    <s v="Unión Europea"/>
    <x v="21"/>
    <s v="Unión Europea"/>
    <s v="Unión Europea Dinamarca"/>
    <x v="0"/>
    <x v="0"/>
    <s v="VT: “Vino de la Tierra”"/>
    <s v="Rosado"/>
    <n v="15295.27227224528"/>
    <n v="1836"/>
    <x v="1"/>
    <n v="18.36"/>
  </r>
  <r>
    <x v="1"/>
    <s v="Europa"/>
    <s v="Unión Europea"/>
    <x v="21"/>
    <s v="Unión Europea"/>
    <s v="Unión Europea Dinamarca"/>
    <x v="19"/>
    <x v="5"/>
    <s v="VT: “Vino de la Tierra”"/>
    <s v="Tinto"/>
    <n v="3900.04"/>
    <n v="371"/>
    <x v="1"/>
    <n v="3.71"/>
  </r>
  <r>
    <x v="1"/>
    <s v="Europa"/>
    <s v="Unión Europea"/>
    <x v="21"/>
    <s v="Unión Europea"/>
    <s v="Unión Europea Dinamarca"/>
    <x v="7"/>
    <x v="7"/>
    <s v="VT: “Vino de la Tierra”"/>
    <s v="Blanco"/>
    <n v="31524"/>
    <n v="12780"/>
    <x v="1"/>
    <n v="127.8"/>
  </r>
  <r>
    <x v="1"/>
    <s v="Europa"/>
    <s v="Unión Europea"/>
    <x v="21"/>
    <s v="Unión Europea"/>
    <s v="Unión Europea Dinamarca"/>
    <x v="7"/>
    <x v="7"/>
    <s v="VT: “Vino de la Tierra”"/>
    <s v="Tinto"/>
    <n v="84888.92"/>
    <n v="24242"/>
    <x v="1"/>
    <n v="242.42"/>
  </r>
  <r>
    <x v="1"/>
    <s v="Europa"/>
    <s v="Unión Europea"/>
    <x v="21"/>
    <s v="Unión Europea"/>
    <s v="Unión Europea Dinamarca"/>
    <x v="5"/>
    <x v="5"/>
    <s v="VT: “Vino de la Tierra”"/>
    <s v="Blanco"/>
    <n v="6977"/>
    <n v="790"/>
    <x v="1"/>
    <n v="7.9"/>
  </r>
  <r>
    <x v="1"/>
    <s v="Europa"/>
    <s v="Unión Europea"/>
    <x v="21"/>
    <s v="Unión Europea"/>
    <s v="Unión Europea Dinamarca"/>
    <x v="5"/>
    <x v="5"/>
    <s v="VT: “Vino de la Tierra”"/>
    <s v="Tinto"/>
    <n v="13311"/>
    <n v="1519"/>
    <x v="1"/>
    <n v="15.19"/>
  </r>
  <r>
    <x v="1"/>
    <s v="Europa"/>
    <s v="Unión Europea"/>
    <x v="21"/>
    <s v="Unión Europea"/>
    <s v="Unión Europea Dinamarca"/>
    <x v="1"/>
    <x v="1"/>
    <s v="VT: “Vino de la Tierra”"/>
    <s v="Aguja blanco"/>
    <n v="1476.72"/>
    <n v="461.00000000000006"/>
    <x v="1"/>
    <n v="4.6100000000000003"/>
  </r>
  <r>
    <x v="1"/>
    <s v="Europa"/>
    <s v="Unión Europea"/>
    <x v="21"/>
    <s v="Unión Europea"/>
    <s v="Unión Europea Dinamarca"/>
    <x v="1"/>
    <x v="1"/>
    <s v="VT: “Vino de la Tierra”"/>
    <s v="Blanco"/>
    <n v="1156499.4599999997"/>
    <n v="757690"/>
    <x v="1"/>
    <n v="7576.9"/>
  </r>
  <r>
    <x v="1"/>
    <s v="Europa"/>
    <s v="Unión Europea"/>
    <x v="21"/>
    <s v="Unión Europea"/>
    <s v="Unión Europea Dinamarca"/>
    <x v="1"/>
    <x v="1"/>
    <s v="VT: “Vino de la Tierra”"/>
    <s v="Espumoso blanco"/>
    <n v="15062.58"/>
    <n v="2920"/>
    <x v="1"/>
    <n v="29.2"/>
  </r>
  <r>
    <x v="1"/>
    <s v="Europa"/>
    <s v="Unión Europea"/>
    <x v="21"/>
    <s v="Unión Europea"/>
    <s v="Unión Europea Dinamarca"/>
    <x v="1"/>
    <x v="1"/>
    <s v="VT: “Vino de la Tierra”"/>
    <s v="Espumoso tinto/rosado"/>
    <n v="1031.8599999999999"/>
    <n v="104"/>
    <x v="1"/>
    <n v="1.04"/>
  </r>
  <r>
    <x v="1"/>
    <s v="Europa"/>
    <s v="Unión Europea"/>
    <x v="21"/>
    <s v="Unión Europea"/>
    <s v="Unión Europea Dinamarca"/>
    <x v="1"/>
    <x v="1"/>
    <s v="VT: “Vino de la Tierra”"/>
    <s v="Rosado"/>
    <n v="285025.90999999997"/>
    <n v="194471"/>
    <x v="1"/>
    <n v="1944.71"/>
  </r>
  <r>
    <x v="1"/>
    <s v="Europa"/>
    <s v="Unión Europea"/>
    <x v="21"/>
    <s v="Unión Europea"/>
    <s v="Unión Europea Dinamarca"/>
    <x v="1"/>
    <x v="1"/>
    <s v="VT: “Vino de la Tierra”"/>
    <s v="Tinto"/>
    <n v="1680885.17"/>
    <n v="937779"/>
    <x v="1"/>
    <n v="9377.7900000000009"/>
  </r>
  <r>
    <x v="1"/>
    <s v="Europa"/>
    <s v="Unión Europea"/>
    <x v="21"/>
    <s v="Unión Europea"/>
    <s v="Unión Europea Dinamarca"/>
    <x v="2"/>
    <x v="2"/>
    <s v="VT: “Vino de la Tierra”"/>
    <s v="Blanco"/>
    <n v="123594.33000000002"/>
    <n v="55546"/>
    <x v="1"/>
    <n v="555.46"/>
  </r>
  <r>
    <x v="1"/>
    <s v="Europa"/>
    <s v="Unión Europea"/>
    <x v="21"/>
    <s v="Unión Europea"/>
    <s v="Unión Europea Dinamarca"/>
    <x v="2"/>
    <x v="2"/>
    <s v="VT: “Vino de la Tierra”"/>
    <s v="Espumoso blanco"/>
    <n v="317"/>
    <n v="50"/>
    <x v="1"/>
    <n v="0.5"/>
  </r>
  <r>
    <x v="1"/>
    <s v="Europa"/>
    <s v="Unión Europea"/>
    <x v="21"/>
    <s v="Unión Europea"/>
    <s v="Unión Europea Dinamarca"/>
    <x v="2"/>
    <x v="2"/>
    <s v="VT: “Vino de la Tierra”"/>
    <s v="Rosado"/>
    <n v="148.77000000000001"/>
    <n v="50"/>
    <x v="1"/>
    <n v="0.5"/>
  </r>
  <r>
    <x v="1"/>
    <s v="Europa"/>
    <s v="Unión Europea"/>
    <x v="21"/>
    <s v="Unión Europea"/>
    <s v="Unión Europea Dinamarca"/>
    <x v="2"/>
    <x v="2"/>
    <s v="VT: “Vino de la Tierra”"/>
    <s v="Tinto"/>
    <n v="322740.44000000006"/>
    <n v="301528"/>
    <x v="1"/>
    <n v="3015.28"/>
  </r>
  <r>
    <x v="1"/>
    <s v="Europa"/>
    <s v="Unión Europea"/>
    <x v="21"/>
    <s v="Unión Europea"/>
    <s v="Unión Europea Dinamarca"/>
    <x v="6"/>
    <x v="6"/>
    <s v="VT: “Vino de la Tierra”"/>
    <s v="Tinto"/>
    <n v="98914.35"/>
    <n v="14490"/>
    <x v="1"/>
    <n v="144.9"/>
  </r>
  <r>
    <x v="1"/>
    <s v="Europa"/>
    <s v="Unión Europea"/>
    <x v="21"/>
    <s v="Unión Europea"/>
    <s v="Unión Europea Dinamarca"/>
    <x v="8"/>
    <x v="8"/>
    <s v="VT: “Vino de la Tierra”"/>
    <s v="Rosado"/>
    <n v="13126.9"/>
    <n v="1490"/>
    <x v="1"/>
    <n v="14.9"/>
  </r>
  <r>
    <x v="1"/>
    <s v="Europa"/>
    <s v="Unión Europea"/>
    <x v="21"/>
    <s v="Unión Europea"/>
    <s v="Unión Europea Dinamarca"/>
    <x v="8"/>
    <x v="8"/>
    <s v="VT: “Vino de la Tierra”"/>
    <s v="Tinto"/>
    <n v="249411.1"/>
    <n v="28310.000000000004"/>
    <x v="1"/>
    <n v="283.10000000000002"/>
  </r>
  <r>
    <x v="1"/>
    <s v="Europa"/>
    <s v="Unión Europea"/>
    <x v="21"/>
    <s v="Unión Europea"/>
    <s v="Unión Europea Dinamarca"/>
    <x v="20"/>
    <x v="5"/>
    <s v="VT: “Vino de la Tierra”"/>
    <s v="Blanco"/>
    <n v="329.06"/>
    <n v="40"/>
    <x v="1"/>
    <n v="0.4"/>
  </r>
  <r>
    <x v="1"/>
    <s v="Europa"/>
    <s v="Unión Europea"/>
    <x v="21"/>
    <s v="Unión Europea"/>
    <s v="Unión Europea Dinamarca"/>
    <x v="20"/>
    <x v="5"/>
    <s v="VT: “Vino de la Tierra”"/>
    <s v="Tinto"/>
    <n v="5103"/>
    <n v="756"/>
    <x v="1"/>
    <n v="7.56"/>
  </r>
  <r>
    <x v="1"/>
    <s v="Europa"/>
    <s v="Unión Europea"/>
    <x v="21"/>
    <s v="Unión Europea"/>
    <s v="Unión Europea Dinamarca"/>
    <x v="9"/>
    <x v="8"/>
    <s v="VT: “Vino de la Tierra”"/>
    <s v="Blanco"/>
    <n v="70761.679999999993"/>
    <n v="8404"/>
    <x v="1"/>
    <n v="84.04"/>
  </r>
  <r>
    <x v="1"/>
    <s v="Europa"/>
    <s v="Unión Europea"/>
    <x v="21"/>
    <s v="Unión Europea"/>
    <s v="Unión Europea Dinamarca"/>
    <x v="9"/>
    <x v="8"/>
    <s v="VT: “Vino de la Tierra”"/>
    <s v="Rosado"/>
    <n v="13034.16"/>
    <n v="1548"/>
    <x v="1"/>
    <n v="15.48"/>
  </r>
  <r>
    <x v="1"/>
    <s v="Europa"/>
    <s v="Unión Europea"/>
    <x v="21"/>
    <s v="Unión Europea"/>
    <s v="Unión Europea Dinamarca"/>
    <x v="9"/>
    <x v="8"/>
    <s v="VT: “Vino de la Tierra”"/>
    <s v="Tinto"/>
    <n v="79055.38"/>
    <n v="9389"/>
    <x v="1"/>
    <n v="93.89"/>
  </r>
  <r>
    <x v="1"/>
    <s v="Europa"/>
    <s v="Unión Europea"/>
    <x v="21"/>
    <s v="Unión Europea"/>
    <s v="Unión Europea Dinamarca"/>
    <x v="3"/>
    <x v="3"/>
    <s v="VT: “Vino de la Tierra”"/>
    <s v="Blanco"/>
    <n v="432"/>
    <n v="41"/>
    <x v="1"/>
    <n v="0.41"/>
  </r>
  <r>
    <x v="1"/>
    <s v="Europa"/>
    <s v="Unión Europea"/>
    <x v="21"/>
    <s v="Unión Europea"/>
    <s v="Unión Europea Dinamarca"/>
    <x v="3"/>
    <x v="3"/>
    <s v="VT: “Vino de la Tierra”"/>
    <s v="Rosado"/>
    <n v="178.8"/>
    <n v="15"/>
    <x v="1"/>
    <n v="0.15"/>
  </r>
  <r>
    <x v="1"/>
    <s v="Europa"/>
    <s v="Unión Europea"/>
    <x v="21"/>
    <s v="Unión Europea"/>
    <s v="Unión Europea Dinamarca"/>
    <x v="3"/>
    <x v="3"/>
    <s v="VT: “Vino de la Tierra”"/>
    <s v="Tinto"/>
    <n v="9542.1200000000008"/>
    <n v="4332"/>
    <x v="1"/>
    <n v="43.32"/>
  </r>
  <r>
    <x v="1"/>
    <s v="Europa"/>
    <s v="Unión Europea"/>
    <x v="21"/>
    <s v="Unión Europea"/>
    <s v="Unión Europea Dinamarca"/>
    <x v="11"/>
    <x v="7"/>
    <s v="VT: “Vino de la Tierra”"/>
    <s v="Blanco"/>
    <n v="13000"/>
    <n v="5200"/>
    <x v="1"/>
    <n v="52"/>
  </r>
  <r>
    <x v="1"/>
    <s v="Europa"/>
    <s v="Unión Europea"/>
    <x v="21"/>
    <s v="Unión Europea"/>
    <s v="Unión Europea Dinamarca"/>
    <x v="11"/>
    <x v="7"/>
    <s v="VT: “Vino de la Tierra”"/>
    <s v="Tinto"/>
    <n v="7000"/>
    <n v="2800"/>
    <x v="1"/>
    <n v="28"/>
  </r>
  <r>
    <x v="1"/>
    <s v="Europa"/>
    <s v="Unión Europea"/>
    <x v="22"/>
    <s v="Unión Europea"/>
    <s v="Unión Europea Estonia"/>
    <x v="0"/>
    <x v="0"/>
    <s v="VT: “Vino de la Tierra”"/>
    <s v="Blanco"/>
    <n v="1463"/>
    <n v="800"/>
    <x v="1"/>
    <n v="8"/>
  </r>
  <r>
    <x v="1"/>
    <s v="Europa"/>
    <s v="Unión Europea"/>
    <x v="22"/>
    <s v="Unión Europea"/>
    <s v="Unión Europea Estonia"/>
    <x v="5"/>
    <x v="5"/>
    <s v="VT: “Vino de la Tierra”"/>
    <s v="Tinto"/>
    <n v="2185.02"/>
    <n v="504"/>
    <x v="1"/>
    <n v="5.04"/>
  </r>
  <r>
    <x v="1"/>
    <s v="Europa"/>
    <s v="Unión Europea"/>
    <x v="22"/>
    <s v="Unión Europea"/>
    <s v="Unión Europea Estonia"/>
    <x v="1"/>
    <x v="1"/>
    <s v="VT: “Vino de la Tierra”"/>
    <s v="Blanco"/>
    <n v="15885.029999999997"/>
    <n v="8734"/>
    <x v="1"/>
    <n v="87.34"/>
  </r>
  <r>
    <x v="1"/>
    <s v="Europa"/>
    <s v="Unión Europea"/>
    <x v="22"/>
    <s v="Unión Europea"/>
    <s v="Unión Europea Estonia"/>
    <x v="1"/>
    <x v="1"/>
    <s v="VT: “Vino de la Tierra”"/>
    <s v="Rosado"/>
    <n v="5856.25"/>
    <n v="4102"/>
    <x v="1"/>
    <n v="41.02"/>
  </r>
  <r>
    <x v="1"/>
    <s v="Europa"/>
    <s v="Unión Europea"/>
    <x v="22"/>
    <s v="Unión Europea"/>
    <s v="Unión Europea Estonia"/>
    <x v="1"/>
    <x v="1"/>
    <s v="VT: “Vino de la Tierra”"/>
    <s v="Tinto"/>
    <n v="226399.24"/>
    <n v="136427"/>
    <x v="1"/>
    <n v="1364.27"/>
  </r>
  <r>
    <x v="1"/>
    <s v="Europa"/>
    <s v="Unión Europea"/>
    <x v="22"/>
    <s v="Unión Europea"/>
    <s v="Unión Europea Estonia"/>
    <x v="2"/>
    <x v="2"/>
    <s v="VT: “Vino de la Tierra”"/>
    <s v="Blanco"/>
    <n v="10800"/>
    <n v="18000"/>
    <x v="1"/>
    <n v="180"/>
  </r>
  <r>
    <x v="1"/>
    <s v="Europa"/>
    <s v="Unión Europea"/>
    <x v="22"/>
    <s v="Unión Europea"/>
    <s v="Unión Europea Estonia"/>
    <x v="2"/>
    <x v="2"/>
    <s v="VT: “Vino de la Tierra”"/>
    <s v="Tinto"/>
    <n v="12048.5"/>
    <n v="8017.5"/>
    <x v="1"/>
    <n v="80.174999999999997"/>
  </r>
  <r>
    <x v="1"/>
    <s v="Europa"/>
    <s v="Unión Europea"/>
    <x v="22"/>
    <s v="Unión Europea"/>
    <s v="Unión Europea Estonia"/>
    <x v="6"/>
    <x v="6"/>
    <s v="VT: “Vino de la Tierra”"/>
    <s v="Blanco"/>
    <n v="694"/>
    <n v="215"/>
    <x v="1"/>
    <n v="2.15"/>
  </r>
  <r>
    <x v="1"/>
    <s v="Europa"/>
    <s v="Unión Europea"/>
    <x v="22"/>
    <s v="Unión Europea"/>
    <s v="Unión Europea Estonia"/>
    <x v="6"/>
    <x v="6"/>
    <s v="VT: “Vino de la Tierra”"/>
    <s v="Tinto"/>
    <n v="1071"/>
    <n v="300"/>
    <x v="1"/>
    <n v="3"/>
  </r>
  <r>
    <x v="1"/>
    <s v="Europa"/>
    <s v="Unión Europea"/>
    <x v="22"/>
    <s v="Unión Europea"/>
    <s v="Unión Europea Estonia"/>
    <x v="8"/>
    <x v="8"/>
    <s v="VT: “Vino de la Tierra”"/>
    <s v="Tinto"/>
    <n v="881"/>
    <n v="100"/>
    <x v="1"/>
    <n v="1"/>
  </r>
  <r>
    <x v="1"/>
    <s v="Europa"/>
    <s v="Unión Europea"/>
    <x v="23"/>
    <s v="Unión Europea"/>
    <s v="Unión Europea Finlandia"/>
    <x v="0"/>
    <x v="0"/>
    <s v="VT: “Vino de la Tierra”"/>
    <s v="Blanco"/>
    <n v="2042.1"/>
    <n v="610"/>
    <x v="1"/>
    <n v="6.1"/>
  </r>
  <r>
    <x v="1"/>
    <s v="Europa"/>
    <s v="Unión Europea"/>
    <x v="23"/>
    <s v="Unión Europea"/>
    <s v="Unión Europea Finlandia"/>
    <x v="0"/>
    <x v="0"/>
    <s v="VT: “Vino de la Tierra”"/>
    <s v="Rosado"/>
    <n v="1515.1833652421014"/>
    <n v="180.75"/>
    <x v="1"/>
    <n v="1.8075000000000001"/>
  </r>
  <r>
    <x v="1"/>
    <s v="Europa"/>
    <s v="Unión Europea"/>
    <x v="23"/>
    <s v="Unión Europea"/>
    <s v="Unión Europea Finlandia"/>
    <x v="1"/>
    <x v="1"/>
    <s v="VT: “Vino de la Tierra”"/>
    <s v="Blanco"/>
    <n v="790360.22"/>
    <n v="537221"/>
    <x v="1"/>
    <n v="5372.21"/>
  </r>
  <r>
    <x v="1"/>
    <s v="Europa"/>
    <s v="Unión Europea"/>
    <x v="23"/>
    <s v="Unión Europea"/>
    <s v="Unión Europea Finlandia"/>
    <x v="1"/>
    <x v="1"/>
    <s v="VT: “Vino de la Tierra”"/>
    <s v="Rosado"/>
    <n v="65214.36"/>
    <n v="56983"/>
    <x v="1"/>
    <n v="569.83000000000004"/>
  </r>
  <r>
    <x v="1"/>
    <s v="Europa"/>
    <s v="Unión Europea"/>
    <x v="23"/>
    <s v="Unión Europea"/>
    <s v="Unión Europea Finlandia"/>
    <x v="1"/>
    <x v="1"/>
    <s v="VT: “Vino de la Tierra”"/>
    <s v="Tinto"/>
    <n v="1506413.53"/>
    <n v="860370"/>
    <x v="1"/>
    <n v="8603.7000000000007"/>
  </r>
  <r>
    <x v="1"/>
    <s v="Europa"/>
    <s v="Unión Europea"/>
    <x v="23"/>
    <s v="Unión Europea"/>
    <s v="Unión Europea Finlandia"/>
    <x v="2"/>
    <x v="2"/>
    <s v="VT: “Vino de la Tierra”"/>
    <s v="Blanco"/>
    <n v="10404.029999999999"/>
    <n v="7309"/>
    <x v="1"/>
    <n v="73.09"/>
  </r>
  <r>
    <x v="1"/>
    <s v="Europa"/>
    <s v="Unión Europea"/>
    <x v="23"/>
    <s v="Unión Europea"/>
    <s v="Unión Europea Finlandia"/>
    <x v="2"/>
    <x v="2"/>
    <s v="VT: “Vino de la Tierra”"/>
    <s v="Rosado"/>
    <n v="13610"/>
    <n v="28400"/>
    <x v="1"/>
    <n v="284"/>
  </r>
  <r>
    <x v="1"/>
    <s v="Europa"/>
    <s v="Unión Europea"/>
    <x v="23"/>
    <s v="Unión Europea"/>
    <s v="Unión Europea Finlandia"/>
    <x v="2"/>
    <x v="2"/>
    <s v="VT: “Vino de la Tierra”"/>
    <s v="Tinto"/>
    <n v="23577.5"/>
    <n v="45162.5"/>
    <x v="1"/>
    <n v="451.625"/>
  </r>
  <r>
    <x v="1"/>
    <s v="Europa"/>
    <s v="Unión Europea"/>
    <x v="23"/>
    <s v="Unión Europea"/>
    <s v="Unión Europea Finlandia"/>
    <x v="6"/>
    <x v="6"/>
    <s v="VT: “Vino de la Tierra”"/>
    <s v="Blanco"/>
    <n v="1980"/>
    <n v="495"/>
    <x v="1"/>
    <n v="4.95"/>
  </r>
  <r>
    <x v="1"/>
    <s v="Europa"/>
    <s v="Unión Europea"/>
    <x v="23"/>
    <s v="Unión Europea"/>
    <s v="Unión Europea Finlandia"/>
    <x v="6"/>
    <x v="6"/>
    <s v="VT: “Vino de la Tierra”"/>
    <s v="Tinto"/>
    <n v="6426"/>
    <n v="765"/>
    <x v="1"/>
    <n v="7.65"/>
  </r>
  <r>
    <x v="1"/>
    <s v="Europa"/>
    <s v="Unión Europea"/>
    <x v="23"/>
    <s v="Unión Europea"/>
    <s v="Unión Europea Finlandia"/>
    <x v="9"/>
    <x v="8"/>
    <s v="VT: “Vino de la Tierra”"/>
    <s v="Blanco"/>
    <n v="2694.4"/>
    <n v="320"/>
    <x v="1"/>
    <n v="3.2"/>
  </r>
  <r>
    <x v="1"/>
    <s v="Europa"/>
    <s v="Unión Europea"/>
    <x v="23"/>
    <s v="Unión Europea"/>
    <s v="Unión Europea Finlandia"/>
    <x v="3"/>
    <x v="3"/>
    <s v="VT: “Vino de la Tierra”"/>
    <s v="Blanco"/>
    <n v="8520"/>
    <n v="1278"/>
    <x v="1"/>
    <n v="12.78"/>
  </r>
  <r>
    <x v="1"/>
    <s v="Europa"/>
    <s v="Unión Europea"/>
    <x v="23"/>
    <s v="Unión Europea"/>
    <s v="Unión Europea Finlandia"/>
    <x v="3"/>
    <x v="3"/>
    <s v="VT: “Vino de la Tierra”"/>
    <s v="Tinto"/>
    <n v="1810"/>
    <n v="335"/>
    <x v="1"/>
    <n v="3.35"/>
  </r>
  <r>
    <x v="1"/>
    <s v="Europa"/>
    <s v="Unión Europea"/>
    <x v="24"/>
    <s v="Unión Europea"/>
    <s v="Unión Europea Francia"/>
    <x v="0"/>
    <x v="0"/>
    <s v="VT: “Vino de la Tierra”"/>
    <s v="Rosado"/>
    <n v="43.789873403629599"/>
    <n v="3"/>
    <x v="1"/>
    <n v="0.03"/>
  </r>
  <r>
    <x v="1"/>
    <s v="Europa"/>
    <s v="Unión Europea"/>
    <x v="24"/>
    <s v="Unión Europea"/>
    <s v="Unión Europea Francia"/>
    <x v="7"/>
    <x v="7"/>
    <s v="VT: “Vino de la Tierra”"/>
    <s v="Blanco"/>
    <n v="1396.2"/>
    <n v="229"/>
    <x v="1"/>
    <n v="2.29"/>
  </r>
  <r>
    <x v="1"/>
    <s v="Europa"/>
    <s v="Unión Europea"/>
    <x v="24"/>
    <s v="Unión Europea"/>
    <s v="Unión Europea Francia"/>
    <x v="7"/>
    <x v="7"/>
    <s v="VT: “Vino de la Tierra”"/>
    <s v="Tinto"/>
    <n v="11208.59"/>
    <n v="2225"/>
    <x v="1"/>
    <n v="22.25"/>
  </r>
  <r>
    <x v="1"/>
    <s v="Europa"/>
    <s v="Unión Europea"/>
    <x v="24"/>
    <s v="Unión Europea"/>
    <s v="Unión Europea Francia"/>
    <x v="14"/>
    <x v="9"/>
    <s v="VT: “Vino de la Tierra”"/>
    <s v="Blanco"/>
    <n v="2667.6"/>
    <n v="513"/>
    <x v="1"/>
    <n v="5.13"/>
  </r>
  <r>
    <x v="1"/>
    <s v="Europa"/>
    <s v="Unión Europea"/>
    <x v="24"/>
    <s v="Unión Europea"/>
    <s v="Unión Europea Francia"/>
    <x v="5"/>
    <x v="5"/>
    <s v="VT: “Vino de la Tierra”"/>
    <s v="Blanco"/>
    <n v="11075.16"/>
    <n v="1782"/>
    <x v="1"/>
    <n v="17.82"/>
  </r>
  <r>
    <x v="1"/>
    <s v="Europa"/>
    <s v="Unión Europea"/>
    <x v="24"/>
    <s v="Unión Europea"/>
    <s v="Unión Europea Francia"/>
    <x v="5"/>
    <x v="5"/>
    <s v="VT: “Vino de la Tierra”"/>
    <s v="Tinto"/>
    <n v="9383.16"/>
    <n v="718.5"/>
    <x v="1"/>
    <n v="7.1849999999999996"/>
  </r>
  <r>
    <x v="1"/>
    <s v="Europa"/>
    <s v="Unión Europea"/>
    <x v="24"/>
    <s v="Unión Europea"/>
    <s v="Unión Europea Francia"/>
    <x v="1"/>
    <x v="1"/>
    <s v="VT: “Vino de la Tierra”"/>
    <s v="Blanco"/>
    <n v="372011.56"/>
    <n v="192297"/>
    <x v="1"/>
    <n v="1922.97"/>
  </r>
  <r>
    <x v="1"/>
    <s v="Europa"/>
    <s v="Unión Europea"/>
    <x v="24"/>
    <s v="Unión Europea"/>
    <s v="Unión Europea Francia"/>
    <x v="1"/>
    <x v="1"/>
    <s v="VT: “Vino de la Tierra”"/>
    <s v="Espumoso tinto/rosado"/>
    <n v="2100.1799999999998"/>
    <n v="2629"/>
    <x v="1"/>
    <n v="26.29"/>
  </r>
  <r>
    <x v="1"/>
    <s v="Europa"/>
    <s v="Unión Europea"/>
    <x v="24"/>
    <s v="Unión Europea"/>
    <s v="Unión Europea Francia"/>
    <x v="1"/>
    <x v="1"/>
    <s v="VT: “Vino de la Tierra”"/>
    <s v="Rosado"/>
    <n v="399276.47"/>
    <n v="144472"/>
    <x v="1"/>
    <n v="1444.72"/>
  </r>
  <r>
    <x v="1"/>
    <s v="Europa"/>
    <s v="Unión Europea"/>
    <x v="24"/>
    <s v="Unión Europea"/>
    <s v="Unión Europea Francia"/>
    <x v="1"/>
    <x v="1"/>
    <s v="VT: “Vino de la Tierra”"/>
    <s v="Tinto"/>
    <n v="885864.17"/>
    <n v="424090"/>
    <x v="1"/>
    <n v="4240.8999999999996"/>
  </r>
  <r>
    <x v="1"/>
    <s v="Europa"/>
    <s v="Unión Europea"/>
    <x v="24"/>
    <s v="Unión Europea"/>
    <s v="Unión Europea Francia"/>
    <x v="2"/>
    <x v="2"/>
    <s v="VT: “Vino de la Tierra”"/>
    <s v="Blanco"/>
    <n v="144734.84"/>
    <n v="106388"/>
    <x v="1"/>
    <n v="1063.8800000000001"/>
  </r>
  <r>
    <x v="1"/>
    <s v="Europa"/>
    <s v="Unión Europea"/>
    <x v="24"/>
    <s v="Unión Europea"/>
    <s v="Unión Europea Francia"/>
    <x v="2"/>
    <x v="2"/>
    <s v="VT: “Vino de la Tierra”"/>
    <s v="Rosado"/>
    <n v="1215.2400000000002"/>
    <n v="930"/>
    <x v="1"/>
    <n v="9.3000000000000007"/>
  </r>
  <r>
    <x v="1"/>
    <s v="Europa"/>
    <s v="Unión Europea"/>
    <x v="24"/>
    <s v="Unión Europea"/>
    <s v="Unión Europea Francia"/>
    <x v="2"/>
    <x v="2"/>
    <s v="VT: “Vino de la Tierra”"/>
    <s v="Tinto"/>
    <n v="73906.190000000017"/>
    <n v="130716"/>
    <x v="1"/>
    <n v="1307.1600000000001"/>
  </r>
  <r>
    <x v="1"/>
    <s v="Europa"/>
    <s v="Unión Europea"/>
    <x v="24"/>
    <s v="Unión Europea"/>
    <s v="Unión Europea Francia"/>
    <x v="6"/>
    <x v="6"/>
    <s v="VT: “Vino de la Tierra”"/>
    <s v="Blanco"/>
    <n v="792"/>
    <n v="200"/>
    <x v="1"/>
    <n v="2"/>
  </r>
  <r>
    <x v="1"/>
    <s v="Europa"/>
    <s v="Unión Europea"/>
    <x v="24"/>
    <s v="Unión Europea"/>
    <s v="Unión Europea Francia"/>
    <x v="6"/>
    <x v="6"/>
    <s v="VT: “Vino de la Tierra”"/>
    <s v="Tinto"/>
    <n v="5903.79"/>
    <n v="872.00000000000011"/>
    <x v="1"/>
    <n v="8.7200000000000006"/>
  </r>
  <r>
    <x v="1"/>
    <s v="Europa"/>
    <s v="Unión Europea"/>
    <x v="24"/>
    <s v="Unión Europea"/>
    <s v="Unión Europea Francia"/>
    <x v="12"/>
    <x v="8"/>
    <s v="VT: “Vino de la Tierra”"/>
    <s v="Rosado"/>
    <n v="243.75"/>
    <n v="25"/>
    <x v="1"/>
    <n v="0.25"/>
  </r>
  <r>
    <x v="1"/>
    <s v="Europa"/>
    <s v="Unión Europea"/>
    <x v="24"/>
    <s v="Unión Europea"/>
    <s v="Unión Europea Francia"/>
    <x v="8"/>
    <x v="8"/>
    <s v="VT: “Vino de la Tierra”"/>
    <s v="Rosado"/>
    <n v="1321.5"/>
    <n v="150"/>
    <x v="1"/>
    <n v="1.5"/>
  </r>
  <r>
    <x v="1"/>
    <s v="Europa"/>
    <s v="Unión Europea"/>
    <x v="24"/>
    <s v="Unión Europea"/>
    <s v="Unión Europea Francia"/>
    <x v="8"/>
    <x v="8"/>
    <s v="VT: “Vino de la Tierra”"/>
    <s v="Tinto"/>
    <n v="440.5"/>
    <n v="50"/>
    <x v="1"/>
    <n v="0.5"/>
  </r>
  <r>
    <x v="1"/>
    <s v="Europa"/>
    <s v="Unión Europea"/>
    <x v="24"/>
    <s v="Unión Europea"/>
    <s v="Unión Europea Francia"/>
    <x v="21"/>
    <x v="8"/>
    <s v="VT: “Vino de la Tierra”"/>
    <s v="Blanco"/>
    <n v="16045.5"/>
    <n v="1425"/>
    <x v="1"/>
    <n v="14.25"/>
  </r>
  <r>
    <x v="1"/>
    <s v="Europa"/>
    <s v="Unión Europea"/>
    <x v="24"/>
    <s v="Unión Europea"/>
    <s v="Unión Europea Francia"/>
    <x v="21"/>
    <x v="8"/>
    <s v="VT: “Vino de la Tierra”"/>
    <s v="Rosado"/>
    <n v="8017.12"/>
    <n v="712"/>
    <x v="1"/>
    <n v="7.12"/>
  </r>
  <r>
    <x v="1"/>
    <s v="Europa"/>
    <s v="Unión Europea"/>
    <x v="24"/>
    <s v="Unión Europea"/>
    <s v="Unión Europea Francia"/>
    <x v="21"/>
    <x v="8"/>
    <s v="VT: “Vino de la Tierra”"/>
    <s v="Tinto"/>
    <n v="9368.32"/>
    <n v="832"/>
    <x v="1"/>
    <n v="8.32"/>
  </r>
  <r>
    <x v="1"/>
    <s v="Europa"/>
    <s v="Unión Europea"/>
    <x v="24"/>
    <s v="Unión Europea"/>
    <s v="Unión Europea Francia"/>
    <x v="9"/>
    <x v="8"/>
    <s v="VT: “Vino de la Tierra”"/>
    <s v="Blanco"/>
    <n v="1397.72"/>
    <n v="166"/>
    <x v="1"/>
    <n v="1.66"/>
  </r>
  <r>
    <x v="1"/>
    <s v="Europa"/>
    <s v="Unión Europea"/>
    <x v="24"/>
    <s v="Unión Europea"/>
    <s v="Unión Europea Francia"/>
    <x v="9"/>
    <x v="8"/>
    <s v="VT: “Vino de la Tierra”"/>
    <s v="Rosado"/>
    <n v="109.46"/>
    <n v="13"/>
    <x v="1"/>
    <n v="0.13"/>
  </r>
  <r>
    <x v="1"/>
    <s v="Europa"/>
    <s v="Unión Europea"/>
    <x v="24"/>
    <s v="Unión Europea"/>
    <s v="Unión Europea Francia"/>
    <x v="9"/>
    <x v="8"/>
    <s v="VT: “Vino de la Tierra”"/>
    <s v="Tinto"/>
    <n v="218.92"/>
    <n v="26"/>
    <x v="1"/>
    <n v="0.26"/>
  </r>
  <r>
    <x v="1"/>
    <s v="Europa"/>
    <s v="Unión Europea"/>
    <x v="24"/>
    <s v="Unión Europea"/>
    <s v="Unión Europea Francia"/>
    <x v="3"/>
    <x v="3"/>
    <s v="VT: “Vino de la Tierra”"/>
    <s v="Rosado"/>
    <n v="3310"/>
    <n v="24300"/>
    <x v="1"/>
    <n v="243"/>
  </r>
  <r>
    <x v="1"/>
    <s v="Europa"/>
    <s v="Unión Europea"/>
    <x v="24"/>
    <s v="Unión Europea"/>
    <s v="Unión Europea Francia"/>
    <x v="3"/>
    <x v="3"/>
    <s v="VT: “Vino de la Tierra”"/>
    <s v="Tinto"/>
    <n v="20768.8"/>
    <n v="1763"/>
    <x v="1"/>
    <n v="17.63"/>
  </r>
  <r>
    <x v="1"/>
    <s v="Europa"/>
    <s v="Unión Europea"/>
    <x v="24"/>
    <s v="Unión Europea"/>
    <s v="Unión Europea Francia"/>
    <x v="4"/>
    <x v="4"/>
    <s v="VT: “Vino de la Tierra”"/>
    <s v="Tinto"/>
    <n v="11204.18"/>
    <n v="1652"/>
    <x v="1"/>
    <n v="16.52"/>
  </r>
  <r>
    <x v="1"/>
    <s v="Europa"/>
    <s v="Unión Europea"/>
    <x v="24"/>
    <s v="Unión Europea"/>
    <s v="Unión Europea Francia"/>
    <x v="16"/>
    <x v="8"/>
    <s v="VT: “Vino de la Tierra”"/>
    <s v="Tinto"/>
    <n v="27"/>
    <n v="4.5"/>
    <x v="1"/>
    <n v="4.4999999999999998E-2"/>
  </r>
  <r>
    <x v="1"/>
    <s v="Europa"/>
    <s v="Unión Europea"/>
    <x v="24"/>
    <s v="Unión Europea"/>
    <s v="Unión Europea Francia"/>
    <x v="11"/>
    <x v="7"/>
    <s v="VT: “Vino de la Tierra”"/>
    <s v="Tinto"/>
    <n v="1000"/>
    <n v="400"/>
    <x v="1"/>
    <n v="4"/>
  </r>
  <r>
    <x v="1"/>
    <s v="Europa"/>
    <s v="Unión Europea"/>
    <x v="25"/>
    <s v="Unión Europea"/>
    <s v="Unión Europea Alemania"/>
    <x v="0"/>
    <x v="0"/>
    <s v="VT: “Vino de la Tierra”"/>
    <s v="Blanco"/>
    <n v="14135.69"/>
    <n v="3252.02"/>
    <x v="1"/>
    <n v="32.520200000000003"/>
  </r>
  <r>
    <x v="1"/>
    <s v="Europa"/>
    <s v="Unión Europea"/>
    <x v="25"/>
    <s v="Unión Europea"/>
    <s v="Unión Europea Alemania"/>
    <x v="0"/>
    <x v="0"/>
    <s v="VT: “Vino de la Tierra”"/>
    <s v="Rosado"/>
    <n v="2055.7199999999998"/>
    <n v="242"/>
    <x v="1"/>
    <n v="2.42"/>
  </r>
  <r>
    <x v="1"/>
    <s v="Europa"/>
    <s v="Unión Europea"/>
    <x v="25"/>
    <s v="Unión Europea"/>
    <s v="Unión Europea Alemania"/>
    <x v="0"/>
    <x v="0"/>
    <s v="VT: “Vino de la Tierra”"/>
    <s v="Tinto"/>
    <n v="142820.79"/>
    <n v="111647.99999999999"/>
    <x v="1"/>
    <n v="1116.4799999999998"/>
  </r>
  <r>
    <x v="1"/>
    <s v="Europa"/>
    <s v="Unión Europea"/>
    <x v="25"/>
    <s v="Unión Europea"/>
    <s v="Unión Europea Alemania"/>
    <x v="19"/>
    <x v="5"/>
    <s v="VT: “Vino de la Tierra”"/>
    <s v="Rosado"/>
    <n v="1575"/>
    <n v="225"/>
    <x v="1"/>
    <n v="2.25"/>
  </r>
  <r>
    <x v="1"/>
    <s v="Europa"/>
    <s v="Unión Europea"/>
    <x v="25"/>
    <s v="Unión Europea"/>
    <s v="Unión Europea Alemania"/>
    <x v="19"/>
    <x v="5"/>
    <s v="VT: “Vino de la Tierra”"/>
    <s v="Tinto"/>
    <n v="6580"/>
    <n v="863"/>
    <x v="1"/>
    <n v="8.6300000000000008"/>
  </r>
  <r>
    <x v="1"/>
    <s v="Europa"/>
    <s v="Unión Europea"/>
    <x v="25"/>
    <s v="Unión Europea"/>
    <s v="Unión Europea Alemania"/>
    <x v="7"/>
    <x v="7"/>
    <s v="VT: “Vino de la Tierra”"/>
    <s v="Blanco"/>
    <n v="3687.84"/>
    <n v="658"/>
    <x v="1"/>
    <n v="6.58"/>
  </r>
  <r>
    <x v="1"/>
    <s v="Europa"/>
    <s v="Unión Europea"/>
    <x v="25"/>
    <s v="Unión Europea"/>
    <s v="Unión Europea Alemania"/>
    <x v="7"/>
    <x v="7"/>
    <s v="VT: “Vino de la Tierra”"/>
    <s v="Tinto"/>
    <n v="12467.79"/>
    <n v="2196"/>
    <x v="1"/>
    <n v="21.96"/>
  </r>
  <r>
    <x v="1"/>
    <s v="Europa"/>
    <s v="Unión Europea"/>
    <x v="25"/>
    <s v="Unión Europea"/>
    <s v="Unión Europea Alemania"/>
    <x v="14"/>
    <x v="9"/>
    <s v="VT: “Vino de la Tierra”"/>
    <s v="Blanco"/>
    <n v="1170"/>
    <n v="225"/>
    <x v="1"/>
    <n v="2.25"/>
  </r>
  <r>
    <x v="1"/>
    <s v="Europa"/>
    <s v="Unión Europea"/>
    <x v="25"/>
    <s v="Unión Europea"/>
    <s v="Unión Europea Alemania"/>
    <x v="5"/>
    <x v="5"/>
    <s v="VT: “Vino de la Tierra”"/>
    <s v="Blanco"/>
    <n v="18293.3"/>
    <n v="2410.5"/>
    <x v="1"/>
    <n v="24.105"/>
  </r>
  <r>
    <x v="1"/>
    <s v="Europa"/>
    <s v="Unión Europea"/>
    <x v="25"/>
    <s v="Unión Europea"/>
    <s v="Unión Europea Alemania"/>
    <x v="5"/>
    <x v="5"/>
    <s v="VT: “Vino de la Tierra”"/>
    <s v="Rosado"/>
    <n v="4521"/>
    <n v="762"/>
    <x v="1"/>
    <n v="7.62"/>
  </r>
  <r>
    <x v="1"/>
    <s v="Europa"/>
    <s v="Unión Europea"/>
    <x v="25"/>
    <s v="Unión Europea"/>
    <s v="Unión Europea Alemania"/>
    <x v="5"/>
    <x v="5"/>
    <s v="VT: “Vino de la Tierra”"/>
    <s v="Tinto"/>
    <n v="90125.49"/>
    <n v="11136"/>
    <x v="1"/>
    <n v="111.36"/>
  </r>
  <r>
    <x v="1"/>
    <s v="Europa"/>
    <s v="Unión Europea"/>
    <x v="25"/>
    <s v="Unión Europea"/>
    <s v="Unión Europea Alemania"/>
    <x v="1"/>
    <x v="1"/>
    <s v="VT: “Vino de la Tierra”"/>
    <s v="Aguja blanco"/>
    <n v="959.87"/>
    <n v="872.00000000000011"/>
    <x v="1"/>
    <n v="8.7200000000000006"/>
  </r>
  <r>
    <x v="1"/>
    <s v="Europa"/>
    <s v="Unión Europea"/>
    <x v="25"/>
    <s v="Unión Europea"/>
    <s v="Unión Europea Alemania"/>
    <x v="1"/>
    <x v="1"/>
    <s v="VT: “Vino de la Tierra”"/>
    <s v="Blanco"/>
    <n v="2708625.05"/>
    <n v="2272539"/>
    <x v="1"/>
    <n v="22725.39"/>
  </r>
  <r>
    <x v="1"/>
    <s v="Europa"/>
    <s v="Unión Europea"/>
    <x v="25"/>
    <s v="Unión Europea"/>
    <s v="Unión Europea Alemania"/>
    <x v="1"/>
    <x v="1"/>
    <s v="VT: “Vino de la Tierra”"/>
    <s v="Espumoso blanco"/>
    <n v="1771.6000000000001"/>
    <n v="477"/>
    <x v="1"/>
    <n v="4.7699999999999996"/>
  </r>
  <r>
    <x v="1"/>
    <s v="Europa"/>
    <s v="Unión Europea"/>
    <x v="25"/>
    <s v="Unión Europea"/>
    <s v="Unión Europea Alemania"/>
    <x v="1"/>
    <x v="1"/>
    <s v="VT: “Vino de la Tierra”"/>
    <s v="Rosado"/>
    <n v="1147180.2800000003"/>
    <n v="1160752"/>
    <x v="1"/>
    <n v="11607.52"/>
  </r>
  <r>
    <x v="1"/>
    <s v="Europa"/>
    <s v="Unión Europea"/>
    <x v="25"/>
    <s v="Unión Europea"/>
    <s v="Unión Europea Alemania"/>
    <x v="1"/>
    <x v="1"/>
    <s v="VT: “Vino de la Tierra”"/>
    <s v="Tinto"/>
    <n v="11739982.019999992"/>
    <n v="5328804"/>
    <x v="1"/>
    <n v="53288.04"/>
  </r>
  <r>
    <x v="1"/>
    <s v="Europa"/>
    <s v="Unión Europea"/>
    <x v="25"/>
    <s v="Unión Europea"/>
    <s v="Unión Europea Alemania"/>
    <x v="2"/>
    <x v="2"/>
    <s v="VT: “Vino de la Tierra”"/>
    <s v="Aguja tinto/rosado"/>
    <n v="110"/>
    <n v="180"/>
    <x v="1"/>
    <n v="1.8"/>
  </r>
  <r>
    <x v="1"/>
    <s v="Europa"/>
    <s v="Unión Europea"/>
    <x v="25"/>
    <s v="Unión Europea"/>
    <s v="Unión Europea Alemania"/>
    <x v="2"/>
    <x v="2"/>
    <s v="VT: “Vino de la Tierra”"/>
    <s v="Blanco"/>
    <n v="1155543.5699999994"/>
    <n v="1369482"/>
    <x v="1"/>
    <n v="13694.82"/>
  </r>
  <r>
    <x v="1"/>
    <s v="Europa"/>
    <s v="Unión Europea"/>
    <x v="25"/>
    <s v="Unión Europea"/>
    <s v="Unión Europea Alemania"/>
    <x v="2"/>
    <x v="2"/>
    <s v="VT: “Vino de la Tierra”"/>
    <s v="Rosado"/>
    <n v="483216.80999999976"/>
    <n v="189820.5"/>
    <x v="1"/>
    <n v="1898.2049999999999"/>
  </r>
  <r>
    <x v="1"/>
    <s v="Europa"/>
    <s v="Unión Europea"/>
    <x v="25"/>
    <s v="Unión Europea"/>
    <s v="Unión Europea Alemania"/>
    <x v="2"/>
    <x v="2"/>
    <s v="VT: “Vino de la Tierra”"/>
    <s v="Tinto"/>
    <n v="1017814.3099999992"/>
    <n v="406077.5"/>
    <x v="1"/>
    <n v="4060.7750000000001"/>
  </r>
  <r>
    <x v="1"/>
    <s v="Europa"/>
    <s v="Unión Europea"/>
    <x v="25"/>
    <s v="Unión Europea"/>
    <s v="Unión Europea Alemania"/>
    <x v="15"/>
    <x v="5"/>
    <s v="VT: “Vino de la Tierra”"/>
    <s v="Blanco"/>
    <n v="2188"/>
    <n v="105"/>
    <x v="1"/>
    <n v="1.05"/>
  </r>
  <r>
    <x v="1"/>
    <s v="Europa"/>
    <s v="Unión Europea"/>
    <x v="25"/>
    <s v="Unión Europea"/>
    <s v="Unión Europea Alemania"/>
    <x v="15"/>
    <x v="5"/>
    <s v="VT: “Vino de la Tierra”"/>
    <s v="Tinto"/>
    <n v="4500"/>
    <n v="647"/>
    <x v="1"/>
    <n v="6.47"/>
  </r>
  <r>
    <x v="1"/>
    <s v="Europa"/>
    <s v="Unión Europea"/>
    <x v="25"/>
    <s v="Unión Europea"/>
    <s v="Unión Europea Alemania"/>
    <x v="6"/>
    <x v="6"/>
    <s v="VT: “Vino de la Tierra”"/>
    <s v="Blanco"/>
    <n v="4190.62"/>
    <n v="1266"/>
    <x v="1"/>
    <n v="12.66"/>
  </r>
  <r>
    <x v="1"/>
    <s v="Europa"/>
    <s v="Unión Europea"/>
    <x v="25"/>
    <s v="Unión Europea"/>
    <s v="Unión Europea Alemania"/>
    <x v="6"/>
    <x v="6"/>
    <s v="VT: “Vino de la Tierra”"/>
    <s v="Espumoso blanco"/>
    <n v="15.05"/>
    <n v="5"/>
    <x v="1"/>
    <n v="0.05"/>
  </r>
  <r>
    <x v="1"/>
    <s v="Europa"/>
    <s v="Unión Europea"/>
    <x v="25"/>
    <s v="Unión Europea"/>
    <s v="Unión Europea Alemania"/>
    <x v="6"/>
    <x v="6"/>
    <s v="VT: “Vino de la Tierra”"/>
    <s v="Rosado"/>
    <n v="2632.28"/>
    <n v="553"/>
    <x v="1"/>
    <n v="5.53"/>
  </r>
  <r>
    <x v="1"/>
    <s v="Europa"/>
    <s v="Unión Europea"/>
    <x v="25"/>
    <s v="Unión Europea"/>
    <s v="Unión Europea Alemania"/>
    <x v="6"/>
    <x v="6"/>
    <s v="VT: “Vino de la Tierra”"/>
    <s v="Tinto"/>
    <n v="101095.54"/>
    <n v="31786"/>
    <x v="1"/>
    <n v="317.86"/>
  </r>
  <r>
    <x v="1"/>
    <s v="Europa"/>
    <s v="Unión Europea"/>
    <x v="25"/>
    <s v="Unión Europea"/>
    <s v="Unión Europea Alemania"/>
    <x v="22"/>
    <x v="8"/>
    <s v="VT: “Vino de la Tierra”"/>
    <s v="Blanco"/>
    <n v="544.64"/>
    <n v="32"/>
    <x v="1"/>
    <n v="0.32"/>
  </r>
  <r>
    <x v="1"/>
    <s v="Europa"/>
    <s v="Unión Europea"/>
    <x v="25"/>
    <s v="Unión Europea"/>
    <s v="Unión Europea Alemania"/>
    <x v="22"/>
    <x v="8"/>
    <s v="VT: “Vino de la Tierra”"/>
    <s v="Rosado"/>
    <n v="170.2"/>
    <n v="9.9"/>
    <x v="1"/>
    <n v="9.9000000000000005E-2"/>
  </r>
  <r>
    <x v="1"/>
    <s v="Europa"/>
    <s v="Unión Europea"/>
    <x v="25"/>
    <s v="Unión Europea"/>
    <s v="Unión Europea Alemania"/>
    <x v="22"/>
    <x v="8"/>
    <s v="VT: “Vino de la Tierra”"/>
    <s v="Tinto"/>
    <n v="816.96"/>
    <n v="47.699999999999996"/>
    <x v="1"/>
    <n v="0.47699999999999998"/>
  </r>
  <r>
    <x v="1"/>
    <s v="Europa"/>
    <s v="Unión Europea"/>
    <x v="25"/>
    <s v="Unión Europea"/>
    <s v="Unión Europea Alemania"/>
    <x v="12"/>
    <x v="8"/>
    <s v="VT: “Vino de la Tierra”"/>
    <s v="Blanco"/>
    <n v="4387.5"/>
    <n v="450"/>
    <x v="1"/>
    <n v="4.5"/>
  </r>
  <r>
    <x v="1"/>
    <s v="Europa"/>
    <s v="Unión Europea"/>
    <x v="25"/>
    <s v="Unión Europea"/>
    <s v="Unión Europea Alemania"/>
    <x v="12"/>
    <x v="8"/>
    <s v="VT: “Vino de la Tierra”"/>
    <s v="Rosado"/>
    <n v="7995"/>
    <n v="819.99999999999989"/>
    <x v="1"/>
    <n v="8.1999999999999993"/>
  </r>
  <r>
    <x v="1"/>
    <s v="Europa"/>
    <s v="Unión Europea"/>
    <x v="25"/>
    <s v="Unión Europea"/>
    <s v="Unión Europea Alemania"/>
    <x v="12"/>
    <x v="8"/>
    <s v="VT: “Vino de la Tierra”"/>
    <s v="Tinto"/>
    <n v="3997.5"/>
    <n v="409.99999999999994"/>
    <x v="1"/>
    <n v="4.0999999999999996"/>
  </r>
  <r>
    <x v="1"/>
    <s v="Europa"/>
    <s v="Unión Europea"/>
    <x v="25"/>
    <s v="Unión Europea"/>
    <s v="Unión Europea Alemania"/>
    <x v="8"/>
    <x v="8"/>
    <s v="VT: “Vino de la Tierra”"/>
    <s v="Rosado"/>
    <n v="47970.45"/>
    <n v="5445"/>
    <x v="1"/>
    <n v="54.45"/>
  </r>
  <r>
    <x v="1"/>
    <s v="Europa"/>
    <s v="Unión Europea"/>
    <x v="25"/>
    <s v="Unión Europea"/>
    <s v="Unión Europea Alemania"/>
    <x v="8"/>
    <x v="8"/>
    <s v="VT: “Vino de la Tierra”"/>
    <s v="Tinto"/>
    <n v="911438.55"/>
    <n v="103455"/>
    <x v="1"/>
    <n v="1034.55"/>
  </r>
  <r>
    <x v="1"/>
    <s v="Europa"/>
    <s v="Unión Europea"/>
    <x v="25"/>
    <s v="Unión Europea"/>
    <s v="Unión Europea Alemania"/>
    <x v="20"/>
    <x v="5"/>
    <s v="VT: “Vino de la Tierra”"/>
    <s v="Blanco"/>
    <n v="329.06"/>
    <n v="40"/>
    <x v="1"/>
    <n v="0.4"/>
  </r>
  <r>
    <x v="1"/>
    <s v="Europa"/>
    <s v="Unión Europea"/>
    <x v="25"/>
    <s v="Unión Europea"/>
    <s v="Unión Europea Alemania"/>
    <x v="9"/>
    <x v="8"/>
    <s v="VT: “Vino de la Tierra”"/>
    <s v="Blanco"/>
    <n v="981586.76"/>
    <n v="116578"/>
    <x v="1"/>
    <n v="1165.78"/>
  </r>
  <r>
    <x v="1"/>
    <s v="Europa"/>
    <s v="Unión Europea"/>
    <x v="25"/>
    <s v="Unión Europea"/>
    <s v="Unión Europea Alemania"/>
    <x v="9"/>
    <x v="8"/>
    <s v="VT: “Vino de la Tierra”"/>
    <s v="Rosado"/>
    <n v="546525.36"/>
    <n v="64908.000000000007"/>
    <x v="1"/>
    <n v="649.08000000000004"/>
  </r>
  <r>
    <x v="1"/>
    <s v="Europa"/>
    <s v="Unión Europea"/>
    <x v="25"/>
    <s v="Unión Europea"/>
    <s v="Unión Europea Alemania"/>
    <x v="9"/>
    <x v="8"/>
    <s v="VT: “Vino de la Tierra”"/>
    <s v="Tinto"/>
    <n v="859917.76"/>
    <n v="102128"/>
    <x v="1"/>
    <n v="1021.28"/>
  </r>
  <r>
    <x v="1"/>
    <s v="Europa"/>
    <s v="Unión Europea"/>
    <x v="25"/>
    <s v="Unión Europea"/>
    <s v="Unión Europea Alemania"/>
    <x v="3"/>
    <x v="3"/>
    <s v="VT: “Vino de la Tierra”"/>
    <s v="Blanco"/>
    <n v="340.8"/>
    <n v="32"/>
    <x v="1"/>
    <n v="0.32"/>
  </r>
  <r>
    <x v="1"/>
    <s v="Europa"/>
    <s v="Unión Europea"/>
    <x v="25"/>
    <s v="Unión Europea"/>
    <s v="Unión Europea Alemania"/>
    <x v="3"/>
    <x v="3"/>
    <s v="VT: “Vino de la Tierra”"/>
    <s v="Rosado"/>
    <n v="436.05"/>
    <n v="4050"/>
    <x v="1"/>
    <n v="40.5"/>
  </r>
  <r>
    <x v="1"/>
    <s v="Europa"/>
    <s v="Unión Europea"/>
    <x v="25"/>
    <s v="Unión Europea"/>
    <s v="Unión Europea Alemania"/>
    <x v="3"/>
    <x v="3"/>
    <s v="VT: “Vino de la Tierra”"/>
    <s v="Tinto"/>
    <n v="94075"/>
    <n v="10913"/>
    <x v="1"/>
    <n v="109.13"/>
  </r>
  <r>
    <x v="1"/>
    <s v="Europa"/>
    <s v="Unión Europea"/>
    <x v="25"/>
    <s v="Unión Europea"/>
    <s v="Unión Europea Alemania"/>
    <x v="4"/>
    <x v="4"/>
    <s v="VT: “Vino de la Tierra”"/>
    <s v="Tinto"/>
    <n v="20602"/>
    <n v="2533.5"/>
    <x v="1"/>
    <n v="25.335000000000001"/>
  </r>
  <r>
    <x v="1"/>
    <s v="Europa"/>
    <s v="Unión Europea"/>
    <x v="25"/>
    <s v="Unión Europea"/>
    <s v="Unión Europea Alemania"/>
    <x v="11"/>
    <x v="7"/>
    <s v="VT: “Vino de la Tierra”"/>
    <s v="Blanco"/>
    <n v="1125"/>
    <n v="450"/>
    <x v="1"/>
    <n v="4.5"/>
  </r>
  <r>
    <x v="1"/>
    <s v="Europa"/>
    <s v="Unión Europea"/>
    <x v="25"/>
    <s v="Unión Europea"/>
    <s v="Unión Europea Alemania"/>
    <x v="11"/>
    <x v="7"/>
    <s v="VT: “Vino de la Tierra”"/>
    <s v="Tinto"/>
    <n v="3250"/>
    <n v="1300"/>
    <x v="1"/>
    <n v="13"/>
  </r>
  <r>
    <x v="1"/>
    <s v="Europa"/>
    <s v="Unión Europea"/>
    <x v="25"/>
    <s v="Unión Europea"/>
    <s v="Unión Europea Alemania"/>
    <x v="23"/>
    <x v="7"/>
    <s v="VT: “Vino de la Tierra”"/>
    <s v="Blanco"/>
    <n v="3118.8"/>
    <n v="931"/>
    <x v="1"/>
    <n v="9.31"/>
  </r>
  <r>
    <x v="1"/>
    <s v="Europa"/>
    <s v="Unión Europea"/>
    <x v="25"/>
    <s v="Unión Europea"/>
    <s v="Unión Europea Alemania"/>
    <x v="23"/>
    <x v="7"/>
    <s v="VT: “Vino de la Tierra”"/>
    <s v="Tinto"/>
    <n v="2400"/>
    <n v="900"/>
    <x v="1"/>
    <n v="9"/>
  </r>
  <r>
    <x v="1"/>
    <s v="Europa"/>
    <s v="Unión Europea"/>
    <x v="25"/>
    <s v="Unión Europea"/>
    <s v="Unión Europea Alemania"/>
    <x v="17"/>
    <x v="9"/>
    <s v="VT: “Vino de la Tierra”"/>
    <s v="Blanco"/>
    <n v="166.4"/>
    <n v="32"/>
    <x v="1"/>
    <n v="0.32"/>
  </r>
  <r>
    <x v="1"/>
    <s v="Europa"/>
    <s v="Unión Europea"/>
    <x v="26"/>
    <s v="Unión Europea"/>
    <s v="Unión Europea Grecia"/>
    <x v="1"/>
    <x v="1"/>
    <s v="VT: “Vino de la Tierra”"/>
    <s v="Blanco"/>
    <n v="15973.060000000001"/>
    <n v="8643"/>
    <x v="1"/>
    <n v="86.43"/>
  </r>
  <r>
    <x v="1"/>
    <s v="Europa"/>
    <s v="Unión Europea"/>
    <x v="26"/>
    <s v="Unión Europea"/>
    <s v="Unión Europea Grecia"/>
    <x v="1"/>
    <x v="1"/>
    <s v="VT: “Vino de la Tierra”"/>
    <s v="Rosado"/>
    <n v="2218.59"/>
    <n v="997.00000000000011"/>
    <x v="1"/>
    <n v="9.9700000000000006"/>
  </r>
  <r>
    <x v="1"/>
    <s v="Europa"/>
    <s v="Unión Europea"/>
    <x v="26"/>
    <s v="Unión Europea"/>
    <s v="Unión Europea Grecia"/>
    <x v="1"/>
    <x v="1"/>
    <s v="VT: “Vino de la Tierra”"/>
    <s v="Tinto"/>
    <n v="6488.3499999999995"/>
    <n v="2866"/>
    <x v="1"/>
    <n v="28.66"/>
  </r>
  <r>
    <x v="1"/>
    <s v="Europa"/>
    <s v="Unión Europea"/>
    <x v="26"/>
    <s v="Unión Europea"/>
    <s v="Unión Europea Grecia"/>
    <x v="2"/>
    <x v="2"/>
    <s v="VT: “Vino de la Tierra”"/>
    <s v="Blanco"/>
    <n v="3536.4"/>
    <n v="2250"/>
    <x v="1"/>
    <n v="22.5"/>
  </r>
  <r>
    <x v="1"/>
    <s v="Europa"/>
    <s v="Unión Europea"/>
    <x v="26"/>
    <s v="Unión Europea"/>
    <s v="Unión Europea Grecia"/>
    <x v="11"/>
    <x v="7"/>
    <s v="VT: “Vino de la Tierra”"/>
    <s v="Blanco"/>
    <n v="750"/>
    <n v="300"/>
    <x v="1"/>
    <n v="3"/>
  </r>
  <r>
    <x v="1"/>
    <s v="Europa"/>
    <s v="Unión Europea"/>
    <x v="26"/>
    <s v="Unión Europea"/>
    <s v="Unión Europea Grecia"/>
    <x v="11"/>
    <x v="7"/>
    <s v="VT: “Vino de la Tierra”"/>
    <s v="Tinto"/>
    <n v="750"/>
    <n v="300"/>
    <x v="1"/>
    <n v="3"/>
  </r>
  <r>
    <x v="1"/>
    <s v="Europa"/>
    <s v="Unión Europea"/>
    <x v="27"/>
    <s v="Unión Europea"/>
    <s v="Unión Europea Hungria"/>
    <x v="0"/>
    <x v="0"/>
    <s v="VT: “Vino de la Tierra”"/>
    <s v="Rosado"/>
    <n v="562.33000000000004"/>
    <n v="68"/>
    <x v="1"/>
    <n v="0.68"/>
  </r>
  <r>
    <x v="1"/>
    <s v="Europa"/>
    <s v="Unión Europea"/>
    <x v="27"/>
    <s v="Unión Europea"/>
    <s v="Unión Europea Hungria"/>
    <x v="1"/>
    <x v="1"/>
    <s v="VT: “Vino de la Tierra”"/>
    <s v="Tinto"/>
    <n v="1170.45"/>
    <n v="349"/>
    <x v="1"/>
    <n v="3.49"/>
  </r>
  <r>
    <x v="1"/>
    <s v="Europa"/>
    <s v="Unión Europea"/>
    <x v="27"/>
    <s v="Unión Europea"/>
    <s v="Unión Europea Hungria"/>
    <x v="2"/>
    <x v="2"/>
    <s v="VT: “Vino de la Tierra”"/>
    <s v="Aguja blanco"/>
    <n v="702"/>
    <n v="270"/>
    <x v="1"/>
    <n v="2.7"/>
  </r>
  <r>
    <x v="1"/>
    <s v="Europa"/>
    <s v="Unión Europea"/>
    <x v="27"/>
    <s v="Unión Europea"/>
    <s v="Unión Europea Hungria"/>
    <x v="2"/>
    <x v="2"/>
    <s v="VT: “Vino de la Tierra”"/>
    <s v="Blanco"/>
    <n v="4562.6000000000004"/>
    <n v="1367.5"/>
    <x v="1"/>
    <n v="13.675000000000001"/>
  </r>
  <r>
    <x v="1"/>
    <s v="Europa"/>
    <s v="Unión Europea"/>
    <x v="27"/>
    <s v="Unión Europea"/>
    <s v="Unión Europea Hungria"/>
    <x v="2"/>
    <x v="2"/>
    <s v="VT: “Vino de la Tierra”"/>
    <s v="Rosado"/>
    <n v="576"/>
    <n v="180"/>
    <x v="1"/>
    <n v="1.8"/>
  </r>
  <r>
    <x v="1"/>
    <s v="Europa"/>
    <s v="Unión Europea"/>
    <x v="27"/>
    <s v="Unión Europea"/>
    <s v="Unión Europea Hungria"/>
    <x v="2"/>
    <x v="2"/>
    <s v="VT: “Vino de la Tierra”"/>
    <s v="Tinto"/>
    <n v="4697"/>
    <n v="1385"/>
    <x v="1"/>
    <n v="13.85"/>
  </r>
  <r>
    <x v="1"/>
    <s v="Europa"/>
    <s v="Unión Europea"/>
    <x v="27"/>
    <s v="Unión Europea"/>
    <s v="Unión Europea Hungria"/>
    <x v="6"/>
    <x v="6"/>
    <s v="VT: “Vino de la Tierra”"/>
    <s v="Tinto"/>
    <n v="1390"/>
    <n v="200"/>
    <x v="1"/>
    <n v="2"/>
  </r>
  <r>
    <x v="1"/>
    <s v="Europa"/>
    <s v="Unión Europea"/>
    <x v="27"/>
    <s v="Unión Europea"/>
    <s v="Unión Europea Hungria"/>
    <x v="3"/>
    <x v="3"/>
    <s v="VT: “Vino de la Tierra”"/>
    <s v="Tinto"/>
    <n v="5755.63"/>
    <n v="662"/>
    <x v="1"/>
    <n v="6.62"/>
  </r>
  <r>
    <x v="1"/>
    <s v="Europa"/>
    <s v="Unión Europea"/>
    <x v="28"/>
    <s v="Unión Europea"/>
    <s v="Unión Europea Irlanda"/>
    <x v="0"/>
    <x v="0"/>
    <s v="VT: “Vino de la Tierra”"/>
    <s v="Rosado"/>
    <n v="749.76824863947445"/>
    <n v="90"/>
    <x v="1"/>
    <n v="0.9"/>
  </r>
  <r>
    <x v="1"/>
    <s v="Europa"/>
    <s v="Unión Europea"/>
    <x v="28"/>
    <s v="Unión Europea"/>
    <s v="Unión Europea Irlanda"/>
    <x v="0"/>
    <x v="0"/>
    <s v="VT: “Vino de la Tierra”"/>
    <s v="Tinto"/>
    <n v="12004"/>
    <n v="7500"/>
    <x v="1"/>
    <n v="75"/>
  </r>
  <r>
    <x v="1"/>
    <s v="Europa"/>
    <s v="Unión Europea"/>
    <x v="28"/>
    <s v="Unión Europea"/>
    <s v="Unión Europea Irlanda"/>
    <x v="14"/>
    <x v="9"/>
    <s v="VT: “Vino de la Tierra”"/>
    <s v="Blanco"/>
    <n v="4992"/>
    <n v="960"/>
    <x v="1"/>
    <n v="9.6"/>
  </r>
  <r>
    <x v="1"/>
    <s v="Europa"/>
    <s v="Unión Europea"/>
    <x v="28"/>
    <s v="Unión Europea"/>
    <s v="Unión Europea Irlanda"/>
    <x v="5"/>
    <x v="5"/>
    <s v="VT: “Vino de la Tierra”"/>
    <s v="Blanco"/>
    <n v="7245"/>
    <n v="1237.5"/>
    <x v="1"/>
    <n v="12.375"/>
  </r>
  <r>
    <x v="1"/>
    <s v="Europa"/>
    <s v="Unión Europea"/>
    <x v="28"/>
    <s v="Unión Europea"/>
    <s v="Unión Europea Irlanda"/>
    <x v="1"/>
    <x v="1"/>
    <s v="VT: “Vino de la Tierra”"/>
    <s v="Blanco"/>
    <n v="212720.12999999995"/>
    <n v="120423"/>
    <x v="1"/>
    <n v="1204.23"/>
  </r>
  <r>
    <x v="1"/>
    <s v="Europa"/>
    <s v="Unión Europea"/>
    <x v="28"/>
    <s v="Unión Europea"/>
    <s v="Unión Europea Irlanda"/>
    <x v="1"/>
    <x v="1"/>
    <s v="VT: “Vino de la Tierra”"/>
    <s v="Espumoso blanco"/>
    <n v="646.07000000000005"/>
    <n v="162"/>
    <x v="1"/>
    <n v="1.62"/>
  </r>
  <r>
    <x v="1"/>
    <s v="Europa"/>
    <s v="Unión Europea"/>
    <x v="28"/>
    <s v="Unión Europea"/>
    <s v="Unión Europea Irlanda"/>
    <x v="1"/>
    <x v="1"/>
    <s v="VT: “Vino de la Tierra”"/>
    <s v="Rosado"/>
    <n v="6006.3399999999992"/>
    <n v="3341"/>
    <x v="1"/>
    <n v="33.409999999999997"/>
  </r>
  <r>
    <x v="1"/>
    <s v="Europa"/>
    <s v="Unión Europea"/>
    <x v="28"/>
    <s v="Unión Europea"/>
    <s v="Unión Europea Irlanda"/>
    <x v="1"/>
    <x v="1"/>
    <s v="VT: “Vino de la Tierra”"/>
    <s v="Tinto"/>
    <n v="225781.67999999996"/>
    <n v="98373"/>
    <x v="1"/>
    <n v="983.73"/>
  </r>
  <r>
    <x v="1"/>
    <s v="Europa"/>
    <s v="Unión Europea"/>
    <x v="28"/>
    <s v="Unión Europea"/>
    <s v="Unión Europea Irlanda"/>
    <x v="2"/>
    <x v="2"/>
    <s v="VT: “Vino de la Tierra”"/>
    <s v="Blanco"/>
    <n v="69417.17"/>
    <n v="82960"/>
    <x v="1"/>
    <n v="829.6"/>
  </r>
  <r>
    <x v="1"/>
    <s v="Europa"/>
    <s v="Unión Europea"/>
    <x v="28"/>
    <s v="Unión Europea"/>
    <s v="Unión Europea Irlanda"/>
    <x v="2"/>
    <x v="2"/>
    <s v="VT: “Vino de la Tierra”"/>
    <s v="Rosado"/>
    <n v="5400"/>
    <n v="11300"/>
    <x v="1"/>
    <n v="113"/>
  </r>
  <r>
    <x v="1"/>
    <s v="Europa"/>
    <s v="Unión Europea"/>
    <x v="28"/>
    <s v="Unión Europea"/>
    <s v="Unión Europea Irlanda"/>
    <x v="2"/>
    <x v="2"/>
    <s v="VT: “Vino de la Tierra”"/>
    <s v="Tinto"/>
    <n v="55144.5"/>
    <n v="67639"/>
    <x v="1"/>
    <n v="676.39"/>
  </r>
  <r>
    <x v="1"/>
    <s v="Europa"/>
    <s v="Unión Europea"/>
    <x v="28"/>
    <s v="Unión Europea"/>
    <s v="Unión Europea Irlanda"/>
    <x v="8"/>
    <x v="8"/>
    <s v="VT: “Vino de la Tierra”"/>
    <s v="Tinto"/>
    <n v="1762"/>
    <n v="200"/>
    <x v="1"/>
    <n v="2"/>
  </r>
  <r>
    <x v="1"/>
    <s v="Europa"/>
    <s v="Unión Europea"/>
    <x v="28"/>
    <s v="Unión Europea"/>
    <s v="Unión Europea Irlanda"/>
    <x v="9"/>
    <x v="8"/>
    <s v="VT: “Vino de la Tierra”"/>
    <s v="Blanco"/>
    <n v="1060.92"/>
    <n v="126"/>
    <x v="1"/>
    <n v="1.26"/>
  </r>
  <r>
    <x v="1"/>
    <s v="Europa"/>
    <s v="Unión Europea"/>
    <x v="28"/>
    <s v="Unión Europea"/>
    <s v="Unión Europea Irlanda"/>
    <x v="9"/>
    <x v="8"/>
    <s v="VT: “Vino de la Tierra”"/>
    <s v="Rosado"/>
    <n v="1136.7"/>
    <n v="135"/>
    <x v="1"/>
    <n v="1.35"/>
  </r>
  <r>
    <x v="1"/>
    <s v="Europa"/>
    <s v="Unión Europea"/>
    <x v="28"/>
    <s v="Unión Europea"/>
    <s v="Unión Europea Irlanda"/>
    <x v="9"/>
    <x v="8"/>
    <s v="VT: “Vino de la Tierra”"/>
    <s v="Tinto"/>
    <n v="1397.72"/>
    <n v="166"/>
    <x v="1"/>
    <n v="1.66"/>
  </r>
  <r>
    <x v="1"/>
    <s v="Europa"/>
    <s v="Unión Europea"/>
    <x v="28"/>
    <s v="Unión Europea"/>
    <s v="Unión Europea Irlanda"/>
    <x v="4"/>
    <x v="4"/>
    <s v="VT: “Vino de la Tierra”"/>
    <s v="Tinto"/>
    <n v="683.1"/>
    <n v="67"/>
    <x v="1"/>
    <n v="0.67"/>
  </r>
  <r>
    <x v="1"/>
    <s v="Europa"/>
    <s v="Unión Europea"/>
    <x v="28"/>
    <s v="Unión Europea"/>
    <s v="Unión Europea Irlanda"/>
    <x v="11"/>
    <x v="7"/>
    <s v="VT: “Vino de la Tierra”"/>
    <s v="Tinto"/>
    <n v="1250"/>
    <n v="500"/>
    <x v="1"/>
    <n v="5"/>
  </r>
  <r>
    <x v="1"/>
    <s v="Europa"/>
    <s v="Unión Europea"/>
    <x v="29"/>
    <s v="Unión Europea"/>
    <s v="Unión Europea Italia"/>
    <x v="5"/>
    <x v="5"/>
    <s v="VT: “Vino de la Tierra”"/>
    <s v="Blanco"/>
    <n v="21569.79"/>
    <n v="2428.5"/>
    <x v="1"/>
    <n v="24.285"/>
  </r>
  <r>
    <x v="1"/>
    <s v="Europa"/>
    <s v="Unión Europea"/>
    <x v="29"/>
    <s v="Unión Europea"/>
    <s v="Unión Europea Italia"/>
    <x v="5"/>
    <x v="5"/>
    <s v="VT: “Vino de la Tierra”"/>
    <s v="Tinto"/>
    <n v="1987.99"/>
    <n v="272"/>
    <x v="1"/>
    <n v="2.72"/>
  </r>
  <r>
    <x v="1"/>
    <s v="Europa"/>
    <s v="Unión Europea"/>
    <x v="29"/>
    <s v="Unión Europea"/>
    <s v="Unión Europea Italia"/>
    <x v="1"/>
    <x v="1"/>
    <s v="VT: “Vino de la Tierra”"/>
    <s v="Blanco"/>
    <n v="76371.150000000009"/>
    <n v="42774"/>
    <x v="1"/>
    <n v="427.74"/>
  </r>
  <r>
    <x v="1"/>
    <s v="Europa"/>
    <s v="Unión Europea"/>
    <x v="29"/>
    <s v="Unión Europea"/>
    <s v="Unión Europea Italia"/>
    <x v="1"/>
    <x v="1"/>
    <s v="VT: “Vino de la Tierra”"/>
    <s v="Rosado"/>
    <n v="20284.629999999997"/>
    <n v="18441"/>
    <x v="1"/>
    <n v="184.41"/>
  </r>
  <r>
    <x v="1"/>
    <s v="Europa"/>
    <s v="Unión Europea"/>
    <x v="29"/>
    <s v="Unión Europea"/>
    <s v="Unión Europea Italia"/>
    <x v="1"/>
    <x v="1"/>
    <s v="VT: “Vino de la Tierra”"/>
    <s v="Tinto"/>
    <n v="139554.20000000004"/>
    <n v="190642"/>
    <x v="1"/>
    <n v="1906.42"/>
  </r>
  <r>
    <x v="1"/>
    <s v="Europa"/>
    <s v="Unión Europea"/>
    <x v="29"/>
    <s v="Unión Europea"/>
    <s v="Unión Europea Italia"/>
    <x v="2"/>
    <x v="2"/>
    <s v="VT: “Vino de la Tierra”"/>
    <s v="Blanco"/>
    <n v="60667.41"/>
    <n v="68480"/>
    <x v="1"/>
    <n v="684.8"/>
  </r>
  <r>
    <x v="1"/>
    <s v="Europa"/>
    <s v="Unión Europea"/>
    <x v="29"/>
    <s v="Unión Europea"/>
    <s v="Unión Europea Italia"/>
    <x v="2"/>
    <x v="2"/>
    <s v="VT: “Vino de la Tierra”"/>
    <s v="Tinto"/>
    <n v="13000.939999999999"/>
    <n v="15710"/>
    <x v="1"/>
    <n v="157.1"/>
  </r>
  <r>
    <x v="1"/>
    <s v="Europa"/>
    <s v="Unión Europea"/>
    <x v="29"/>
    <s v="Unión Europea"/>
    <s v="Unión Europea Italia"/>
    <x v="6"/>
    <x v="6"/>
    <s v="VT: “Vino de la Tierra”"/>
    <s v="Blanco"/>
    <n v="128.79"/>
    <n v="27"/>
    <x v="1"/>
    <n v="0.27"/>
  </r>
  <r>
    <x v="1"/>
    <s v="Europa"/>
    <s v="Unión Europea"/>
    <x v="29"/>
    <s v="Unión Europea"/>
    <s v="Unión Europea Italia"/>
    <x v="6"/>
    <x v="6"/>
    <s v="VT: “Vino de la Tierra”"/>
    <s v="Rosado"/>
    <n v="65.75"/>
    <n v="14.000000000000002"/>
    <x v="1"/>
    <n v="0.14000000000000001"/>
  </r>
  <r>
    <x v="1"/>
    <s v="Europa"/>
    <s v="Unión Europea"/>
    <x v="29"/>
    <s v="Unión Europea"/>
    <s v="Unión Europea Italia"/>
    <x v="6"/>
    <x v="6"/>
    <s v="VT: “Vino de la Tierra”"/>
    <s v="Tinto"/>
    <n v="598.5"/>
    <n v="90"/>
    <x v="1"/>
    <n v="0.9"/>
  </r>
  <r>
    <x v="1"/>
    <s v="Europa"/>
    <s v="Unión Europea"/>
    <x v="29"/>
    <s v="Unión Europea"/>
    <s v="Unión Europea Italia"/>
    <x v="12"/>
    <x v="8"/>
    <s v="VT: “Vino de la Tierra”"/>
    <s v="Blanco"/>
    <n v="926.25"/>
    <n v="95"/>
    <x v="1"/>
    <n v="0.95"/>
  </r>
  <r>
    <x v="1"/>
    <s v="Europa"/>
    <s v="Unión Europea"/>
    <x v="29"/>
    <s v="Unión Europea"/>
    <s v="Unión Europea Italia"/>
    <x v="12"/>
    <x v="8"/>
    <s v="VT: “Vino de la Tierra”"/>
    <s v="Rosado"/>
    <n v="1218.75"/>
    <n v="125"/>
    <x v="1"/>
    <n v="1.25"/>
  </r>
  <r>
    <x v="1"/>
    <s v="Europa"/>
    <s v="Unión Europea"/>
    <x v="29"/>
    <s v="Unión Europea"/>
    <s v="Unión Europea Italia"/>
    <x v="12"/>
    <x v="8"/>
    <s v="VT: “Vino de la Tierra”"/>
    <s v="Tinto"/>
    <n v="780"/>
    <n v="80"/>
    <x v="1"/>
    <n v="0.8"/>
  </r>
  <r>
    <x v="1"/>
    <s v="Europa"/>
    <s v="Unión Europea"/>
    <x v="29"/>
    <s v="Unión Europea"/>
    <s v="Unión Europea Italia"/>
    <x v="8"/>
    <x v="8"/>
    <s v="VT: “Vino de la Tierra”"/>
    <s v="Rosado"/>
    <n v="1013.15"/>
    <n v="114.99999999999999"/>
    <x v="1"/>
    <n v="1.1499999999999999"/>
  </r>
  <r>
    <x v="1"/>
    <s v="Europa"/>
    <s v="Unión Europea"/>
    <x v="29"/>
    <s v="Unión Europea"/>
    <s v="Unión Europea Italia"/>
    <x v="8"/>
    <x v="8"/>
    <s v="VT: “Vino de la Tierra”"/>
    <s v="Tinto"/>
    <n v="19249.849999999999"/>
    <n v="2185"/>
    <x v="1"/>
    <n v="21.85"/>
  </r>
  <r>
    <x v="1"/>
    <s v="Europa"/>
    <s v="Unión Europea"/>
    <x v="29"/>
    <s v="Unión Europea"/>
    <s v="Unión Europea Italia"/>
    <x v="24"/>
    <x v="5"/>
    <s v="VT: “Vino de la Tierra”"/>
    <s v="Blanco"/>
    <n v="337"/>
    <n v="135"/>
    <x v="1"/>
    <n v="1.35"/>
  </r>
  <r>
    <x v="1"/>
    <s v="Europa"/>
    <s v="Unión Europea"/>
    <x v="29"/>
    <s v="Unión Europea"/>
    <s v="Unión Europea Italia"/>
    <x v="9"/>
    <x v="8"/>
    <s v="VT: “Vino de la Tierra”"/>
    <s v="Blanco"/>
    <n v="5346.7"/>
    <n v="635"/>
    <x v="1"/>
    <n v="6.35"/>
  </r>
  <r>
    <x v="1"/>
    <s v="Europa"/>
    <s v="Unión Europea"/>
    <x v="29"/>
    <s v="Unión Europea"/>
    <s v="Unión Europea Italia"/>
    <x v="9"/>
    <x v="8"/>
    <s v="VT: “Vino de la Tierra”"/>
    <s v="Tinto"/>
    <n v="42.1"/>
    <n v="5"/>
    <x v="1"/>
    <n v="0.05"/>
  </r>
  <r>
    <x v="1"/>
    <s v="Europa"/>
    <s v="Unión Europea"/>
    <x v="29"/>
    <s v="Unión Europea"/>
    <s v="Unión Europea Italia"/>
    <x v="3"/>
    <x v="3"/>
    <s v="VT: “Vino de la Tierra”"/>
    <s v="Blanco"/>
    <n v="2732"/>
    <n v="261"/>
    <x v="1"/>
    <n v="2.61"/>
  </r>
  <r>
    <x v="1"/>
    <s v="Europa"/>
    <s v="Unión Europea"/>
    <x v="29"/>
    <s v="Unión Europea"/>
    <s v="Unión Europea Italia"/>
    <x v="3"/>
    <x v="3"/>
    <s v="VT: “Vino de la Tierra”"/>
    <s v="Rosado"/>
    <n v="3299"/>
    <n v="292"/>
    <x v="1"/>
    <n v="2.92"/>
  </r>
  <r>
    <x v="1"/>
    <s v="Europa"/>
    <s v="Unión Europea"/>
    <x v="29"/>
    <s v="Unión Europea"/>
    <s v="Unión Europea Italia"/>
    <x v="3"/>
    <x v="3"/>
    <s v="VT: “Vino de la Tierra”"/>
    <s v="Tinto"/>
    <n v="21484"/>
    <n v="1705"/>
    <x v="1"/>
    <n v="17.05"/>
  </r>
  <r>
    <x v="1"/>
    <s v="Europa"/>
    <s v="Unión Europea"/>
    <x v="29"/>
    <s v="Unión Europea"/>
    <s v="Unión Europea Italia"/>
    <x v="11"/>
    <x v="7"/>
    <s v="VT: “Vino de la Tierra”"/>
    <s v="Blanco"/>
    <n v="1125"/>
    <n v="450"/>
    <x v="1"/>
    <n v="4.5"/>
  </r>
  <r>
    <x v="1"/>
    <s v="Europa"/>
    <s v="Unión Europea"/>
    <x v="29"/>
    <s v="Unión Europea"/>
    <s v="Unión Europea Italia"/>
    <x v="11"/>
    <x v="7"/>
    <s v="VT: “Vino de la Tierra”"/>
    <s v="Tinto"/>
    <n v="500"/>
    <n v="200"/>
    <x v="1"/>
    <n v="2"/>
  </r>
  <r>
    <x v="1"/>
    <s v="Europa"/>
    <s v="Unión Europea"/>
    <x v="30"/>
    <s v="Unión Europea"/>
    <s v="Unión Europea Letonia"/>
    <x v="5"/>
    <x v="5"/>
    <s v="VT: “Vino de la Tierra”"/>
    <s v="Tinto"/>
    <n v="21081.25"/>
    <n v="1645.5"/>
    <x v="1"/>
    <n v="16.454999999999998"/>
  </r>
  <r>
    <x v="1"/>
    <s v="Europa"/>
    <s v="Unión Europea"/>
    <x v="30"/>
    <s v="Unión Europea"/>
    <s v="Unión Europea Letonia"/>
    <x v="1"/>
    <x v="1"/>
    <s v="VT: “Vino de la Tierra”"/>
    <s v="Blanco"/>
    <n v="84473.41"/>
    <n v="16771"/>
    <x v="1"/>
    <n v="167.71"/>
  </r>
  <r>
    <x v="1"/>
    <s v="Europa"/>
    <s v="Unión Europea"/>
    <x v="30"/>
    <s v="Unión Europea"/>
    <s v="Unión Europea Letonia"/>
    <x v="1"/>
    <x v="1"/>
    <s v="VT: “Vino de la Tierra”"/>
    <s v="Espumoso blanco"/>
    <n v="197.51"/>
    <n v="42"/>
    <x v="1"/>
    <n v="0.42"/>
  </r>
  <r>
    <x v="1"/>
    <s v="Europa"/>
    <s v="Unión Europea"/>
    <x v="30"/>
    <s v="Unión Europea"/>
    <s v="Unión Europea Letonia"/>
    <x v="1"/>
    <x v="1"/>
    <s v="VT: “Vino de la Tierra”"/>
    <s v="Espumoso tinto/rosado"/>
    <n v="166.13"/>
    <n v="17"/>
    <x v="1"/>
    <n v="0.17"/>
  </r>
  <r>
    <x v="1"/>
    <s v="Europa"/>
    <s v="Unión Europea"/>
    <x v="30"/>
    <s v="Unión Europea"/>
    <s v="Unión Europea Letonia"/>
    <x v="1"/>
    <x v="1"/>
    <s v="VT: “Vino de la Tierra”"/>
    <s v="Rosado"/>
    <n v="27780.86"/>
    <n v="3969"/>
    <x v="1"/>
    <n v="39.69"/>
  </r>
  <r>
    <x v="1"/>
    <s v="Europa"/>
    <s v="Unión Europea"/>
    <x v="30"/>
    <s v="Unión Europea"/>
    <s v="Unión Europea Letonia"/>
    <x v="1"/>
    <x v="1"/>
    <s v="VT: “Vino de la Tierra”"/>
    <s v="Tinto"/>
    <n v="78993.010000000009"/>
    <n v="27718"/>
    <x v="1"/>
    <n v="277.18"/>
  </r>
  <r>
    <x v="1"/>
    <s v="Europa"/>
    <s v="Unión Europea"/>
    <x v="30"/>
    <s v="Unión Europea"/>
    <s v="Unión Europea Letonia"/>
    <x v="2"/>
    <x v="2"/>
    <s v="VT: “Vino de la Tierra”"/>
    <s v="Aguja blanco"/>
    <n v="132"/>
    <n v="45"/>
    <x v="1"/>
    <n v="0.45"/>
  </r>
  <r>
    <x v="1"/>
    <s v="Europa"/>
    <s v="Unión Europea"/>
    <x v="30"/>
    <s v="Unión Europea"/>
    <s v="Unión Europea Letonia"/>
    <x v="2"/>
    <x v="2"/>
    <s v="VT: “Vino de la Tierra”"/>
    <s v="Tinto"/>
    <n v="14207.05"/>
    <n v="28910"/>
    <x v="1"/>
    <n v="289.10000000000002"/>
  </r>
  <r>
    <x v="1"/>
    <s v="Europa"/>
    <s v="Unión Europea"/>
    <x v="30"/>
    <s v="Unión Europea"/>
    <s v="Unión Europea Letonia"/>
    <x v="6"/>
    <x v="6"/>
    <s v="VT: “Vino de la Tierra”"/>
    <s v="Blanco"/>
    <n v="1096"/>
    <n v="274"/>
    <x v="1"/>
    <n v="2.74"/>
  </r>
  <r>
    <x v="1"/>
    <s v="Europa"/>
    <s v="Unión Europea"/>
    <x v="30"/>
    <s v="Unión Europea"/>
    <s v="Unión Europea Letonia"/>
    <x v="6"/>
    <x v="6"/>
    <s v="VT: “Vino de la Tierra”"/>
    <s v="Tinto"/>
    <n v="756"/>
    <n v="189"/>
    <x v="1"/>
    <n v="1.89"/>
  </r>
  <r>
    <x v="1"/>
    <s v="Europa"/>
    <s v="Unión Europea"/>
    <x v="30"/>
    <s v="Unión Europea"/>
    <s v="Unión Europea Letonia"/>
    <x v="11"/>
    <x v="7"/>
    <s v="VT: “Vino de la Tierra”"/>
    <s v="Blanco"/>
    <n v="500"/>
    <n v="200"/>
    <x v="1"/>
    <n v="2"/>
  </r>
  <r>
    <x v="1"/>
    <s v="Europa"/>
    <s v="Unión Europea"/>
    <x v="30"/>
    <s v="Unión Europea"/>
    <s v="Unión Europea Letonia"/>
    <x v="11"/>
    <x v="7"/>
    <s v="VT: “Vino de la Tierra”"/>
    <s v="Tinto"/>
    <n v="1500"/>
    <n v="600"/>
    <x v="1"/>
    <n v="6"/>
  </r>
  <r>
    <x v="1"/>
    <s v="Europa"/>
    <s v="Unión Europea"/>
    <x v="31"/>
    <s v="Unión Europea"/>
    <s v="Unión Europea Lituania"/>
    <x v="0"/>
    <x v="0"/>
    <s v="VT: “Vino de la Tierra”"/>
    <s v="Blanco"/>
    <n v="6589.2513811696372"/>
    <n v="171.00000000000003"/>
    <x v="1"/>
    <n v="1.7100000000000002"/>
  </r>
  <r>
    <x v="1"/>
    <s v="Europa"/>
    <s v="Unión Europea"/>
    <x v="31"/>
    <s v="Unión Europea"/>
    <s v="Unión Europea Lituania"/>
    <x v="0"/>
    <x v="0"/>
    <s v="VT: “Vino de la Tierra”"/>
    <s v="Rosado"/>
    <n v="4761.028378860663"/>
    <n v="571.50000000000011"/>
    <x v="1"/>
    <n v="5.7150000000000007"/>
  </r>
  <r>
    <x v="1"/>
    <s v="Europa"/>
    <s v="Unión Europea"/>
    <x v="31"/>
    <s v="Unión Europea"/>
    <s v="Unión Europea Lituania"/>
    <x v="0"/>
    <x v="0"/>
    <s v="VT: “Vino de la Tierra”"/>
    <s v="Tinto"/>
    <n v="5141.370940170943"/>
    <n v="802.5"/>
    <x v="1"/>
    <n v="8.0250000000000004"/>
  </r>
  <r>
    <x v="1"/>
    <s v="Europa"/>
    <s v="Unión Europea"/>
    <x v="31"/>
    <s v="Unión Europea"/>
    <s v="Unión Europea Lituania"/>
    <x v="1"/>
    <x v="1"/>
    <s v="VT: “Vino de la Tierra”"/>
    <s v="Aguja blanco"/>
    <n v="364.57"/>
    <n v="113.99999999999999"/>
    <x v="1"/>
    <n v="1.1399999999999999"/>
  </r>
  <r>
    <x v="1"/>
    <s v="Europa"/>
    <s v="Unión Europea"/>
    <x v="31"/>
    <s v="Unión Europea"/>
    <s v="Unión Europea Lituania"/>
    <x v="1"/>
    <x v="1"/>
    <s v="VT: “Vino de la Tierra”"/>
    <s v="Aguja tinto/rosado"/>
    <n v="32.49"/>
    <n v="10"/>
    <x v="1"/>
    <n v="0.1"/>
  </r>
  <r>
    <x v="1"/>
    <s v="Europa"/>
    <s v="Unión Europea"/>
    <x v="31"/>
    <s v="Unión Europea"/>
    <s v="Unión Europea Lituania"/>
    <x v="1"/>
    <x v="1"/>
    <s v="VT: “Vino de la Tierra”"/>
    <s v="Blanco"/>
    <n v="239091.94999999998"/>
    <n v="62860"/>
    <x v="1"/>
    <n v="628.6"/>
  </r>
  <r>
    <x v="1"/>
    <s v="Europa"/>
    <s v="Unión Europea"/>
    <x v="31"/>
    <s v="Unión Europea"/>
    <s v="Unión Europea Lituania"/>
    <x v="1"/>
    <x v="1"/>
    <s v="VT: “Vino de la Tierra”"/>
    <s v="Espumoso blanco"/>
    <n v="3804.41"/>
    <n v="623"/>
    <x v="1"/>
    <n v="6.23"/>
  </r>
  <r>
    <x v="1"/>
    <s v="Europa"/>
    <s v="Unión Europea"/>
    <x v="31"/>
    <s v="Unión Europea"/>
    <s v="Unión Europea Lituania"/>
    <x v="1"/>
    <x v="1"/>
    <s v="VT: “Vino de la Tierra”"/>
    <s v="Espumoso tinto/rosado"/>
    <n v="610.07000000000005"/>
    <n v="62"/>
    <x v="1"/>
    <n v="0.62"/>
  </r>
  <r>
    <x v="1"/>
    <s v="Europa"/>
    <s v="Unión Europea"/>
    <x v="31"/>
    <s v="Unión Europea"/>
    <s v="Unión Europea Lituania"/>
    <x v="1"/>
    <x v="1"/>
    <s v="VT: “Vino de la Tierra”"/>
    <s v="Rosado"/>
    <n v="7413.61"/>
    <n v="4922"/>
    <x v="1"/>
    <n v="49.22"/>
  </r>
  <r>
    <x v="1"/>
    <s v="Europa"/>
    <s v="Unión Europea"/>
    <x v="31"/>
    <s v="Unión Europea"/>
    <s v="Unión Europea Lituania"/>
    <x v="1"/>
    <x v="1"/>
    <s v="VT: “Vino de la Tierra”"/>
    <s v="Tinto"/>
    <n v="189979.62000000008"/>
    <n v="55686"/>
    <x v="1"/>
    <n v="556.86"/>
  </r>
  <r>
    <x v="1"/>
    <s v="Europa"/>
    <s v="Unión Europea"/>
    <x v="31"/>
    <s v="Unión Europea"/>
    <s v="Unión Europea Lituania"/>
    <x v="2"/>
    <x v="2"/>
    <s v="VT: “Vino de la Tierra”"/>
    <s v="Blanco"/>
    <n v="150"/>
    <n v="300"/>
    <x v="1"/>
    <n v="3"/>
  </r>
  <r>
    <x v="1"/>
    <s v="Europa"/>
    <s v="Unión Europea"/>
    <x v="31"/>
    <s v="Unión Europea"/>
    <s v="Unión Europea Lituania"/>
    <x v="2"/>
    <x v="2"/>
    <s v="VT: “Vino de la Tierra”"/>
    <s v="Rosado"/>
    <n v="9070"/>
    <n v="18900"/>
    <x v="1"/>
    <n v="189"/>
  </r>
  <r>
    <x v="1"/>
    <s v="Europa"/>
    <s v="Unión Europea"/>
    <x v="31"/>
    <s v="Unión Europea"/>
    <s v="Unión Europea Lituania"/>
    <x v="2"/>
    <x v="2"/>
    <s v="VT: “Vino de la Tierra”"/>
    <s v="Tinto"/>
    <n v="216"/>
    <n v="45"/>
    <x v="1"/>
    <n v="0.45"/>
  </r>
  <r>
    <x v="1"/>
    <s v="Europa"/>
    <s v="Unión Europea"/>
    <x v="31"/>
    <s v="Unión Europea"/>
    <s v="Unión Europea Lituania"/>
    <x v="9"/>
    <x v="8"/>
    <s v="VT: “Vino de la Tierra”"/>
    <s v="Blanco"/>
    <n v="4504.7"/>
    <n v="535"/>
    <x v="1"/>
    <n v="5.35"/>
  </r>
  <r>
    <x v="1"/>
    <s v="Europa"/>
    <s v="Unión Europea"/>
    <x v="31"/>
    <s v="Unión Europea"/>
    <s v="Unión Europea Lituania"/>
    <x v="9"/>
    <x v="8"/>
    <s v="VT: “Vino de la Tierra”"/>
    <s v="Rosado"/>
    <n v="1852.4"/>
    <n v="220.00000000000003"/>
    <x v="1"/>
    <n v="2.2000000000000002"/>
  </r>
  <r>
    <x v="1"/>
    <s v="Europa"/>
    <s v="Unión Europea"/>
    <x v="31"/>
    <s v="Unión Europea"/>
    <s v="Unión Europea Lituania"/>
    <x v="9"/>
    <x v="8"/>
    <s v="VT: “Vino de la Tierra”"/>
    <s v="Tinto"/>
    <n v="1136.7"/>
    <n v="135"/>
    <x v="1"/>
    <n v="1.35"/>
  </r>
  <r>
    <x v="1"/>
    <s v="Europa"/>
    <s v="Unión Europea"/>
    <x v="31"/>
    <s v="Unión Europea"/>
    <s v="Unión Europea Lituania"/>
    <x v="3"/>
    <x v="3"/>
    <s v="VT: “Vino de la Tierra”"/>
    <s v="Rosado"/>
    <n v="145.6"/>
    <n v="1350"/>
    <x v="1"/>
    <n v="13.5"/>
  </r>
  <r>
    <x v="1"/>
    <s v="Europa"/>
    <s v="Unión Europea"/>
    <x v="31"/>
    <s v="Unión Europea"/>
    <s v="Unión Europea Lituania"/>
    <x v="3"/>
    <x v="3"/>
    <s v="VT: “Vino de la Tierra”"/>
    <s v="Tinto"/>
    <n v="345.6"/>
    <n v="1450"/>
    <x v="1"/>
    <n v="14.5"/>
  </r>
  <r>
    <x v="1"/>
    <s v="Europa"/>
    <s v="Unión Europea"/>
    <x v="31"/>
    <s v="Unión Europea"/>
    <s v="Unión Europea Lituania"/>
    <x v="11"/>
    <x v="7"/>
    <s v="VT: “Vino de la Tierra”"/>
    <s v="Blanco"/>
    <n v="500"/>
    <n v="200"/>
    <x v="1"/>
    <n v="2"/>
  </r>
  <r>
    <x v="1"/>
    <s v="Europa"/>
    <s v="Unión Europea"/>
    <x v="31"/>
    <s v="Unión Europea"/>
    <s v="Unión Europea Lituania"/>
    <x v="11"/>
    <x v="7"/>
    <s v="VT: “Vino de la Tierra”"/>
    <s v="Tinto"/>
    <n v="1125"/>
    <n v="450"/>
    <x v="1"/>
    <n v="4.5"/>
  </r>
  <r>
    <x v="1"/>
    <s v="Europa"/>
    <s v="Unión Europea"/>
    <x v="32"/>
    <s v="Unión Europea"/>
    <s v="Unión Europea Luxemburgo"/>
    <x v="0"/>
    <x v="0"/>
    <s v="VT: “Vino de la Tierra”"/>
    <s v="Blanco"/>
    <n v="6242.4486768975512"/>
    <n v="162"/>
    <x v="1"/>
    <n v="1.62"/>
  </r>
  <r>
    <x v="1"/>
    <s v="Europa"/>
    <s v="Unión Europea"/>
    <x v="32"/>
    <s v="Unión Europea"/>
    <s v="Unión Europea Luxemburgo"/>
    <x v="0"/>
    <x v="0"/>
    <s v="VT: “Vino de la Tierra”"/>
    <s v="Rosado"/>
    <n v="487.34936161565832"/>
    <n v="58.5"/>
    <x v="1"/>
    <n v="0.58499999999999996"/>
  </r>
  <r>
    <x v="1"/>
    <s v="Europa"/>
    <s v="Unión Europea"/>
    <x v="32"/>
    <s v="Unión Europea"/>
    <s v="Unión Europea Luxemburgo"/>
    <x v="0"/>
    <x v="0"/>
    <s v="VT: “Vino de la Tierra”"/>
    <s v="Tinto"/>
    <n v="1452.9318898385575"/>
    <n v="72.000000000000014"/>
    <x v="1"/>
    <n v="0.7200000000000002"/>
  </r>
  <r>
    <x v="1"/>
    <s v="Europa"/>
    <s v="Unión Europea"/>
    <x v="32"/>
    <s v="Unión Europea"/>
    <s v="Unión Europea Luxemburgo"/>
    <x v="1"/>
    <x v="1"/>
    <s v="VT: “Vino de la Tierra”"/>
    <s v="Blanco"/>
    <n v="12495.67"/>
    <n v="4540"/>
    <x v="1"/>
    <n v="45.4"/>
  </r>
  <r>
    <x v="1"/>
    <s v="Europa"/>
    <s v="Unión Europea"/>
    <x v="32"/>
    <s v="Unión Europea"/>
    <s v="Unión Europea Luxemburgo"/>
    <x v="1"/>
    <x v="1"/>
    <s v="VT: “Vino de la Tierra”"/>
    <s v="Rosado"/>
    <n v="2035.11"/>
    <n v="872.00000000000011"/>
    <x v="1"/>
    <n v="8.7200000000000006"/>
  </r>
  <r>
    <x v="1"/>
    <s v="Europa"/>
    <s v="Unión Europea"/>
    <x v="32"/>
    <s v="Unión Europea"/>
    <s v="Unión Europea Luxemburgo"/>
    <x v="1"/>
    <x v="1"/>
    <s v="VT: “Vino de la Tierra”"/>
    <s v="Tinto"/>
    <n v="5384.74"/>
    <n v="1964"/>
    <x v="1"/>
    <n v="19.64"/>
  </r>
  <r>
    <x v="1"/>
    <s v="Europa"/>
    <s v="Unión Europea"/>
    <x v="32"/>
    <s v="Unión Europea"/>
    <s v="Unión Europea Luxemburgo"/>
    <x v="2"/>
    <x v="2"/>
    <s v="VT: “Vino de la Tierra”"/>
    <s v="Blanco"/>
    <n v="53.72"/>
    <n v="20"/>
    <x v="1"/>
    <n v="0.2"/>
  </r>
  <r>
    <x v="1"/>
    <s v="Europa"/>
    <s v="Unión Europea"/>
    <x v="32"/>
    <s v="Unión Europea"/>
    <s v="Unión Europea Luxemburgo"/>
    <x v="2"/>
    <x v="2"/>
    <s v="VT: “Vino de la Tierra”"/>
    <s v="Tinto"/>
    <n v="11196.66"/>
    <n v="19140"/>
    <x v="1"/>
    <n v="191.4"/>
  </r>
  <r>
    <x v="1"/>
    <s v="Europa"/>
    <s v="Unión Europea"/>
    <x v="32"/>
    <s v="Unión Europea"/>
    <s v="Unión Europea Luxemburgo"/>
    <x v="6"/>
    <x v="6"/>
    <s v="VT: “Vino de la Tierra”"/>
    <s v="Rosado"/>
    <n v="1095.75"/>
    <n v="225"/>
    <x v="1"/>
    <n v="2.25"/>
  </r>
  <r>
    <x v="1"/>
    <s v="Europa"/>
    <s v="Unión Europea"/>
    <x v="32"/>
    <s v="Unión Europea"/>
    <s v="Unión Europea Luxemburgo"/>
    <x v="9"/>
    <x v="8"/>
    <s v="VT: “Vino de la Tierra”"/>
    <s v="Rosado"/>
    <n v="2307.08"/>
    <n v="274"/>
    <x v="1"/>
    <n v="2.74"/>
  </r>
  <r>
    <x v="1"/>
    <s v="Europa"/>
    <s v="Unión Europea"/>
    <x v="32"/>
    <s v="Unión Europea"/>
    <s v="Unión Europea Luxemburgo"/>
    <x v="9"/>
    <x v="8"/>
    <s v="VT: “Vino de la Tierra”"/>
    <s v="Tinto"/>
    <n v="1515.6"/>
    <n v="180"/>
    <x v="1"/>
    <n v="1.8"/>
  </r>
  <r>
    <x v="1"/>
    <s v="Europa"/>
    <s v="Unión Europea"/>
    <x v="32"/>
    <s v="Unión Europea"/>
    <s v="Unión Europea Luxemburgo"/>
    <x v="3"/>
    <x v="3"/>
    <s v="VT: “Vino de la Tierra”"/>
    <s v="Tinto"/>
    <n v="19416"/>
    <n v="1626"/>
    <x v="1"/>
    <n v="16.260000000000002"/>
  </r>
  <r>
    <x v="1"/>
    <s v="Europa"/>
    <s v="Unión Europea"/>
    <x v="33"/>
    <s v="Unión Europea"/>
    <s v="Unión Europea Malta"/>
    <x v="0"/>
    <x v="0"/>
    <s v="VT: “Vino de la Tierra”"/>
    <s v="Blanco"/>
    <n v="2135.6274256325173"/>
    <n v="63.12"/>
    <x v="1"/>
    <n v="0.63119999999999998"/>
  </r>
  <r>
    <x v="1"/>
    <s v="Europa"/>
    <s v="Unión Europea"/>
    <x v="33"/>
    <s v="Unión Europea"/>
    <s v="Unión Europea Malta"/>
    <x v="1"/>
    <x v="1"/>
    <s v="VT: “Vino de la Tierra”"/>
    <s v="Blanco"/>
    <n v="33079.08"/>
    <n v="22374"/>
    <x v="1"/>
    <n v="223.74"/>
  </r>
  <r>
    <x v="1"/>
    <s v="Europa"/>
    <s v="Unión Europea"/>
    <x v="33"/>
    <s v="Unión Europea"/>
    <s v="Unión Europea Malta"/>
    <x v="1"/>
    <x v="1"/>
    <s v="VT: “Vino de la Tierra”"/>
    <s v="Rosado"/>
    <n v="4743.3899999999994"/>
    <n v="3572"/>
    <x v="1"/>
    <n v="35.72"/>
  </r>
  <r>
    <x v="1"/>
    <s v="Europa"/>
    <s v="Unión Europea"/>
    <x v="33"/>
    <s v="Unión Europea"/>
    <s v="Unión Europea Malta"/>
    <x v="1"/>
    <x v="1"/>
    <s v="VT: “Vino de la Tierra”"/>
    <s v="Tinto"/>
    <n v="25923.91"/>
    <n v="16790"/>
    <x v="1"/>
    <n v="167.9"/>
  </r>
  <r>
    <x v="1"/>
    <s v="Europa"/>
    <s v="Unión Europea"/>
    <x v="33"/>
    <s v="Unión Europea"/>
    <s v="Unión Europea Malta"/>
    <x v="2"/>
    <x v="2"/>
    <s v="VT: “Vino de la Tierra”"/>
    <s v="Aguja blanco"/>
    <n v="59"/>
    <n v="22.5"/>
    <x v="1"/>
    <n v="0.22500000000000001"/>
  </r>
  <r>
    <x v="1"/>
    <s v="Europa"/>
    <s v="Unión Europea"/>
    <x v="33"/>
    <s v="Unión Europea"/>
    <s v="Unión Europea Malta"/>
    <x v="2"/>
    <x v="2"/>
    <s v="VT: “Vino de la Tierra”"/>
    <s v="Blanco"/>
    <n v="2393.2200000000003"/>
    <n v="1450"/>
    <x v="1"/>
    <n v="14.5"/>
  </r>
  <r>
    <x v="1"/>
    <s v="Europa"/>
    <s v="Unión Europea"/>
    <x v="33"/>
    <s v="Unión Europea"/>
    <s v="Unión Europea Malta"/>
    <x v="2"/>
    <x v="2"/>
    <s v="VT: “Vino de la Tierra”"/>
    <s v="Rosado"/>
    <n v="71"/>
    <n v="22.5"/>
    <x v="1"/>
    <n v="0.22500000000000001"/>
  </r>
  <r>
    <x v="1"/>
    <s v="Europa"/>
    <s v="Unión Europea"/>
    <x v="33"/>
    <s v="Unión Europea"/>
    <s v="Unión Europea Malta"/>
    <x v="2"/>
    <x v="2"/>
    <s v="VT: “Vino de la Tierra”"/>
    <s v="Tinto"/>
    <n v="19402"/>
    <n v="38040"/>
    <x v="1"/>
    <n v="380.4"/>
  </r>
  <r>
    <x v="1"/>
    <s v="Europa"/>
    <s v="Unión Europea"/>
    <x v="33"/>
    <s v="Unión Europea"/>
    <s v="Unión Europea Malta"/>
    <x v="6"/>
    <x v="6"/>
    <s v="VT: “Vino de la Tierra”"/>
    <s v="Blanco"/>
    <n v="1676.16"/>
    <n v="216"/>
    <x v="1"/>
    <n v="2.16"/>
  </r>
  <r>
    <x v="1"/>
    <s v="Europa"/>
    <s v="Unión Europea"/>
    <x v="33"/>
    <s v="Unión Europea"/>
    <s v="Unión Europea Malta"/>
    <x v="6"/>
    <x v="6"/>
    <s v="VT: “Vino de la Tierra”"/>
    <s v="Rosado"/>
    <n v="223.92"/>
    <n v="36"/>
    <x v="1"/>
    <n v="0.36"/>
  </r>
  <r>
    <x v="1"/>
    <s v="Europa"/>
    <s v="Unión Europea"/>
    <x v="33"/>
    <s v="Unión Europea"/>
    <s v="Unión Europea Malta"/>
    <x v="6"/>
    <x v="6"/>
    <s v="VT: “Vino de la Tierra”"/>
    <s v="Tinto"/>
    <n v="1803.6"/>
    <n v="180"/>
    <x v="1"/>
    <n v="1.8"/>
  </r>
  <r>
    <x v="1"/>
    <s v="Europa"/>
    <s v="Unión Europea"/>
    <x v="34"/>
    <s v="Unión Europea"/>
    <s v="Unión Europea Paises Bajos"/>
    <x v="0"/>
    <x v="0"/>
    <s v="VT: “Vino de la Tierra”"/>
    <s v="Blanco"/>
    <n v="5548.84"/>
    <n v="144"/>
    <x v="1"/>
    <n v="1.44"/>
  </r>
  <r>
    <x v="1"/>
    <s v="Europa"/>
    <s v="Unión Europea"/>
    <x v="34"/>
    <s v="Unión Europea"/>
    <s v="Unión Europea Paises Bajos"/>
    <x v="0"/>
    <x v="0"/>
    <s v="VT: “Vino de la Tierra”"/>
    <s v="Rosado"/>
    <n v="18058.919999999998"/>
    <n v="2159"/>
    <x v="1"/>
    <n v="21.59"/>
  </r>
  <r>
    <x v="1"/>
    <s v="Europa"/>
    <s v="Unión Europea"/>
    <x v="34"/>
    <s v="Unión Europea"/>
    <s v="Unión Europea Paises Bajos"/>
    <x v="0"/>
    <x v="0"/>
    <s v="VT: “Vino de la Tierra”"/>
    <s v="Tinto"/>
    <n v="694410.7"/>
    <n v="438854"/>
    <x v="1"/>
    <n v="4388.54"/>
  </r>
  <r>
    <x v="1"/>
    <s v="Europa"/>
    <s v="Unión Europea"/>
    <x v="34"/>
    <s v="Unión Europea"/>
    <s v="Unión Europea Paises Bajos"/>
    <x v="19"/>
    <x v="5"/>
    <s v="VT: “Vino de la Tierra”"/>
    <s v="Tinto"/>
    <n v="1620"/>
    <n v="202"/>
    <x v="1"/>
    <n v="2.02"/>
  </r>
  <r>
    <x v="1"/>
    <s v="Europa"/>
    <s v="Unión Europea"/>
    <x v="34"/>
    <s v="Unión Europea"/>
    <s v="Unión Europea Paises Bajos"/>
    <x v="7"/>
    <x v="7"/>
    <s v="VT: “Vino de la Tierra”"/>
    <s v="Blanco"/>
    <n v="5584.71"/>
    <n v="1366"/>
    <x v="1"/>
    <n v="13.66"/>
  </r>
  <r>
    <x v="1"/>
    <s v="Europa"/>
    <s v="Unión Europea"/>
    <x v="34"/>
    <s v="Unión Europea"/>
    <s v="Unión Europea Paises Bajos"/>
    <x v="7"/>
    <x v="7"/>
    <s v="VT: “Vino de la Tierra”"/>
    <s v="Tinto"/>
    <n v="33017.019999999997"/>
    <n v="11004"/>
    <x v="1"/>
    <n v="110.04"/>
  </r>
  <r>
    <x v="1"/>
    <s v="Europa"/>
    <s v="Unión Europea"/>
    <x v="34"/>
    <s v="Unión Europea"/>
    <s v="Unión Europea Paises Bajos"/>
    <x v="14"/>
    <x v="9"/>
    <s v="VT: “Vino de la Tierra”"/>
    <s v="Blanco"/>
    <n v="2922.4"/>
    <n v="562"/>
    <x v="1"/>
    <n v="5.62"/>
  </r>
  <r>
    <x v="1"/>
    <s v="Europa"/>
    <s v="Unión Europea"/>
    <x v="34"/>
    <s v="Unión Europea"/>
    <s v="Unión Europea Paises Bajos"/>
    <x v="5"/>
    <x v="5"/>
    <s v="VT: “Vino de la Tierra”"/>
    <s v="Blanco"/>
    <n v="38432.769999999997"/>
    <n v="4589"/>
    <x v="1"/>
    <n v="45.89"/>
  </r>
  <r>
    <x v="1"/>
    <s v="Europa"/>
    <s v="Unión Europea"/>
    <x v="34"/>
    <s v="Unión Europea"/>
    <s v="Unión Europea Paises Bajos"/>
    <x v="5"/>
    <x v="5"/>
    <s v="VT: “Vino de la Tierra”"/>
    <s v="Tinto"/>
    <n v="11168.4"/>
    <n v="1495"/>
    <x v="1"/>
    <n v="14.95"/>
  </r>
  <r>
    <x v="1"/>
    <s v="Europa"/>
    <s v="Unión Europea"/>
    <x v="34"/>
    <s v="Unión Europea"/>
    <s v="Unión Europea Paises Bajos"/>
    <x v="1"/>
    <x v="1"/>
    <s v="VT: “Vino de la Tierra”"/>
    <s v="Aguja blanco"/>
    <n v="4679.37"/>
    <n v="4261"/>
    <x v="1"/>
    <n v="42.61"/>
  </r>
  <r>
    <x v="1"/>
    <s v="Europa"/>
    <s v="Unión Europea"/>
    <x v="34"/>
    <s v="Unión Europea"/>
    <s v="Unión Europea Paises Bajos"/>
    <x v="1"/>
    <x v="1"/>
    <s v="VT: “Vino de la Tierra”"/>
    <s v="Blanco"/>
    <n v="2660599.1299999994"/>
    <n v="1726633"/>
    <x v="1"/>
    <n v="17266.330000000002"/>
  </r>
  <r>
    <x v="1"/>
    <s v="Europa"/>
    <s v="Unión Europea"/>
    <x v="34"/>
    <s v="Unión Europea"/>
    <s v="Unión Europea Paises Bajos"/>
    <x v="1"/>
    <x v="1"/>
    <s v="VT: “Vino de la Tierra”"/>
    <s v="Espumoso blanco"/>
    <n v="5582.02"/>
    <n v="1553"/>
    <x v="1"/>
    <n v="15.53"/>
  </r>
  <r>
    <x v="1"/>
    <s v="Europa"/>
    <s v="Unión Europea"/>
    <x v="34"/>
    <s v="Unión Europea"/>
    <s v="Unión Europea Paises Bajos"/>
    <x v="1"/>
    <x v="1"/>
    <s v="VT: “Vino de la Tierra”"/>
    <s v="Rosado"/>
    <n v="876957.3899999999"/>
    <n v="707971"/>
    <x v="1"/>
    <n v="7079.71"/>
  </r>
  <r>
    <x v="1"/>
    <s v="Europa"/>
    <s v="Unión Europea"/>
    <x v="34"/>
    <s v="Unión Europea"/>
    <s v="Unión Europea Paises Bajos"/>
    <x v="1"/>
    <x v="1"/>
    <s v="VT: “Vino de la Tierra”"/>
    <s v="Tinto"/>
    <n v="1701239.1199999999"/>
    <n v="1086104"/>
    <x v="1"/>
    <n v="10861.04"/>
  </r>
  <r>
    <x v="1"/>
    <s v="Europa"/>
    <s v="Unión Europea"/>
    <x v="34"/>
    <s v="Unión Europea"/>
    <s v="Unión Europea Paises Bajos"/>
    <x v="2"/>
    <x v="2"/>
    <s v="VT: “Vino de la Tierra”"/>
    <s v="Aguja blanco"/>
    <n v="805"/>
    <n v="292.5"/>
    <x v="1"/>
    <n v="2.9249999999999998"/>
  </r>
  <r>
    <x v="1"/>
    <s v="Europa"/>
    <s v="Unión Europea"/>
    <x v="34"/>
    <s v="Unión Europea"/>
    <s v="Unión Europea Paises Bajos"/>
    <x v="2"/>
    <x v="2"/>
    <s v="VT: “Vino de la Tierra”"/>
    <s v="Blanco"/>
    <n v="1257975.9400000002"/>
    <n v="830322"/>
    <x v="1"/>
    <n v="8303.2199999999993"/>
  </r>
  <r>
    <x v="1"/>
    <s v="Europa"/>
    <s v="Unión Europea"/>
    <x v="34"/>
    <s v="Unión Europea"/>
    <s v="Unión Europea Paises Bajos"/>
    <x v="2"/>
    <x v="2"/>
    <s v="VT: “Vino de la Tierra”"/>
    <s v="Espumoso blanco"/>
    <n v="4245"/>
    <n v="800"/>
    <x v="1"/>
    <n v="8"/>
  </r>
  <r>
    <x v="1"/>
    <s v="Europa"/>
    <s v="Unión Europea"/>
    <x v="34"/>
    <s v="Unión Europea"/>
    <s v="Unión Europea Paises Bajos"/>
    <x v="2"/>
    <x v="2"/>
    <s v="VT: “Vino de la Tierra”"/>
    <s v="Rosado"/>
    <n v="11986.915000000001"/>
    <n v="33085.5"/>
    <x v="1"/>
    <n v="330.85500000000002"/>
  </r>
  <r>
    <x v="1"/>
    <s v="Europa"/>
    <s v="Unión Europea"/>
    <x v="34"/>
    <s v="Unión Europea"/>
    <s v="Unión Europea Paises Bajos"/>
    <x v="2"/>
    <x v="2"/>
    <s v="VT: “Vino de la Tierra”"/>
    <s v="Tinto"/>
    <n v="213609.73500000004"/>
    <n v="327206"/>
    <x v="1"/>
    <n v="3272.06"/>
  </r>
  <r>
    <x v="1"/>
    <s v="Europa"/>
    <s v="Unión Europea"/>
    <x v="34"/>
    <s v="Unión Europea"/>
    <s v="Unión Europea Paises Bajos"/>
    <x v="18"/>
    <x v="5"/>
    <s v="VT: “Vino de la Tierra”"/>
    <s v="Tinto"/>
    <n v="1980"/>
    <n v="540"/>
    <x v="1"/>
    <n v="5.4"/>
  </r>
  <r>
    <x v="1"/>
    <s v="Europa"/>
    <s v="Unión Europea"/>
    <x v="34"/>
    <s v="Unión Europea"/>
    <s v="Unión Europea Paises Bajos"/>
    <x v="15"/>
    <x v="5"/>
    <s v="VT: “Vino de la Tierra”"/>
    <s v="Blanco"/>
    <n v="1300"/>
    <n v="225"/>
    <x v="1"/>
    <n v="2.25"/>
  </r>
  <r>
    <x v="1"/>
    <s v="Europa"/>
    <s v="Unión Europea"/>
    <x v="34"/>
    <s v="Unión Europea"/>
    <s v="Unión Europea Paises Bajos"/>
    <x v="15"/>
    <x v="5"/>
    <s v="VT: “Vino de la Tierra”"/>
    <s v="Tinto"/>
    <n v="2000"/>
    <n v="292"/>
    <x v="1"/>
    <n v="2.92"/>
  </r>
  <r>
    <x v="1"/>
    <s v="Europa"/>
    <s v="Unión Europea"/>
    <x v="34"/>
    <s v="Unión Europea"/>
    <s v="Unión Europea Paises Bajos"/>
    <x v="6"/>
    <x v="6"/>
    <s v="VT: “Vino de la Tierra”"/>
    <s v="Blanco"/>
    <n v="12096.64"/>
    <n v="2294"/>
    <x v="1"/>
    <n v="22.94"/>
  </r>
  <r>
    <x v="1"/>
    <s v="Europa"/>
    <s v="Unión Europea"/>
    <x v="34"/>
    <s v="Unión Europea"/>
    <s v="Unión Europea Paises Bajos"/>
    <x v="6"/>
    <x v="6"/>
    <s v="VT: “Vino de la Tierra”"/>
    <s v="Rosado"/>
    <n v="2294.6"/>
    <n v="374"/>
    <x v="1"/>
    <n v="3.74"/>
  </r>
  <r>
    <x v="1"/>
    <s v="Europa"/>
    <s v="Unión Europea"/>
    <x v="34"/>
    <s v="Unión Europea"/>
    <s v="Unión Europea Paises Bajos"/>
    <x v="6"/>
    <x v="6"/>
    <s v="VT: “Vino de la Tierra”"/>
    <s v="Tinto"/>
    <n v="36644.78"/>
    <n v="5167"/>
    <x v="1"/>
    <n v="51.67"/>
  </r>
  <r>
    <x v="1"/>
    <s v="Europa"/>
    <s v="Unión Europea"/>
    <x v="34"/>
    <s v="Unión Europea"/>
    <s v="Unión Europea Paises Bajos"/>
    <x v="12"/>
    <x v="8"/>
    <s v="VT: “Vino de la Tierra”"/>
    <s v="Blanco"/>
    <n v="692.25"/>
    <n v="71"/>
    <x v="1"/>
    <n v="0.71"/>
  </r>
  <r>
    <x v="1"/>
    <s v="Europa"/>
    <s v="Unión Europea"/>
    <x v="34"/>
    <s v="Unión Europea"/>
    <s v="Unión Europea Paises Bajos"/>
    <x v="12"/>
    <x v="8"/>
    <s v="VT: “Vino de la Tierra”"/>
    <s v="Rosado"/>
    <n v="1784.25"/>
    <n v="183"/>
    <x v="1"/>
    <n v="1.83"/>
  </r>
  <r>
    <x v="1"/>
    <s v="Europa"/>
    <s v="Unión Europea"/>
    <x v="34"/>
    <s v="Unión Europea"/>
    <s v="Unión Europea Paises Bajos"/>
    <x v="12"/>
    <x v="8"/>
    <s v="VT: “Vino de la Tierra”"/>
    <s v="Tinto"/>
    <n v="1092"/>
    <n v="112.00000000000001"/>
    <x v="1"/>
    <n v="1.1200000000000001"/>
  </r>
  <r>
    <x v="1"/>
    <s v="Europa"/>
    <s v="Unión Europea"/>
    <x v="34"/>
    <s v="Unión Europea"/>
    <s v="Unión Europea Paises Bajos"/>
    <x v="20"/>
    <x v="5"/>
    <s v="VT: “Vino de la Tierra”"/>
    <s v="Tinto"/>
    <n v="329.06"/>
    <n v="40"/>
    <x v="1"/>
    <n v="0.4"/>
  </r>
  <r>
    <x v="1"/>
    <s v="Europa"/>
    <s v="Unión Europea"/>
    <x v="34"/>
    <s v="Unión Europea"/>
    <s v="Unión Europea Paises Bajos"/>
    <x v="9"/>
    <x v="8"/>
    <s v="VT: “Vino de la Tierra”"/>
    <s v="Blanco"/>
    <n v="8302.1200000000008"/>
    <n v="986"/>
    <x v="1"/>
    <n v="9.86"/>
  </r>
  <r>
    <x v="1"/>
    <s v="Europa"/>
    <s v="Unión Europea"/>
    <x v="34"/>
    <s v="Unión Europea"/>
    <s v="Unión Europea Paises Bajos"/>
    <x v="9"/>
    <x v="8"/>
    <s v="VT: “Vino de la Tierra”"/>
    <s v="Rosado"/>
    <n v="1717.68"/>
    <n v="204"/>
    <x v="1"/>
    <n v="2.04"/>
  </r>
  <r>
    <x v="1"/>
    <s v="Europa"/>
    <s v="Unión Europea"/>
    <x v="34"/>
    <s v="Unión Europea"/>
    <s v="Unión Europea Paises Bajos"/>
    <x v="9"/>
    <x v="8"/>
    <s v="VT: “Vino de la Tierra”"/>
    <s v="Tinto"/>
    <n v="1448.24"/>
    <n v="172"/>
    <x v="1"/>
    <n v="1.72"/>
  </r>
  <r>
    <x v="1"/>
    <s v="Europa"/>
    <s v="Unión Europea"/>
    <x v="34"/>
    <s v="Unión Europea"/>
    <s v="Unión Europea Paises Bajos"/>
    <x v="3"/>
    <x v="3"/>
    <s v="VT: “Vino de la Tierra”"/>
    <s v="Rosado"/>
    <n v="3189"/>
    <n v="270"/>
    <x v="1"/>
    <n v="2.7"/>
  </r>
  <r>
    <x v="1"/>
    <s v="Europa"/>
    <s v="Unión Europea"/>
    <x v="34"/>
    <s v="Unión Europea"/>
    <s v="Unión Europea Paises Bajos"/>
    <x v="3"/>
    <x v="3"/>
    <s v="VT: “Vino de la Tierra”"/>
    <s v="Tinto"/>
    <n v="6840"/>
    <n v="1440"/>
    <x v="1"/>
    <n v="14.4"/>
  </r>
  <r>
    <x v="1"/>
    <s v="Europa"/>
    <s v="Unión Europea"/>
    <x v="34"/>
    <s v="Unión Europea"/>
    <s v="Unión Europea Paises Bajos"/>
    <x v="4"/>
    <x v="4"/>
    <s v="VT: “Vino de la Tierra”"/>
    <s v="Tinto"/>
    <n v="1818"/>
    <n v="270"/>
    <x v="1"/>
    <n v="2.7"/>
  </r>
  <r>
    <x v="1"/>
    <s v="Europa"/>
    <s v="Unión Europea"/>
    <x v="34"/>
    <s v="Unión Europea"/>
    <s v="Unión Europea Paises Bajos"/>
    <x v="11"/>
    <x v="7"/>
    <s v="VT: “Vino de la Tierra”"/>
    <s v="Blanco"/>
    <n v="9500"/>
    <n v="3800"/>
    <x v="1"/>
    <n v="38"/>
  </r>
  <r>
    <x v="1"/>
    <s v="Europa"/>
    <s v="Unión Europea"/>
    <x v="34"/>
    <s v="Unión Europea"/>
    <s v="Unión Europea Paises Bajos"/>
    <x v="11"/>
    <x v="7"/>
    <s v="VT: “Vino de la Tierra”"/>
    <s v="Tinto"/>
    <n v="7000"/>
    <n v="2800"/>
    <x v="1"/>
    <n v="28"/>
  </r>
  <r>
    <x v="1"/>
    <s v="Europa"/>
    <s v="Unión Europea"/>
    <x v="34"/>
    <s v="Unión Europea"/>
    <s v="Unión Europea Paises Bajos"/>
    <x v="23"/>
    <x v="7"/>
    <s v="VT: “Vino de la Tierra”"/>
    <s v="Blanco"/>
    <n v="420"/>
    <n v="90"/>
    <x v="1"/>
    <n v="0.9"/>
  </r>
  <r>
    <x v="1"/>
    <s v="Europa"/>
    <s v="Unión Europea"/>
    <x v="34"/>
    <s v="Unión Europea"/>
    <s v="Unión Europea Paises Bajos"/>
    <x v="23"/>
    <x v="7"/>
    <s v="VT: “Vino de la Tierra”"/>
    <s v="Espumoso blanco"/>
    <n v="2260.8000000000002"/>
    <n v="470"/>
    <x v="1"/>
    <n v="4.7"/>
  </r>
  <r>
    <x v="1"/>
    <s v="Europa"/>
    <s v="Unión Europea"/>
    <x v="34"/>
    <s v="Unión Europea"/>
    <s v="Unión Europea Paises Bajos"/>
    <x v="17"/>
    <x v="9"/>
    <s v="VT: “Vino de la Tierra”"/>
    <s v="Blanco"/>
    <n v="1149.2"/>
    <n v="221"/>
    <x v="1"/>
    <n v="2.21"/>
  </r>
  <r>
    <x v="1"/>
    <s v="Europa"/>
    <s v="Unión Europea"/>
    <x v="34"/>
    <s v="Unión Europea"/>
    <s v="Unión Europea Paises Bajos"/>
    <x v="17"/>
    <x v="9"/>
    <s v="VT: “Vino de la Tierra”"/>
    <s v="Tinto"/>
    <n v="728"/>
    <n v="140"/>
    <x v="1"/>
    <n v="1.4"/>
  </r>
  <r>
    <x v="1"/>
    <s v="Europa"/>
    <s v="Unión Europea"/>
    <x v="35"/>
    <s v="Unión Europea"/>
    <s v="Unión Europea Polonia"/>
    <x v="0"/>
    <x v="0"/>
    <s v="VT: “Vino de la Tierra”"/>
    <s v="Blanco"/>
    <n v="3090"/>
    <n v="1500"/>
    <x v="1"/>
    <n v="15"/>
  </r>
  <r>
    <x v="1"/>
    <s v="Europa"/>
    <s v="Unión Europea"/>
    <x v="35"/>
    <s v="Unión Europea"/>
    <s v="Unión Europea Polonia"/>
    <x v="14"/>
    <x v="9"/>
    <s v="VT: “Vino de la Tierra”"/>
    <s v="Blanco"/>
    <n v="2922.4"/>
    <n v="562"/>
    <x v="1"/>
    <n v="5.62"/>
  </r>
  <r>
    <x v="1"/>
    <s v="Europa"/>
    <s v="Unión Europea"/>
    <x v="35"/>
    <s v="Unión Europea"/>
    <s v="Unión Europea Polonia"/>
    <x v="5"/>
    <x v="5"/>
    <s v="VT: “Vino de la Tierra”"/>
    <s v="Blanco"/>
    <n v="4863"/>
    <n v="419"/>
    <x v="1"/>
    <n v="4.1900000000000004"/>
  </r>
  <r>
    <x v="1"/>
    <s v="Europa"/>
    <s v="Unión Europea"/>
    <x v="35"/>
    <s v="Unión Europea"/>
    <s v="Unión Europea Polonia"/>
    <x v="5"/>
    <x v="5"/>
    <s v="VT: “Vino de la Tierra”"/>
    <s v="Tinto"/>
    <n v="3545.08"/>
    <n v="422"/>
    <x v="1"/>
    <n v="4.22"/>
  </r>
  <r>
    <x v="1"/>
    <s v="Europa"/>
    <s v="Unión Europea"/>
    <x v="35"/>
    <s v="Unión Europea"/>
    <s v="Unión Europea Polonia"/>
    <x v="1"/>
    <x v="1"/>
    <s v="VT: “Vino de la Tierra”"/>
    <s v="Aguja blanco"/>
    <n v="265.82"/>
    <n v="84"/>
    <x v="1"/>
    <n v="0.84"/>
  </r>
  <r>
    <x v="1"/>
    <s v="Europa"/>
    <s v="Unión Europea"/>
    <x v="35"/>
    <s v="Unión Europea"/>
    <s v="Unión Europea Polonia"/>
    <x v="1"/>
    <x v="1"/>
    <s v="VT: “Vino de la Tierra”"/>
    <s v="Aguja tinto/rosado"/>
    <n v="265.81"/>
    <n v="83"/>
    <x v="1"/>
    <n v="0.83"/>
  </r>
  <r>
    <x v="1"/>
    <s v="Europa"/>
    <s v="Unión Europea"/>
    <x v="35"/>
    <s v="Unión Europea"/>
    <s v="Unión Europea Polonia"/>
    <x v="1"/>
    <x v="1"/>
    <s v="VT: “Vino de la Tierra”"/>
    <s v="Blanco"/>
    <n v="277791.57"/>
    <n v="129825"/>
    <x v="1"/>
    <n v="1298.25"/>
  </r>
  <r>
    <x v="1"/>
    <s v="Europa"/>
    <s v="Unión Europea"/>
    <x v="35"/>
    <s v="Unión Europea"/>
    <s v="Unión Europea Polonia"/>
    <x v="1"/>
    <x v="1"/>
    <s v="VT: “Vino de la Tierra”"/>
    <s v="Rosado"/>
    <n v="5969.66"/>
    <n v="2288"/>
    <x v="1"/>
    <n v="22.88"/>
  </r>
  <r>
    <x v="1"/>
    <s v="Europa"/>
    <s v="Unión Europea"/>
    <x v="35"/>
    <s v="Unión Europea"/>
    <s v="Unión Europea Polonia"/>
    <x v="1"/>
    <x v="1"/>
    <s v="VT: “Vino de la Tierra”"/>
    <s v="Tinto"/>
    <n v="294628.34999999998"/>
    <n v="130034"/>
    <x v="1"/>
    <n v="1300.3399999999999"/>
  </r>
  <r>
    <x v="1"/>
    <s v="Europa"/>
    <s v="Unión Europea"/>
    <x v="35"/>
    <s v="Unión Europea"/>
    <s v="Unión Europea Polonia"/>
    <x v="2"/>
    <x v="2"/>
    <s v="VT: “Vino de la Tierra”"/>
    <s v="Aguja blanco"/>
    <n v="7820"/>
    <n v="18000"/>
    <x v="1"/>
    <n v="180"/>
  </r>
  <r>
    <x v="1"/>
    <s v="Europa"/>
    <s v="Unión Europea"/>
    <x v="35"/>
    <s v="Unión Europea"/>
    <s v="Unión Europea Polonia"/>
    <x v="2"/>
    <x v="2"/>
    <s v="VT: “Vino de la Tierra”"/>
    <s v="Blanco"/>
    <n v="44752.095000000001"/>
    <n v="35769.025000000001"/>
    <x v="1"/>
    <n v="357.69024999999999"/>
  </r>
  <r>
    <x v="1"/>
    <s v="Europa"/>
    <s v="Unión Europea"/>
    <x v="35"/>
    <s v="Unión Europea"/>
    <s v="Unión Europea Polonia"/>
    <x v="2"/>
    <x v="2"/>
    <s v="VT: “Vino de la Tierra”"/>
    <s v="Espumoso blanco"/>
    <n v="257"/>
    <n v="50"/>
    <x v="1"/>
    <n v="0.5"/>
  </r>
  <r>
    <x v="1"/>
    <s v="Europa"/>
    <s v="Unión Europea"/>
    <x v="35"/>
    <s v="Unión Europea"/>
    <s v="Unión Europea Polonia"/>
    <x v="2"/>
    <x v="2"/>
    <s v="VT: “Vino de la Tierra”"/>
    <s v="Rosado"/>
    <n v="42990"/>
    <n v="94500"/>
    <x v="1"/>
    <n v="945"/>
  </r>
  <r>
    <x v="1"/>
    <s v="Europa"/>
    <s v="Unión Europea"/>
    <x v="35"/>
    <s v="Unión Europea"/>
    <s v="Unión Europea Polonia"/>
    <x v="2"/>
    <x v="2"/>
    <s v="VT: “Vino de la Tierra”"/>
    <s v="Tinto"/>
    <n v="73691.899999999994"/>
    <n v="48904.5"/>
    <x v="1"/>
    <n v="489.04500000000002"/>
  </r>
  <r>
    <x v="1"/>
    <s v="Europa"/>
    <s v="Unión Europea"/>
    <x v="35"/>
    <s v="Unión Europea"/>
    <s v="Unión Europea Polonia"/>
    <x v="15"/>
    <x v="5"/>
    <s v="VT: “Vino de la Tierra”"/>
    <s v="Blanco"/>
    <n v="610"/>
    <n v="90"/>
    <x v="1"/>
    <n v="0.9"/>
  </r>
  <r>
    <x v="1"/>
    <s v="Europa"/>
    <s v="Unión Europea"/>
    <x v="35"/>
    <s v="Unión Europea"/>
    <s v="Unión Europea Polonia"/>
    <x v="15"/>
    <x v="5"/>
    <s v="VT: “Vino de la Tierra”"/>
    <s v="Tinto"/>
    <n v="610"/>
    <n v="90"/>
    <x v="1"/>
    <n v="0.9"/>
  </r>
  <r>
    <x v="1"/>
    <s v="Europa"/>
    <s v="Unión Europea"/>
    <x v="35"/>
    <s v="Unión Europea"/>
    <s v="Unión Europea Polonia"/>
    <x v="6"/>
    <x v="6"/>
    <s v="VT: “Vino de la Tierra”"/>
    <s v="Blanco"/>
    <n v="16536.52"/>
    <n v="3690.9999999999995"/>
    <x v="1"/>
    <n v="36.909999999999997"/>
  </r>
  <r>
    <x v="1"/>
    <s v="Europa"/>
    <s v="Unión Europea"/>
    <x v="35"/>
    <s v="Unión Europea"/>
    <s v="Unión Europea Polonia"/>
    <x v="6"/>
    <x v="6"/>
    <s v="VT: “Vino de la Tierra”"/>
    <s v="Rosado"/>
    <n v="4406.3999999999996"/>
    <n v="1128"/>
    <x v="1"/>
    <n v="11.28"/>
  </r>
  <r>
    <x v="1"/>
    <s v="Europa"/>
    <s v="Unión Europea"/>
    <x v="35"/>
    <s v="Unión Europea"/>
    <s v="Unión Europea Polonia"/>
    <x v="6"/>
    <x v="6"/>
    <s v="VT: “Vino de la Tierra”"/>
    <s v="Tinto"/>
    <n v="27028.32"/>
    <n v="4436"/>
    <x v="1"/>
    <n v="44.36"/>
  </r>
  <r>
    <x v="1"/>
    <s v="Europa"/>
    <s v="Unión Europea"/>
    <x v="35"/>
    <s v="Unión Europea"/>
    <s v="Unión Europea Polonia"/>
    <x v="12"/>
    <x v="8"/>
    <s v="VT: “Vino de la Tierra”"/>
    <s v="Blanco"/>
    <n v="975"/>
    <n v="100"/>
    <x v="1"/>
    <n v="1"/>
  </r>
  <r>
    <x v="1"/>
    <s v="Europa"/>
    <s v="Unión Europea"/>
    <x v="35"/>
    <s v="Unión Europea"/>
    <s v="Unión Europea Polonia"/>
    <x v="12"/>
    <x v="8"/>
    <s v="VT: “Vino de la Tierra”"/>
    <s v="Rosado"/>
    <n v="8277.75"/>
    <n v="849"/>
    <x v="1"/>
    <n v="8.49"/>
  </r>
  <r>
    <x v="1"/>
    <s v="Europa"/>
    <s v="Unión Europea"/>
    <x v="35"/>
    <s v="Unión Europea"/>
    <s v="Unión Europea Polonia"/>
    <x v="12"/>
    <x v="8"/>
    <s v="VT: “Vino de la Tierra”"/>
    <s v="Tinto"/>
    <n v="5928"/>
    <n v="608"/>
    <x v="1"/>
    <n v="6.08"/>
  </r>
  <r>
    <x v="1"/>
    <s v="Europa"/>
    <s v="Unión Europea"/>
    <x v="35"/>
    <s v="Unión Europea"/>
    <s v="Unión Europea Polonia"/>
    <x v="9"/>
    <x v="8"/>
    <s v="VT: “Vino de la Tierra”"/>
    <s v="Blanco"/>
    <n v="471.52"/>
    <n v="56.000000000000007"/>
    <x v="1"/>
    <n v="0.56000000000000005"/>
  </r>
  <r>
    <x v="1"/>
    <s v="Europa"/>
    <s v="Unión Europea"/>
    <x v="35"/>
    <s v="Unión Europea"/>
    <s v="Unión Europea Polonia"/>
    <x v="9"/>
    <x v="8"/>
    <s v="VT: “Vino de la Tierra”"/>
    <s v="Rosado"/>
    <n v="67.36"/>
    <n v="8"/>
    <x v="1"/>
    <n v="0.08"/>
  </r>
  <r>
    <x v="1"/>
    <s v="Europa"/>
    <s v="Unión Europea"/>
    <x v="35"/>
    <s v="Unión Europea"/>
    <s v="Unión Europea Polonia"/>
    <x v="9"/>
    <x v="8"/>
    <s v="VT: “Vino de la Tierra”"/>
    <s v="Tinto"/>
    <n v="3258.54"/>
    <n v="387"/>
    <x v="1"/>
    <n v="3.87"/>
  </r>
  <r>
    <x v="1"/>
    <s v="Europa"/>
    <s v="Unión Europea"/>
    <x v="35"/>
    <s v="Unión Europea"/>
    <s v="Unión Europea Polonia"/>
    <x v="3"/>
    <x v="3"/>
    <s v="VT: “Vino de la Tierra”"/>
    <s v="Blanco"/>
    <n v="6293"/>
    <n v="675"/>
    <x v="1"/>
    <n v="6.75"/>
  </r>
  <r>
    <x v="1"/>
    <s v="Europa"/>
    <s v="Unión Europea"/>
    <x v="35"/>
    <s v="Unión Europea"/>
    <s v="Unión Europea Polonia"/>
    <x v="3"/>
    <x v="3"/>
    <s v="VT: “Vino de la Tierra”"/>
    <s v="Rosado"/>
    <n v="6686"/>
    <n v="676"/>
    <x v="1"/>
    <n v="6.76"/>
  </r>
  <r>
    <x v="1"/>
    <s v="Europa"/>
    <s v="Unión Europea"/>
    <x v="35"/>
    <s v="Unión Europea"/>
    <s v="Unión Europea Polonia"/>
    <x v="3"/>
    <x v="3"/>
    <s v="VT: “Vino de la Tierra”"/>
    <s v="Tinto"/>
    <n v="67972"/>
    <n v="5120"/>
    <x v="1"/>
    <n v="51.2"/>
  </r>
  <r>
    <x v="1"/>
    <s v="Europa"/>
    <s v="Unión Europea"/>
    <x v="35"/>
    <s v="Unión Europea"/>
    <s v="Unión Europea Polonia"/>
    <x v="11"/>
    <x v="7"/>
    <s v="VT: “Vino de la Tierra”"/>
    <s v="Blanco"/>
    <n v="500"/>
    <n v="200"/>
    <x v="1"/>
    <n v="2"/>
  </r>
  <r>
    <x v="1"/>
    <s v="Europa"/>
    <s v="Unión Europea"/>
    <x v="35"/>
    <s v="Unión Europea"/>
    <s v="Unión Europea Polonia"/>
    <x v="11"/>
    <x v="7"/>
    <s v="VT: “Vino de la Tierra”"/>
    <s v="Tinto"/>
    <n v="1125"/>
    <n v="450"/>
    <x v="1"/>
    <n v="4.5"/>
  </r>
  <r>
    <x v="1"/>
    <s v="Europa"/>
    <s v="Unión Europea"/>
    <x v="36"/>
    <s v="Unión Europea"/>
    <s v="Unión Europea Portugal"/>
    <x v="7"/>
    <x v="7"/>
    <s v="VT: “Vino de la Tierra”"/>
    <s v="Tinto"/>
    <n v="703"/>
    <n v="70"/>
    <x v="1"/>
    <n v="0.7"/>
  </r>
  <r>
    <x v="1"/>
    <s v="Europa"/>
    <s v="Unión Europea"/>
    <x v="36"/>
    <s v="Unión Europea"/>
    <s v="Unión Europea Portugal"/>
    <x v="5"/>
    <x v="5"/>
    <s v="VT: “Vino de la Tierra”"/>
    <s v="Blanco"/>
    <n v="3124.2"/>
    <n v="445.5"/>
    <x v="1"/>
    <n v="4.4550000000000001"/>
  </r>
  <r>
    <x v="1"/>
    <s v="Europa"/>
    <s v="Unión Europea"/>
    <x v="36"/>
    <s v="Unión Europea"/>
    <s v="Unión Europea Portugal"/>
    <x v="5"/>
    <x v="5"/>
    <s v="VT: “Vino de la Tierra”"/>
    <s v="Rosado"/>
    <n v="384"/>
    <n v="45"/>
    <x v="1"/>
    <n v="0.45"/>
  </r>
  <r>
    <x v="1"/>
    <s v="Europa"/>
    <s v="Unión Europea"/>
    <x v="36"/>
    <s v="Unión Europea"/>
    <s v="Unión Europea Portugal"/>
    <x v="5"/>
    <x v="5"/>
    <s v="VT: “Vino de la Tierra”"/>
    <s v="Tinto"/>
    <n v="3071"/>
    <n v="208.5"/>
    <x v="1"/>
    <n v="2.085"/>
  </r>
  <r>
    <x v="1"/>
    <s v="Europa"/>
    <s v="Unión Europea"/>
    <x v="36"/>
    <s v="Unión Europea"/>
    <s v="Unión Europea Portugal"/>
    <x v="1"/>
    <x v="1"/>
    <s v="VT: “Vino de la Tierra”"/>
    <s v="Blanco"/>
    <n v="1591.1699999999998"/>
    <n v="549"/>
    <x v="1"/>
    <n v="5.49"/>
  </r>
  <r>
    <x v="1"/>
    <s v="Europa"/>
    <s v="Unión Europea"/>
    <x v="36"/>
    <s v="Unión Europea"/>
    <s v="Unión Europea Portugal"/>
    <x v="1"/>
    <x v="1"/>
    <s v="VT: “Vino de la Tierra”"/>
    <s v="Rosado"/>
    <n v="575.92000000000007"/>
    <n v="233"/>
    <x v="1"/>
    <n v="2.33"/>
  </r>
  <r>
    <x v="1"/>
    <s v="Europa"/>
    <s v="Unión Europea"/>
    <x v="36"/>
    <s v="Unión Europea"/>
    <s v="Unión Europea Portugal"/>
    <x v="1"/>
    <x v="1"/>
    <s v="VT: “Vino de la Tierra”"/>
    <s v="Tinto"/>
    <n v="25481.53"/>
    <n v="28926"/>
    <x v="1"/>
    <n v="289.26"/>
  </r>
  <r>
    <x v="1"/>
    <s v="Europa"/>
    <s v="Unión Europea"/>
    <x v="36"/>
    <s v="Unión Europea"/>
    <s v="Unión Europea Portugal"/>
    <x v="2"/>
    <x v="2"/>
    <s v="VT: “Vino de la Tierra”"/>
    <s v="Blanco"/>
    <n v="13791.45"/>
    <n v="16827"/>
    <x v="1"/>
    <n v="168.27"/>
  </r>
  <r>
    <x v="1"/>
    <s v="Europa"/>
    <s v="Unión Europea"/>
    <x v="36"/>
    <s v="Unión Europea"/>
    <s v="Unión Europea Portugal"/>
    <x v="2"/>
    <x v="2"/>
    <s v="VT: “Vino de la Tierra”"/>
    <s v="Rosado"/>
    <n v="984"/>
    <n v="950"/>
    <x v="1"/>
    <n v="9.5"/>
  </r>
  <r>
    <x v="1"/>
    <s v="Europa"/>
    <s v="Unión Europea"/>
    <x v="36"/>
    <s v="Unión Europea"/>
    <s v="Unión Europea Portugal"/>
    <x v="2"/>
    <x v="2"/>
    <s v="VT: “Vino de la Tierra”"/>
    <s v="Tinto"/>
    <n v="47457.94"/>
    <n v="113088"/>
    <x v="1"/>
    <n v="1130.8800000000001"/>
  </r>
  <r>
    <x v="1"/>
    <s v="Europa"/>
    <s v="Unión Europea"/>
    <x v="36"/>
    <s v="Unión Europea"/>
    <s v="Unión Europea Portugal"/>
    <x v="6"/>
    <x v="6"/>
    <s v="VT: “Vino de la Tierra”"/>
    <s v="Tinto"/>
    <n v="210807.84000000003"/>
    <n v="445889"/>
    <x v="1"/>
    <n v="4458.8900000000003"/>
  </r>
  <r>
    <x v="1"/>
    <s v="Europa"/>
    <s v="Unión Europea"/>
    <x v="36"/>
    <s v="Unión Europea"/>
    <s v="Unión Europea Portugal"/>
    <x v="22"/>
    <x v="8"/>
    <s v="VT: “Vino de la Tierra”"/>
    <s v="Blanco"/>
    <n v="34.04"/>
    <n v="2"/>
    <x v="1"/>
    <n v="0.02"/>
  </r>
  <r>
    <x v="1"/>
    <s v="Europa"/>
    <s v="Unión Europea"/>
    <x v="36"/>
    <s v="Unión Europea"/>
    <s v="Unión Europea Portugal"/>
    <x v="22"/>
    <x v="8"/>
    <s v="VT: “Vino de la Tierra”"/>
    <s v="Rosado"/>
    <n v="51.06"/>
    <n v="3"/>
    <x v="1"/>
    <n v="0.03"/>
  </r>
  <r>
    <x v="1"/>
    <s v="Europa"/>
    <s v="Unión Europea"/>
    <x v="36"/>
    <s v="Unión Europea"/>
    <s v="Unión Europea Portugal"/>
    <x v="22"/>
    <x v="8"/>
    <s v="VT: “Vino de la Tierra”"/>
    <s v="Tinto"/>
    <n v="68.08"/>
    <n v="4"/>
    <x v="1"/>
    <n v="0.04"/>
  </r>
  <r>
    <x v="1"/>
    <s v="Europa"/>
    <s v="Unión Europea"/>
    <x v="36"/>
    <s v="Unión Europea"/>
    <s v="Unión Europea Portugal"/>
    <x v="3"/>
    <x v="3"/>
    <s v="VT: “Vino de la Tierra”"/>
    <s v="Rosado"/>
    <n v="714"/>
    <n v="63"/>
    <x v="1"/>
    <n v="0.63"/>
  </r>
  <r>
    <x v="1"/>
    <s v="Europa"/>
    <s v="Unión Europea"/>
    <x v="36"/>
    <s v="Unión Europea"/>
    <s v="Unión Europea Portugal"/>
    <x v="3"/>
    <x v="3"/>
    <s v="VT: “Vino de la Tierra”"/>
    <s v="Tinto"/>
    <n v="847"/>
    <n v="90"/>
    <x v="1"/>
    <n v="0.9"/>
  </r>
  <r>
    <x v="1"/>
    <s v="Europa"/>
    <s v="Unión Europea"/>
    <x v="37"/>
    <s v="Unión Europea"/>
    <s v="Unión Europea Rumania"/>
    <x v="1"/>
    <x v="1"/>
    <s v="VT: “Vino de la Tierra”"/>
    <s v="Blanco"/>
    <n v="1753.6100000000001"/>
    <n v="2496"/>
    <x v="1"/>
    <n v="24.96"/>
  </r>
  <r>
    <x v="1"/>
    <s v="Europa"/>
    <s v="Unión Europea"/>
    <x v="37"/>
    <s v="Unión Europea"/>
    <s v="Unión Europea Rumania"/>
    <x v="1"/>
    <x v="1"/>
    <s v="VT: “Vino de la Tierra”"/>
    <s v="Tinto"/>
    <n v="35104.44"/>
    <n v="8730"/>
    <x v="1"/>
    <n v="87.3"/>
  </r>
  <r>
    <x v="1"/>
    <s v="Europa"/>
    <s v="Unión Europea"/>
    <x v="37"/>
    <s v="Unión Europea"/>
    <s v="Unión Europea Rumania"/>
    <x v="2"/>
    <x v="2"/>
    <s v="VT: “Vino de la Tierra”"/>
    <s v="Blanco"/>
    <n v="162.06"/>
    <n v="54.5"/>
    <x v="1"/>
    <n v="0.54500000000000004"/>
  </r>
  <r>
    <x v="1"/>
    <s v="Europa"/>
    <s v="Unión Europea"/>
    <x v="37"/>
    <s v="Unión Europea"/>
    <s v="Unión Europea Rumania"/>
    <x v="2"/>
    <x v="2"/>
    <s v="VT: “Vino de la Tierra”"/>
    <s v="Tinto"/>
    <n v="1498.56"/>
    <n v="281.5"/>
    <x v="1"/>
    <n v="2.8149999999999999"/>
  </r>
  <r>
    <x v="1"/>
    <s v="Europa"/>
    <s v="Unión Europea"/>
    <x v="37"/>
    <s v="Unión Europea"/>
    <s v="Unión Europea Rumania"/>
    <x v="6"/>
    <x v="6"/>
    <s v="VT: “Vino de la Tierra”"/>
    <s v="Blanco"/>
    <n v="4275.18"/>
    <n v="522"/>
    <x v="1"/>
    <n v="5.22"/>
  </r>
  <r>
    <x v="1"/>
    <s v="Europa"/>
    <s v="Unión Europea"/>
    <x v="37"/>
    <s v="Unión Europea"/>
    <s v="Unión Europea Rumania"/>
    <x v="6"/>
    <x v="6"/>
    <s v="VT: “Vino de la Tierra”"/>
    <s v="Rosado"/>
    <n v="1074.06"/>
    <n v="153"/>
    <x v="1"/>
    <n v="1.53"/>
  </r>
  <r>
    <x v="1"/>
    <s v="Europa"/>
    <s v="Unión Europea"/>
    <x v="37"/>
    <s v="Unión Europea"/>
    <s v="Unión Europea Rumania"/>
    <x v="6"/>
    <x v="6"/>
    <s v="VT: “Vino de la Tierra”"/>
    <s v="Tinto"/>
    <n v="2956.5"/>
    <n v="270"/>
    <x v="1"/>
    <n v="2.7"/>
  </r>
  <r>
    <x v="1"/>
    <s v="Europa"/>
    <s v="Unión Europea"/>
    <x v="37"/>
    <s v="Unión Europea"/>
    <s v="Unión Europea Rumania"/>
    <x v="3"/>
    <x v="3"/>
    <s v="VT: “Vino de la Tierra”"/>
    <s v="Tinto"/>
    <n v="20"/>
    <n v="10"/>
    <x v="1"/>
    <n v="0.1"/>
  </r>
  <r>
    <x v="1"/>
    <s v="Europa"/>
    <s v="Unión Europea"/>
    <x v="38"/>
    <s v="Unión Europea"/>
    <s v="Unión Europea Eslovaquia, Republica"/>
    <x v="1"/>
    <x v="1"/>
    <s v="VT: “Vino de la Tierra”"/>
    <s v="Blanco"/>
    <n v="922.95"/>
    <n v="92"/>
    <x v="1"/>
    <n v="0.92"/>
  </r>
  <r>
    <x v="1"/>
    <s v="Europa"/>
    <s v="Unión Europea"/>
    <x v="38"/>
    <s v="Unión Europea"/>
    <s v="Unión Europea Eslovaquia, Republica"/>
    <x v="1"/>
    <x v="1"/>
    <s v="VT: “Vino de la Tierra”"/>
    <s v="Tinto"/>
    <n v="13910.960000000001"/>
    <n v="25571"/>
    <x v="1"/>
    <n v="255.71"/>
  </r>
  <r>
    <x v="1"/>
    <s v="Europa"/>
    <s v="Unión Europea"/>
    <x v="38"/>
    <s v="Unión Europea"/>
    <s v="Unión Europea Eslovaquia, Republica"/>
    <x v="2"/>
    <x v="2"/>
    <s v="VT: “Vino de la Tierra”"/>
    <s v="Blanco"/>
    <n v="148"/>
    <n v="67.5"/>
    <x v="1"/>
    <n v="0.67500000000000004"/>
  </r>
  <r>
    <x v="1"/>
    <s v="Europa"/>
    <s v="Unión Europea"/>
    <x v="38"/>
    <s v="Unión Europea"/>
    <s v="Unión Europea Eslovaquia, Republica"/>
    <x v="2"/>
    <x v="2"/>
    <s v="VT: “Vino de la Tierra”"/>
    <s v="Tinto"/>
    <n v="8835"/>
    <n v="2380"/>
    <x v="1"/>
    <n v="23.8"/>
  </r>
  <r>
    <x v="1"/>
    <s v="Europa"/>
    <s v="Unión Europea"/>
    <x v="38"/>
    <s v="Unión Europea"/>
    <s v="Unión Europea Eslovaquia, Republica"/>
    <x v="3"/>
    <x v="3"/>
    <s v="VT: “Vino de la Tierra”"/>
    <s v="Rosado"/>
    <n v="237.11"/>
    <n v="23"/>
    <x v="1"/>
    <n v="0.23"/>
  </r>
  <r>
    <x v="1"/>
    <s v="Europa"/>
    <s v="Unión Europea"/>
    <x v="38"/>
    <s v="Unión Europea"/>
    <s v="Unión Europea Eslovaquia, Republica"/>
    <x v="3"/>
    <x v="3"/>
    <s v="VT: “Vino de la Tierra”"/>
    <s v="Tinto"/>
    <n v="1095.1100000000001"/>
    <n v="249"/>
    <x v="1"/>
    <n v="2.4900000000000002"/>
  </r>
  <r>
    <x v="1"/>
    <s v="Europa"/>
    <s v="Unión Europea"/>
    <x v="39"/>
    <s v="Unión Europea"/>
    <s v="Unión Europea Eslovenia"/>
    <x v="2"/>
    <x v="2"/>
    <s v="VT: “Vino de la Tierra”"/>
    <s v="Tinto"/>
    <n v="8175"/>
    <n v="3070"/>
    <x v="1"/>
    <n v="30.7"/>
  </r>
  <r>
    <x v="1"/>
    <s v="Europa"/>
    <s v="Unión Europea"/>
    <x v="40"/>
    <s v="Unión Europea"/>
    <s v="Unión Europea Suecia"/>
    <x v="0"/>
    <x v="0"/>
    <s v="VT: “Vino de la Tierra”"/>
    <s v="Blanco"/>
    <n v="7803.0608461219399"/>
    <n v="202.50000000000003"/>
    <x v="1"/>
    <n v="2.0250000000000004"/>
  </r>
  <r>
    <x v="1"/>
    <s v="Europa"/>
    <s v="Unión Europea"/>
    <x v="40"/>
    <s v="Unión Europea"/>
    <s v="Unión Europea Suecia"/>
    <x v="0"/>
    <x v="0"/>
    <s v="VT: “Vino de la Tierra”"/>
    <s v="Rosado"/>
    <n v="39137.902578980567"/>
    <n v="4698"/>
    <x v="1"/>
    <n v="46.98"/>
  </r>
  <r>
    <x v="1"/>
    <s v="Europa"/>
    <s v="Unión Europea"/>
    <x v="40"/>
    <s v="Unión Europea"/>
    <s v="Unión Europea Suecia"/>
    <x v="0"/>
    <x v="0"/>
    <s v="VT: “Vino de la Tierra”"/>
    <s v="Tinto"/>
    <n v="3662.5991389680303"/>
    <n v="181.5"/>
    <x v="1"/>
    <n v="1.8149999999999999"/>
  </r>
  <r>
    <x v="1"/>
    <s v="Europa"/>
    <s v="Unión Europea"/>
    <x v="40"/>
    <s v="Unión Europea"/>
    <s v="Unión Europea Suecia"/>
    <x v="7"/>
    <x v="7"/>
    <s v="VT: “Vino de la Tierra”"/>
    <s v="Tinto"/>
    <n v="33696"/>
    <n v="15000"/>
    <x v="1"/>
    <n v="150"/>
  </r>
  <r>
    <x v="1"/>
    <s v="Europa"/>
    <s v="Unión Europea"/>
    <x v="40"/>
    <s v="Unión Europea"/>
    <s v="Unión Europea Suecia"/>
    <x v="14"/>
    <x v="9"/>
    <s v="VT: “Vino de la Tierra”"/>
    <s v="Blanco"/>
    <n v="3744"/>
    <n v="720"/>
    <x v="1"/>
    <n v="7.2"/>
  </r>
  <r>
    <x v="1"/>
    <s v="Europa"/>
    <s v="Unión Europea"/>
    <x v="40"/>
    <s v="Unión Europea"/>
    <s v="Unión Europea Suecia"/>
    <x v="5"/>
    <x v="5"/>
    <s v="VT: “Vino de la Tierra”"/>
    <s v="Blanco"/>
    <n v="15560"/>
    <n v="2565"/>
    <x v="1"/>
    <n v="25.65"/>
  </r>
  <r>
    <x v="1"/>
    <s v="Europa"/>
    <s v="Unión Europea"/>
    <x v="40"/>
    <s v="Unión Europea"/>
    <s v="Unión Europea Suecia"/>
    <x v="5"/>
    <x v="5"/>
    <s v="VT: “Vino de la Tierra”"/>
    <s v="Rosado"/>
    <n v="972"/>
    <n v="90"/>
    <x v="1"/>
    <n v="0.9"/>
  </r>
  <r>
    <x v="1"/>
    <s v="Europa"/>
    <s v="Unión Europea"/>
    <x v="40"/>
    <s v="Unión Europea"/>
    <s v="Unión Europea Suecia"/>
    <x v="5"/>
    <x v="5"/>
    <s v="VT: “Vino de la Tierra”"/>
    <s v="Tinto"/>
    <n v="5329"/>
    <n v="662"/>
    <x v="1"/>
    <n v="6.62"/>
  </r>
  <r>
    <x v="1"/>
    <s v="Europa"/>
    <s v="Unión Europea"/>
    <x v="40"/>
    <s v="Unión Europea"/>
    <s v="Unión Europea Suecia"/>
    <x v="1"/>
    <x v="1"/>
    <s v="VT: “Vino de la Tierra”"/>
    <s v="Blanco"/>
    <n v="182118.45"/>
    <n v="78584"/>
    <x v="1"/>
    <n v="785.84"/>
  </r>
  <r>
    <x v="1"/>
    <s v="Europa"/>
    <s v="Unión Europea"/>
    <x v="40"/>
    <s v="Unión Europea"/>
    <s v="Unión Europea Suecia"/>
    <x v="1"/>
    <x v="1"/>
    <s v="VT: “Vino de la Tierra”"/>
    <s v="Rosado"/>
    <n v="170937.34"/>
    <n v="95629"/>
    <x v="1"/>
    <n v="956.29"/>
  </r>
  <r>
    <x v="1"/>
    <s v="Europa"/>
    <s v="Unión Europea"/>
    <x v="40"/>
    <s v="Unión Europea"/>
    <s v="Unión Europea Suecia"/>
    <x v="1"/>
    <x v="1"/>
    <s v="VT: “Vino de la Tierra”"/>
    <s v="Tinto"/>
    <n v="147202.30999999997"/>
    <n v="134435"/>
    <x v="1"/>
    <n v="1344.35"/>
  </r>
  <r>
    <x v="1"/>
    <s v="Europa"/>
    <s v="Unión Europea"/>
    <x v="40"/>
    <s v="Unión Europea"/>
    <s v="Unión Europea Suecia"/>
    <x v="2"/>
    <x v="2"/>
    <s v="VT: “Vino de la Tierra”"/>
    <s v="Blanco"/>
    <n v="19204.7"/>
    <n v="32651.5"/>
    <x v="1"/>
    <n v="326.51499999999999"/>
  </r>
  <r>
    <x v="1"/>
    <s v="Europa"/>
    <s v="Unión Europea"/>
    <x v="40"/>
    <s v="Unión Europea"/>
    <s v="Unión Europea Suecia"/>
    <x v="2"/>
    <x v="2"/>
    <s v="VT: “Vino de la Tierra”"/>
    <s v="Rosado"/>
    <n v="1218.4000000000001"/>
    <n v="2002"/>
    <x v="1"/>
    <n v="20.02"/>
  </r>
  <r>
    <x v="1"/>
    <s v="Europa"/>
    <s v="Unión Europea"/>
    <x v="40"/>
    <s v="Unión Europea"/>
    <s v="Unión Europea Suecia"/>
    <x v="2"/>
    <x v="2"/>
    <s v="VT: “Vino de la Tierra”"/>
    <s v="Tinto"/>
    <n v="7258.2"/>
    <n v="1976"/>
    <x v="1"/>
    <n v="19.760000000000002"/>
  </r>
  <r>
    <x v="1"/>
    <s v="Europa"/>
    <s v="Unión Europea"/>
    <x v="40"/>
    <s v="Unión Europea"/>
    <s v="Unión Europea Suecia"/>
    <x v="6"/>
    <x v="6"/>
    <s v="VT: “Vino de la Tierra”"/>
    <s v="Tinto"/>
    <n v="1512"/>
    <n v="180"/>
    <x v="1"/>
    <n v="1.8"/>
  </r>
  <r>
    <x v="1"/>
    <s v="Europa"/>
    <s v="Unión Europea"/>
    <x v="40"/>
    <s v="Unión Europea"/>
    <s v="Unión Europea Suecia"/>
    <x v="8"/>
    <x v="8"/>
    <s v="VT: “Vino de la Tierra”"/>
    <s v="Rosado"/>
    <n v="7929"/>
    <n v="900"/>
    <x v="1"/>
    <n v="9"/>
  </r>
  <r>
    <x v="1"/>
    <s v="Europa"/>
    <s v="Unión Europea"/>
    <x v="40"/>
    <s v="Unión Europea"/>
    <s v="Unión Europea Suecia"/>
    <x v="8"/>
    <x v="8"/>
    <s v="VT: “Vino de la Tierra”"/>
    <s v="Tinto"/>
    <n v="146246"/>
    <n v="16600"/>
    <x v="1"/>
    <n v="166"/>
  </r>
  <r>
    <x v="1"/>
    <s v="Europa"/>
    <s v="Unión Europea"/>
    <x v="40"/>
    <s v="Unión Europea"/>
    <s v="Unión Europea Suecia"/>
    <x v="9"/>
    <x v="8"/>
    <s v="VT: “Vino de la Tierra”"/>
    <s v="Blanco"/>
    <n v="37645.82"/>
    <n v="4471"/>
    <x v="1"/>
    <n v="44.71"/>
  </r>
  <r>
    <x v="1"/>
    <s v="Europa"/>
    <s v="Unión Europea"/>
    <x v="40"/>
    <s v="Unión Europea"/>
    <s v="Unión Europea Suecia"/>
    <x v="9"/>
    <x v="8"/>
    <s v="VT: “Vino de la Tierra”"/>
    <s v="Rosado"/>
    <n v="9312.52"/>
    <n v="1106"/>
    <x v="1"/>
    <n v="11.06"/>
  </r>
  <r>
    <x v="1"/>
    <s v="Europa"/>
    <s v="Unión Europea"/>
    <x v="40"/>
    <s v="Unión Europea"/>
    <s v="Unión Europea Suecia"/>
    <x v="9"/>
    <x v="8"/>
    <s v="VT: “Vino de la Tierra”"/>
    <s v="Tinto"/>
    <n v="72580.399999999994"/>
    <n v="8620"/>
    <x v="1"/>
    <n v="86.2"/>
  </r>
  <r>
    <x v="1"/>
    <s v="Europa"/>
    <s v="Unión Europea"/>
    <x v="40"/>
    <s v="Unión Europea"/>
    <s v="Unión Europea Suecia"/>
    <x v="3"/>
    <x v="3"/>
    <s v="VT: “Vino de la Tierra”"/>
    <s v="Blanco"/>
    <n v="488"/>
    <n v="46"/>
    <x v="1"/>
    <n v="0.46"/>
  </r>
  <r>
    <x v="1"/>
    <s v="Europa"/>
    <s v="Unión Europea"/>
    <x v="40"/>
    <s v="Unión Europea"/>
    <s v="Unión Europea Suecia"/>
    <x v="3"/>
    <x v="3"/>
    <s v="VT: “Vino de la Tierra”"/>
    <s v="Rosado"/>
    <n v="161.5"/>
    <n v="1425"/>
    <x v="1"/>
    <n v="14.25"/>
  </r>
  <r>
    <x v="1"/>
    <s v="Europa"/>
    <s v="Unión Europea"/>
    <x v="40"/>
    <s v="Unión Europea"/>
    <s v="Unión Europea Suecia"/>
    <x v="3"/>
    <x v="3"/>
    <s v="VT: “Vino de la Tierra”"/>
    <s v="Tinto"/>
    <n v="1026922.4"/>
    <n v="612546"/>
    <x v="1"/>
    <n v="6125.46"/>
  </r>
  <r>
    <x v="1"/>
    <s v="Europa"/>
    <s v="Unión Europea"/>
    <x v="41"/>
    <s v="Unión Europea"/>
    <s v="Unión Europea - UE (sin especificar)"/>
    <x v="5"/>
    <x v="5"/>
    <s v="VT: “Vino de la Tierra”"/>
    <s v="Blanco"/>
    <n v="25990.11"/>
    <n v="1969"/>
    <x v="1"/>
    <n v="19.690000000000001"/>
  </r>
  <r>
    <x v="1"/>
    <s v="Europa"/>
    <s v="Unión Europea"/>
    <x v="41"/>
    <s v="Unión Europea"/>
    <s v="Unión Europea - UE (sin especificar)"/>
    <x v="5"/>
    <x v="5"/>
    <s v="VT: “Vino de la Tierra”"/>
    <s v="Rosado"/>
    <n v="1650"/>
    <n v="239"/>
    <x v="1"/>
    <n v="2.39"/>
  </r>
  <r>
    <x v="1"/>
    <s v="Europa"/>
    <s v="Unión Europea"/>
    <x v="41"/>
    <s v="Unión Europea"/>
    <s v="Unión Europea - UE (sin especificar)"/>
    <x v="5"/>
    <x v="5"/>
    <s v="VT: “Vino de la Tierra”"/>
    <s v="Tinto"/>
    <n v="2680"/>
    <n v="268"/>
    <x v="1"/>
    <n v="2.68"/>
  </r>
  <r>
    <x v="1"/>
    <s v="Europa"/>
    <s v="Unión Europea"/>
    <x v="41"/>
    <s v="Unión Europea"/>
    <s v="Unión Europea - UE (sin especificar)"/>
    <x v="1"/>
    <x v="1"/>
    <s v="VT: “Vino de la Tierra”"/>
    <s v="Blanco"/>
    <n v="1279694.8500000001"/>
    <n v="1313068"/>
    <x v="1"/>
    <n v="13130.68"/>
  </r>
  <r>
    <x v="1"/>
    <s v="Europa"/>
    <s v="Unión Europea"/>
    <x v="41"/>
    <s v="Unión Europea"/>
    <s v="Unión Europea - UE (sin especificar)"/>
    <x v="1"/>
    <x v="1"/>
    <s v="VT: “Vino de la Tierra”"/>
    <s v="Rosado"/>
    <n v="1983423.85"/>
    <n v="2562988"/>
    <x v="1"/>
    <n v="25629.88"/>
  </r>
  <r>
    <x v="1"/>
    <s v="Europa"/>
    <s v="Unión Europea"/>
    <x v="41"/>
    <s v="Unión Europea"/>
    <s v="Unión Europea - UE (sin especificar)"/>
    <x v="1"/>
    <x v="1"/>
    <s v="VT: “Vino de la Tierra”"/>
    <s v="Tinto"/>
    <n v="1688107.8099999998"/>
    <n v="1381036"/>
    <x v="1"/>
    <n v="13810.36"/>
  </r>
  <r>
    <x v="1"/>
    <s v="Europa"/>
    <s v="Unión Europea"/>
    <x v="41"/>
    <s v="Unión Europea"/>
    <s v="Unión Europea - UE (sin especificar)"/>
    <x v="2"/>
    <x v="2"/>
    <s v="VT: “Vino de la Tierra”"/>
    <s v="Blanco"/>
    <n v="11205.5"/>
    <n v="30635"/>
    <x v="1"/>
    <n v="306.35000000000002"/>
  </r>
  <r>
    <x v="1"/>
    <s v="Europa"/>
    <s v="Unión Europea"/>
    <x v="41"/>
    <s v="Unión Europea"/>
    <s v="Unión Europea - UE (sin especificar)"/>
    <x v="2"/>
    <x v="2"/>
    <s v="VT: “Vino de la Tierra”"/>
    <s v="Tinto"/>
    <n v="21247.5"/>
    <n v="12560"/>
    <x v="1"/>
    <n v="125.6"/>
  </r>
  <r>
    <x v="1"/>
    <s v="Europa"/>
    <s v="Unión Europea"/>
    <x v="41"/>
    <s v="Unión Europea"/>
    <s v="Unión Europea - UE (sin especificar)"/>
    <x v="6"/>
    <x v="6"/>
    <s v="VT: “Vino de la Tierra”"/>
    <s v="Tinto"/>
    <n v="2240"/>
    <n v="1400"/>
    <x v="1"/>
    <n v="14"/>
  </r>
  <r>
    <x v="1"/>
    <s v="Europa"/>
    <s v="Unión Europea"/>
    <x v="41"/>
    <s v="Unión Europea"/>
    <s v="Unión Europea - UE (sin especificar)"/>
    <x v="8"/>
    <x v="8"/>
    <s v="VT: “Vino de la Tierra”"/>
    <s v="Tinto"/>
    <n v="1762"/>
    <n v="200"/>
    <x v="1"/>
    <n v="2"/>
  </r>
  <r>
    <x v="1"/>
    <s v="Europa"/>
    <s v="Unión Europea"/>
    <x v="41"/>
    <s v="Unión Europea"/>
    <s v="Unión Europea - UE (sin especificar)"/>
    <x v="24"/>
    <x v="5"/>
    <s v="VT: “Vino de la Tierra”"/>
    <s v="Tinto"/>
    <n v="3132"/>
    <n v="1080"/>
    <x v="1"/>
    <n v="10.8"/>
  </r>
  <r>
    <x v="0"/>
    <s v="Africa"/>
    <s v="Africa"/>
    <x v="42"/>
    <s v="África"/>
    <s v="África Angola"/>
    <x v="1"/>
    <x v="1"/>
    <s v="VT: “Vino de la Tierra”"/>
    <s v="Tinto"/>
    <n v="5351.95"/>
    <n v="4319"/>
    <x v="2"/>
    <n v="43.19"/>
  </r>
  <r>
    <x v="0"/>
    <s v="Africa"/>
    <s v="Africa"/>
    <x v="43"/>
    <s v="África"/>
    <s v="África Republica Centroafricana"/>
    <x v="1"/>
    <x v="1"/>
    <s v="VT: “Vino de la Tierra”"/>
    <s v="Blanco"/>
    <n v="85.83"/>
    <n v="42"/>
    <x v="2"/>
    <n v="0.42"/>
  </r>
  <r>
    <x v="0"/>
    <s v="Africa"/>
    <s v="Africa"/>
    <x v="43"/>
    <s v="África"/>
    <s v="África Republica Centroafricana"/>
    <x v="1"/>
    <x v="1"/>
    <s v="VT: “Vino de la Tierra”"/>
    <s v="Rosado"/>
    <n v="43.38"/>
    <n v="21"/>
    <x v="2"/>
    <n v="0.21"/>
  </r>
  <r>
    <x v="0"/>
    <s v="Africa"/>
    <s v="Africa"/>
    <x v="43"/>
    <s v="África"/>
    <s v="África Republica Centroafricana"/>
    <x v="1"/>
    <x v="1"/>
    <s v="VT: “Vino de la Tierra”"/>
    <s v="Tinto"/>
    <n v="85.83"/>
    <n v="42"/>
    <x v="2"/>
    <n v="0.42"/>
  </r>
  <r>
    <x v="0"/>
    <s v="Africa"/>
    <s v="Africa"/>
    <x v="43"/>
    <s v="África"/>
    <s v="África Republica Centroafricana"/>
    <x v="2"/>
    <x v="2"/>
    <s v="VT: “Vino de la Tierra”"/>
    <s v="Tinto"/>
    <n v="50"/>
    <n v="23"/>
    <x v="2"/>
    <n v="0.23"/>
  </r>
  <r>
    <x v="0"/>
    <s v="Africa"/>
    <s v="Africa"/>
    <x v="44"/>
    <s v="África"/>
    <s v="África Congo, Rep democratica del"/>
    <x v="1"/>
    <x v="1"/>
    <s v="VT: “Vino de la Tierra”"/>
    <s v="Blanco"/>
    <n v="2038.99"/>
    <n v="1516"/>
    <x v="2"/>
    <n v="15.16"/>
  </r>
  <r>
    <x v="0"/>
    <s v="Africa"/>
    <s v="Africa"/>
    <x v="44"/>
    <s v="África"/>
    <s v="África Congo, Rep democratica del"/>
    <x v="1"/>
    <x v="1"/>
    <s v="VT: “Vino de la Tierra”"/>
    <s v="Tinto"/>
    <n v="8651.0199999999986"/>
    <n v="6499.0000000000009"/>
    <x v="2"/>
    <n v="64.990000000000009"/>
  </r>
  <r>
    <x v="0"/>
    <s v="Africa"/>
    <s v="Africa"/>
    <x v="45"/>
    <s v="África"/>
    <s v="África Guinea Ecuatorial"/>
    <x v="1"/>
    <x v="1"/>
    <s v="VT: “Vino de la Tierra”"/>
    <s v="Blanco"/>
    <n v="16170.29"/>
    <n v="8226"/>
    <x v="2"/>
    <n v="82.26"/>
  </r>
  <r>
    <x v="0"/>
    <s v="Africa"/>
    <s v="Africa"/>
    <x v="45"/>
    <s v="África"/>
    <s v="África Guinea Ecuatorial"/>
    <x v="1"/>
    <x v="1"/>
    <s v="VT: “Vino de la Tierra”"/>
    <s v="Rosado"/>
    <n v="5407.58"/>
    <n v="2907"/>
    <x v="2"/>
    <n v="29.07"/>
  </r>
  <r>
    <x v="0"/>
    <s v="Africa"/>
    <s v="Africa"/>
    <x v="45"/>
    <s v="África"/>
    <s v="África Guinea Ecuatorial"/>
    <x v="1"/>
    <x v="1"/>
    <s v="VT: “Vino de la Tierra”"/>
    <s v="Tinto"/>
    <n v="198735.69"/>
    <n v="88891"/>
    <x v="2"/>
    <n v="888.91"/>
  </r>
  <r>
    <x v="0"/>
    <s v="Africa"/>
    <s v="Africa"/>
    <x v="45"/>
    <s v="África"/>
    <s v="África Guinea Ecuatorial"/>
    <x v="2"/>
    <x v="2"/>
    <s v="VT: “Vino de la Tierra”"/>
    <s v="Tinto"/>
    <n v="14240"/>
    <n v="29300"/>
    <x v="2"/>
    <n v="293"/>
  </r>
  <r>
    <x v="0"/>
    <s v="Africa"/>
    <s v="Africa"/>
    <x v="46"/>
    <s v="África"/>
    <s v="África Gambia"/>
    <x v="2"/>
    <x v="2"/>
    <s v="VT: “Vino de la Tierra”"/>
    <s v="Blanco"/>
    <n v="463.2"/>
    <n v="450"/>
    <x v="2"/>
    <n v="4.5"/>
  </r>
  <r>
    <x v="0"/>
    <s v="Africa"/>
    <s v="Africa"/>
    <x v="47"/>
    <s v="África"/>
    <s v="África Ghana"/>
    <x v="1"/>
    <x v="1"/>
    <s v="VT: “Vino de la Tierra”"/>
    <s v="Blanco"/>
    <n v="15950.54"/>
    <n v="7825"/>
    <x v="2"/>
    <n v="78.25"/>
  </r>
  <r>
    <x v="0"/>
    <s v="Africa"/>
    <s v="Africa"/>
    <x v="47"/>
    <s v="África"/>
    <s v="África Ghana"/>
    <x v="1"/>
    <x v="1"/>
    <s v="VT: “Vino de la Tierra”"/>
    <s v="Tinto"/>
    <n v="90272.069999999992"/>
    <n v="58981"/>
    <x v="2"/>
    <n v="589.80999999999995"/>
  </r>
  <r>
    <x v="0"/>
    <s v="Africa"/>
    <s v="Africa"/>
    <x v="47"/>
    <s v="África"/>
    <s v="África Ghana"/>
    <x v="2"/>
    <x v="2"/>
    <s v="VT: “Vino de la Tierra”"/>
    <s v="Tinto"/>
    <n v="5810.2"/>
    <n v="6750"/>
    <x v="2"/>
    <n v="67.5"/>
  </r>
  <r>
    <x v="0"/>
    <s v="Africa"/>
    <s v="Africa"/>
    <x v="48"/>
    <s v="África"/>
    <s v="África Guinea"/>
    <x v="1"/>
    <x v="1"/>
    <s v="VT: “Vino de la Tierra”"/>
    <s v="Blanco"/>
    <n v="462.95"/>
    <n v="227.99999999999997"/>
    <x v="2"/>
    <n v="2.2799999999999998"/>
  </r>
  <r>
    <x v="0"/>
    <s v="Africa"/>
    <s v="Africa"/>
    <x v="48"/>
    <s v="África"/>
    <s v="África Guinea"/>
    <x v="1"/>
    <x v="1"/>
    <s v="VT: “Vino de la Tierra”"/>
    <s v="Rosado"/>
    <n v="167.98"/>
    <n v="83"/>
    <x v="2"/>
    <n v="0.83"/>
  </r>
  <r>
    <x v="0"/>
    <s v="Africa"/>
    <s v="Africa"/>
    <x v="48"/>
    <s v="África"/>
    <s v="África Guinea"/>
    <x v="1"/>
    <x v="1"/>
    <s v="VT: “Vino de la Tierra”"/>
    <s v="Tinto"/>
    <n v="1262.5999999999999"/>
    <n v="623"/>
    <x v="2"/>
    <n v="6.23"/>
  </r>
  <r>
    <x v="0"/>
    <s v="Africa"/>
    <s v="Africa"/>
    <x v="49"/>
    <s v="África"/>
    <s v="África Costa de Marfil"/>
    <x v="1"/>
    <x v="1"/>
    <s v="VT: “Vino de la Tierra”"/>
    <s v="Blanco"/>
    <n v="1823.91"/>
    <n v="726"/>
    <x v="2"/>
    <n v="7.26"/>
  </r>
  <r>
    <x v="0"/>
    <s v="Africa"/>
    <s v="Africa"/>
    <x v="49"/>
    <s v="África"/>
    <s v="África Costa de Marfil"/>
    <x v="1"/>
    <x v="1"/>
    <s v="VT: “Vino de la Tierra”"/>
    <s v="Rosado"/>
    <n v="478.09"/>
    <n v="208"/>
    <x v="2"/>
    <n v="2.08"/>
  </r>
  <r>
    <x v="0"/>
    <s v="Africa"/>
    <s v="Africa"/>
    <x v="49"/>
    <s v="África"/>
    <s v="África Costa de Marfil"/>
    <x v="1"/>
    <x v="1"/>
    <s v="VT: “Vino de la Tierra”"/>
    <s v="Tinto"/>
    <n v="7434.38"/>
    <n v="3113"/>
    <x v="2"/>
    <n v="31.13"/>
  </r>
  <r>
    <x v="0"/>
    <s v="Africa"/>
    <s v="Africa"/>
    <x v="50"/>
    <s v="África"/>
    <s v="África Kenya"/>
    <x v="1"/>
    <x v="1"/>
    <s v="VT: “Vino de la Tierra”"/>
    <s v="Blanco"/>
    <n v="5018"/>
    <n v="2139"/>
    <x v="2"/>
    <n v="21.39"/>
  </r>
  <r>
    <x v="0"/>
    <s v="Africa"/>
    <s v="Africa"/>
    <x v="50"/>
    <s v="África"/>
    <s v="África Kenya"/>
    <x v="1"/>
    <x v="1"/>
    <s v="VT: “Vino de la Tierra”"/>
    <s v="Rosado"/>
    <n v="762.36"/>
    <n v="332"/>
    <x v="2"/>
    <n v="3.32"/>
  </r>
  <r>
    <x v="0"/>
    <s v="Africa"/>
    <s v="Africa"/>
    <x v="50"/>
    <s v="África"/>
    <s v="África Kenya"/>
    <x v="1"/>
    <x v="1"/>
    <s v="VT: “Vino de la Tierra”"/>
    <s v="Tinto"/>
    <n v="5981.65"/>
    <n v="2617"/>
    <x v="2"/>
    <n v="26.17"/>
  </r>
  <r>
    <x v="0"/>
    <s v="Africa"/>
    <s v="Africa"/>
    <x v="50"/>
    <s v="África"/>
    <s v="África Kenya"/>
    <x v="2"/>
    <x v="2"/>
    <s v="VT: “Vino de la Tierra”"/>
    <s v="Tinto"/>
    <n v="1388"/>
    <n v="563"/>
    <x v="2"/>
    <n v="5.63"/>
  </r>
  <r>
    <x v="0"/>
    <s v="Africa"/>
    <s v="Africa"/>
    <x v="51"/>
    <s v="África"/>
    <s v="África Liberia"/>
    <x v="1"/>
    <x v="1"/>
    <s v="VT: “Vino de la Tierra”"/>
    <s v="Blanco"/>
    <n v="2605.58"/>
    <n v="1740"/>
    <x v="2"/>
    <n v="17.399999999999999"/>
  </r>
  <r>
    <x v="0"/>
    <s v="Africa"/>
    <s v="Africa"/>
    <x v="51"/>
    <s v="África"/>
    <s v="África Liberia"/>
    <x v="1"/>
    <x v="1"/>
    <s v="VT: “Vino de la Tierra”"/>
    <s v="Rosado"/>
    <n v="151.36000000000001"/>
    <n v="63"/>
    <x v="2"/>
    <n v="0.63"/>
  </r>
  <r>
    <x v="0"/>
    <s v="Africa"/>
    <s v="Africa"/>
    <x v="51"/>
    <s v="África"/>
    <s v="África Liberia"/>
    <x v="1"/>
    <x v="1"/>
    <s v="VT: “Vino de la Tierra”"/>
    <s v="Tinto"/>
    <n v="5364.21"/>
    <n v="3356"/>
    <x v="2"/>
    <n v="33.56"/>
  </r>
  <r>
    <x v="0"/>
    <s v="Africa"/>
    <s v="Africa"/>
    <x v="52"/>
    <s v="África"/>
    <s v="África Mauricio"/>
    <x v="2"/>
    <x v="2"/>
    <s v="VT: “Vino de la Tierra”"/>
    <s v="Blanco"/>
    <n v="2153"/>
    <n v="580"/>
    <x v="2"/>
    <n v="5.8"/>
  </r>
  <r>
    <x v="0"/>
    <s v="Africa"/>
    <s v="Africa"/>
    <x v="53"/>
    <s v="África"/>
    <s v="África Marruecos"/>
    <x v="0"/>
    <x v="0"/>
    <s v="VT: “Vino de la Tierra”"/>
    <s v="Blanco"/>
    <n v="5202.0405640812924"/>
    <n v="135"/>
    <x v="2"/>
    <n v="1.35"/>
  </r>
  <r>
    <x v="0"/>
    <s v="Africa"/>
    <s v="Africa"/>
    <x v="53"/>
    <s v="África"/>
    <s v="África Marruecos"/>
    <x v="0"/>
    <x v="0"/>
    <s v="VT: “Vino de la Tierra”"/>
    <s v="Rosado"/>
    <n v="1124.6523729592116"/>
    <n v="135"/>
    <x v="2"/>
    <n v="1.35"/>
  </r>
  <r>
    <x v="0"/>
    <s v="Africa"/>
    <s v="Africa"/>
    <x v="53"/>
    <s v="África"/>
    <s v="África Marruecos"/>
    <x v="2"/>
    <x v="2"/>
    <s v="VT: “Vino de la Tierra”"/>
    <s v="Blanco"/>
    <n v="4079.4"/>
    <n v="1217"/>
    <x v="2"/>
    <n v="12.17"/>
  </r>
  <r>
    <x v="0"/>
    <s v="Africa"/>
    <s v="Africa"/>
    <x v="53"/>
    <s v="África"/>
    <s v="África Marruecos"/>
    <x v="2"/>
    <x v="2"/>
    <s v="VT: “Vino de la Tierra”"/>
    <s v="Espumoso blanco"/>
    <n v="1450"/>
    <n v="300"/>
    <x v="2"/>
    <n v="3"/>
  </r>
  <r>
    <x v="0"/>
    <s v="Africa"/>
    <s v="Africa"/>
    <x v="53"/>
    <s v="África"/>
    <s v="África Marruecos"/>
    <x v="2"/>
    <x v="2"/>
    <s v="VT: “Vino de la Tierra”"/>
    <s v="Tinto"/>
    <n v="38330.19999999999"/>
    <n v="68956"/>
    <x v="2"/>
    <n v="689.56"/>
  </r>
  <r>
    <x v="0"/>
    <s v="Africa"/>
    <s v="Africa"/>
    <x v="54"/>
    <s v="África"/>
    <s v="África Nigeria"/>
    <x v="1"/>
    <x v="1"/>
    <s v="VT: “Vino de la Tierra”"/>
    <s v="Blanco"/>
    <n v="3968.69"/>
    <n v="1557"/>
    <x v="2"/>
    <n v="15.57"/>
  </r>
  <r>
    <x v="0"/>
    <s v="Africa"/>
    <s v="Africa"/>
    <x v="54"/>
    <s v="África"/>
    <s v="África Nigeria"/>
    <x v="1"/>
    <x v="1"/>
    <s v="VT: “Vino de la Tierra”"/>
    <s v="Rosado"/>
    <n v="7669.73"/>
    <n v="4071"/>
    <x v="2"/>
    <n v="40.71"/>
  </r>
  <r>
    <x v="0"/>
    <s v="Africa"/>
    <s v="Africa"/>
    <x v="54"/>
    <s v="África"/>
    <s v="África Nigeria"/>
    <x v="1"/>
    <x v="1"/>
    <s v="VT: “Vino de la Tierra”"/>
    <s v="Tinto"/>
    <n v="17559.149999999998"/>
    <n v="11484"/>
    <x v="2"/>
    <n v="114.84"/>
  </r>
  <r>
    <x v="0"/>
    <s v="Africa"/>
    <s v="Africa"/>
    <x v="54"/>
    <s v="África"/>
    <s v="África Nigeria"/>
    <x v="2"/>
    <x v="2"/>
    <s v="VT: “Vino de la Tierra”"/>
    <s v="Blanco"/>
    <n v="126.9"/>
    <n v="45"/>
    <x v="2"/>
    <n v="0.45"/>
  </r>
  <r>
    <x v="0"/>
    <s v="Africa"/>
    <s v="Africa"/>
    <x v="54"/>
    <s v="África"/>
    <s v="África Nigeria"/>
    <x v="2"/>
    <x v="2"/>
    <s v="VT: “Vino de la Tierra”"/>
    <s v="Tinto"/>
    <n v="4883.1000000000004"/>
    <n v="1786"/>
    <x v="2"/>
    <n v="17.86"/>
  </r>
  <r>
    <x v="0"/>
    <s v="Africa"/>
    <s v="Africa"/>
    <x v="54"/>
    <s v="África"/>
    <s v="África Nigeria"/>
    <x v="6"/>
    <x v="6"/>
    <s v="VT: “Vino de la Tierra”"/>
    <s v="Tinto"/>
    <n v="4332"/>
    <n v="1083"/>
    <x v="2"/>
    <n v="10.83"/>
  </r>
  <r>
    <x v="0"/>
    <s v="Africa"/>
    <s v="Africa"/>
    <x v="55"/>
    <s v="África"/>
    <s v="África Reunion"/>
    <x v="1"/>
    <x v="1"/>
    <s v="VT: “Vino de la Tierra”"/>
    <s v="Tinto"/>
    <n v="738.36"/>
    <n v="166"/>
    <x v="2"/>
    <n v="1.66"/>
  </r>
  <r>
    <x v="0"/>
    <s v="Africa"/>
    <s v="Africa"/>
    <x v="56"/>
    <s v="África"/>
    <s v="África Sierra leona"/>
    <x v="1"/>
    <x v="1"/>
    <s v="VT: “Vino de la Tierra”"/>
    <s v="Blanco"/>
    <n v="314.64"/>
    <n v="216"/>
    <x v="2"/>
    <n v="2.16"/>
  </r>
  <r>
    <x v="0"/>
    <s v="Africa"/>
    <s v="Africa"/>
    <x v="56"/>
    <s v="África"/>
    <s v="África Sierra leona"/>
    <x v="1"/>
    <x v="1"/>
    <s v="VT: “Vino de la Tierra”"/>
    <s v="Tinto"/>
    <n v="314.64"/>
    <n v="216"/>
    <x v="2"/>
    <n v="2.16"/>
  </r>
  <r>
    <x v="0"/>
    <s v="Africa"/>
    <s v="Africa"/>
    <x v="57"/>
    <s v="África"/>
    <s v="África Sudafrica"/>
    <x v="2"/>
    <x v="2"/>
    <s v="VT: “Vino de la Tierra”"/>
    <s v="Tinto"/>
    <n v="324"/>
    <n v="67.5"/>
    <x v="2"/>
    <n v="0.67500000000000004"/>
  </r>
  <r>
    <x v="0"/>
    <s v="Africa"/>
    <s v="Africa"/>
    <x v="58"/>
    <s v="África"/>
    <s v="África Togo"/>
    <x v="1"/>
    <x v="1"/>
    <s v="VT: “Vino de la Tierra”"/>
    <s v="Tinto"/>
    <n v="17917.93"/>
    <n v="13527.999999999998"/>
    <x v="2"/>
    <n v="135.27999999999997"/>
  </r>
  <r>
    <x v="0"/>
    <s v="Africa"/>
    <s v="Africa"/>
    <x v="59"/>
    <s v="África"/>
    <s v="África Uganda"/>
    <x v="1"/>
    <x v="1"/>
    <s v="VT: “Vino de la Tierra”"/>
    <s v="Blanco"/>
    <n v="2172.8200000000002"/>
    <n v="955.00000000000011"/>
    <x v="2"/>
    <n v="9.5500000000000007"/>
  </r>
  <r>
    <x v="0"/>
    <s v="Africa"/>
    <s v="Africa"/>
    <x v="59"/>
    <s v="África"/>
    <s v="África Uganda"/>
    <x v="1"/>
    <x v="1"/>
    <s v="VT: “Vino de la Tierra”"/>
    <s v="Tinto"/>
    <n v="8232.73"/>
    <n v="3654.9999999999995"/>
    <x v="2"/>
    <n v="36.549999999999997"/>
  </r>
  <r>
    <x v="0"/>
    <s v="Africa"/>
    <s v="Africa"/>
    <x v="60"/>
    <s v="África"/>
    <s v="África Burkina Faso"/>
    <x v="1"/>
    <x v="1"/>
    <s v="VT: “Vino de la Tierra”"/>
    <s v="Blanco"/>
    <n v="2240.2800000000002"/>
    <n v="1204"/>
    <x v="2"/>
    <n v="12.04"/>
  </r>
  <r>
    <x v="0"/>
    <s v="Africa"/>
    <s v="Africa"/>
    <x v="60"/>
    <s v="África"/>
    <s v="África Burkina Faso"/>
    <x v="1"/>
    <x v="1"/>
    <s v="VT: “Vino de la Tierra”"/>
    <s v="Rosado"/>
    <n v="2626.54"/>
    <n v="1412"/>
    <x v="2"/>
    <n v="14.12"/>
  </r>
  <r>
    <x v="0"/>
    <s v="Africa"/>
    <s v="Africa"/>
    <x v="60"/>
    <s v="África"/>
    <s v="África Burkina Faso"/>
    <x v="1"/>
    <x v="1"/>
    <s v="VT: “Vino de la Tierra”"/>
    <s v="Tinto"/>
    <n v="140900.88"/>
    <n v="76520"/>
    <x v="2"/>
    <n v="765.2"/>
  </r>
  <r>
    <x v="0"/>
    <s v="Asia"/>
    <s v="Asia"/>
    <x v="61"/>
    <s v="Asia"/>
    <s v="Asia Armenia"/>
    <x v="1"/>
    <x v="1"/>
    <s v="VT: “Vino de la Tierra”"/>
    <s v="Blanco"/>
    <n v="160.59"/>
    <n v="83"/>
    <x v="3"/>
    <n v="0.83"/>
  </r>
  <r>
    <x v="0"/>
    <s v="Asia"/>
    <s v="Asia"/>
    <x v="61"/>
    <s v="Asia"/>
    <s v="Asia Armenia"/>
    <x v="1"/>
    <x v="1"/>
    <s v="VT: “Vino de la Tierra”"/>
    <s v="Rosado"/>
    <n v="80.3"/>
    <n v="42"/>
    <x v="3"/>
    <n v="0.42"/>
  </r>
  <r>
    <x v="0"/>
    <s v="Asia"/>
    <s v="Asia"/>
    <x v="61"/>
    <s v="Asia"/>
    <s v="Asia Armenia"/>
    <x v="1"/>
    <x v="1"/>
    <s v="VT: “Vino de la Tierra”"/>
    <s v="Tinto"/>
    <n v="932.18999999999994"/>
    <n v="478"/>
    <x v="3"/>
    <n v="4.78"/>
  </r>
  <r>
    <x v="0"/>
    <s v="Asia"/>
    <s v="Asia"/>
    <x v="61"/>
    <s v="Asia"/>
    <s v="Asia Armenia"/>
    <x v="2"/>
    <x v="2"/>
    <s v="VT: “Vino de la Tierra”"/>
    <s v="Aguja blanco"/>
    <n v="360"/>
    <n v="135"/>
    <x v="3"/>
    <n v="1.35"/>
  </r>
  <r>
    <x v="0"/>
    <s v="Asia"/>
    <s v="Asia"/>
    <x v="62"/>
    <s v="Asia"/>
    <s v="Asia Camboya"/>
    <x v="1"/>
    <x v="1"/>
    <s v="VT: “Vino de la Tierra”"/>
    <s v="Blanco"/>
    <n v="1860.67"/>
    <n v="399"/>
    <x v="3"/>
    <n v="3.99"/>
  </r>
  <r>
    <x v="0"/>
    <s v="Asia"/>
    <s v="Asia"/>
    <x v="62"/>
    <s v="Asia"/>
    <s v="Asia Camboya"/>
    <x v="1"/>
    <x v="1"/>
    <s v="VT: “Vino de la Tierra”"/>
    <s v="Tinto"/>
    <n v="4385.87"/>
    <n v="1994.0000000000002"/>
    <x v="3"/>
    <n v="19.940000000000001"/>
  </r>
  <r>
    <x v="0"/>
    <s v="Asia"/>
    <s v="Asia"/>
    <x v="62"/>
    <s v="Asia"/>
    <s v="Asia Camboya"/>
    <x v="2"/>
    <x v="2"/>
    <s v="VT: “Vino de la Tierra”"/>
    <s v="Blanco"/>
    <n v="990"/>
    <n v="270"/>
    <x v="3"/>
    <n v="2.7"/>
  </r>
  <r>
    <x v="0"/>
    <s v="Asia"/>
    <s v="Asia"/>
    <x v="63"/>
    <s v="Asia"/>
    <s v="Asia Sri Lanka"/>
    <x v="1"/>
    <x v="1"/>
    <s v="VT: “Vino de la Tierra”"/>
    <s v="Blanco"/>
    <n v="30920.98"/>
    <n v="18334"/>
    <x v="3"/>
    <n v="183.34"/>
  </r>
  <r>
    <x v="0"/>
    <s v="Asia"/>
    <s v="Asia"/>
    <x v="63"/>
    <s v="Asia"/>
    <s v="Asia Sri Lanka"/>
    <x v="1"/>
    <x v="1"/>
    <s v="VT: “Vino de la Tierra”"/>
    <s v="Rosado"/>
    <n v="1751.3"/>
    <n v="1040"/>
    <x v="3"/>
    <n v="10.4"/>
  </r>
  <r>
    <x v="0"/>
    <s v="Asia"/>
    <s v="Asia"/>
    <x v="63"/>
    <s v="Asia"/>
    <s v="Asia Sri Lanka"/>
    <x v="1"/>
    <x v="1"/>
    <s v="VT: “Vino de la Tierra”"/>
    <s v="Tinto"/>
    <n v="66787.63"/>
    <n v="39599"/>
    <x v="3"/>
    <n v="395.99"/>
  </r>
  <r>
    <x v="0"/>
    <s v="Asia"/>
    <s v="Asia"/>
    <x v="64"/>
    <s v="Asia"/>
    <s v="Asia China"/>
    <x v="0"/>
    <x v="0"/>
    <s v="VT: “Vino de la Tierra”"/>
    <s v="Tinto"/>
    <n v="25875"/>
    <n v="17300"/>
    <x v="3"/>
    <n v="173"/>
  </r>
  <r>
    <x v="0"/>
    <s v="Asia"/>
    <s v="Asia"/>
    <x v="64"/>
    <s v="Asia"/>
    <s v="Asia China"/>
    <x v="7"/>
    <x v="7"/>
    <s v="VT: “Vino de la Tierra”"/>
    <s v="Blanco"/>
    <n v="2205"/>
    <n v="513.69999999999993"/>
    <x v="3"/>
    <n v="5.1369999999999996"/>
  </r>
  <r>
    <x v="0"/>
    <s v="Asia"/>
    <s v="Asia"/>
    <x v="64"/>
    <s v="Asia"/>
    <s v="Asia China"/>
    <x v="7"/>
    <x v="7"/>
    <s v="VT: “Vino de la Tierra”"/>
    <s v="Tinto"/>
    <n v="588"/>
    <n v="161.19999999999999"/>
    <x v="3"/>
    <n v="1.6119999999999999"/>
  </r>
  <r>
    <x v="0"/>
    <s v="Asia"/>
    <s v="Asia"/>
    <x v="64"/>
    <s v="Asia"/>
    <s v="Asia China"/>
    <x v="5"/>
    <x v="5"/>
    <s v="VT: “Vino de la Tierra”"/>
    <s v="Blanco"/>
    <n v="2508"/>
    <n v="360"/>
    <x v="3"/>
    <n v="3.6"/>
  </r>
  <r>
    <x v="0"/>
    <s v="Asia"/>
    <s v="Asia"/>
    <x v="64"/>
    <s v="Asia"/>
    <s v="Asia China"/>
    <x v="5"/>
    <x v="5"/>
    <s v="VT: “Vino de la Tierra”"/>
    <s v="Tinto"/>
    <n v="12957"/>
    <n v="1247"/>
    <x v="3"/>
    <n v="12.47"/>
  </r>
  <r>
    <x v="0"/>
    <s v="Asia"/>
    <s v="Asia"/>
    <x v="64"/>
    <s v="Asia"/>
    <s v="Asia China"/>
    <x v="1"/>
    <x v="1"/>
    <s v="VT: “Vino de la Tierra”"/>
    <s v="Blanco"/>
    <n v="100797.66999999998"/>
    <n v="60185"/>
    <x v="3"/>
    <n v="601.85"/>
  </r>
  <r>
    <x v="0"/>
    <s v="Asia"/>
    <s v="Asia"/>
    <x v="64"/>
    <s v="Asia"/>
    <s v="Asia China"/>
    <x v="1"/>
    <x v="1"/>
    <s v="VT: “Vino de la Tierra”"/>
    <s v="Espumoso blanco"/>
    <n v="785.43"/>
    <n v="245.00000000000003"/>
    <x v="3"/>
    <n v="2.4500000000000002"/>
  </r>
  <r>
    <x v="0"/>
    <s v="Asia"/>
    <s v="Asia"/>
    <x v="64"/>
    <s v="Asia"/>
    <s v="Asia China"/>
    <x v="1"/>
    <x v="1"/>
    <s v="VT: “Vino de la Tierra”"/>
    <s v="Tinto"/>
    <n v="548585.34000000008"/>
    <n v="254691"/>
    <x v="3"/>
    <n v="2546.91"/>
  </r>
  <r>
    <x v="0"/>
    <s v="Asia"/>
    <s v="Asia"/>
    <x v="64"/>
    <s v="Asia"/>
    <s v="Asia China"/>
    <x v="2"/>
    <x v="2"/>
    <s v="VT: “Vino de la Tierra”"/>
    <s v="Blanco"/>
    <n v="70892.899999999994"/>
    <n v="27912"/>
    <x v="3"/>
    <n v="279.12"/>
  </r>
  <r>
    <x v="0"/>
    <s v="Asia"/>
    <s v="Asia"/>
    <x v="64"/>
    <s v="Asia"/>
    <s v="Asia China"/>
    <x v="2"/>
    <x v="2"/>
    <s v="VT: “Vino de la Tierra”"/>
    <s v="Rosado"/>
    <n v="777.6"/>
    <n v="1000"/>
    <x v="3"/>
    <n v="10"/>
  </r>
  <r>
    <x v="0"/>
    <s v="Asia"/>
    <s v="Asia"/>
    <x v="64"/>
    <s v="Asia"/>
    <s v="Asia China"/>
    <x v="2"/>
    <x v="2"/>
    <s v="VT: “Vino de la Tierra”"/>
    <s v="Tinto"/>
    <n v="201380.6"/>
    <n v="62715"/>
    <x v="3"/>
    <n v="627.15"/>
  </r>
  <r>
    <x v="0"/>
    <s v="Asia"/>
    <s v="Asia"/>
    <x v="64"/>
    <s v="Asia"/>
    <s v="Asia China"/>
    <x v="18"/>
    <x v="5"/>
    <s v="VT: “Vino de la Tierra”"/>
    <s v="Tinto"/>
    <n v="15787.2"/>
    <n v="5600"/>
    <x v="3"/>
    <n v="56"/>
  </r>
  <r>
    <x v="0"/>
    <s v="Asia"/>
    <s v="Asia"/>
    <x v="64"/>
    <s v="Asia"/>
    <s v="Asia China"/>
    <x v="6"/>
    <x v="6"/>
    <s v="VT: “Vino de la Tierra”"/>
    <s v="Blanco"/>
    <n v="1776.6"/>
    <n v="135"/>
    <x v="3"/>
    <n v="1.35"/>
  </r>
  <r>
    <x v="0"/>
    <s v="Asia"/>
    <s v="Asia"/>
    <x v="64"/>
    <s v="Asia"/>
    <s v="Asia China"/>
    <x v="6"/>
    <x v="6"/>
    <s v="VT: “Vino de la Tierra”"/>
    <s v="Tinto"/>
    <n v="13081.5"/>
    <n v="1889.9999999999998"/>
    <x v="3"/>
    <n v="18.899999999999999"/>
  </r>
  <r>
    <x v="0"/>
    <s v="Asia"/>
    <s v="Asia"/>
    <x v="64"/>
    <s v="Asia"/>
    <s v="Asia China"/>
    <x v="8"/>
    <x v="8"/>
    <s v="VT: “Vino de la Tierra”"/>
    <s v="Tinto"/>
    <n v="1762"/>
    <n v="200"/>
    <x v="3"/>
    <n v="2"/>
  </r>
  <r>
    <x v="0"/>
    <s v="Asia"/>
    <s v="Asia"/>
    <x v="64"/>
    <s v="Asia"/>
    <s v="Asia China"/>
    <x v="9"/>
    <x v="8"/>
    <s v="VT: “Vino de la Tierra”"/>
    <s v="Blanco"/>
    <n v="30008.880000000001"/>
    <n v="3564"/>
    <x v="3"/>
    <n v="35.64"/>
  </r>
  <r>
    <x v="0"/>
    <s v="Asia"/>
    <s v="Asia"/>
    <x v="64"/>
    <s v="Asia"/>
    <s v="Asia China"/>
    <x v="9"/>
    <x v="8"/>
    <s v="VT: “Vino de la Tierra”"/>
    <s v="Tinto"/>
    <n v="11257.54"/>
    <n v="1337"/>
    <x v="3"/>
    <n v="13.37"/>
  </r>
  <r>
    <x v="0"/>
    <s v="Asia"/>
    <s v="Asia"/>
    <x v="64"/>
    <s v="Asia"/>
    <s v="Asia China"/>
    <x v="11"/>
    <x v="7"/>
    <s v="VT: “Vino de la Tierra”"/>
    <s v="Tinto"/>
    <n v="1125"/>
    <n v="450"/>
    <x v="3"/>
    <n v="4.5"/>
  </r>
  <r>
    <x v="0"/>
    <s v="Asia"/>
    <s v="Asia"/>
    <x v="65"/>
    <s v="Asia"/>
    <s v="Asia Taiwan"/>
    <x v="0"/>
    <x v="0"/>
    <s v="VT: “Vino de la Tierra”"/>
    <s v="Tinto"/>
    <n v="1247"/>
    <n v="800"/>
    <x v="3"/>
    <n v="8"/>
  </r>
  <r>
    <x v="0"/>
    <s v="Asia"/>
    <s v="Asia"/>
    <x v="65"/>
    <s v="Asia"/>
    <s v="Asia Taiwan"/>
    <x v="7"/>
    <x v="7"/>
    <s v="VT: “Vino de la Tierra”"/>
    <s v="Blanco"/>
    <n v="5508"/>
    <n v="597.75"/>
    <x v="3"/>
    <n v="5.9775"/>
  </r>
  <r>
    <x v="0"/>
    <s v="Asia"/>
    <s v="Asia"/>
    <x v="65"/>
    <s v="Asia"/>
    <s v="Asia Taiwan"/>
    <x v="7"/>
    <x v="7"/>
    <s v="VT: “Vino de la Tierra”"/>
    <s v="Tinto"/>
    <n v="1976"/>
    <n v="212.25"/>
    <x v="3"/>
    <n v="2.1225000000000001"/>
  </r>
  <r>
    <x v="0"/>
    <s v="Asia"/>
    <s v="Asia"/>
    <x v="65"/>
    <s v="Asia"/>
    <s v="Asia Taiwan"/>
    <x v="5"/>
    <x v="5"/>
    <s v="VT: “Vino de la Tierra”"/>
    <s v="Blanco"/>
    <n v="7245"/>
    <n v="1057.5"/>
    <x v="3"/>
    <n v="10.574999999999999"/>
  </r>
  <r>
    <x v="0"/>
    <s v="Asia"/>
    <s v="Asia"/>
    <x v="65"/>
    <s v="Asia"/>
    <s v="Asia Taiwan"/>
    <x v="5"/>
    <x v="5"/>
    <s v="VT: “Vino de la Tierra”"/>
    <s v="Tinto"/>
    <n v="2730"/>
    <n v="315"/>
    <x v="3"/>
    <n v="3.15"/>
  </r>
  <r>
    <x v="0"/>
    <s v="Asia"/>
    <s v="Asia"/>
    <x v="65"/>
    <s v="Asia"/>
    <s v="Asia Taiwan"/>
    <x v="1"/>
    <x v="1"/>
    <s v="VT: “Vino de la Tierra”"/>
    <s v="Blanco"/>
    <n v="5185.8100000000004"/>
    <n v="2092"/>
    <x v="3"/>
    <n v="20.92"/>
  </r>
  <r>
    <x v="0"/>
    <s v="Asia"/>
    <s v="Asia"/>
    <x v="65"/>
    <s v="Asia"/>
    <s v="Asia Taiwan"/>
    <x v="1"/>
    <x v="1"/>
    <s v="VT: “Vino de la Tierra”"/>
    <s v="Tinto"/>
    <n v="118526.20999999999"/>
    <n v="45335"/>
    <x v="3"/>
    <n v="453.35"/>
  </r>
  <r>
    <x v="0"/>
    <s v="Asia"/>
    <s v="Asia"/>
    <x v="65"/>
    <s v="Asia"/>
    <s v="Asia Taiwan"/>
    <x v="2"/>
    <x v="2"/>
    <s v="VT: “Vino de la Tierra”"/>
    <s v="Blanco"/>
    <n v="1875.14"/>
    <n v="1170"/>
    <x v="3"/>
    <n v="11.7"/>
  </r>
  <r>
    <x v="0"/>
    <s v="Asia"/>
    <s v="Asia"/>
    <x v="65"/>
    <s v="Asia"/>
    <s v="Asia Taiwan"/>
    <x v="2"/>
    <x v="2"/>
    <s v="VT: “Vino de la Tierra”"/>
    <s v="Tinto"/>
    <n v="1439.6"/>
    <n v="1400"/>
    <x v="3"/>
    <n v="14"/>
  </r>
  <r>
    <x v="0"/>
    <s v="Asia"/>
    <s v="Asia"/>
    <x v="65"/>
    <s v="Asia"/>
    <s v="Asia Taiwan"/>
    <x v="6"/>
    <x v="6"/>
    <s v="VT: “Vino de la Tierra”"/>
    <s v="Blanco"/>
    <n v="3567.69"/>
    <n v="1049"/>
    <x v="3"/>
    <n v="10.49"/>
  </r>
  <r>
    <x v="0"/>
    <s v="Asia"/>
    <s v="Asia"/>
    <x v="65"/>
    <s v="Asia"/>
    <s v="Asia Taiwan"/>
    <x v="6"/>
    <x v="6"/>
    <s v="VT: “Vino de la Tierra”"/>
    <s v="Rosado"/>
    <n v="210.15"/>
    <n v="45"/>
    <x v="3"/>
    <n v="0.45"/>
  </r>
  <r>
    <x v="0"/>
    <s v="Asia"/>
    <s v="Asia"/>
    <x v="65"/>
    <s v="Asia"/>
    <s v="Asia Taiwan"/>
    <x v="6"/>
    <x v="6"/>
    <s v="VT: “Vino de la Tierra”"/>
    <s v="Tinto"/>
    <n v="8904.06"/>
    <n v="2487"/>
    <x v="3"/>
    <n v="24.87"/>
  </r>
  <r>
    <x v="0"/>
    <s v="Asia"/>
    <s v="Asia"/>
    <x v="66"/>
    <s v="Asia"/>
    <s v="Asia Georgia"/>
    <x v="8"/>
    <x v="8"/>
    <s v="VT: “Vino de la Tierra”"/>
    <s v="Rosado"/>
    <n v="3788.3"/>
    <n v="430"/>
    <x v="3"/>
    <n v="4.3"/>
  </r>
  <r>
    <x v="0"/>
    <s v="Asia"/>
    <s v="Asia"/>
    <x v="66"/>
    <s v="Asia"/>
    <s v="Asia Georgia"/>
    <x v="8"/>
    <x v="8"/>
    <s v="VT: “Vino de la Tierra”"/>
    <s v="Tinto"/>
    <n v="71977.7"/>
    <n v="8170"/>
    <x v="3"/>
    <n v="81.7"/>
  </r>
  <r>
    <x v="0"/>
    <s v="Asia"/>
    <s v="Asia"/>
    <x v="67"/>
    <s v="Asia"/>
    <s v="Asia Hong Kong"/>
    <x v="0"/>
    <x v="0"/>
    <s v="VT: “Vino de la Tierra”"/>
    <s v="Blanco"/>
    <n v="5202.0405640812924"/>
    <n v="135"/>
    <x v="3"/>
    <n v="1.35"/>
  </r>
  <r>
    <x v="0"/>
    <s v="Asia"/>
    <s v="Asia"/>
    <x v="67"/>
    <s v="Asia"/>
    <s v="Asia Hong Kong"/>
    <x v="0"/>
    <x v="0"/>
    <s v="VT: “Vino de la Tierra”"/>
    <s v="Rosado"/>
    <n v="6.2480687386622868"/>
    <n v="0.75"/>
    <x v="3"/>
    <n v="7.4999999999999997E-3"/>
  </r>
  <r>
    <x v="0"/>
    <s v="Asia"/>
    <s v="Asia"/>
    <x v="67"/>
    <s v="Asia"/>
    <s v="Asia Hong Kong"/>
    <x v="0"/>
    <x v="0"/>
    <s v="VT: “Vino de la Tierra”"/>
    <s v="Tinto"/>
    <n v="1816.1648622981968"/>
    <n v="90"/>
    <x v="3"/>
    <n v="0.9"/>
  </r>
  <r>
    <x v="0"/>
    <s v="Asia"/>
    <s v="Asia"/>
    <x v="67"/>
    <s v="Asia"/>
    <s v="Asia Hong Kong"/>
    <x v="5"/>
    <x v="5"/>
    <s v="VT: “Vino de la Tierra”"/>
    <s v="Blanco"/>
    <n v="2115"/>
    <n v="292.5"/>
    <x v="3"/>
    <n v="2.9249999999999998"/>
  </r>
  <r>
    <x v="0"/>
    <s v="Asia"/>
    <s v="Asia"/>
    <x v="67"/>
    <s v="Asia"/>
    <s v="Asia Hong Kong"/>
    <x v="1"/>
    <x v="1"/>
    <s v="VT: “Vino de la Tierra”"/>
    <s v="Blanco"/>
    <n v="3969.62"/>
    <n v="2686"/>
    <x v="3"/>
    <n v="26.86"/>
  </r>
  <r>
    <x v="0"/>
    <s v="Asia"/>
    <s v="Asia"/>
    <x v="67"/>
    <s v="Asia"/>
    <s v="Asia Hong Kong"/>
    <x v="1"/>
    <x v="1"/>
    <s v="VT: “Vino de la Tierra”"/>
    <s v="Espumoso blanco"/>
    <n v="2755.01"/>
    <n v="548"/>
    <x v="3"/>
    <n v="5.48"/>
  </r>
  <r>
    <x v="0"/>
    <s v="Asia"/>
    <s v="Asia"/>
    <x v="67"/>
    <s v="Asia"/>
    <s v="Asia Hong Kong"/>
    <x v="1"/>
    <x v="1"/>
    <s v="VT: “Vino de la Tierra”"/>
    <s v="Tinto"/>
    <n v="290193.93"/>
    <n v="84930"/>
    <x v="3"/>
    <n v="849.3"/>
  </r>
  <r>
    <x v="0"/>
    <s v="Asia"/>
    <s v="Asia"/>
    <x v="67"/>
    <s v="Asia"/>
    <s v="Asia Hong Kong"/>
    <x v="2"/>
    <x v="2"/>
    <s v="VT: “Vino de la Tierra”"/>
    <s v="Blanco"/>
    <n v="420"/>
    <n v="126"/>
    <x v="3"/>
    <n v="1.26"/>
  </r>
  <r>
    <x v="0"/>
    <s v="Asia"/>
    <s v="Asia"/>
    <x v="67"/>
    <s v="Asia"/>
    <s v="Asia Hong Kong"/>
    <x v="2"/>
    <x v="2"/>
    <s v="VT: “Vino de la Tierra”"/>
    <s v="Tinto"/>
    <n v="3528.11"/>
    <n v="1790"/>
    <x v="3"/>
    <n v="17.899999999999999"/>
  </r>
  <r>
    <x v="0"/>
    <s v="Asia"/>
    <s v="Asia"/>
    <x v="67"/>
    <s v="Asia"/>
    <s v="Asia Hong Kong"/>
    <x v="6"/>
    <x v="6"/>
    <s v="VT: “Vino de la Tierra”"/>
    <s v="Tinto"/>
    <n v="695"/>
    <n v="100"/>
    <x v="3"/>
    <n v="1"/>
  </r>
  <r>
    <x v="0"/>
    <s v="Asia"/>
    <s v="Asia"/>
    <x v="68"/>
    <s v="Asia"/>
    <s v="Asia Indonesia"/>
    <x v="1"/>
    <x v="1"/>
    <s v="VT: “Vino de la Tierra”"/>
    <s v="Tinto"/>
    <n v="7494.38"/>
    <n v="5354"/>
    <x v="3"/>
    <n v="53.54"/>
  </r>
  <r>
    <x v="0"/>
    <s v="Asia"/>
    <s v="Asia"/>
    <x v="68"/>
    <s v="Asia"/>
    <s v="Asia Indonesia"/>
    <x v="2"/>
    <x v="2"/>
    <s v="VT: “Vino de la Tierra”"/>
    <s v="Blanco"/>
    <n v="4332"/>
    <n v="4280"/>
    <x v="3"/>
    <n v="42.8"/>
  </r>
  <r>
    <x v="0"/>
    <s v="Asia"/>
    <s v="Asia"/>
    <x v="68"/>
    <s v="Asia"/>
    <s v="Asia Indonesia"/>
    <x v="2"/>
    <x v="2"/>
    <s v="VT: “Vino de la Tierra”"/>
    <s v="Tinto"/>
    <n v="30240"/>
    <n v="63000"/>
    <x v="3"/>
    <n v="630"/>
  </r>
  <r>
    <x v="0"/>
    <s v="Asia"/>
    <s v="Asia"/>
    <x v="69"/>
    <s v="Asia"/>
    <s v="Asia Israel"/>
    <x v="1"/>
    <x v="1"/>
    <s v="VT: “Vino de la Tierra”"/>
    <s v="Blanco"/>
    <n v="42763.39"/>
    <n v="30274"/>
    <x v="3"/>
    <n v="302.74"/>
  </r>
  <r>
    <x v="0"/>
    <s v="Asia"/>
    <s v="Asia"/>
    <x v="69"/>
    <s v="Asia"/>
    <s v="Asia Israel"/>
    <x v="1"/>
    <x v="1"/>
    <s v="VT: “Vino de la Tierra”"/>
    <s v="Rosado"/>
    <n v="12426.38"/>
    <n v="9414"/>
    <x v="3"/>
    <n v="94.14"/>
  </r>
  <r>
    <x v="0"/>
    <s v="Asia"/>
    <s v="Asia"/>
    <x v="69"/>
    <s v="Asia"/>
    <s v="Asia Israel"/>
    <x v="1"/>
    <x v="1"/>
    <s v="VT: “Vino de la Tierra”"/>
    <s v="Tinto"/>
    <n v="32258.289999999997"/>
    <n v="23660"/>
    <x v="3"/>
    <n v="236.6"/>
  </r>
  <r>
    <x v="0"/>
    <s v="Asia"/>
    <s v="Asia"/>
    <x v="69"/>
    <s v="Asia"/>
    <s v="Asia Israel"/>
    <x v="2"/>
    <x v="2"/>
    <s v="VT: “Vino de la Tierra”"/>
    <s v="Rosado"/>
    <n v="17280"/>
    <n v="36000"/>
    <x v="3"/>
    <n v="360"/>
  </r>
  <r>
    <x v="0"/>
    <s v="Asia"/>
    <s v="Asia"/>
    <x v="69"/>
    <s v="Asia"/>
    <s v="Asia Israel"/>
    <x v="3"/>
    <x v="3"/>
    <s v="VT: “Vino de la Tierra”"/>
    <s v="Blanco"/>
    <n v="5280"/>
    <n v="495"/>
    <x v="3"/>
    <n v="4.95"/>
  </r>
  <r>
    <x v="0"/>
    <s v="Asia"/>
    <s v="Asia"/>
    <x v="69"/>
    <s v="Asia"/>
    <s v="Asia Israel"/>
    <x v="3"/>
    <x v="3"/>
    <s v="VT: “Vino de la Tierra”"/>
    <s v="Rosado"/>
    <n v="25017"/>
    <n v="2326"/>
    <x v="3"/>
    <n v="23.26"/>
  </r>
  <r>
    <x v="0"/>
    <s v="Asia"/>
    <s v="Asia"/>
    <x v="69"/>
    <s v="Asia"/>
    <s v="Asia Israel"/>
    <x v="3"/>
    <x v="3"/>
    <s v="VT: “Vino de la Tierra”"/>
    <s v="Tinto"/>
    <n v="25116"/>
    <n v="2344"/>
    <x v="3"/>
    <n v="23.44"/>
  </r>
  <r>
    <x v="0"/>
    <s v="Asia"/>
    <s v="Asia"/>
    <x v="70"/>
    <s v="Asia"/>
    <s v="Asia Japón"/>
    <x v="7"/>
    <x v="7"/>
    <s v="VT: “Vino de la Tierra”"/>
    <s v="Blanco"/>
    <n v="3307.5"/>
    <n v="472.49999999999994"/>
    <x v="3"/>
    <n v="4.7249999999999996"/>
  </r>
  <r>
    <x v="0"/>
    <s v="Asia"/>
    <s v="Asia"/>
    <x v="70"/>
    <s v="Asia"/>
    <s v="Asia Japón"/>
    <x v="7"/>
    <x v="7"/>
    <s v="VT: “Vino de la Tierra”"/>
    <s v="Tinto"/>
    <n v="8404.7999999999993"/>
    <n v="1417.5"/>
    <x v="3"/>
    <n v="14.175000000000001"/>
  </r>
  <r>
    <x v="0"/>
    <s v="Asia"/>
    <s v="Asia"/>
    <x v="70"/>
    <s v="Asia"/>
    <s v="Asia Japón"/>
    <x v="14"/>
    <x v="9"/>
    <s v="VT: “Vino de la Tierra”"/>
    <s v="Blanco"/>
    <n v="4680"/>
    <n v="900"/>
    <x v="3"/>
    <n v="9"/>
  </r>
  <r>
    <x v="0"/>
    <s v="Asia"/>
    <s v="Asia"/>
    <x v="70"/>
    <s v="Asia"/>
    <s v="Asia Japón"/>
    <x v="5"/>
    <x v="5"/>
    <s v="VT: “Vino de la Tierra”"/>
    <s v="Blanco"/>
    <n v="17302.13"/>
    <n v="1209"/>
    <x v="3"/>
    <n v="12.09"/>
  </r>
  <r>
    <x v="0"/>
    <s v="Asia"/>
    <s v="Asia"/>
    <x v="70"/>
    <s v="Asia"/>
    <s v="Asia Japón"/>
    <x v="5"/>
    <x v="5"/>
    <s v="VT: “Vino de la Tierra”"/>
    <s v="Tinto"/>
    <n v="10501.1"/>
    <n v="1148"/>
    <x v="3"/>
    <n v="11.48"/>
  </r>
  <r>
    <x v="0"/>
    <s v="Asia"/>
    <s v="Asia"/>
    <x v="70"/>
    <s v="Asia"/>
    <s v="Asia Japón"/>
    <x v="1"/>
    <x v="1"/>
    <s v="VT: “Vino de la Tierra”"/>
    <s v="Aguja blanco"/>
    <n v="83569.61"/>
    <n v="26116"/>
    <x v="3"/>
    <n v="261.16000000000003"/>
  </r>
  <r>
    <x v="0"/>
    <s v="Asia"/>
    <s v="Asia"/>
    <x v="70"/>
    <s v="Asia"/>
    <s v="Asia Japón"/>
    <x v="1"/>
    <x v="1"/>
    <s v="VT: “Vino de la Tierra”"/>
    <s v="Aguja tinto/rosado"/>
    <n v="10499.5"/>
    <n v="3281"/>
    <x v="3"/>
    <n v="32.81"/>
  </r>
  <r>
    <x v="0"/>
    <s v="Asia"/>
    <s v="Asia"/>
    <x v="70"/>
    <s v="Asia"/>
    <s v="Asia Japón"/>
    <x v="1"/>
    <x v="1"/>
    <s v="VT: “Vino de la Tierra”"/>
    <s v="Blanco"/>
    <n v="1997587.8599999999"/>
    <n v="1211029"/>
    <x v="3"/>
    <n v="12110.29"/>
  </r>
  <r>
    <x v="0"/>
    <s v="Asia"/>
    <s v="Asia"/>
    <x v="70"/>
    <s v="Asia"/>
    <s v="Asia Japón"/>
    <x v="1"/>
    <x v="1"/>
    <s v="VT: “Vino de la Tierra”"/>
    <s v="Espumoso blanco"/>
    <n v="58833.58"/>
    <n v="13349"/>
    <x v="3"/>
    <n v="133.49"/>
  </r>
  <r>
    <x v="0"/>
    <s v="Asia"/>
    <s v="Asia"/>
    <x v="70"/>
    <s v="Asia"/>
    <s v="Asia Japón"/>
    <x v="1"/>
    <x v="1"/>
    <s v="VT: “Vino de la Tierra”"/>
    <s v="Espumoso tinto/rosado"/>
    <n v="17543.47"/>
    <n v="2193"/>
    <x v="3"/>
    <n v="21.93"/>
  </r>
  <r>
    <x v="0"/>
    <s v="Asia"/>
    <s v="Asia"/>
    <x v="70"/>
    <s v="Asia"/>
    <s v="Asia Japón"/>
    <x v="1"/>
    <x v="1"/>
    <s v="VT: “Vino de la Tierra”"/>
    <s v="Rosado"/>
    <n v="14147"/>
    <n v="5919"/>
    <x v="3"/>
    <n v="59.19"/>
  </r>
  <r>
    <x v="0"/>
    <s v="Asia"/>
    <s v="Asia"/>
    <x v="70"/>
    <s v="Asia"/>
    <s v="Asia Japón"/>
    <x v="1"/>
    <x v="1"/>
    <s v="VT: “Vino de la Tierra”"/>
    <s v="Tinto"/>
    <n v="4242867.5900000008"/>
    <n v="2818286"/>
    <x v="3"/>
    <n v="28182.86"/>
  </r>
  <r>
    <x v="0"/>
    <s v="Asia"/>
    <s v="Asia"/>
    <x v="70"/>
    <s v="Asia"/>
    <s v="Asia Japón"/>
    <x v="2"/>
    <x v="2"/>
    <s v="VT: “Vino de la Tierra”"/>
    <s v="Blanco"/>
    <n v="54909.380000000005"/>
    <n v="25280"/>
    <x v="3"/>
    <n v="252.8"/>
  </r>
  <r>
    <x v="0"/>
    <s v="Asia"/>
    <s v="Asia"/>
    <x v="70"/>
    <s v="Asia"/>
    <s v="Asia Japón"/>
    <x v="2"/>
    <x v="2"/>
    <s v="VT: “Vino de la Tierra”"/>
    <s v="Tinto"/>
    <n v="129724.20000000001"/>
    <n v="201351.5"/>
    <x v="3"/>
    <n v="2013.5150000000001"/>
  </r>
  <r>
    <x v="0"/>
    <s v="Asia"/>
    <s v="Asia"/>
    <x v="70"/>
    <s v="Asia"/>
    <s v="Asia Japón"/>
    <x v="6"/>
    <x v="6"/>
    <s v="VT: “Vino de la Tierra”"/>
    <s v="Blanco"/>
    <n v="13454.02"/>
    <n v="2417"/>
    <x v="3"/>
    <n v="24.17"/>
  </r>
  <r>
    <x v="0"/>
    <s v="Asia"/>
    <s v="Asia"/>
    <x v="70"/>
    <s v="Asia"/>
    <s v="Asia Japón"/>
    <x v="6"/>
    <x v="6"/>
    <s v="VT: “Vino de la Tierra”"/>
    <s v="Tinto"/>
    <n v="34166.31"/>
    <n v="4819"/>
    <x v="3"/>
    <n v="48.19"/>
  </r>
  <r>
    <x v="0"/>
    <s v="Asia"/>
    <s v="Asia"/>
    <x v="70"/>
    <s v="Asia"/>
    <s v="Asia Japón"/>
    <x v="9"/>
    <x v="8"/>
    <s v="VT: “Vino de la Tierra”"/>
    <s v="Blanco"/>
    <n v="6441.3"/>
    <n v="765"/>
    <x v="3"/>
    <n v="7.65"/>
  </r>
  <r>
    <x v="0"/>
    <s v="Asia"/>
    <s v="Asia"/>
    <x v="70"/>
    <s v="Asia"/>
    <s v="Asia Japón"/>
    <x v="9"/>
    <x v="8"/>
    <s v="VT: “Vino de la Tierra”"/>
    <s v="Rosado"/>
    <n v="1894.5"/>
    <n v="225"/>
    <x v="3"/>
    <n v="2.25"/>
  </r>
  <r>
    <x v="0"/>
    <s v="Asia"/>
    <s v="Asia"/>
    <x v="70"/>
    <s v="Asia"/>
    <s v="Asia Japón"/>
    <x v="9"/>
    <x v="8"/>
    <s v="VT: “Vino de la Tierra”"/>
    <s v="Tinto"/>
    <n v="5683.5"/>
    <n v="675"/>
    <x v="3"/>
    <n v="6.75"/>
  </r>
  <r>
    <x v="0"/>
    <s v="Asia"/>
    <s v="Asia"/>
    <x v="70"/>
    <s v="Asia"/>
    <s v="Asia Japón"/>
    <x v="3"/>
    <x v="3"/>
    <s v="VT: “Vino de la Tierra”"/>
    <s v="Rosado"/>
    <n v="751.95"/>
    <n v="6750"/>
    <x v="3"/>
    <n v="67.5"/>
  </r>
  <r>
    <x v="0"/>
    <s v="Asia"/>
    <s v="Asia"/>
    <x v="70"/>
    <s v="Asia"/>
    <s v="Asia Japón"/>
    <x v="3"/>
    <x v="3"/>
    <s v="VT: “Vino de la Tierra”"/>
    <s v="Tinto"/>
    <n v="14038"/>
    <n v="746.5"/>
    <x v="3"/>
    <n v="7.4649999999999999"/>
  </r>
  <r>
    <x v="0"/>
    <s v="Asia"/>
    <s v="Asia"/>
    <x v="71"/>
    <s v="Asia"/>
    <s v="Asia Kazajistan"/>
    <x v="1"/>
    <x v="1"/>
    <s v="VT: “Vino de la Tierra”"/>
    <s v="Tinto"/>
    <n v="1938.2"/>
    <n v="166"/>
    <x v="3"/>
    <n v="1.66"/>
  </r>
  <r>
    <x v="0"/>
    <s v="Asia"/>
    <s v="Asia"/>
    <x v="72"/>
    <s v="Asia"/>
    <s v="Asia Jordania"/>
    <x v="2"/>
    <x v="2"/>
    <s v="VT: “Vino de la Tierra”"/>
    <s v="Tinto"/>
    <n v="345.6"/>
    <n v="72"/>
    <x v="3"/>
    <n v="0.72"/>
  </r>
  <r>
    <x v="0"/>
    <s v="Asia"/>
    <s v="Asia"/>
    <x v="73"/>
    <s v="Asia"/>
    <s v="Asia Corea, Rep.Pop.Dem.de"/>
    <x v="1"/>
    <x v="1"/>
    <s v="VT: “Vino de la Tierra”"/>
    <s v="Blanco"/>
    <n v="6241"/>
    <n v="2005"/>
    <x v="3"/>
    <n v="20.05"/>
  </r>
  <r>
    <x v="0"/>
    <s v="Asia"/>
    <s v="Asia"/>
    <x v="73"/>
    <s v="Asia"/>
    <s v="Asia Corea, Rep.Pop.Dem.de"/>
    <x v="1"/>
    <x v="1"/>
    <s v="VT: “Vino de la Tierra”"/>
    <s v="Tinto"/>
    <n v="54587.93"/>
    <n v="16284"/>
    <x v="3"/>
    <n v="162.84"/>
  </r>
  <r>
    <x v="0"/>
    <s v="Asia"/>
    <s v="Asia"/>
    <x v="73"/>
    <s v="Asia"/>
    <s v="Asia Corea, Rep.Pop.Dem.de"/>
    <x v="2"/>
    <x v="2"/>
    <s v="VT: “Vino de la Tierra”"/>
    <s v="Blanco"/>
    <n v="11040"/>
    <n v="3600"/>
    <x v="3"/>
    <n v="36"/>
  </r>
  <r>
    <x v="0"/>
    <s v="Asia"/>
    <s v="Asia"/>
    <x v="74"/>
    <s v="Asia"/>
    <s v="Asia Corea, Republica de"/>
    <x v="0"/>
    <x v="0"/>
    <s v="VT: “Vino de la Tierra”"/>
    <s v="Blanco"/>
    <n v="10404.081128162585"/>
    <n v="270"/>
    <x v="3"/>
    <n v="2.7"/>
  </r>
  <r>
    <x v="0"/>
    <s v="Asia"/>
    <s v="Asia"/>
    <x v="74"/>
    <s v="Asia"/>
    <s v="Asia Corea, Republica de"/>
    <x v="0"/>
    <x v="0"/>
    <s v="VT: “Vino de la Tierra”"/>
    <s v="Tinto"/>
    <n v="19362.123646723649"/>
    <n v="12167.5"/>
    <x v="3"/>
    <n v="121.675"/>
  </r>
  <r>
    <x v="0"/>
    <s v="Asia"/>
    <s v="Asia"/>
    <x v="74"/>
    <s v="Asia"/>
    <s v="Asia Corea, Republica de"/>
    <x v="7"/>
    <x v="7"/>
    <s v="VT: “Vino de la Tierra”"/>
    <s v="Blanco"/>
    <n v="2256"/>
    <n v="1440"/>
    <x v="3"/>
    <n v="14.4"/>
  </r>
  <r>
    <x v="0"/>
    <s v="Asia"/>
    <s v="Asia"/>
    <x v="74"/>
    <s v="Asia"/>
    <s v="Asia Corea, Republica de"/>
    <x v="7"/>
    <x v="7"/>
    <s v="VT: “Vino de la Tierra”"/>
    <s v="Tinto"/>
    <n v="5088"/>
    <n v="2880"/>
    <x v="3"/>
    <n v="28.8"/>
  </r>
  <r>
    <x v="0"/>
    <s v="Asia"/>
    <s v="Asia"/>
    <x v="74"/>
    <s v="Asia"/>
    <s v="Asia Corea, Republica de"/>
    <x v="5"/>
    <x v="5"/>
    <s v="VT: “Vino de la Tierra”"/>
    <s v="Tinto"/>
    <n v="23"/>
    <n v="9"/>
    <x v="3"/>
    <n v="0.09"/>
  </r>
  <r>
    <x v="0"/>
    <s v="Asia"/>
    <s v="Asia"/>
    <x v="74"/>
    <s v="Asia"/>
    <s v="Asia Corea, Republica de"/>
    <x v="1"/>
    <x v="1"/>
    <s v="VT: “Vino de la Tierra”"/>
    <s v="Blanco"/>
    <n v="42753.409999999996"/>
    <n v="31651.999999999996"/>
    <x v="3"/>
    <n v="316.52"/>
  </r>
  <r>
    <x v="0"/>
    <s v="Asia"/>
    <s v="Asia"/>
    <x v="74"/>
    <s v="Asia"/>
    <s v="Asia Corea, Republica de"/>
    <x v="1"/>
    <x v="1"/>
    <s v="VT: “Vino de la Tierra”"/>
    <s v="Tinto"/>
    <n v="200015.69999999998"/>
    <n v="95761"/>
    <x v="3"/>
    <n v="957.61"/>
  </r>
  <r>
    <x v="0"/>
    <s v="Asia"/>
    <s v="Asia"/>
    <x v="74"/>
    <s v="Asia"/>
    <s v="Asia Corea, Republica de"/>
    <x v="2"/>
    <x v="2"/>
    <s v="VT: “Vino de la Tierra”"/>
    <s v="Blanco"/>
    <n v="10310.780000000001"/>
    <n v="4520"/>
    <x v="3"/>
    <n v="45.2"/>
  </r>
  <r>
    <x v="0"/>
    <s v="Asia"/>
    <s v="Asia"/>
    <x v="74"/>
    <s v="Asia"/>
    <s v="Asia Corea, Republica de"/>
    <x v="2"/>
    <x v="2"/>
    <s v="VT: “Vino de la Tierra”"/>
    <s v="Tinto"/>
    <n v="107349"/>
    <n v="205392"/>
    <x v="3"/>
    <n v="2053.92"/>
  </r>
  <r>
    <x v="0"/>
    <s v="Asia"/>
    <s v="Asia"/>
    <x v="74"/>
    <s v="Asia"/>
    <s v="Asia Corea, Republica de"/>
    <x v="9"/>
    <x v="8"/>
    <s v="VT: “Vino de la Tierra”"/>
    <s v="Tinto"/>
    <n v="1515.6"/>
    <n v="180"/>
    <x v="3"/>
    <n v="1.8"/>
  </r>
  <r>
    <x v="0"/>
    <s v="Asia"/>
    <s v="Asia"/>
    <x v="74"/>
    <s v="Asia"/>
    <s v="Asia Corea, Republica de"/>
    <x v="3"/>
    <x v="3"/>
    <s v="VT: “Vino de la Tierra”"/>
    <s v="Tinto"/>
    <n v="189598"/>
    <n v="20727"/>
    <x v="3"/>
    <n v="207.27"/>
  </r>
  <r>
    <x v="0"/>
    <s v="Asia"/>
    <s v="Asia"/>
    <x v="75"/>
    <s v="Asia"/>
    <s v="Asia Kirguizistan"/>
    <x v="5"/>
    <x v="5"/>
    <s v="VT: “Vino de la Tierra”"/>
    <s v="Tinto"/>
    <n v="234"/>
    <n v="27"/>
    <x v="3"/>
    <n v="0.27"/>
  </r>
  <r>
    <x v="0"/>
    <s v="Asia"/>
    <s v="Asia"/>
    <x v="75"/>
    <s v="Asia"/>
    <s v="Asia Kirguizistan"/>
    <x v="1"/>
    <x v="1"/>
    <s v="VT: “Vino de la Tierra”"/>
    <s v="Blanco"/>
    <n v="55377.120000000003"/>
    <n v="55377"/>
    <x v="3"/>
    <n v="553.77"/>
  </r>
  <r>
    <x v="0"/>
    <s v="Asia"/>
    <s v="Asia"/>
    <x v="75"/>
    <s v="Asia"/>
    <s v="Asia Kirguizistan"/>
    <x v="1"/>
    <x v="1"/>
    <s v="VT: “Vino de la Tierra”"/>
    <s v="Tinto"/>
    <n v="15690.18"/>
    <n v="18459"/>
    <x v="3"/>
    <n v="184.59"/>
  </r>
  <r>
    <x v="0"/>
    <s v="Asia"/>
    <s v="Asia"/>
    <x v="76"/>
    <s v="Asia"/>
    <s v="Asia Laos, Rep.Pop.Dem.de"/>
    <x v="2"/>
    <x v="2"/>
    <s v="VT: “Vino de la Tierra”"/>
    <s v="Tinto"/>
    <n v="16860"/>
    <n v="33300"/>
    <x v="3"/>
    <n v="333"/>
  </r>
  <r>
    <x v="0"/>
    <s v="Asia"/>
    <s v="Asia"/>
    <x v="77"/>
    <s v="Asia"/>
    <s v="Asia Macao"/>
    <x v="1"/>
    <x v="1"/>
    <s v="VT: “Vino de la Tierra”"/>
    <s v="Tinto"/>
    <n v="114.3"/>
    <n v="25"/>
    <x v="3"/>
    <n v="0.25"/>
  </r>
  <r>
    <x v="0"/>
    <s v="Asia"/>
    <s v="Asia"/>
    <x v="78"/>
    <s v="Asia"/>
    <s v="Asia Malasia"/>
    <x v="1"/>
    <x v="1"/>
    <s v="VT: “Vino de la Tierra”"/>
    <s v="Aguja blanco"/>
    <n v="830.66"/>
    <n v="748"/>
    <x v="3"/>
    <n v="7.48"/>
  </r>
  <r>
    <x v="0"/>
    <s v="Asia"/>
    <s v="Asia"/>
    <x v="78"/>
    <s v="Asia"/>
    <s v="Asia Malasia"/>
    <x v="1"/>
    <x v="1"/>
    <s v="VT: “Vino de la Tierra”"/>
    <s v="Blanco"/>
    <n v="2198.1"/>
    <n v="1462"/>
    <x v="3"/>
    <n v="14.62"/>
  </r>
  <r>
    <x v="0"/>
    <s v="Asia"/>
    <s v="Asia"/>
    <x v="78"/>
    <s v="Asia"/>
    <s v="Asia Malasia"/>
    <x v="1"/>
    <x v="1"/>
    <s v="VT: “Vino de la Tierra”"/>
    <s v="Rosado"/>
    <n v="793.74"/>
    <n v="997.00000000000011"/>
    <x v="3"/>
    <n v="9.9700000000000006"/>
  </r>
  <r>
    <x v="0"/>
    <s v="Asia"/>
    <s v="Asia"/>
    <x v="78"/>
    <s v="Asia"/>
    <s v="Asia Malasia"/>
    <x v="1"/>
    <x v="1"/>
    <s v="VT: “Vino de la Tierra”"/>
    <s v="Tinto"/>
    <n v="68521.8"/>
    <n v="54766"/>
    <x v="3"/>
    <n v="547.66"/>
  </r>
  <r>
    <x v="0"/>
    <s v="Asia"/>
    <s v="Asia"/>
    <x v="78"/>
    <s v="Asia"/>
    <s v="Asia Malasia"/>
    <x v="2"/>
    <x v="2"/>
    <s v="VT: “Vino de la Tierra”"/>
    <s v="Tinto"/>
    <n v="482"/>
    <n v="180"/>
    <x v="3"/>
    <n v="1.8"/>
  </r>
  <r>
    <x v="0"/>
    <s v="Asia"/>
    <s v="Asia"/>
    <x v="79"/>
    <s v="Asia"/>
    <s v="Asia Maldivas"/>
    <x v="1"/>
    <x v="1"/>
    <s v="VT: “Vino de la Tierra”"/>
    <s v="Blanco"/>
    <n v="3494.9"/>
    <n v="753"/>
    <x v="3"/>
    <n v="7.53"/>
  </r>
  <r>
    <x v="0"/>
    <s v="Asia"/>
    <s v="Asia"/>
    <x v="79"/>
    <s v="Asia"/>
    <s v="Asia Maldivas"/>
    <x v="1"/>
    <x v="1"/>
    <s v="VT: “Vino de la Tierra”"/>
    <s v="Rosado"/>
    <n v="6.14"/>
    <n v="5"/>
    <x v="3"/>
    <n v="0.05"/>
  </r>
  <r>
    <x v="0"/>
    <s v="Asia"/>
    <s v="Asia"/>
    <x v="79"/>
    <s v="Asia"/>
    <s v="Asia Maldivas"/>
    <x v="1"/>
    <x v="1"/>
    <s v="VT: “Vino de la Tierra”"/>
    <s v="Tinto"/>
    <n v="6.14"/>
    <n v="5"/>
    <x v="3"/>
    <n v="0.05"/>
  </r>
  <r>
    <x v="0"/>
    <s v="Asia"/>
    <s v="Asia"/>
    <x v="80"/>
    <s v="Asia"/>
    <s v="Asia Mongolia"/>
    <x v="1"/>
    <x v="1"/>
    <s v="VT: “Vino de la Tierra”"/>
    <s v="Blanco"/>
    <n v="1772.07"/>
    <n v="1329"/>
    <x v="3"/>
    <n v="13.29"/>
  </r>
  <r>
    <x v="0"/>
    <s v="Asia"/>
    <s v="Asia"/>
    <x v="80"/>
    <s v="Asia"/>
    <s v="Asia Mongolia"/>
    <x v="1"/>
    <x v="1"/>
    <s v="VT: “Vino de la Tierra”"/>
    <s v="Tinto"/>
    <n v="5302.36"/>
    <n v="2887"/>
    <x v="3"/>
    <n v="28.87"/>
  </r>
  <r>
    <x v="0"/>
    <s v="Asia"/>
    <s v="Asia"/>
    <x v="81"/>
    <s v="Asia"/>
    <s v="Asia Filipinas"/>
    <x v="0"/>
    <x v="0"/>
    <s v="VT: “Vino de la Tierra”"/>
    <s v="Blanco"/>
    <n v="1232.6418892693198"/>
    <n v="67.680000000000007"/>
    <x v="3"/>
    <n v="0.67680000000000007"/>
  </r>
  <r>
    <x v="0"/>
    <s v="Asia"/>
    <s v="Asia"/>
    <x v="81"/>
    <s v="Asia"/>
    <s v="Asia Filipinas"/>
    <x v="0"/>
    <x v="0"/>
    <s v="VT: “Vino de la Tierra”"/>
    <s v="Rosado"/>
    <n v="563.28724667349047"/>
    <n v="27"/>
    <x v="3"/>
    <n v="0.27"/>
  </r>
  <r>
    <x v="0"/>
    <s v="Asia"/>
    <s v="Asia"/>
    <x v="81"/>
    <s v="Asia"/>
    <s v="Asia Filipinas"/>
    <x v="0"/>
    <x v="0"/>
    <s v="VT: “Vino de la Tierra”"/>
    <s v="Tinto"/>
    <n v="1816.1648622981968"/>
    <n v="90"/>
    <x v="3"/>
    <n v="0.9"/>
  </r>
  <r>
    <x v="0"/>
    <s v="Asia"/>
    <s v="Asia"/>
    <x v="81"/>
    <s v="Asia"/>
    <s v="Asia Filipinas"/>
    <x v="7"/>
    <x v="7"/>
    <s v="VT: “Vino de la Tierra”"/>
    <s v="Tinto"/>
    <n v="9861.6"/>
    <n v="2691"/>
    <x v="3"/>
    <n v="26.91"/>
  </r>
  <r>
    <x v="0"/>
    <s v="Asia"/>
    <s v="Asia"/>
    <x v="81"/>
    <s v="Asia"/>
    <s v="Asia Filipinas"/>
    <x v="5"/>
    <x v="5"/>
    <s v="VT: “Vino de la Tierra”"/>
    <s v="Tinto"/>
    <n v="19678.239999999998"/>
    <n v="1170"/>
    <x v="3"/>
    <n v="11.7"/>
  </r>
  <r>
    <x v="0"/>
    <s v="Asia"/>
    <s v="Asia"/>
    <x v="81"/>
    <s v="Asia"/>
    <s v="Asia Filipinas"/>
    <x v="1"/>
    <x v="1"/>
    <s v="VT: “Vino de la Tierra”"/>
    <s v="Blanco"/>
    <n v="10664.85"/>
    <n v="4611"/>
    <x v="3"/>
    <n v="46.11"/>
  </r>
  <r>
    <x v="0"/>
    <s v="Asia"/>
    <s v="Asia"/>
    <x v="81"/>
    <s v="Asia"/>
    <s v="Asia Filipinas"/>
    <x v="1"/>
    <x v="1"/>
    <s v="VT: “Vino de la Tierra”"/>
    <s v="Tinto"/>
    <n v="26207.22"/>
    <n v="9897"/>
    <x v="3"/>
    <n v="98.97"/>
  </r>
  <r>
    <x v="0"/>
    <s v="Asia"/>
    <s v="Asia"/>
    <x v="81"/>
    <s v="Asia"/>
    <s v="Asia Filipinas"/>
    <x v="2"/>
    <x v="2"/>
    <s v="VT: “Vino de la Tierra”"/>
    <s v="Blanco"/>
    <n v="14535.84"/>
    <n v="2869.5"/>
    <x v="3"/>
    <n v="28.695"/>
  </r>
  <r>
    <x v="0"/>
    <s v="Asia"/>
    <s v="Asia"/>
    <x v="81"/>
    <s v="Asia"/>
    <s v="Asia Filipinas"/>
    <x v="2"/>
    <x v="2"/>
    <s v="VT: “Vino de la Tierra”"/>
    <s v="Tinto"/>
    <n v="28411.56"/>
    <n v="47358"/>
    <x v="3"/>
    <n v="473.58"/>
  </r>
  <r>
    <x v="0"/>
    <s v="Asia"/>
    <s v="Asia"/>
    <x v="81"/>
    <s v="Asia"/>
    <s v="Asia Filipinas"/>
    <x v="11"/>
    <x v="7"/>
    <s v="VT: “Vino de la Tierra”"/>
    <s v="Blanco"/>
    <n v="500"/>
    <n v="200"/>
    <x v="3"/>
    <n v="2"/>
  </r>
  <r>
    <x v="0"/>
    <s v="Asia"/>
    <s v="Asia"/>
    <x v="82"/>
    <s v="Asia"/>
    <s v="Asia Arabia Saudita"/>
    <x v="2"/>
    <x v="2"/>
    <s v="VT: “Vino de la Tierra”"/>
    <s v="Blanco"/>
    <n v="86.78"/>
    <n v="20"/>
    <x v="3"/>
    <n v="0.2"/>
  </r>
  <r>
    <x v="0"/>
    <s v="Asia"/>
    <s v="Asia"/>
    <x v="83"/>
    <s v="Asia"/>
    <s v="Asia Singapur"/>
    <x v="0"/>
    <x v="0"/>
    <s v="VT: “Vino de la Tierra”"/>
    <s v="Blanco"/>
    <n v="1040.4081128162586"/>
    <n v="27"/>
    <x v="3"/>
    <n v="0.27"/>
  </r>
  <r>
    <x v="0"/>
    <s v="Asia"/>
    <s v="Asia"/>
    <x v="83"/>
    <s v="Asia"/>
    <s v="Asia Singapur"/>
    <x v="0"/>
    <x v="0"/>
    <s v="VT: “Vino de la Tierra”"/>
    <s v="Rosado"/>
    <n v="1124.6523729592116"/>
    <n v="135"/>
    <x v="3"/>
    <n v="1.35"/>
  </r>
  <r>
    <x v="0"/>
    <s v="Asia"/>
    <s v="Asia"/>
    <x v="83"/>
    <s v="Asia"/>
    <s v="Asia Singapur"/>
    <x v="0"/>
    <x v="0"/>
    <s v="VT: “Vino de la Tierra”"/>
    <s v="Tinto"/>
    <n v="544.84945868945897"/>
    <n v="27"/>
    <x v="3"/>
    <n v="0.27"/>
  </r>
  <r>
    <x v="0"/>
    <s v="Asia"/>
    <s v="Asia"/>
    <x v="83"/>
    <s v="Asia"/>
    <s v="Asia Singapur"/>
    <x v="7"/>
    <x v="7"/>
    <s v="VT: “Vino de la Tierra”"/>
    <s v="Blanco"/>
    <n v="517.5"/>
    <n v="85.5"/>
    <x v="3"/>
    <n v="0.85499999999999998"/>
  </r>
  <r>
    <x v="0"/>
    <s v="Asia"/>
    <s v="Asia"/>
    <x v="83"/>
    <s v="Asia"/>
    <s v="Asia Singapur"/>
    <x v="7"/>
    <x v="7"/>
    <s v="VT: “Vino de la Tierra”"/>
    <s v="Tinto"/>
    <n v="1975.8"/>
    <n v="279"/>
    <x v="3"/>
    <n v="2.79"/>
  </r>
  <r>
    <x v="0"/>
    <s v="Asia"/>
    <s v="Asia"/>
    <x v="83"/>
    <s v="Asia"/>
    <s v="Asia Singapur"/>
    <x v="5"/>
    <x v="5"/>
    <s v="VT: “Vino de la Tierra”"/>
    <s v="Tinto"/>
    <n v="105"/>
    <n v="22.5"/>
    <x v="3"/>
    <n v="0.22500000000000001"/>
  </r>
  <r>
    <x v="0"/>
    <s v="Asia"/>
    <s v="Asia"/>
    <x v="83"/>
    <s v="Asia"/>
    <s v="Asia Singapur"/>
    <x v="1"/>
    <x v="1"/>
    <s v="VT: “Vino de la Tierra”"/>
    <s v="Blanco"/>
    <n v="6405.3600000000006"/>
    <n v="1437"/>
    <x v="3"/>
    <n v="14.37"/>
  </r>
  <r>
    <x v="0"/>
    <s v="Asia"/>
    <s v="Asia"/>
    <x v="83"/>
    <s v="Asia"/>
    <s v="Asia Singapur"/>
    <x v="1"/>
    <x v="1"/>
    <s v="VT: “Vino de la Tierra”"/>
    <s v="Tinto"/>
    <n v="6857.5300000000007"/>
    <n v="2019"/>
    <x v="3"/>
    <n v="20.190000000000001"/>
  </r>
  <r>
    <x v="0"/>
    <s v="Asia"/>
    <s v="Asia"/>
    <x v="83"/>
    <s v="Asia"/>
    <s v="Asia Singapur"/>
    <x v="2"/>
    <x v="2"/>
    <s v="VT: “Vino de la Tierra”"/>
    <s v="Blanco"/>
    <n v="7837.2000000000007"/>
    <n v="970"/>
    <x v="3"/>
    <n v="9.6999999999999993"/>
  </r>
  <r>
    <x v="0"/>
    <s v="Asia"/>
    <s v="Asia"/>
    <x v="83"/>
    <s v="Asia"/>
    <s v="Asia Singapur"/>
    <x v="2"/>
    <x v="2"/>
    <s v="VT: “Vino de la Tierra”"/>
    <s v="Tinto"/>
    <n v="17557.62"/>
    <n v="13200"/>
    <x v="3"/>
    <n v="132"/>
  </r>
  <r>
    <x v="0"/>
    <s v="Asia"/>
    <s v="Asia"/>
    <x v="84"/>
    <s v="Asia"/>
    <s v="Asia Viet Nam"/>
    <x v="1"/>
    <x v="1"/>
    <s v="VT: “Vino de la Tierra”"/>
    <s v="Blanco"/>
    <n v="4626.3"/>
    <n v="1760"/>
    <x v="3"/>
    <n v="17.600000000000001"/>
  </r>
  <r>
    <x v="0"/>
    <s v="Asia"/>
    <s v="Asia"/>
    <x v="84"/>
    <s v="Asia"/>
    <s v="Asia Viet Nam"/>
    <x v="1"/>
    <x v="1"/>
    <s v="VT: “Vino de la Tierra”"/>
    <s v="Tinto"/>
    <n v="7128.42"/>
    <n v="2670"/>
    <x v="3"/>
    <n v="26.7"/>
  </r>
  <r>
    <x v="0"/>
    <s v="Asia"/>
    <s v="Asia"/>
    <x v="84"/>
    <s v="Asia"/>
    <s v="Asia Viet Nam"/>
    <x v="2"/>
    <x v="2"/>
    <s v="VT: “Vino de la Tierra”"/>
    <s v="Tinto"/>
    <n v="29160"/>
    <n v="55080"/>
    <x v="3"/>
    <n v="550.79999999999995"/>
  </r>
  <r>
    <x v="0"/>
    <s v="Asia"/>
    <s v="Asia"/>
    <x v="85"/>
    <s v="Asia"/>
    <s v="Asia Tailandia"/>
    <x v="5"/>
    <x v="5"/>
    <s v="VT: “Vino de la Tierra”"/>
    <s v="Blanco"/>
    <n v="1595.4"/>
    <n v="324"/>
    <x v="3"/>
    <n v="3.24"/>
  </r>
  <r>
    <x v="0"/>
    <s v="Asia"/>
    <s v="Asia"/>
    <x v="85"/>
    <s v="Asia"/>
    <s v="Asia Tailandia"/>
    <x v="5"/>
    <x v="5"/>
    <s v="VT: “Vino de la Tierra”"/>
    <s v="Tinto"/>
    <n v="12318.72"/>
    <n v="1282"/>
    <x v="3"/>
    <n v="12.82"/>
  </r>
  <r>
    <x v="0"/>
    <s v="Asia"/>
    <s v="Asia"/>
    <x v="85"/>
    <s v="Asia"/>
    <s v="Asia Tailandia"/>
    <x v="1"/>
    <x v="1"/>
    <s v="VT: “Vino de la Tierra”"/>
    <s v="Blanco"/>
    <n v="5161.1500000000005"/>
    <n v="2471"/>
    <x v="3"/>
    <n v="24.71"/>
  </r>
  <r>
    <x v="0"/>
    <s v="Asia"/>
    <s v="Asia"/>
    <x v="85"/>
    <s v="Asia"/>
    <s v="Asia Tailandia"/>
    <x v="1"/>
    <x v="1"/>
    <s v="VT: “Vino de la Tierra”"/>
    <s v="Espumoso blanco"/>
    <n v="4540"/>
    <n v="806"/>
    <x v="3"/>
    <n v="8.06"/>
  </r>
  <r>
    <x v="0"/>
    <s v="Asia"/>
    <s v="Asia"/>
    <x v="85"/>
    <s v="Asia"/>
    <s v="Asia Tailandia"/>
    <x v="1"/>
    <x v="1"/>
    <s v="VT: “Vino de la Tierra”"/>
    <s v="Espumoso tinto/rosado"/>
    <n v="420.87"/>
    <n v="42"/>
    <x v="3"/>
    <n v="0.42"/>
  </r>
  <r>
    <x v="0"/>
    <s v="Asia"/>
    <s v="Asia"/>
    <x v="85"/>
    <s v="Asia"/>
    <s v="Asia Tailandia"/>
    <x v="1"/>
    <x v="1"/>
    <s v="VT: “Vino de la Tierra”"/>
    <s v="Rosado"/>
    <n v="1932.66"/>
    <n v="1017"/>
    <x v="3"/>
    <n v="10.17"/>
  </r>
  <r>
    <x v="0"/>
    <s v="Asia"/>
    <s v="Asia"/>
    <x v="85"/>
    <s v="Asia"/>
    <s v="Asia Tailandia"/>
    <x v="1"/>
    <x v="1"/>
    <s v="VT: “Vino de la Tierra”"/>
    <s v="Tinto"/>
    <n v="21073.760000000002"/>
    <n v="8469"/>
    <x v="3"/>
    <n v="84.69"/>
  </r>
  <r>
    <x v="0"/>
    <s v="Asia"/>
    <s v="Asia"/>
    <x v="85"/>
    <s v="Asia"/>
    <s v="Asia Tailandia"/>
    <x v="2"/>
    <x v="2"/>
    <s v="VT: “Vino de la Tierra”"/>
    <s v="Blanco"/>
    <n v="6818.5"/>
    <n v="2850"/>
    <x v="3"/>
    <n v="28.5"/>
  </r>
  <r>
    <x v="0"/>
    <s v="Asia"/>
    <s v="Asia"/>
    <x v="85"/>
    <s v="Asia"/>
    <s v="Asia Tailandia"/>
    <x v="2"/>
    <x v="2"/>
    <s v="VT: “Vino de la Tierra”"/>
    <s v="Tinto"/>
    <n v="21600"/>
    <n v="45000"/>
    <x v="3"/>
    <n v="450"/>
  </r>
  <r>
    <x v="0"/>
    <s v="Asia"/>
    <s v="Asia"/>
    <x v="86"/>
    <s v="Asia"/>
    <s v="Asia Emiratos Arabes Unidos"/>
    <x v="0"/>
    <x v="0"/>
    <s v="VT: “Vino de la Tierra”"/>
    <s v="Blanco"/>
    <n v="1435.9874044651251"/>
    <n v="108"/>
    <x v="3"/>
    <n v="1.08"/>
  </r>
  <r>
    <x v="0"/>
    <s v="Asia"/>
    <s v="Asia"/>
    <x v="86"/>
    <s v="Asia"/>
    <s v="Asia Emiratos Arabes Unidos"/>
    <x v="0"/>
    <x v="0"/>
    <s v="VT: “Vino de la Tierra”"/>
    <s v="Rosado"/>
    <n v="2437.71"/>
    <n v="252"/>
    <x v="3"/>
    <n v="2.52"/>
  </r>
  <r>
    <x v="0"/>
    <s v="Asia"/>
    <s v="Asia"/>
    <x v="86"/>
    <s v="Asia"/>
    <s v="Asia Emiratos Arabes Unidos"/>
    <x v="0"/>
    <x v="0"/>
    <s v="VT: “Vino de la Tierra”"/>
    <s v="Tinto"/>
    <n v="363.23297245963937"/>
    <n v="18"/>
    <x v="3"/>
    <n v="0.18"/>
  </r>
  <r>
    <x v="0"/>
    <s v="Asia"/>
    <s v="Asia"/>
    <x v="86"/>
    <s v="Asia"/>
    <s v="Asia Emiratos Arabes Unidos"/>
    <x v="5"/>
    <x v="5"/>
    <s v="VT: “Vino de la Tierra”"/>
    <s v="Tinto"/>
    <n v="5812.3"/>
    <n v="810"/>
    <x v="3"/>
    <n v="8.1"/>
  </r>
  <r>
    <x v="0"/>
    <s v="Asia"/>
    <s v="Asia"/>
    <x v="86"/>
    <s v="Asia"/>
    <s v="Asia Emiratos Arabes Unidos"/>
    <x v="1"/>
    <x v="1"/>
    <s v="VT: “Vino de la Tierra”"/>
    <s v="Blanco"/>
    <n v="163905.93"/>
    <n v="116560"/>
    <x v="3"/>
    <n v="1165.5999999999999"/>
  </r>
  <r>
    <x v="0"/>
    <s v="Asia"/>
    <s v="Asia"/>
    <x v="86"/>
    <s v="Asia"/>
    <s v="Asia Emiratos Arabes Unidos"/>
    <x v="1"/>
    <x v="1"/>
    <s v="VT: “Vino de la Tierra”"/>
    <s v="Espumoso blanco"/>
    <n v="2321.69"/>
    <n v="1080"/>
    <x v="3"/>
    <n v="10.8"/>
  </r>
  <r>
    <x v="0"/>
    <s v="Asia"/>
    <s v="Asia"/>
    <x v="86"/>
    <s v="Asia"/>
    <s v="Asia Emiratos Arabes Unidos"/>
    <x v="1"/>
    <x v="1"/>
    <s v="VT: “Vino de la Tierra”"/>
    <s v="Rosado"/>
    <n v="8535.4499999999989"/>
    <n v="6114"/>
    <x v="3"/>
    <n v="61.14"/>
  </r>
  <r>
    <x v="0"/>
    <s v="Asia"/>
    <s v="Asia"/>
    <x v="86"/>
    <s v="Asia"/>
    <s v="Asia Emiratos Arabes Unidos"/>
    <x v="1"/>
    <x v="1"/>
    <s v="VT: “Vino de la Tierra”"/>
    <s v="Tinto"/>
    <n v="83007.53"/>
    <n v="57002"/>
    <x v="3"/>
    <n v="570.02"/>
  </r>
  <r>
    <x v="0"/>
    <s v="Asia"/>
    <s v="Asia"/>
    <x v="86"/>
    <s v="Asia"/>
    <s v="Asia Emiratos Arabes Unidos"/>
    <x v="2"/>
    <x v="2"/>
    <s v="VT: “Vino de la Tierra”"/>
    <s v="Tinto"/>
    <n v="4764"/>
    <n v="18220"/>
    <x v="3"/>
    <n v="182.2"/>
  </r>
  <r>
    <x v="0"/>
    <s v="Asia"/>
    <s v="Asia"/>
    <x v="87"/>
    <s v="Asia"/>
    <s v="Asia Turquia"/>
    <x v="1"/>
    <x v="1"/>
    <s v="VT: “Vino de la Tierra”"/>
    <s v="Blanco"/>
    <n v="46177.869999999995"/>
    <n v="26201"/>
    <x v="3"/>
    <n v="262.01"/>
  </r>
  <r>
    <x v="0"/>
    <s v="Asia"/>
    <s v="Asia"/>
    <x v="87"/>
    <s v="Asia"/>
    <s v="Asia Turquia"/>
    <x v="1"/>
    <x v="1"/>
    <s v="VT: “Vino de la Tierra”"/>
    <s v="Rosado"/>
    <n v="34799.54"/>
    <n v="22627"/>
    <x v="3"/>
    <n v="226.27"/>
  </r>
  <r>
    <x v="0"/>
    <s v="Asia"/>
    <s v="Asia"/>
    <x v="87"/>
    <s v="Asia"/>
    <s v="Asia Turquia"/>
    <x v="1"/>
    <x v="1"/>
    <s v="VT: “Vino de la Tierra”"/>
    <s v="Tinto"/>
    <n v="45155.74"/>
    <n v="27653"/>
    <x v="3"/>
    <n v="276.52999999999997"/>
  </r>
  <r>
    <x v="0"/>
    <s v="Asia"/>
    <s v="Asia"/>
    <x v="87"/>
    <s v="Asia"/>
    <s v="Asia Turquia"/>
    <x v="2"/>
    <x v="2"/>
    <s v="VT: “Vino de la Tierra”"/>
    <s v="Blanco"/>
    <n v="32950.800000000003"/>
    <n v="11080"/>
    <x v="3"/>
    <n v="110.8"/>
  </r>
  <r>
    <x v="0"/>
    <s v="Asia"/>
    <s v="Asia"/>
    <x v="87"/>
    <s v="Asia"/>
    <s v="Asia Turquia"/>
    <x v="2"/>
    <x v="2"/>
    <s v="VT: “Vino de la Tierra”"/>
    <s v="Tinto"/>
    <n v="34380"/>
    <n v="13140"/>
    <x v="3"/>
    <n v="131.4"/>
  </r>
  <r>
    <x v="0"/>
    <s v="Asia"/>
    <s v="Asia"/>
    <x v="88"/>
    <s v="Asia"/>
    <s v="Asia - Resto Asia"/>
    <x v="14"/>
    <x v="9"/>
    <s v="VT: “Vino de la Tierra”"/>
    <s v="Blanco"/>
    <n v="2340"/>
    <n v="450"/>
    <x v="3"/>
    <n v="4.5"/>
  </r>
  <r>
    <x v="0"/>
    <s v="Asia"/>
    <s v="Asia"/>
    <x v="88"/>
    <s v="Asia"/>
    <s v="Asia - Resto Asia"/>
    <x v="2"/>
    <x v="2"/>
    <s v="VT: “Vino de la Tierra”"/>
    <s v="Tinto"/>
    <n v="5292"/>
    <n v="3960"/>
    <x v="3"/>
    <n v="39.6"/>
  </r>
  <r>
    <x v="0"/>
    <s v="Asia"/>
    <s v="Asia"/>
    <x v="88"/>
    <s v="Asia"/>
    <s v="Asia - Resto Asia"/>
    <x v="6"/>
    <x v="6"/>
    <s v="VT: “Vino de la Tierra”"/>
    <s v="Blanco"/>
    <n v="630"/>
    <n v="315"/>
    <x v="3"/>
    <n v="3.15"/>
  </r>
  <r>
    <x v="0"/>
    <s v="Asia"/>
    <s v="Asia"/>
    <x v="88"/>
    <s v="Asia"/>
    <s v="Asia - Resto Asia"/>
    <x v="6"/>
    <x v="6"/>
    <s v="VT: “Vino de la Tierra”"/>
    <s v="Rosado"/>
    <n v="232.5"/>
    <n v="50"/>
    <x v="3"/>
    <n v="0.5"/>
  </r>
  <r>
    <x v="0"/>
    <s v="Asia"/>
    <s v="Asia"/>
    <x v="88"/>
    <s v="Asia"/>
    <s v="Asia - Resto Asia"/>
    <x v="6"/>
    <x v="6"/>
    <s v="VT: “Vino de la Tierra”"/>
    <s v="Tinto"/>
    <n v="19041.89"/>
    <n v="3038"/>
    <x v="3"/>
    <n v="30.38"/>
  </r>
  <r>
    <x v="0"/>
    <s v="Asia"/>
    <s v="Asia"/>
    <x v="88"/>
    <s v="Asia"/>
    <s v="Asia - Resto Asia"/>
    <x v="9"/>
    <x v="8"/>
    <s v="VT: “Vino de la Tierra”"/>
    <s v="Blanco"/>
    <n v="26876.639999999999"/>
    <n v="3192"/>
    <x v="3"/>
    <n v="31.92"/>
  </r>
  <r>
    <x v="0"/>
    <s v="Asia"/>
    <s v="Asia"/>
    <x v="88"/>
    <s v="Asia"/>
    <s v="Asia - Resto Asia"/>
    <x v="9"/>
    <x v="8"/>
    <s v="VT: “Vino de la Tierra”"/>
    <s v="Tinto"/>
    <n v="19568.080000000002"/>
    <n v="2324"/>
    <x v="3"/>
    <n v="23.24"/>
  </r>
  <r>
    <x v="0"/>
    <s v="Oceanía"/>
    <s v="Oceanía"/>
    <x v="89"/>
    <s v="Oceanía"/>
    <s v="Oceanía Australia"/>
    <x v="5"/>
    <x v="5"/>
    <s v="VT: “Vino de la Tierra”"/>
    <s v="Blanco"/>
    <n v="7863"/>
    <n v="815"/>
    <x v="4"/>
    <n v="8.15"/>
  </r>
  <r>
    <x v="0"/>
    <s v="Oceanía"/>
    <s v="Oceanía"/>
    <x v="89"/>
    <s v="Oceanía"/>
    <s v="Oceanía Australia"/>
    <x v="1"/>
    <x v="1"/>
    <s v="VT: “Vino de la Tierra”"/>
    <s v="Tinto"/>
    <n v="3913.91"/>
    <n v="1794.0000000000002"/>
    <x v="4"/>
    <n v="17.940000000000001"/>
  </r>
  <r>
    <x v="0"/>
    <s v="Oceanía"/>
    <s v="Oceanía"/>
    <x v="89"/>
    <s v="Oceanía"/>
    <s v="Oceanía Australia"/>
    <x v="2"/>
    <x v="2"/>
    <s v="VT: “Vino de la Tierra”"/>
    <s v="Tinto"/>
    <n v="19479.190000000002"/>
    <n v="26380"/>
    <x v="4"/>
    <n v="263.8"/>
  </r>
  <r>
    <x v="0"/>
    <s v="Oceanía"/>
    <s v="Oceanía"/>
    <x v="89"/>
    <s v="Oceanía"/>
    <s v="Oceanía Australia"/>
    <x v="9"/>
    <x v="8"/>
    <s v="VT: “Vino de la Tierra”"/>
    <s v="Blanco"/>
    <n v="227.34"/>
    <n v="27"/>
    <x v="4"/>
    <n v="0.27"/>
  </r>
  <r>
    <x v="0"/>
    <s v="Oceanía"/>
    <s v="Oceanía"/>
    <x v="89"/>
    <s v="Oceanía"/>
    <s v="Oceanía Australia"/>
    <x v="11"/>
    <x v="7"/>
    <s v="VT: “Vino de la Tierra”"/>
    <s v="Blanco"/>
    <n v="500"/>
    <n v="200"/>
    <x v="4"/>
    <n v="2"/>
  </r>
  <r>
    <x v="0"/>
    <s v="Oceanía"/>
    <s v="Oceanía"/>
    <x v="90"/>
    <s v="Oceanía"/>
    <s v="Oceanía Nueva Caledonia"/>
    <x v="1"/>
    <x v="1"/>
    <s v="VT: “Vino de la Tierra”"/>
    <s v="Blanco"/>
    <n v="19970.43"/>
    <n v="7559"/>
    <x v="4"/>
    <n v="75.59"/>
  </r>
  <r>
    <x v="0"/>
    <s v="Oceanía"/>
    <s v="Oceanía"/>
    <x v="90"/>
    <s v="Oceanía"/>
    <s v="Oceanía Nueva Caledonia"/>
    <x v="1"/>
    <x v="1"/>
    <s v="VT: “Vino de la Tierra”"/>
    <s v="Tinto"/>
    <n v="33834.5"/>
    <n v="12875"/>
    <x v="4"/>
    <n v="128.75"/>
  </r>
  <r>
    <x v="0"/>
    <s v="Oceanía"/>
    <s v="Oceanía"/>
    <x v="91"/>
    <s v="Oceanía"/>
    <s v="Oceanía Nueva Zelanda"/>
    <x v="1"/>
    <x v="1"/>
    <s v="VT: “Vino de la Tierra”"/>
    <s v="Blanco"/>
    <n v="9241.89"/>
    <n v="6420.9999999999991"/>
    <x v="4"/>
    <n v="64.209999999999994"/>
  </r>
  <r>
    <x v="0"/>
    <s v="Oceanía"/>
    <s v="Oceanía"/>
    <x v="91"/>
    <s v="Oceanía"/>
    <s v="Oceanía Nueva Zelanda"/>
    <x v="1"/>
    <x v="1"/>
    <s v="VT: “Vino de la Tierra”"/>
    <s v="Tinto"/>
    <n v="119365.88"/>
    <n v="71304"/>
    <x v="4"/>
    <n v="713.04"/>
  </r>
  <r>
    <x v="0"/>
    <s v="Oceanía"/>
    <s v="Oceanía"/>
    <x v="91"/>
    <s v="Oceanía"/>
    <s v="Oceanía Nueva Zelanda"/>
    <x v="2"/>
    <x v="2"/>
    <s v="VT: “Vino de la Tierra”"/>
    <s v="Tinto"/>
    <n v="381"/>
    <n v="450"/>
    <x v="4"/>
    <n v="4.5"/>
  </r>
  <r>
    <x v="0"/>
    <s v="Oceanía"/>
    <s v="Oceanía"/>
    <x v="91"/>
    <s v="Oceanía"/>
    <s v="Oceanía Nueva Zelanda"/>
    <x v="11"/>
    <x v="7"/>
    <s v="VT: “Vino de la Tierra”"/>
    <s v="Blanco"/>
    <n v="1500"/>
    <n v="600"/>
    <x v="4"/>
    <n v="6"/>
  </r>
  <r>
    <x v="0"/>
    <s v="Oceanía"/>
    <s v="Oceanía"/>
    <x v="91"/>
    <s v="Oceanía"/>
    <s v="Oceanía Nueva Zelanda"/>
    <x v="11"/>
    <x v="7"/>
    <s v="VT: “Vino de la Tierra”"/>
    <s v="Tinto"/>
    <n v="1500"/>
    <n v="600"/>
    <x v="4"/>
    <n v="6"/>
  </r>
  <r>
    <x v="0"/>
    <s v="América"/>
    <s v="América N"/>
    <x v="92"/>
    <s v="América Norte"/>
    <s v="América Norte Antigua y Barbuda"/>
    <x v="1"/>
    <x v="1"/>
    <s v="VT: “Vino de la Tierra”"/>
    <s v="Blanco"/>
    <n v="5173.58"/>
    <n v="2617"/>
    <x v="5"/>
    <n v="26.17"/>
  </r>
  <r>
    <x v="0"/>
    <s v="América"/>
    <s v="América N"/>
    <x v="92"/>
    <s v="América Norte"/>
    <s v="América Norte Antigua y Barbuda"/>
    <x v="1"/>
    <x v="1"/>
    <s v="VT: “Vino de la Tierra”"/>
    <s v="Rosado"/>
    <n v="2245.54"/>
    <n v="1143"/>
    <x v="5"/>
    <n v="11.43"/>
  </r>
  <r>
    <x v="0"/>
    <s v="América"/>
    <s v="América N"/>
    <x v="92"/>
    <s v="América Norte"/>
    <s v="América Norte Antigua y Barbuda"/>
    <x v="1"/>
    <x v="1"/>
    <s v="VT: “Vino de la Tierra”"/>
    <s v="Tinto"/>
    <n v="4021.3"/>
    <n v="2035.0000000000002"/>
    <x v="5"/>
    <n v="20.350000000000001"/>
  </r>
  <r>
    <x v="0"/>
    <s v="América"/>
    <s v="América N"/>
    <x v="93"/>
    <s v="América Norte"/>
    <s v="América Norte Bermudas"/>
    <x v="3"/>
    <x v="3"/>
    <s v="VT: “Vino de la Tierra”"/>
    <s v="Tinto"/>
    <n v="2352"/>
    <n v="756"/>
    <x v="5"/>
    <n v="7.56"/>
  </r>
  <r>
    <x v="0"/>
    <s v="América"/>
    <s v="América N"/>
    <x v="94"/>
    <s v="América Norte"/>
    <s v="América Norte Canada"/>
    <x v="0"/>
    <x v="0"/>
    <s v="VT: “Vino de la Tierra”"/>
    <s v="Tinto"/>
    <n v="220"/>
    <n v="100"/>
    <x v="5"/>
    <n v="1"/>
  </r>
  <r>
    <x v="0"/>
    <s v="América"/>
    <s v="América N"/>
    <x v="94"/>
    <s v="América Norte"/>
    <s v="América Norte Canada"/>
    <x v="7"/>
    <x v="7"/>
    <s v="VT: “Vino de la Tierra”"/>
    <s v="Blanco"/>
    <n v="978"/>
    <n v="180"/>
    <x v="5"/>
    <n v="1.8"/>
  </r>
  <r>
    <x v="0"/>
    <s v="América"/>
    <s v="América N"/>
    <x v="94"/>
    <s v="América Norte"/>
    <s v="América Norte Canada"/>
    <x v="7"/>
    <x v="7"/>
    <s v="VT: “Vino de la Tierra”"/>
    <s v="Tinto"/>
    <n v="1449"/>
    <n v="247.5"/>
    <x v="5"/>
    <n v="2.4750000000000001"/>
  </r>
  <r>
    <x v="0"/>
    <s v="América"/>
    <s v="América N"/>
    <x v="94"/>
    <s v="América Norte"/>
    <s v="América Norte Canada"/>
    <x v="14"/>
    <x v="9"/>
    <s v="VT: “Vino de la Tierra”"/>
    <s v="Blanco"/>
    <n v="1872"/>
    <n v="360"/>
    <x v="5"/>
    <n v="3.6"/>
  </r>
  <r>
    <x v="0"/>
    <s v="América"/>
    <s v="América N"/>
    <x v="94"/>
    <s v="América Norte"/>
    <s v="América Norte Canada"/>
    <x v="5"/>
    <x v="5"/>
    <s v="VT: “Vino de la Tierra”"/>
    <s v="Blanco"/>
    <n v="9852"/>
    <n v="1377"/>
    <x v="5"/>
    <n v="13.77"/>
  </r>
  <r>
    <x v="0"/>
    <s v="América"/>
    <s v="América N"/>
    <x v="94"/>
    <s v="América Norte"/>
    <s v="América Norte Canada"/>
    <x v="5"/>
    <x v="5"/>
    <s v="VT: “Vino de la Tierra”"/>
    <s v="Tinto"/>
    <n v="3651"/>
    <n v="378"/>
    <x v="5"/>
    <n v="3.78"/>
  </r>
  <r>
    <x v="0"/>
    <s v="América"/>
    <s v="América N"/>
    <x v="94"/>
    <s v="América Norte"/>
    <s v="América Norte Canada"/>
    <x v="1"/>
    <x v="1"/>
    <s v="VT: “Vino de la Tierra”"/>
    <s v="Aguja blanco"/>
    <n v="1439.81"/>
    <n v="1309"/>
    <x v="5"/>
    <n v="13.09"/>
  </r>
  <r>
    <x v="0"/>
    <s v="América"/>
    <s v="América N"/>
    <x v="94"/>
    <s v="América Norte"/>
    <s v="América Norte Canada"/>
    <x v="1"/>
    <x v="1"/>
    <s v="VT: “Vino de la Tierra”"/>
    <s v="Blanco"/>
    <n v="817764.55999999994"/>
    <n v="405302"/>
    <x v="5"/>
    <n v="4053.02"/>
  </r>
  <r>
    <x v="0"/>
    <s v="América"/>
    <s v="América N"/>
    <x v="94"/>
    <s v="América Norte"/>
    <s v="América Norte Canada"/>
    <x v="1"/>
    <x v="1"/>
    <s v="VT: “Vino de la Tierra”"/>
    <s v="Rosado"/>
    <n v="11139.289999999999"/>
    <n v="7850"/>
    <x v="5"/>
    <n v="78.5"/>
  </r>
  <r>
    <x v="0"/>
    <s v="América"/>
    <s v="América N"/>
    <x v="94"/>
    <s v="América Norte"/>
    <s v="América Norte Canada"/>
    <x v="1"/>
    <x v="1"/>
    <s v="VT: “Vino de la Tierra”"/>
    <s v="Tinto"/>
    <n v="2436547.9299999997"/>
    <n v="691327"/>
    <x v="5"/>
    <n v="6913.27"/>
  </r>
  <r>
    <x v="0"/>
    <s v="América"/>
    <s v="América N"/>
    <x v="94"/>
    <s v="América Norte"/>
    <s v="América Norte Canada"/>
    <x v="2"/>
    <x v="2"/>
    <s v="VT: “Vino de la Tierra”"/>
    <s v="Blanco"/>
    <n v="279048.33"/>
    <n v="60320"/>
    <x v="5"/>
    <n v="603.20000000000005"/>
  </r>
  <r>
    <x v="0"/>
    <s v="América"/>
    <s v="América N"/>
    <x v="94"/>
    <s v="América Norte"/>
    <s v="América Norte Canada"/>
    <x v="2"/>
    <x v="2"/>
    <s v="VT: “Vino de la Tierra”"/>
    <s v="Rosado"/>
    <n v="8594.9599999999991"/>
    <n v="13808"/>
    <x v="5"/>
    <n v="138.08000000000001"/>
  </r>
  <r>
    <x v="0"/>
    <s v="América"/>
    <s v="América N"/>
    <x v="94"/>
    <s v="América Norte"/>
    <s v="América Norte Canada"/>
    <x v="2"/>
    <x v="2"/>
    <s v="VT: “Vino de la Tierra”"/>
    <s v="Tinto"/>
    <n v="284474.40000000002"/>
    <n v="162415"/>
    <x v="5"/>
    <n v="1624.15"/>
  </r>
  <r>
    <x v="0"/>
    <s v="América"/>
    <s v="América N"/>
    <x v="94"/>
    <s v="América Norte"/>
    <s v="América Norte Canada"/>
    <x v="6"/>
    <x v="6"/>
    <s v="VT: “Vino de la Tierra”"/>
    <s v="Blanco"/>
    <n v="504.36"/>
    <n v="108"/>
    <x v="5"/>
    <n v="1.08"/>
  </r>
  <r>
    <x v="0"/>
    <s v="América"/>
    <s v="América N"/>
    <x v="94"/>
    <s v="América Norte"/>
    <s v="América Norte Canada"/>
    <x v="6"/>
    <x v="6"/>
    <s v="VT: “Vino de la Tierra”"/>
    <s v="Tinto"/>
    <n v="9882.06"/>
    <n v="1318"/>
    <x v="5"/>
    <n v="13.18"/>
  </r>
  <r>
    <x v="0"/>
    <s v="América"/>
    <s v="América N"/>
    <x v="94"/>
    <s v="América Norte"/>
    <s v="América Norte Canada"/>
    <x v="9"/>
    <x v="8"/>
    <s v="VT: “Vino de la Tierra”"/>
    <s v="Blanco"/>
    <n v="11745.9"/>
    <n v="1395"/>
    <x v="5"/>
    <n v="13.95"/>
  </r>
  <r>
    <x v="0"/>
    <s v="América"/>
    <s v="América N"/>
    <x v="94"/>
    <s v="América Norte"/>
    <s v="América Norte Canada"/>
    <x v="9"/>
    <x v="8"/>
    <s v="VT: “Vino de la Tierra”"/>
    <s v="Rosado"/>
    <n v="378.9"/>
    <n v="45"/>
    <x v="5"/>
    <n v="0.45"/>
  </r>
  <r>
    <x v="0"/>
    <s v="América"/>
    <s v="América N"/>
    <x v="94"/>
    <s v="América Norte"/>
    <s v="América Norte Canada"/>
    <x v="9"/>
    <x v="8"/>
    <s v="VT: “Vino de la Tierra”"/>
    <s v="Tinto"/>
    <n v="3864.78"/>
    <n v="459"/>
    <x v="5"/>
    <n v="4.59"/>
  </r>
  <r>
    <x v="0"/>
    <s v="América"/>
    <s v="América N"/>
    <x v="94"/>
    <s v="América Norte"/>
    <s v="América Norte Canada"/>
    <x v="3"/>
    <x v="3"/>
    <s v="VT: “Vino de la Tierra”"/>
    <s v="Blanco"/>
    <n v="384"/>
    <n v="36"/>
    <x v="5"/>
    <n v="0.36"/>
  </r>
  <r>
    <x v="0"/>
    <s v="América"/>
    <s v="América N"/>
    <x v="94"/>
    <s v="América Norte"/>
    <s v="América Norte Canada"/>
    <x v="3"/>
    <x v="3"/>
    <s v="VT: “Vino de la Tierra”"/>
    <s v="Rosado"/>
    <n v="459"/>
    <n v="40.5"/>
    <x v="5"/>
    <n v="0.40500000000000003"/>
  </r>
  <r>
    <x v="0"/>
    <s v="América"/>
    <s v="América N"/>
    <x v="94"/>
    <s v="América Norte"/>
    <s v="América Norte Canada"/>
    <x v="3"/>
    <x v="3"/>
    <s v="VT: “Vino de la Tierra”"/>
    <s v="Tinto"/>
    <n v="362149"/>
    <n v="42199"/>
    <x v="5"/>
    <n v="421.99"/>
  </r>
  <r>
    <x v="0"/>
    <s v="América"/>
    <s v="América N"/>
    <x v="94"/>
    <s v="América Norte"/>
    <s v="América Norte Canada"/>
    <x v="4"/>
    <x v="4"/>
    <s v="VT: “Vino de la Tierra”"/>
    <s v="Tinto"/>
    <n v="14544"/>
    <n v="2160"/>
    <x v="5"/>
    <n v="21.6"/>
  </r>
  <r>
    <x v="0"/>
    <s v="América"/>
    <s v="América N"/>
    <x v="94"/>
    <s v="América Norte"/>
    <s v="América Norte Canada"/>
    <x v="11"/>
    <x v="7"/>
    <s v="VT: “Vino de la Tierra”"/>
    <s v="Blanco"/>
    <n v="2000"/>
    <n v="800"/>
    <x v="5"/>
    <n v="8"/>
  </r>
  <r>
    <x v="0"/>
    <s v="América"/>
    <s v="América N"/>
    <x v="94"/>
    <s v="América Norte"/>
    <s v="América Norte Canada"/>
    <x v="11"/>
    <x v="7"/>
    <s v="VT: “Vino de la Tierra”"/>
    <s v="Tinto"/>
    <n v="11250"/>
    <n v="4500"/>
    <x v="5"/>
    <n v="45"/>
  </r>
  <r>
    <x v="0"/>
    <s v="América"/>
    <s v="América N"/>
    <x v="94"/>
    <s v="América Norte"/>
    <s v="América Norte Canada"/>
    <x v="23"/>
    <x v="7"/>
    <s v="VT: “Vino de la Tierra”"/>
    <s v="Blanco"/>
    <n v="1521"/>
    <n v="270"/>
    <x v="5"/>
    <n v="2.7"/>
  </r>
  <r>
    <x v="0"/>
    <s v="América"/>
    <s v="América N"/>
    <x v="95"/>
    <s v="América Norte"/>
    <s v="América Norte Islas Caiman"/>
    <x v="5"/>
    <x v="5"/>
    <s v="VT: “Vino de la Tierra”"/>
    <s v="Blanco"/>
    <n v="717"/>
    <n v="90"/>
    <x v="5"/>
    <n v="0.9"/>
  </r>
  <r>
    <x v="0"/>
    <s v="América"/>
    <s v="América N"/>
    <x v="96"/>
    <s v="América Norte"/>
    <s v="América Norte Costa Rica"/>
    <x v="0"/>
    <x v="0"/>
    <s v="VT: “Vino de la Tierra”"/>
    <s v="Rosado"/>
    <n v="9746.9872323131676"/>
    <n v="1170"/>
    <x v="5"/>
    <n v="11.7"/>
  </r>
  <r>
    <x v="0"/>
    <s v="América"/>
    <s v="América N"/>
    <x v="96"/>
    <s v="América Norte"/>
    <s v="América Norte Costa Rica"/>
    <x v="7"/>
    <x v="7"/>
    <s v="VT: “Vino de la Tierra”"/>
    <s v="Blanco"/>
    <n v="5029.1400000000003"/>
    <n v="679.5"/>
    <x v="5"/>
    <n v="6.7949999999999999"/>
  </r>
  <r>
    <x v="0"/>
    <s v="América"/>
    <s v="América N"/>
    <x v="96"/>
    <s v="América Norte"/>
    <s v="América Norte Costa Rica"/>
    <x v="7"/>
    <x v="7"/>
    <s v="VT: “Vino de la Tierra”"/>
    <s v="Tinto"/>
    <n v="14983.68"/>
    <n v="2515.5"/>
    <x v="5"/>
    <n v="25.155000000000001"/>
  </r>
  <r>
    <x v="0"/>
    <s v="América"/>
    <s v="América N"/>
    <x v="96"/>
    <s v="América Norte"/>
    <s v="América Norte Costa Rica"/>
    <x v="1"/>
    <x v="1"/>
    <s v="VT: “Vino de la Tierra”"/>
    <s v="Blanco"/>
    <n v="8707.17"/>
    <n v="4672"/>
    <x v="5"/>
    <n v="46.72"/>
  </r>
  <r>
    <x v="0"/>
    <s v="América"/>
    <s v="América N"/>
    <x v="96"/>
    <s v="América Norte"/>
    <s v="América Norte Costa Rica"/>
    <x v="1"/>
    <x v="1"/>
    <s v="VT: “Vino de la Tierra”"/>
    <s v="Rosado"/>
    <n v="1943.74"/>
    <n v="972.00000000000011"/>
    <x v="5"/>
    <n v="9.7200000000000006"/>
  </r>
  <r>
    <x v="0"/>
    <s v="América"/>
    <s v="América N"/>
    <x v="96"/>
    <s v="América Norte"/>
    <s v="América Norte Costa Rica"/>
    <x v="1"/>
    <x v="1"/>
    <s v="VT: “Vino de la Tierra”"/>
    <s v="Tinto"/>
    <n v="71001.87"/>
    <n v="28602"/>
    <x v="5"/>
    <n v="286.02"/>
  </r>
  <r>
    <x v="0"/>
    <s v="América"/>
    <s v="América N"/>
    <x v="96"/>
    <s v="América Norte"/>
    <s v="América Norte Costa Rica"/>
    <x v="2"/>
    <x v="2"/>
    <s v="VT: “Vino de la Tierra”"/>
    <s v="Blanco"/>
    <n v="5961.9599999999991"/>
    <n v="4730"/>
    <x v="5"/>
    <n v="47.3"/>
  </r>
  <r>
    <x v="0"/>
    <s v="América"/>
    <s v="América N"/>
    <x v="96"/>
    <s v="América Norte"/>
    <s v="América Norte Costa Rica"/>
    <x v="2"/>
    <x v="2"/>
    <s v="VT: “Vino de la Tierra”"/>
    <s v="Rosado"/>
    <n v="1087.24"/>
    <n v="1360"/>
    <x v="5"/>
    <n v="13.6"/>
  </r>
  <r>
    <x v="0"/>
    <s v="América"/>
    <s v="América N"/>
    <x v="96"/>
    <s v="América Norte"/>
    <s v="América Norte Costa Rica"/>
    <x v="2"/>
    <x v="2"/>
    <s v="VT: “Vino de la Tierra”"/>
    <s v="Tinto"/>
    <n v="49157.375"/>
    <n v="105220"/>
    <x v="5"/>
    <n v="1052.2"/>
  </r>
  <r>
    <x v="0"/>
    <s v="América"/>
    <s v="América N"/>
    <x v="96"/>
    <s v="América Norte"/>
    <s v="América Norte Costa Rica"/>
    <x v="6"/>
    <x v="6"/>
    <s v="VT: “Vino de la Tierra”"/>
    <s v="Blanco"/>
    <n v="2535"/>
    <n v="338"/>
    <x v="5"/>
    <n v="3.38"/>
  </r>
  <r>
    <x v="0"/>
    <s v="América"/>
    <s v="América N"/>
    <x v="96"/>
    <s v="América Norte"/>
    <s v="América Norte Costa Rica"/>
    <x v="6"/>
    <x v="6"/>
    <s v="VT: “Vino de la Tierra”"/>
    <s v="Rosado"/>
    <n v="997.56"/>
    <n v="153"/>
    <x v="5"/>
    <n v="1.53"/>
  </r>
  <r>
    <x v="0"/>
    <s v="América"/>
    <s v="América N"/>
    <x v="96"/>
    <s v="América Norte"/>
    <s v="América Norte Costa Rica"/>
    <x v="6"/>
    <x v="6"/>
    <s v="VT: “Vino de la Tierra”"/>
    <s v="Tinto"/>
    <n v="4834.0600000000004"/>
    <n v="473.00000000000006"/>
    <x v="5"/>
    <n v="4.7300000000000004"/>
  </r>
  <r>
    <x v="0"/>
    <s v="América"/>
    <s v="América N"/>
    <x v="97"/>
    <s v="América Norte"/>
    <s v="América Norte Cuba"/>
    <x v="1"/>
    <x v="1"/>
    <s v="VT: “Vino de la Tierra”"/>
    <s v="Blanco"/>
    <n v="941.96"/>
    <n v="748"/>
    <x v="5"/>
    <n v="7.48"/>
  </r>
  <r>
    <x v="0"/>
    <s v="América"/>
    <s v="América N"/>
    <x v="97"/>
    <s v="América Norte"/>
    <s v="América Norte Cuba"/>
    <x v="1"/>
    <x v="1"/>
    <s v="VT: “Vino de la Tierra”"/>
    <s v="Rosado"/>
    <n v="158.24"/>
    <n v="125"/>
    <x v="5"/>
    <n v="1.25"/>
  </r>
  <r>
    <x v="0"/>
    <s v="América"/>
    <s v="América N"/>
    <x v="97"/>
    <s v="América Norte"/>
    <s v="América Norte Cuba"/>
    <x v="1"/>
    <x v="1"/>
    <s v="VT: “Vino de la Tierra”"/>
    <s v="Tinto"/>
    <n v="2598.5600000000004"/>
    <n v="1828"/>
    <x v="5"/>
    <n v="18.28"/>
  </r>
  <r>
    <x v="0"/>
    <s v="América"/>
    <s v="América N"/>
    <x v="97"/>
    <s v="América Norte"/>
    <s v="América Norte Cuba"/>
    <x v="2"/>
    <x v="2"/>
    <s v="VT: “Vino de la Tierra”"/>
    <s v="Blanco"/>
    <n v="1536.6000000000001"/>
    <n v="900"/>
    <x v="5"/>
    <n v="9"/>
  </r>
  <r>
    <x v="0"/>
    <s v="América"/>
    <s v="América N"/>
    <x v="97"/>
    <s v="América Norte"/>
    <s v="América Norte Cuba"/>
    <x v="2"/>
    <x v="2"/>
    <s v="VT: “Vino de la Tierra”"/>
    <s v="Tinto"/>
    <n v="53933.4"/>
    <n v="101111"/>
    <x v="5"/>
    <n v="1011.11"/>
  </r>
  <r>
    <x v="0"/>
    <s v="América"/>
    <s v="América N"/>
    <x v="97"/>
    <s v="América Norte"/>
    <s v="América Norte Cuba"/>
    <x v="16"/>
    <x v="8"/>
    <s v="VT: “Vino de la Tierra”"/>
    <s v="Blanco"/>
    <n v="19800"/>
    <n v="1800"/>
    <x v="5"/>
    <n v="18"/>
  </r>
  <r>
    <x v="0"/>
    <s v="América"/>
    <s v="América N"/>
    <x v="98"/>
    <s v="América Norte"/>
    <s v="América Norte Republica Dominicana"/>
    <x v="1"/>
    <x v="1"/>
    <s v="VT: “Vino de la Tierra”"/>
    <s v="Blanco"/>
    <n v="98892.049999999988"/>
    <n v="73922"/>
    <x v="5"/>
    <n v="739.22"/>
  </r>
  <r>
    <x v="0"/>
    <s v="América"/>
    <s v="América N"/>
    <x v="98"/>
    <s v="América Norte"/>
    <s v="América Norte Republica Dominicana"/>
    <x v="1"/>
    <x v="1"/>
    <s v="VT: “Vino de la Tierra”"/>
    <s v="Rosado"/>
    <n v="28288.57"/>
    <n v="19675"/>
    <x v="5"/>
    <n v="196.75"/>
  </r>
  <r>
    <x v="0"/>
    <s v="América"/>
    <s v="América N"/>
    <x v="98"/>
    <s v="América Norte"/>
    <s v="América Norte Republica Dominicana"/>
    <x v="1"/>
    <x v="1"/>
    <s v="VT: “Vino de la Tierra”"/>
    <s v="Tinto"/>
    <n v="221371.05"/>
    <n v="147559"/>
    <x v="5"/>
    <n v="1475.59"/>
  </r>
  <r>
    <x v="0"/>
    <s v="América"/>
    <s v="América N"/>
    <x v="98"/>
    <s v="América Norte"/>
    <s v="América Norte Republica Dominicana"/>
    <x v="2"/>
    <x v="2"/>
    <s v="VT: “Vino de la Tierra”"/>
    <s v="Aguja blanco"/>
    <n v="4074"/>
    <n v="1575"/>
    <x v="5"/>
    <n v="15.75"/>
  </r>
  <r>
    <x v="0"/>
    <s v="América"/>
    <s v="América N"/>
    <x v="98"/>
    <s v="América Norte"/>
    <s v="América Norte Republica Dominicana"/>
    <x v="2"/>
    <x v="2"/>
    <s v="VT: “Vino de la Tierra”"/>
    <s v="Blanco"/>
    <n v="55242.63"/>
    <n v="19455"/>
    <x v="5"/>
    <n v="194.55"/>
  </r>
  <r>
    <x v="0"/>
    <s v="América"/>
    <s v="América N"/>
    <x v="98"/>
    <s v="América Norte"/>
    <s v="América Norte Republica Dominicana"/>
    <x v="2"/>
    <x v="2"/>
    <s v="VT: “Vino de la Tierra”"/>
    <s v="Rosado"/>
    <n v="15315"/>
    <n v="25912.5"/>
    <x v="5"/>
    <n v="259.125"/>
  </r>
  <r>
    <x v="0"/>
    <s v="América"/>
    <s v="América N"/>
    <x v="98"/>
    <s v="América Norte"/>
    <s v="América Norte Republica Dominicana"/>
    <x v="2"/>
    <x v="2"/>
    <s v="VT: “Vino de la Tierra”"/>
    <s v="Tinto"/>
    <n v="685096.27"/>
    <n v="1002433"/>
    <x v="5"/>
    <n v="10024.33"/>
  </r>
  <r>
    <x v="0"/>
    <s v="América"/>
    <s v="América N"/>
    <x v="98"/>
    <s v="América Norte"/>
    <s v="América Norte Republica Dominicana"/>
    <x v="6"/>
    <x v="6"/>
    <s v="VT: “Vino de la Tierra”"/>
    <s v="Tinto"/>
    <n v="4422.6000000000004"/>
    <n v="2106"/>
    <x v="5"/>
    <n v="21.06"/>
  </r>
  <r>
    <x v="0"/>
    <s v="América"/>
    <s v="América N"/>
    <x v="98"/>
    <s v="América Norte"/>
    <s v="América Norte Republica Dominicana"/>
    <x v="3"/>
    <x v="3"/>
    <s v="VT: “Vino de la Tierra”"/>
    <s v="Tinto"/>
    <n v="214.95"/>
    <n v="22.5"/>
    <x v="5"/>
    <n v="0.22500000000000001"/>
  </r>
  <r>
    <x v="0"/>
    <s v="América"/>
    <s v="América N"/>
    <x v="99"/>
    <s v="América Norte"/>
    <s v="América Norte El Salvador"/>
    <x v="0"/>
    <x v="0"/>
    <s v="VT: “Vino de la Tierra”"/>
    <s v="Blanco"/>
    <n v="53.1"/>
    <n v="9"/>
    <x v="5"/>
    <n v="0.09"/>
  </r>
  <r>
    <x v="0"/>
    <s v="América"/>
    <s v="América N"/>
    <x v="99"/>
    <s v="América Norte"/>
    <s v="América Norte El Salvador"/>
    <x v="1"/>
    <x v="1"/>
    <s v="VT: “Vino de la Tierra”"/>
    <s v="Blanco"/>
    <n v="15.5"/>
    <n v="8"/>
    <x v="5"/>
    <n v="0.08"/>
  </r>
  <r>
    <x v="0"/>
    <s v="América"/>
    <s v="América N"/>
    <x v="99"/>
    <s v="América Norte"/>
    <s v="América Norte El Salvador"/>
    <x v="1"/>
    <x v="1"/>
    <s v="VT: “Vino de la Tierra”"/>
    <s v="Rosado"/>
    <n v="13.38"/>
    <n v="8"/>
    <x v="5"/>
    <n v="0.08"/>
  </r>
  <r>
    <x v="0"/>
    <s v="América"/>
    <s v="América N"/>
    <x v="99"/>
    <s v="América Norte"/>
    <s v="América Norte El Salvador"/>
    <x v="1"/>
    <x v="1"/>
    <s v="VT: “Vino de la Tierra”"/>
    <s v="Tinto"/>
    <n v="14788.880000000001"/>
    <n v="6238"/>
    <x v="5"/>
    <n v="62.38"/>
  </r>
  <r>
    <x v="0"/>
    <s v="América"/>
    <s v="América N"/>
    <x v="99"/>
    <s v="América Norte"/>
    <s v="América Norte El Salvador"/>
    <x v="2"/>
    <x v="2"/>
    <s v="VT: “Vino de la Tierra”"/>
    <s v="Blanco"/>
    <n v="744.05"/>
    <n v="248"/>
    <x v="5"/>
    <n v="2.48"/>
  </r>
  <r>
    <x v="0"/>
    <s v="América"/>
    <s v="América N"/>
    <x v="99"/>
    <s v="América Norte"/>
    <s v="América Norte El Salvador"/>
    <x v="2"/>
    <x v="2"/>
    <s v="VT: “Vino de la Tierra”"/>
    <s v="Tinto"/>
    <n v="42040"/>
    <n v="85500"/>
    <x v="5"/>
    <n v="855"/>
  </r>
  <r>
    <x v="0"/>
    <s v="América"/>
    <s v="América N"/>
    <x v="100"/>
    <s v="América Norte"/>
    <s v="América Norte Granada"/>
    <x v="2"/>
    <x v="2"/>
    <s v="VT: “Vino de la Tierra”"/>
    <s v="Tinto"/>
    <n v="432"/>
    <n v="90"/>
    <x v="5"/>
    <n v="0.9"/>
  </r>
  <r>
    <x v="0"/>
    <s v="América"/>
    <s v="América N"/>
    <x v="101"/>
    <s v="América Norte"/>
    <s v="América Norte Guatemala"/>
    <x v="1"/>
    <x v="1"/>
    <s v="VT: “Vino de la Tierra”"/>
    <s v="Blanco"/>
    <n v="6567.1799999999994"/>
    <n v="1962"/>
    <x v="5"/>
    <n v="19.62"/>
  </r>
  <r>
    <x v="0"/>
    <s v="América"/>
    <s v="América N"/>
    <x v="101"/>
    <s v="América Norte"/>
    <s v="América Norte Guatemala"/>
    <x v="1"/>
    <x v="1"/>
    <s v="VT: “Vino de la Tierra”"/>
    <s v="Rosado"/>
    <n v="289.47000000000003"/>
    <n v="208"/>
    <x v="5"/>
    <n v="2.08"/>
  </r>
  <r>
    <x v="0"/>
    <s v="América"/>
    <s v="América N"/>
    <x v="101"/>
    <s v="América Norte"/>
    <s v="América Norte Guatemala"/>
    <x v="1"/>
    <x v="1"/>
    <s v="VT: “Vino de la Tierra”"/>
    <s v="Tinto"/>
    <n v="32806.270000000004"/>
    <n v="14685"/>
    <x v="5"/>
    <n v="146.85"/>
  </r>
  <r>
    <x v="0"/>
    <s v="América"/>
    <s v="América N"/>
    <x v="101"/>
    <s v="América Norte"/>
    <s v="América Norte Guatemala"/>
    <x v="2"/>
    <x v="2"/>
    <s v="VT: “Vino de la Tierra”"/>
    <s v="Blanco"/>
    <n v="4418.9799999999996"/>
    <n v="1050"/>
    <x v="5"/>
    <n v="10.5"/>
  </r>
  <r>
    <x v="0"/>
    <s v="América"/>
    <s v="América N"/>
    <x v="101"/>
    <s v="América Norte"/>
    <s v="América Norte Guatemala"/>
    <x v="2"/>
    <x v="2"/>
    <s v="VT: “Vino de la Tierra”"/>
    <s v="Rosado"/>
    <n v="820.8"/>
    <n v="324"/>
    <x v="5"/>
    <n v="3.24"/>
  </r>
  <r>
    <x v="0"/>
    <s v="América"/>
    <s v="América N"/>
    <x v="101"/>
    <s v="América Norte"/>
    <s v="América Norte Guatemala"/>
    <x v="2"/>
    <x v="2"/>
    <s v="VT: “Vino de la Tierra”"/>
    <s v="Tinto"/>
    <n v="19418.45"/>
    <n v="15668"/>
    <x v="5"/>
    <n v="156.68"/>
  </r>
  <r>
    <x v="0"/>
    <s v="América"/>
    <s v="América N"/>
    <x v="101"/>
    <s v="América Norte"/>
    <s v="América Norte Guatemala"/>
    <x v="6"/>
    <x v="6"/>
    <s v="VT: “Vino de la Tierra”"/>
    <s v="Blanco"/>
    <n v="10228.68"/>
    <n v="1107"/>
    <x v="5"/>
    <n v="11.07"/>
  </r>
  <r>
    <x v="0"/>
    <s v="América"/>
    <s v="América N"/>
    <x v="101"/>
    <s v="América Norte"/>
    <s v="América Norte Guatemala"/>
    <x v="6"/>
    <x v="6"/>
    <s v="VT: “Vino de la Tierra”"/>
    <s v="Tinto"/>
    <n v="18207.310000000001"/>
    <n v="1607"/>
    <x v="5"/>
    <n v="16.07"/>
  </r>
  <r>
    <x v="0"/>
    <s v="América"/>
    <s v="América N"/>
    <x v="102"/>
    <s v="América Norte"/>
    <s v="América Norte Honduras"/>
    <x v="1"/>
    <x v="1"/>
    <s v="VT: “Vino de la Tierra”"/>
    <s v="Tinto"/>
    <n v="16212.05"/>
    <n v="11762"/>
    <x v="5"/>
    <n v="117.62"/>
  </r>
  <r>
    <x v="0"/>
    <s v="América"/>
    <s v="América N"/>
    <x v="102"/>
    <s v="América Norte"/>
    <s v="América Norte Honduras"/>
    <x v="2"/>
    <x v="2"/>
    <s v="VT: “Vino de la Tierra”"/>
    <s v="Blanco"/>
    <n v="429.36"/>
    <n v="180"/>
    <x v="5"/>
    <n v="1.8"/>
  </r>
  <r>
    <x v="0"/>
    <s v="América"/>
    <s v="América N"/>
    <x v="103"/>
    <s v="América Norte"/>
    <s v="América Norte Mexico"/>
    <x v="0"/>
    <x v="0"/>
    <s v="VT: “Vino de la Tierra”"/>
    <s v="Blanco"/>
    <n v="2829.0202820406462"/>
    <n v="167.5"/>
    <x v="5"/>
    <n v="1.675"/>
  </r>
  <r>
    <x v="0"/>
    <s v="América"/>
    <s v="América N"/>
    <x v="103"/>
    <s v="América Norte"/>
    <s v="América Norte Mexico"/>
    <x v="0"/>
    <x v="0"/>
    <s v="VT: “Vino de la Tierra”"/>
    <s v="Rosado"/>
    <n v="14395.550373877908"/>
    <n v="1728"/>
    <x v="5"/>
    <n v="17.28"/>
  </r>
  <r>
    <x v="0"/>
    <s v="América"/>
    <s v="América N"/>
    <x v="103"/>
    <s v="América Norte"/>
    <s v="América Norte Mexico"/>
    <x v="7"/>
    <x v="7"/>
    <s v="VT: “Vino de la Tierra”"/>
    <s v="Blanco"/>
    <n v="1692.6"/>
    <n v="409.5"/>
    <x v="5"/>
    <n v="4.0949999999999998"/>
  </r>
  <r>
    <x v="0"/>
    <s v="América"/>
    <s v="América N"/>
    <x v="103"/>
    <s v="América Norte"/>
    <s v="América Norte Mexico"/>
    <x v="7"/>
    <x v="7"/>
    <s v="VT: “Vino de la Tierra”"/>
    <s v="Tinto"/>
    <n v="5055"/>
    <n v="958.50000000000011"/>
    <x v="5"/>
    <n v="9.5850000000000009"/>
  </r>
  <r>
    <x v="0"/>
    <s v="América"/>
    <s v="América N"/>
    <x v="103"/>
    <s v="América Norte"/>
    <s v="América Norte Mexico"/>
    <x v="5"/>
    <x v="5"/>
    <s v="VT: “Vino de la Tierra”"/>
    <s v="Blanco"/>
    <n v="8008"/>
    <n v="1102.5"/>
    <x v="5"/>
    <n v="11.025"/>
  </r>
  <r>
    <x v="0"/>
    <s v="América"/>
    <s v="América N"/>
    <x v="103"/>
    <s v="América Norte"/>
    <s v="América Norte Mexico"/>
    <x v="5"/>
    <x v="5"/>
    <s v="VT: “Vino de la Tierra”"/>
    <s v="Tinto"/>
    <n v="21606.36"/>
    <n v="1387"/>
    <x v="5"/>
    <n v="13.87"/>
  </r>
  <r>
    <x v="0"/>
    <s v="América"/>
    <s v="América N"/>
    <x v="103"/>
    <s v="América Norte"/>
    <s v="América Norte Mexico"/>
    <x v="1"/>
    <x v="1"/>
    <s v="VT: “Vino de la Tierra”"/>
    <s v="Blanco"/>
    <n v="262110.16"/>
    <n v="175176"/>
    <x v="5"/>
    <n v="1751.76"/>
  </r>
  <r>
    <x v="0"/>
    <s v="América"/>
    <s v="América N"/>
    <x v="103"/>
    <s v="América Norte"/>
    <s v="América Norte Mexico"/>
    <x v="1"/>
    <x v="1"/>
    <s v="VT: “Vino de la Tierra”"/>
    <s v="Rosado"/>
    <n v="238860.19999999998"/>
    <n v="163469"/>
    <x v="5"/>
    <n v="1634.69"/>
  </r>
  <r>
    <x v="0"/>
    <s v="América"/>
    <s v="América N"/>
    <x v="103"/>
    <s v="América Norte"/>
    <s v="América Norte Mexico"/>
    <x v="1"/>
    <x v="1"/>
    <s v="VT: “Vino de la Tierra”"/>
    <s v="Tinto"/>
    <n v="1780056.03"/>
    <n v="1217210"/>
    <x v="5"/>
    <n v="12172.1"/>
  </r>
  <r>
    <x v="0"/>
    <s v="América"/>
    <s v="América N"/>
    <x v="103"/>
    <s v="América Norte"/>
    <s v="América Norte Mexico"/>
    <x v="2"/>
    <x v="2"/>
    <s v="VT: “Vino de la Tierra”"/>
    <s v="Aguja blanco"/>
    <n v="1053"/>
    <n v="369"/>
    <x v="5"/>
    <n v="3.69"/>
  </r>
  <r>
    <x v="0"/>
    <s v="América"/>
    <s v="América N"/>
    <x v="103"/>
    <s v="América Norte"/>
    <s v="América Norte Mexico"/>
    <x v="2"/>
    <x v="2"/>
    <s v="VT: “Vino de la Tierra”"/>
    <s v="Blanco"/>
    <n v="109436.03"/>
    <n v="50998"/>
    <x v="5"/>
    <n v="509.98"/>
  </r>
  <r>
    <x v="0"/>
    <s v="América"/>
    <s v="América N"/>
    <x v="103"/>
    <s v="América Norte"/>
    <s v="América Norte Mexico"/>
    <x v="2"/>
    <x v="2"/>
    <s v="VT: “Vino de la Tierra”"/>
    <s v="Espumoso blanco"/>
    <n v="5700"/>
    <n v="2300"/>
    <x v="5"/>
    <n v="23"/>
  </r>
  <r>
    <x v="0"/>
    <s v="América"/>
    <s v="América N"/>
    <x v="103"/>
    <s v="América Norte"/>
    <s v="América Norte Mexico"/>
    <x v="2"/>
    <x v="2"/>
    <s v="VT: “Vino de la Tierra”"/>
    <s v="Rosado"/>
    <n v="9242.7900000000009"/>
    <n v="14572.5"/>
    <x v="5"/>
    <n v="145.72499999999999"/>
  </r>
  <r>
    <x v="0"/>
    <s v="América"/>
    <s v="América N"/>
    <x v="103"/>
    <s v="América Norte"/>
    <s v="América Norte Mexico"/>
    <x v="2"/>
    <x v="2"/>
    <s v="VT: “Vino de la Tierra”"/>
    <s v="Tinto"/>
    <n v="85970.569999999992"/>
    <n v="135767.5"/>
    <x v="5"/>
    <n v="1357.675"/>
  </r>
  <r>
    <x v="0"/>
    <s v="América"/>
    <s v="América N"/>
    <x v="103"/>
    <s v="América Norte"/>
    <s v="América Norte Mexico"/>
    <x v="6"/>
    <x v="6"/>
    <s v="VT: “Vino de la Tierra”"/>
    <s v="Blanco"/>
    <n v="20857.32"/>
    <n v="2061"/>
    <x v="5"/>
    <n v="20.61"/>
  </r>
  <r>
    <x v="0"/>
    <s v="América"/>
    <s v="América N"/>
    <x v="103"/>
    <s v="América Norte"/>
    <s v="América Norte Mexico"/>
    <x v="6"/>
    <x v="6"/>
    <s v="VT: “Vino de la Tierra”"/>
    <s v="Rosado"/>
    <n v="6000.96"/>
    <n v="752"/>
    <x v="5"/>
    <n v="7.52"/>
  </r>
  <r>
    <x v="0"/>
    <s v="América"/>
    <s v="América N"/>
    <x v="103"/>
    <s v="América Norte"/>
    <s v="América Norte Mexico"/>
    <x v="9"/>
    <x v="8"/>
    <s v="VT: “Vino de la Tierra”"/>
    <s v="Blanco"/>
    <n v="2753.34"/>
    <n v="327"/>
    <x v="5"/>
    <n v="3.27"/>
  </r>
  <r>
    <x v="0"/>
    <s v="América"/>
    <s v="América N"/>
    <x v="103"/>
    <s v="América Norte"/>
    <s v="América Norte Mexico"/>
    <x v="9"/>
    <x v="8"/>
    <s v="VT: “Vino de la Tierra”"/>
    <s v="Rosado"/>
    <n v="3031.2"/>
    <n v="360"/>
    <x v="5"/>
    <n v="3.6"/>
  </r>
  <r>
    <x v="0"/>
    <s v="América"/>
    <s v="América N"/>
    <x v="103"/>
    <s v="América Norte"/>
    <s v="América Norte Mexico"/>
    <x v="9"/>
    <x v="8"/>
    <s v="VT: “Vino de la Tierra”"/>
    <s v="Tinto"/>
    <n v="1894.5"/>
    <n v="225"/>
    <x v="5"/>
    <n v="2.25"/>
  </r>
  <r>
    <x v="0"/>
    <s v="América"/>
    <s v="América N"/>
    <x v="103"/>
    <s v="América Norte"/>
    <s v="América Norte Mexico"/>
    <x v="3"/>
    <x v="3"/>
    <s v="VT: “Vino de la Tierra”"/>
    <s v="Rosado"/>
    <n v="51"/>
    <n v="450"/>
    <x v="5"/>
    <n v="4.5"/>
  </r>
  <r>
    <x v="0"/>
    <s v="América"/>
    <s v="América N"/>
    <x v="103"/>
    <s v="América Norte"/>
    <s v="América Norte Mexico"/>
    <x v="3"/>
    <x v="3"/>
    <s v="VT: “Vino de la Tierra”"/>
    <s v="Tinto"/>
    <n v="23298"/>
    <n v="2493"/>
    <x v="5"/>
    <n v="24.93"/>
  </r>
  <r>
    <x v="0"/>
    <s v="América"/>
    <s v="América N"/>
    <x v="103"/>
    <s v="América Norte"/>
    <s v="América Norte Mexico"/>
    <x v="4"/>
    <x v="4"/>
    <s v="VT: “Vino de la Tierra”"/>
    <s v="Tinto"/>
    <n v="47229.599999999999"/>
    <n v="14377.000000000002"/>
    <x v="5"/>
    <n v="143.77000000000001"/>
  </r>
  <r>
    <x v="0"/>
    <s v="América"/>
    <s v="América N"/>
    <x v="103"/>
    <s v="América Norte"/>
    <s v="América Norte Mexico"/>
    <x v="11"/>
    <x v="7"/>
    <s v="VT: “Vino de la Tierra”"/>
    <s v="Blanco"/>
    <n v="2500"/>
    <n v="1000"/>
    <x v="5"/>
    <n v="10"/>
  </r>
  <r>
    <x v="0"/>
    <s v="América"/>
    <s v="América N"/>
    <x v="103"/>
    <s v="América Norte"/>
    <s v="América Norte Mexico"/>
    <x v="11"/>
    <x v="7"/>
    <s v="VT: “Vino de la Tierra”"/>
    <s v="Tinto"/>
    <n v="2500"/>
    <n v="1000"/>
    <x v="5"/>
    <n v="10"/>
  </r>
  <r>
    <x v="0"/>
    <s v="América"/>
    <s v="América N"/>
    <x v="104"/>
    <s v="América Norte"/>
    <s v="América Norte Antillas Neerlandesas"/>
    <x v="1"/>
    <x v="1"/>
    <s v="VT: “Vino de la Tierra”"/>
    <s v="Blanco"/>
    <n v="7846.73"/>
    <n v="5732"/>
    <x v="5"/>
    <n v="57.32"/>
  </r>
  <r>
    <x v="0"/>
    <s v="América"/>
    <s v="América N"/>
    <x v="104"/>
    <s v="América Norte"/>
    <s v="América Norte Antillas Neerlandesas"/>
    <x v="1"/>
    <x v="1"/>
    <s v="VT: “Vino de la Tierra”"/>
    <s v="Tinto"/>
    <n v="5799.77"/>
    <n v="4236"/>
    <x v="5"/>
    <n v="42.36"/>
  </r>
  <r>
    <x v="0"/>
    <s v="América"/>
    <s v="América N"/>
    <x v="104"/>
    <s v="América Norte"/>
    <s v="América Norte Antillas Neerlandesas"/>
    <x v="2"/>
    <x v="2"/>
    <s v="VT: “Vino de la Tierra”"/>
    <s v="Tinto"/>
    <n v="17280"/>
    <n v="36000"/>
    <x v="5"/>
    <n v="360"/>
  </r>
  <r>
    <x v="0"/>
    <s v="América"/>
    <s v="América N"/>
    <x v="105"/>
    <s v="América Norte"/>
    <s v="América Norte Aruba"/>
    <x v="2"/>
    <x v="2"/>
    <s v="VT: “Vino de la Tierra”"/>
    <s v="Blanco"/>
    <n v="487"/>
    <n v="130"/>
    <x v="5"/>
    <n v="1.3"/>
  </r>
  <r>
    <x v="0"/>
    <s v="América"/>
    <s v="América N"/>
    <x v="105"/>
    <s v="América Norte"/>
    <s v="América Norte Aruba"/>
    <x v="2"/>
    <x v="2"/>
    <s v="VT: “Vino de la Tierra”"/>
    <s v="Tinto"/>
    <n v="1440"/>
    <n v="450"/>
    <x v="5"/>
    <n v="4.5"/>
  </r>
  <r>
    <x v="0"/>
    <s v="América"/>
    <s v="América N"/>
    <x v="105"/>
    <s v="América Norte"/>
    <s v="América Norte Aruba"/>
    <x v="3"/>
    <x v="3"/>
    <s v="VT: “Vino de la Tierra”"/>
    <s v="Rosado"/>
    <n v="2411"/>
    <n v="216"/>
    <x v="5"/>
    <n v="2.16"/>
  </r>
  <r>
    <x v="0"/>
    <s v="América"/>
    <s v="América N"/>
    <x v="105"/>
    <s v="América Norte"/>
    <s v="América Norte Aruba"/>
    <x v="3"/>
    <x v="3"/>
    <s v="VT: “Vino de la Tierra”"/>
    <s v="Tinto"/>
    <n v="7344"/>
    <n v="607"/>
    <x v="5"/>
    <n v="6.07"/>
  </r>
  <r>
    <x v="0"/>
    <s v="América"/>
    <s v="América N"/>
    <x v="106"/>
    <s v="América Norte"/>
    <s v="América Norte Nicaragua"/>
    <x v="1"/>
    <x v="1"/>
    <s v="VT: “Vino de la Tierra”"/>
    <s v="Blanco"/>
    <n v="3147.15"/>
    <n v="1628"/>
    <x v="5"/>
    <n v="16.28"/>
  </r>
  <r>
    <x v="0"/>
    <s v="América"/>
    <s v="América N"/>
    <x v="106"/>
    <s v="América Norte"/>
    <s v="América Norte Nicaragua"/>
    <x v="1"/>
    <x v="1"/>
    <s v="VT: “Vino de la Tierra”"/>
    <s v="Rosado"/>
    <n v="2315.77"/>
    <n v="1661"/>
    <x v="5"/>
    <n v="16.61"/>
  </r>
  <r>
    <x v="0"/>
    <s v="América"/>
    <s v="América N"/>
    <x v="106"/>
    <s v="América Norte"/>
    <s v="América Norte Nicaragua"/>
    <x v="1"/>
    <x v="1"/>
    <s v="VT: “Vino de la Tierra”"/>
    <s v="Tinto"/>
    <n v="5124.32"/>
    <n v="3115"/>
    <x v="5"/>
    <n v="31.15"/>
  </r>
  <r>
    <x v="0"/>
    <s v="América"/>
    <s v="América N"/>
    <x v="106"/>
    <s v="América Norte"/>
    <s v="América Norte Nicaragua"/>
    <x v="2"/>
    <x v="2"/>
    <s v="VT: “Vino de la Tierra”"/>
    <s v="Blanco"/>
    <n v="2923.2"/>
    <n v="2030"/>
    <x v="5"/>
    <n v="20.3"/>
  </r>
  <r>
    <x v="0"/>
    <s v="América"/>
    <s v="América N"/>
    <x v="106"/>
    <s v="América Norte"/>
    <s v="América Norte Nicaragua"/>
    <x v="2"/>
    <x v="2"/>
    <s v="VT: “Vino de la Tierra”"/>
    <s v="Tinto"/>
    <n v="18249"/>
    <n v="25050"/>
    <x v="5"/>
    <n v="250.5"/>
  </r>
  <r>
    <x v="0"/>
    <s v="América"/>
    <s v="América N"/>
    <x v="107"/>
    <s v="América Norte"/>
    <s v="América Norte Panama"/>
    <x v="0"/>
    <x v="0"/>
    <s v="VT: “Vino de la Tierra”"/>
    <s v="Rosado"/>
    <n v="374.88"/>
    <n v="45"/>
    <x v="5"/>
    <n v="0.45"/>
  </r>
  <r>
    <x v="0"/>
    <s v="América"/>
    <s v="América N"/>
    <x v="107"/>
    <s v="América Norte"/>
    <s v="América Norte Panama"/>
    <x v="7"/>
    <x v="7"/>
    <s v="VT: “Vino de la Tierra”"/>
    <s v="Blanco"/>
    <n v="945"/>
    <n v="67.5"/>
    <x v="5"/>
    <n v="0.67500000000000004"/>
  </r>
  <r>
    <x v="0"/>
    <s v="América"/>
    <s v="América N"/>
    <x v="107"/>
    <s v="América Norte"/>
    <s v="América Norte Panama"/>
    <x v="7"/>
    <x v="7"/>
    <s v="VT: “Vino de la Tierra”"/>
    <s v="Tinto"/>
    <n v="2583"/>
    <n v="427.50000000000006"/>
    <x v="5"/>
    <n v="4.2750000000000004"/>
  </r>
  <r>
    <x v="0"/>
    <s v="América"/>
    <s v="América N"/>
    <x v="107"/>
    <s v="América Norte"/>
    <s v="América Norte Panama"/>
    <x v="1"/>
    <x v="1"/>
    <s v="VT: “Vino de la Tierra”"/>
    <s v="Blanco"/>
    <n v="11507.849999999999"/>
    <n v="5659"/>
    <x v="5"/>
    <n v="56.59"/>
  </r>
  <r>
    <x v="0"/>
    <s v="América"/>
    <s v="América N"/>
    <x v="107"/>
    <s v="América Norte"/>
    <s v="América Norte Panama"/>
    <x v="1"/>
    <x v="1"/>
    <s v="VT: “Vino de la Tierra”"/>
    <s v="Tinto"/>
    <n v="41594.370000000003"/>
    <n v="8621"/>
    <x v="5"/>
    <n v="86.21"/>
  </r>
  <r>
    <x v="0"/>
    <s v="América"/>
    <s v="América N"/>
    <x v="107"/>
    <s v="América Norte"/>
    <s v="América Norte Panama"/>
    <x v="2"/>
    <x v="2"/>
    <s v="VT: “Vino de la Tierra”"/>
    <s v="Blanco"/>
    <n v="9540.33"/>
    <n v="4562"/>
    <x v="5"/>
    <n v="45.62"/>
  </r>
  <r>
    <x v="0"/>
    <s v="América"/>
    <s v="América N"/>
    <x v="107"/>
    <s v="América Norte"/>
    <s v="América Norte Panama"/>
    <x v="2"/>
    <x v="2"/>
    <s v="VT: “Vino de la Tierra”"/>
    <s v="Rosado"/>
    <n v="37130"/>
    <n v="86000"/>
    <x v="5"/>
    <n v="860"/>
  </r>
  <r>
    <x v="0"/>
    <s v="América"/>
    <s v="América N"/>
    <x v="107"/>
    <s v="América Norte"/>
    <s v="América Norte Panama"/>
    <x v="2"/>
    <x v="2"/>
    <s v="VT: “Vino de la Tierra”"/>
    <s v="Tinto"/>
    <n v="111082.13"/>
    <n v="193383"/>
    <x v="5"/>
    <n v="1933.83"/>
  </r>
  <r>
    <x v="0"/>
    <s v="América"/>
    <s v="América N"/>
    <x v="107"/>
    <s v="América Norte"/>
    <s v="América Norte Panama"/>
    <x v="6"/>
    <x v="6"/>
    <s v="VT: “Vino de la Tierra”"/>
    <s v="Tinto"/>
    <n v="3352.96"/>
    <n v="338"/>
    <x v="5"/>
    <n v="3.38"/>
  </r>
  <r>
    <x v="0"/>
    <s v="América"/>
    <s v="América N"/>
    <x v="107"/>
    <s v="América Norte"/>
    <s v="América Norte Panama"/>
    <x v="8"/>
    <x v="8"/>
    <s v="VT: “Vino de la Tierra”"/>
    <s v="Tinto"/>
    <n v="881"/>
    <n v="100"/>
    <x v="5"/>
    <n v="1"/>
  </r>
  <r>
    <x v="0"/>
    <s v="América"/>
    <s v="América N"/>
    <x v="107"/>
    <s v="América Norte"/>
    <s v="América Norte Panama"/>
    <x v="11"/>
    <x v="7"/>
    <s v="VT: “Vino de la Tierra”"/>
    <s v="Blanco"/>
    <n v="1500"/>
    <n v="600"/>
    <x v="5"/>
    <n v="6"/>
  </r>
  <r>
    <x v="0"/>
    <s v="América"/>
    <s v="América N"/>
    <x v="107"/>
    <s v="América Norte"/>
    <s v="América Norte Panama"/>
    <x v="11"/>
    <x v="7"/>
    <s v="VT: “Vino de la Tierra”"/>
    <s v="Tinto"/>
    <n v="5500"/>
    <n v="2200"/>
    <x v="5"/>
    <n v="22"/>
  </r>
  <r>
    <x v="0"/>
    <s v="América"/>
    <s v="América N"/>
    <x v="108"/>
    <s v="América Norte"/>
    <s v="América Norte Puerto Rico"/>
    <x v="0"/>
    <x v="0"/>
    <s v="VT: “Vino de la Tierra”"/>
    <s v="Blanco"/>
    <n v="70.173483977363588"/>
    <n v="3"/>
    <x v="5"/>
    <n v="0.03"/>
  </r>
  <r>
    <x v="0"/>
    <s v="América"/>
    <s v="América N"/>
    <x v="108"/>
    <s v="América Norte"/>
    <s v="América Norte Puerto Rico"/>
    <x v="0"/>
    <x v="0"/>
    <s v="VT: “Vino de la Tierra”"/>
    <s v="Rosado"/>
    <n v="43.789873403629599"/>
    <n v="3"/>
    <x v="5"/>
    <n v="0.03"/>
  </r>
  <r>
    <x v="0"/>
    <s v="América"/>
    <s v="América N"/>
    <x v="108"/>
    <s v="América Norte"/>
    <s v="América Norte Puerto Rico"/>
    <x v="0"/>
    <x v="0"/>
    <s v="VT: “Vino de la Tierra”"/>
    <s v="Tinto"/>
    <n v="30.269414371636614"/>
    <n v="1.5"/>
    <x v="5"/>
    <n v="1.4999999999999999E-2"/>
  </r>
  <r>
    <x v="0"/>
    <s v="América"/>
    <s v="América N"/>
    <x v="108"/>
    <s v="América Norte"/>
    <s v="América Norte Puerto Rico"/>
    <x v="5"/>
    <x v="5"/>
    <s v="VT: “Vino de la Tierra”"/>
    <s v="Tinto"/>
    <n v="28453.96"/>
    <n v="1797.5000000000002"/>
    <x v="5"/>
    <n v="17.975000000000001"/>
  </r>
  <r>
    <x v="0"/>
    <s v="América"/>
    <s v="América N"/>
    <x v="108"/>
    <s v="América Norte"/>
    <s v="América Norte Puerto Rico"/>
    <x v="1"/>
    <x v="1"/>
    <s v="VT: “Vino de la Tierra”"/>
    <s v="Blanco"/>
    <n v="6876.66"/>
    <n v="913"/>
    <x v="5"/>
    <n v="9.1300000000000008"/>
  </r>
  <r>
    <x v="0"/>
    <s v="América"/>
    <s v="América N"/>
    <x v="108"/>
    <s v="América Norte"/>
    <s v="América Norte Puerto Rico"/>
    <x v="1"/>
    <x v="1"/>
    <s v="VT: “Vino de la Tierra”"/>
    <s v="Tinto"/>
    <n v="25282.629999999997"/>
    <n v="3443"/>
    <x v="5"/>
    <n v="34.43"/>
  </r>
  <r>
    <x v="0"/>
    <s v="América"/>
    <s v="América N"/>
    <x v="108"/>
    <s v="América Norte"/>
    <s v="América Norte Puerto Rico"/>
    <x v="2"/>
    <x v="2"/>
    <s v="VT: “Vino de la Tierra”"/>
    <s v="Blanco"/>
    <n v="64576.27"/>
    <n v="36964"/>
    <x v="5"/>
    <n v="369.64"/>
  </r>
  <r>
    <x v="0"/>
    <s v="América"/>
    <s v="América N"/>
    <x v="108"/>
    <s v="América Norte"/>
    <s v="América Norte Puerto Rico"/>
    <x v="2"/>
    <x v="2"/>
    <s v="VT: “Vino de la Tierra”"/>
    <s v="Espumoso blanco"/>
    <n v="5580"/>
    <n v="10000"/>
    <x v="5"/>
    <n v="100"/>
  </r>
  <r>
    <x v="0"/>
    <s v="América"/>
    <s v="América N"/>
    <x v="108"/>
    <s v="América Norte"/>
    <s v="América Norte Puerto Rico"/>
    <x v="2"/>
    <x v="2"/>
    <s v="VT: “Vino de la Tierra”"/>
    <s v="Rosado"/>
    <n v="26849.67"/>
    <n v="30084"/>
    <x v="5"/>
    <n v="300.83999999999997"/>
  </r>
  <r>
    <x v="0"/>
    <s v="América"/>
    <s v="América N"/>
    <x v="108"/>
    <s v="América Norte"/>
    <s v="América Norte Puerto Rico"/>
    <x v="2"/>
    <x v="2"/>
    <s v="VT: “Vino de la Tierra”"/>
    <s v="Tinto"/>
    <n v="179902.93"/>
    <n v="179283"/>
    <x v="5"/>
    <n v="1792.83"/>
  </r>
  <r>
    <x v="0"/>
    <s v="América"/>
    <s v="América N"/>
    <x v="108"/>
    <s v="América Norte"/>
    <s v="América Norte Puerto Rico"/>
    <x v="6"/>
    <x v="6"/>
    <s v="VT: “Vino de la Tierra”"/>
    <s v="Blanco"/>
    <n v="1224.0899999999999"/>
    <n v="202.99999999999997"/>
    <x v="5"/>
    <n v="2.0299999999999998"/>
  </r>
  <r>
    <x v="0"/>
    <s v="América"/>
    <s v="América N"/>
    <x v="108"/>
    <s v="América Norte"/>
    <s v="América Norte Puerto Rico"/>
    <x v="6"/>
    <x v="6"/>
    <s v="VT: “Vino de la Tierra”"/>
    <s v="Tinto"/>
    <n v="17134.14"/>
    <n v="2214"/>
    <x v="5"/>
    <n v="22.14"/>
  </r>
  <r>
    <x v="0"/>
    <s v="América"/>
    <s v="América N"/>
    <x v="108"/>
    <s v="América Norte"/>
    <s v="América Norte Puerto Rico"/>
    <x v="9"/>
    <x v="8"/>
    <s v="VT: “Vino de la Tierra”"/>
    <s v="Blanco"/>
    <n v="682.02"/>
    <n v="81"/>
    <x v="5"/>
    <n v="0.81"/>
  </r>
  <r>
    <x v="0"/>
    <s v="América"/>
    <s v="América N"/>
    <x v="108"/>
    <s v="América Norte"/>
    <s v="América Norte Puerto Rico"/>
    <x v="9"/>
    <x v="8"/>
    <s v="VT: “Vino de la Tierra”"/>
    <s v="Tinto"/>
    <n v="2955.42"/>
    <n v="351"/>
    <x v="5"/>
    <n v="3.51"/>
  </r>
  <r>
    <x v="0"/>
    <s v="América"/>
    <s v="América N"/>
    <x v="108"/>
    <s v="América Norte"/>
    <s v="América Norte Puerto Rico"/>
    <x v="3"/>
    <x v="3"/>
    <s v="VT: “Vino de la Tierra”"/>
    <s v="Rosado"/>
    <n v="714"/>
    <n v="63"/>
    <x v="5"/>
    <n v="0.63"/>
  </r>
  <r>
    <x v="0"/>
    <s v="América"/>
    <s v="América N"/>
    <x v="108"/>
    <s v="América Norte"/>
    <s v="América Norte Puerto Rico"/>
    <x v="3"/>
    <x v="3"/>
    <s v="VT: “Vino de la Tierra”"/>
    <s v="Tinto"/>
    <n v="4765"/>
    <n v="391"/>
    <x v="5"/>
    <n v="3.91"/>
  </r>
  <r>
    <x v="0"/>
    <s v="América"/>
    <s v="América N"/>
    <x v="108"/>
    <s v="América Norte"/>
    <s v="América Norte Puerto Rico"/>
    <x v="11"/>
    <x v="7"/>
    <s v="VT: “Vino de la Tierra”"/>
    <s v="Blanco"/>
    <n v="500"/>
    <n v="200"/>
    <x v="5"/>
    <n v="2"/>
  </r>
  <r>
    <x v="0"/>
    <s v="América"/>
    <s v="América N"/>
    <x v="108"/>
    <s v="América Norte"/>
    <s v="América Norte Puerto Rico"/>
    <x v="11"/>
    <x v="7"/>
    <s v="VT: “Vino de la Tierra”"/>
    <s v="Tinto"/>
    <n v="2000"/>
    <n v="800"/>
    <x v="5"/>
    <n v="8"/>
  </r>
  <r>
    <x v="0"/>
    <s v="América"/>
    <s v="América N"/>
    <x v="109"/>
    <s v="América Norte"/>
    <s v="América Norte San Cristobal y Nieves"/>
    <x v="2"/>
    <x v="2"/>
    <s v="VT: “Vino de la Tierra”"/>
    <s v="Blanco"/>
    <n v="2003.04"/>
    <n v="1620"/>
    <x v="5"/>
    <n v="16.2"/>
  </r>
  <r>
    <x v="0"/>
    <s v="América"/>
    <s v="América N"/>
    <x v="109"/>
    <s v="América Norte"/>
    <s v="América Norte San Cristobal y Nieves"/>
    <x v="2"/>
    <x v="2"/>
    <s v="VT: “Vino de la Tierra”"/>
    <s v="Tinto"/>
    <n v="570"/>
    <n v="225"/>
    <x v="5"/>
    <n v="2.25"/>
  </r>
  <r>
    <x v="0"/>
    <s v="América"/>
    <s v="América N"/>
    <x v="110"/>
    <s v="América Norte"/>
    <s v="América Norte Trinidad y Tobago"/>
    <x v="1"/>
    <x v="1"/>
    <s v="VT: “Vino de la Tierra”"/>
    <s v="Blanco"/>
    <n v="660.54"/>
    <n v="92"/>
    <x v="5"/>
    <n v="0.92"/>
  </r>
  <r>
    <x v="0"/>
    <s v="América"/>
    <s v="América N"/>
    <x v="111"/>
    <s v="América Norte"/>
    <s v="América Norte Estados Unidos America"/>
    <x v="0"/>
    <x v="0"/>
    <s v="VT: “Vino de la Tierra”"/>
    <s v="Blanco"/>
    <n v="23387.386772032765"/>
    <n v="9203.76"/>
    <x v="5"/>
    <n v="92.037599999999998"/>
  </r>
  <r>
    <x v="0"/>
    <s v="América"/>
    <s v="América N"/>
    <x v="111"/>
    <s v="América Norte"/>
    <s v="América Norte Estados Unidos America"/>
    <x v="0"/>
    <x v="0"/>
    <s v="VT: “Vino de la Tierra”"/>
    <s v="Rosado"/>
    <n v="43.789873403629599"/>
    <n v="3"/>
    <x v="5"/>
    <n v="0.03"/>
  </r>
  <r>
    <x v="0"/>
    <s v="América"/>
    <s v="América N"/>
    <x v="111"/>
    <s v="América Norte"/>
    <s v="América Norte Estados Unidos America"/>
    <x v="0"/>
    <x v="0"/>
    <s v="VT: “Vino de la Tierra”"/>
    <s v="Tinto"/>
    <n v="30.269414371636614"/>
    <n v="1.5"/>
    <x v="5"/>
    <n v="1.4999999999999999E-2"/>
  </r>
  <r>
    <x v="0"/>
    <s v="América"/>
    <s v="América N"/>
    <x v="111"/>
    <s v="América Norte"/>
    <s v="América Norte Estados Unidos America"/>
    <x v="7"/>
    <x v="7"/>
    <s v="VT: “Vino de la Tierra”"/>
    <s v="Blanco"/>
    <n v="11142.3"/>
    <n v="3407.25"/>
    <x v="5"/>
    <n v="34.072499999999998"/>
  </r>
  <r>
    <x v="0"/>
    <s v="América"/>
    <s v="América N"/>
    <x v="111"/>
    <s v="América Norte"/>
    <s v="América Norte Estados Unidos America"/>
    <x v="7"/>
    <x v="7"/>
    <s v="VT: “Vino de la Tierra”"/>
    <s v="Tinto"/>
    <n v="63480.06"/>
    <n v="15916.5"/>
    <x v="5"/>
    <n v="159.16499999999999"/>
  </r>
  <r>
    <x v="0"/>
    <s v="América"/>
    <s v="América N"/>
    <x v="111"/>
    <s v="América Norte"/>
    <s v="América Norte Estados Unidos America"/>
    <x v="14"/>
    <x v="9"/>
    <s v="VT: “Vino de la Tierra”"/>
    <s v="Blanco"/>
    <n v="39873.599999999999"/>
    <n v="7668.0000000000009"/>
    <x v="5"/>
    <n v="76.680000000000007"/>
  </r>
  <r>
    <x v="0"/>
    <s v="América"/>
    <s v="América N"/>
    <x v="111"/>
    <s v="América Norte"/>
    <s v="América Norte Estados Unidos America"/>
    <x v="5"/>
    <x v="5"/>
    <s v="VT: “Vino de la Tierra”"/>
    <s v="Blanco"/>
    <n v="47216.7"/>
    <n v="4860"/>
    <x v="5"/>
    <n v="48.6"/>
  </r>
  <r>
    <x v="0"/>
    <s v="América"/>
    <s v="América N"/>
    <x v="111"/>
    <s v="América Norte"/>
    <s v="América Norte Estados Unidos America"/>
    <x v="5"/>
    <x v="5"/>
    <s v="VT: “Vino de la Tierra”"/>
    <s v="Rosado"/>
    <n v="171"/>
    <n v="18"/>
    <x v="5"/>
    <n v="0.18"/>
  </r>
  <r>
    <x v="0"/>
    <s v="América"/>
    <s v="América N"/>
    <x v="111"/>
    <s v="América Norte"/>
    <s v="América Norte Estados Unidos America"/>
    <x v="5"/>
    <x v="5"/>
    <s v="VT: “Vino de la Tierra”"/>
    <s v="Tinto"/>
    <n v="34252.6"/>
    <n v="3573"/>
    <x v="5"/>
    <n v="35.729999999999997"/>
  </r>
  <r>
    <x v="0"/>
    <s v="América"/>
    <s v="América N"/>
    <x v="111"/>
    <s v="América Norte"/>
    <s v="América Norte Estados Unidos America"/>
    <x v="1"/>
    <x v="1"/>
    <s v="VT: “Vino de la Tierra”"/>
    <s v="Aguja blanco"/>
    <n v="17105.990000000002"/>
    <n v="5346"/>
    <x v="5"/>
    <n v="53.46"/>
  </r>
  <r>
    <x v="0"/>
    <s v="América"/>
    <s v="América N"/>
    <x v="111"/>
    <s v="América Norte"/>
    <s v="América Norte Estados Unidos America"/>
    <x v="1"/>
    <x v="1"/>
    <s v="VT: “Vino de la Tierra”"/>
    <s v="Aguja tinto/rosado"/>
    <n v="3827.67"/>
    <n v="1196"/>
    <x v="5"/>
    <n v="11.96"/>
  </r>
  <r>
    <x v="0"/>
    <s v="América"/>
    <s v="América N"/>
    <x v="111"/>
    <s v="América Norte"/>
    <s v="América Norte Estados Unidos America"/>
    <x v="1"/>
    <x v="1"/>
    <s v="VT: “Vino de la Tierra”"/>
    <s v="Blanco"/>
    <n v="449321.83000000007"/>
    <n v="338360"/>
    <x v="5"/>
    <n v="3383.6"/>
  </r>
  <r>
    <x v="0"/>
    <s v="América"/>
    <s v="América N"/>
    <x v="111"/>
    <s v="América Norte"/>
    <s v="América Norte Estados Unidos America"/>
    <x v="1"/>
    <x v="1"/>
    <s v="VT: “Vino de la Tierra”"/>
    <s v="Espumoso blanco"/>
    <n v="4725.51"/>
    <n v="1477"/>
    <x v="5"/>
    <n v="14.77"/>
  </r>
  <r>
    <x v="0"/>
    <s v="América"/>
    <s v="América N"/>
    <x v="111"/>
    <s v="América Norte"/>
    <s v="América Norte Estados Unidos America"/>
    <x v="1"/>
    <x v="1"/>
    <s v="VT: “Vino de la Tierra”"/>
    <s v="Rosado"/>
    <n v="292330.84000000003"/>
    <n v="212914"/>
    <x v="5"/>
    <n v="2129.14"/>
  </r>
  <r>
    <x v="0"/>
    <s v="América"/>
    <s v="América N"/>
    <x v="111"/>
    <s v="América Norte"/>
    <s v="América Norte Estados Unidos America"/>
    <x v="1"/>
    <x v="1"/>
    <s v="VT: “Vino de la Tierra”"/>
    <s v="Tinto"/>
    <n v="1032685.24"/>
    <n v="480213"/>
    <x v="5"/>
    <n v="4802.13"/>
  </r>
  <r>
    <x v="0"/>
    <s v="América"/>
    <s v="América N"/>
    <x v="111"/>
    <s v="América Norte"/>
    <s v="América Norte Estados Unidos America"/>
    <x v="2"/>
    <x v="2"/>
    <s v="VT: “Vino de la Tierra”"/>
    <s v="Blanco"/>
    <n v="381692.38"/>
    <n v="231561"/>
    <x v="5"/>
    <n v="2315.61"/>
  </r>
  <r>
    <x v="0"/>
    <s v="América"/>
    <s v="América N"/>
    <x v="111"/>
    <s v="América Norte"/>
    <s v="América Norte Estados Unidos America"/>
    <x v="2"/>
    <x v="2"/>
    <s v="VT: “Vino de la Tierra”"/>
    <s v="Rosado"/>
    <n v="12054.21"/>
    <n v="11063"/>
    <x v="5"/>
    <n v="110.63"/>
  </r>
  <r>
    <x v="0"/>
    <s v="América"/>
    <s v="América N"/>
    <x v="111"/>
    <s v="América Norte"/>
    <s v="América Norte Estados Unidos America"/>
    <x v="2"/>
    <x v="2"/>
    <s v="VT: “Vino de la Tierra”"/>
    <s v="Tinto"/>
    <n v="913843.80999999994"/>
    <n v="852403"/>
    <x v="5"/>
    <n v="8524.0300000000007"/>
  </r>
  <r>
    <x v="0"/>
    <s v="América"/>
    <s v="América N"/>
    <x v="111"/>
    <s v="América Norte"/>
    <s v="América Norte Estados Unidos America"/>
    <x v="6"/>
    <x v="6"/>
    <s v="VT: “Vino de la Tierra”"/>
    <s v="Blanco"/>
    <n v="3441.6"/>
    <n v="560"/>
    <x v="5"/>
    <n v="5.6"/>
  </r>
  <r>
    <x v="0"/>
    <s v="América"/>
    <s v="América N"/>
    <x v="111"/>
    <s v="América Norte"/>
    <s v="América Norte Estados Unidos America"/>
    <x v="6"/>
    <x v="6"/>
    <s v="VT: “Vino de la Tierra”"/>
    <s v="Tinto"/>
    <n v="23340.49"/>
    <n v="2432"/>
    <x v="5"/>
    <n v="24.32"/>
  </r>
  <r>
    <x v="0"/>
    <s v="América"/>
    <s v="América N"/>
    <x v="111"/>
    <s v="América Norte"/>
    <s v="América Norte Estados Unidos America"/>
    <x v="8"/>
    <x v="8"/>
    <s v="VT: “Vino de la Tierra”"/>
    <s v="Blanco"/>
    <n v="97438.6"/>
    <n v="11060"/>
    <x v="5"/>
    <n v="110.6"/>
  </r>
  <r>
    <x v="0"/>
    <s v="América"/>
    <s v="América N"/>
    <x v="111"/>
    <s v="América Norte"/>
    <s v="América Norte Estados Unidos America"/>
    <x v="8"/>
    <x v="8"/>
    <s v="VT: “Vino de la Tierra”"/>
    <s v="Rosado"/>
    <n v="15593.7"/>
    <n v="1770"/>
    <x v="5"/>
    <n v="17.7"/>
  </r>
  <r>
    <x v="0"/>
    <s v="América"/>
    <s v="América N"/>
    <x v="111"/>
    <s v="América Norte"/>
    <s v="América Norte Estados Unidos America"/>
    <x v="8"/>
    <x v="8"/>
    <s v="VT: “Vino de la Tierra”"/>
    <s v="Tinto"/>
    <n v="3171.6"/>
    <n v="360"/>
    <x v="5"/>
    <n v="3.6"/>
  </r>
  <r>
    <x v="0"/>
    <s v="América"/>
    <s v="América N"/>
    <x v="111"/>
    <s v="América Norte"/>
    <s v="América Norte Estados Unidos America"/>
    <x v="21"/>
    <x v="8"/>
    <s v="VT: “Vino de la Tierra”"/>
    <s v="Blanco"/>
    <n v="6981.2"/>
    <n v="620"/>
    <x v="5"/>
    <n v="6.2"/>
  </r>
  <r>
    <x v="0"/>
    <s v="América"/>
    <s v="América N"/>
    <x v="111"/>
    <s v="América Norte"/>
    <s v="América Norte Estados Unidos America"/>
    <x v="21"/>
    <x v="8"/>
    <s v="VT: “Vino de la Tierra”"/>
    <s v="Rosado"/>
    <n v="3490.6"/>
    <n v="310"/>
    <x v="5"/>
    <n v="3.1"/>
  </r>
  <r>
    <x v="0"/>
    <s v="América"/>
    <s v="América N"/>
    <x v="111"/>
    <s v="América Norte"/>
    <s v="América Norte Estados Unidos America"/>
    <x v="21"/>
    <x v="8"/>
    <s v="VT: “Vino de la Tierra”"/>
    <s v="Tinto"/>
    <n v="3490.6"/>
    <n v="361"/>
    <x v="5"/>
    <n v="3.61"/>
  </r>
  <r>
    <x v="0"/>
    <s v="América"/>
    <s v="América N"/>
    <x v="111"/>
    <s v="América Norte"/>
    <s v="América Norte Estados Unidos America"/>
    <x v="9"/>
    <x v="8"/>
    <s v="VT: “Vino de la Tierra”"/>
    <s v="Blanco"/>
    <n v="21294.18"/>
    <n v="2529"/>
    <x v="5"/>
    <n v="25.29"/>
  </r>
  <r>
    <x v="0"/>
    <s v="América"/>
    <s v="América N"/>
    <x v="111"/>
    <s v="América Norte"/>
    <s v="América Norte Estados Unidos America"/>
    <x v="9"/>
    <x v="8"/>
    <s v="VT: “Vino de la Tierra”"/>
    <s v="Rosado"/>
    <n v="5178.3"/>
    <n v="615"/>
    <x v="5"/>
    <n v="6.15"/>
  </r>
  <r>
    <x v="0"/>
    <s v="América"/>
    <s v="América N"/>
    <x v="111"/>
    <s v="América Norte"/>
    <s v="América Norte Estados Unidos America"/>
    <x v="9"/>
    <x v="8"/>
    <s v="VT: “Vino de la Tierra”"/>
    <s v="Tinto"/>
    <n v="18262.98"/>
    <n v="2169"/>
    <x v="5"/>
    <n v="21.69"/>
  </r>
  <r>
    <x v="0"/>
    <s v="América"/>
    <s v="América N"/>
    <x v="111"/>
    <s v="América Norte"/>
    <s v="América Norte Estados Unidos America"/>
    <x v="3"/>
    <x v="3"/>
    <s v="VT: “Vino de la Tierra”"/>
    <s v="Rosado"/>
    <n v="13081"/>
    <n v="1228.5"/>
    <x v="5"/>
    <n v="12.285"/>
  </r>
  <r>
    <x v="0"/>
    <s v="América"/>
    <s v="América N"/>
    <x v="111"/>
    <s v="América Norte"/>
    <s v="América Norte Estados Unidos America"/>
    <x v="3"/>
    <x v="3"/>
    <s v="VT: “Vino de la Tierra”"/>
    <s v="Tinto"/>
    <n v="86718"/>
    <n v="7254"/>
    <x v="5"/>
    <n v="72.540000000000006"/>
  </r>
  <r>
    <x v="0"/>
    <s v="América"/>
    <s v="América N"/>
    <x v="111"/>
    <s v="América Norte"/>
    <s v="América Norte Estados Unidos America"/>
    <x v="10"/>
    <x v="9"/>
    <s v="VT: “Vino de la Tierra”"/>
    <s v="Blanco"/>
    <n v="29016"/>
    <n v="5580"/>
    <x v="5"/>
    <n v="55.8"/>
  </r>
  <r>
    <x v="0"/>
    <s v="América"/>
    <s v="América N"/>
    <x v="111"/>
    <s v="América Norte"/>
    <s v="América Norte Estados Unidos America"/>
    <x v="4"/>
    <x v="4"/>
    <s v="VT: “Vino de la Tierra”"/>
    <s v="Tinto"/>
    <n v="13427.01"/>
    <n v="1642.5"/>
    <x v="5"/>
    <n v="16.425000000000001"/>
  </r>
  <r>
    <x v="0"/>
    <s v="América"/>
    <s v="América N"/>
    <x v="111"/>
    <s v="América Norte"/>
    <s v="América Norte Estados Unidos America"/>
    <x v="11"/>
    <x v="7"/>
    <s v="VT: “Vino de la Tierra”"/>
    <s v="Blanco"/>
    <n v="11250"/>
    <n v="4500"/>
    <x v="5"/>
    <n v="45"/>
  </r>
  <r>
    <x v="0"/>
    <s v="América"/>
    <s v="América N"/>
    <x v="111"/>
    <s v="América Norte"/>
    <s v="América Norte Estados Unidos America"/>
    <x v="11"/>
    <x v="7"/>
    <s v="VT: “Vino de la Tierra”"/>
    <s v="Tinto"/>
    <n v="23250"/>
    <n v="9300"/>
    <x v="5"/>
    <n v="93"/>
  </r>
  <r>
    <x v="0"/>
    <s v="América"/>
    <s v="América N"/>
    <x v="112"/>
    <s v="América Norte"/>
    <s v="América Norte - Resto América"/>
    <x v="2"/>
    <x v="2"/>
    <s v="VT: “Vino de la Tierra”"/>
    <s v="Blanco"/>
    <n v="306"/>
    <n v="100"/>
    <x v="5"/>
    <n v="1"/>
  </r>
  <r>
    <x v="0"/>
    <s v="América"/>
    <s v="América N"/>
    <x v="112"/>
    <s v="América Norte"/>
    <s v="América Norte - Resto América"/>
    <x v="2"/>
    <x v="2"/>
    <s v="VT: “Vino de la Tierra”"/>
    <s v="Tinto"/>
    <n v="6467.6"/>
    <n v="4620"/>
    <x v="5"/>
    <n v="46.2"/>
  </r>
  <r>
    <x v="0"/>
    <s v="América"/>
    <s v="América S"/>
    <x v="113"/>
    <s v="América Sur"/>
    <s v="América Sur Argentina"/>
    <x v="2"/>
    <x v="2"/>
    <s v="VT: “Vino de la Tierra”"/>
    <s v="Blanco"/>
    <n v="1071.99"/>
    <n v="470"/>
    <x v="6"/>
    <n v="4.7"/>
  </r>
  <r>
    <x v="0"/>
    <s v="América"/>
    <s v="América S"/>
    <x v="113"/>
    <s v="América Sur"/>
    <s v="América Sur Argentina"/>
    <x v="2"/>
    <x v="2"/>
    <s v="VT: “Vino de la Tierra”"/>
    <s v="Tinto"/>
    <n v="153.72"/>
    <n v="100"/>
    <x v="6"/>
    <n v="1"/>
  </r>
  <r>
    <x v="0"/>
    <s v="América"/>
    <s v="América S"/>
    <x v="114"/>
    <s v="América Sur"/>
    <s v="América Sur Bolivia"/>
    <x v="2"/>
    <x v="2"/>
    <s v="VT: “Vino de la Tierra”"/>
    <s v="Blanco"/>
    <n v="2485"/>
    <n v="670"/>
    <x v="6"/>
    <n v="6.7"/>
  </r>
  <r>
    <x v="0"/>
    <s v="América"/>
    <s v="América S"/>
    <x v="115"/>
    <s v="América Sur"/>
    <s v="América Sur Brasil"/>
    <x v="0"/>
    <x v="0"/>
    <s v="VT: “Vino de la Tierra”"/>
    <s v="Blanco"/>
    <n v="2601.0202820406462"/>
    <n v="67.5"/>
    <x v="6"/>
    <n v="0.67500000000000004"/>
  </r>
  <r>
    <x v="0"/>
    <s v="América"/>
    <s v="América S"/>
    <x v="115"/>
    <s v="América Sur"/>
    <s v="América Sur Brasil"/>
    <x v="0"/>
    <x v="0"/>
    <s v="VT: “Vino de la Tierra”"/>
    <s v="Tinto"/>
    <n v="1816.1648622981968"/>
    <n v="90"/>
    <x v="6"/>
    <n v="0.9"/>
  </r>
  <r>
    <x v="0"/>
    <s v="América"/>
    <s v="América S"/>
    <x v="115"/>
    <s v="América Sur"/>
    <s v="América Sur Brasil"/>
    <x v="1"/>
    <x v="1"/>
    <s v="VT: “Vino de la Tierra”"/>
    <s v="Blanco"/>
    <n v="83265.3"/>
    <n v="34974"/>
    <x v="6"/>
    <n v="349.74"/>
  </r>
  <r>
    <x v="0"/>
    <s v="América"/>
    <s v="América S"/>
    <x v="115"/>
    <s v="América Sur"/>
    <s v="América Sur Brasil"/>
    <x v="1"/>
    <x v="1"/>
    <s v="VT: “Vino de la Tierra”"/>
    <s v="Rosado"/>
    <n v="37502.55000000001"/>
    <n v="19546"/>
    <x v="6"/>
    <n v="195.46"/>
  </r>
  <r>
    <x v="0"/>
    <s v="América"/>
    <s v="América S"/>
    <x v="115"/>
    <s v="América Sur"/>
    <s v="América Sur Brasil"/>
    <x v="1"/>
    <x v="1"/>
    <s v="VT: “Vino de la Tierra”"/>
    <s v="Tinto"/>
    <n v="750466.07000000007"/>
    <n v="484557"/>
    <x v="6"/>
    <n v="4845.57"/>
  </r>
  <r>
    <x v="0"/>
    <s v="América"/>
    <s v="América S"/>
    <x v="115"/>
    <s v="América Sur"/>
    <s v="América Sur Brasil"/>
    <x v="2"/>
    <x v="2"/>
    <s v="VT: “Vino de la Tierra”"/>
    <s v="Blanco"/>
    <n v="65344.739999999991"/>
    <n v="65042"/>
    <x v="6"/>
    <n v="650.41999999999996"/>
  </r>
  <r>
    <x v="0"/>
    <s v="América"/>
    <s v="América S"/>
    <x v="115"/>
    <s v="América Sur"/>
    <s v="América Sur Brasil"/>
    <x v="2"/>
    <x v="2"/>
    <s v="VT: “Vino de la Tierra”"/>
    <s v="Espumoso blanco"/>
    <n v="5745"/>
    <n v="700"/>
    <x v="6"/>
    <n v="7"/>
  </r>
  <r>
    <x v="0"/>
    <s v="América"/>
    <s v="América S"/>
    <x v="115"/>
    <s v="América Sur"/>
    <s v="América Sur Brasil"/>
    <x v="2"/>
    <x v="2"/>
    <s v="VT: “Vino de la Tierra”"/>
    <s v="Tinto"/>
    <n v="39690.729999999996"/>
    <n v="51534"/>
    <x v="6"/>
    <n v="515.34"/>
  </r>
  <r>
    <x v="0"/>
    <s v="América"/>
    <s v="América S"/>
    <x v="115"/>
    <s v="América Sur"/>
    <s v="América Sur Brasil"/>
    <x v="6"/>
    <x v="6"/>
    <s v="VT: “Vino de la Tierra”"/>
    <s v="Blanco"/>
    <n v="6837"/>
    <n v="860"/>
    <x v="6"/>
    <n v="8.6"/>
  </r>
  <r>
    <x v="0"/>
    <s v="América"/>
    <s v="América S"/>
    <x v="115"/>
    <s v="América Sur"/>
    <s v="América Sur Brasil"/>
    <x v="6"/>
    <x v="6"/>
    <s v="VT: “Vino de la Tierra”"/>
    <s v="Tinto"/>
    <n v="7133.2"/>
    <n v="680"/>
    <x v="6"/>
    <n v="6.8"/>
  </r>
  <r>
    <x v="0"/>
    <s v="América"/>
    <s v="América S"/>
    <x v="115"/>
    <s v="América Sur"/>
    <s v="América Sur Brasil"/>
    <x v="3"/>
    <x v="3"/>
    <s v="VT: “Vino de la Tierra”"/>
    <s v="Tinto"/>
    <n v="4854"/>
    <n v="4500"/>
    <x v="6"/>
    <n v="45"/>
  </r>
  <r>
    <x v="0"/>
    <s v="América"/>
    <s v="América S"/>
    <x v="116"/>
    <s v="América Sur"/>
    <s v="América Sur Chile"/>
    <x v="5"/>
    <x v="5"/>
    <s v="VT: “Vino de la Tierra”"/>
    <s v="Tinto"/>
    <n v="942"/>
    <n v="45"/>
    <x v="6"/>
    <n v="0.45"/>
  </r>
  <r>
    <x v="0"/>
    <s v="América"/>
    <s v="América S"/>
    <x v="117"/>
    <s v="América Sur"/>
    <s v="América Sur Colombia"/>
    <x v="5"/>
    <x v="5"/>
    <s v="VT: “Vino de la Tierra”"/>
    <s v="Tinto"/>
    <n v="2430"/>
    <n v="234"/>
    <x v="6"/>
    <n v="2.34"/>
  </r>
  <r>
    <x v="0"/>
    <s v="América"/>
    <s v="América S"/>
    <x v="117"/>
    <s v="América Sur"/>
    <s v="América Sur Colombia"/>
    <x v="1"/>
    <x v="1"/>
    <s v="VT: “Vino de la Tierra”"/>
    <s v="Blanco"/>
    <n v="94117.02"/>
    <n v="44274"/>
    <x v="6"/>
    <n v="442.74"/>
  </r>
  <r>
    <x v="0"/>
    <s v="América"/>
    <s v="América S"/>
    <x v="117"/>
    <s v="América Sur"/>
    <s v="América Sur Colombia"/>
    <x v="1"/>
    <x v="1"/>
    <s v="VT: “Vino de la Tierra”"/>
    <s v="Espumoso blanco"/>
    <n v="10204.16"/>
    <n v="1919.0000000000002"/>
    <x v="6"/>
    <n v="19.190000000000001"/>
  </r>
  <r>
    <x v="0"/>
    <s v="América"/>
    <s v="América S"/>
    <x v="117"/>
    <s v="América Sur"/>
    <s v="América Sur Colombia"/>
    <x v="1"/>
    <x v="1"/>
    <s v="VT: “Vino de la Tierra”"/>
    <s v="Rosado"/>
    <n v="5112.6899999999996"/>
    <n v="3576"/>
    <x v="6"/>
    <n v="35.76"/>
  </r>
  <r>
    <x v="0"/>
    <s v="América"/>
    <s v="América S"/>
    <x v="117"/>
    <s v="América Sur"/>
    <s v="América Sur Colombia"/>
    <x v="1"/>
    <x v="1"/>
    <s v="VT: “Vino de la Tierra”"/>
    <s v="Tinto"/>
    <n v="494486.70999999996"/>
    <n v="397402"/>
    <x v="6"/>
    <n v="3974.02"/>
  </r>
  <r>
    <x v="0"/>
    <s v="América"/>
    <s v="América S"/>
    <x v="117"/>
    <s v="América Sur"/>
    <s v="América Sur Colombia"/>
    <x v="2"/>
    <x v="2"/>
    <s v="VT: “Vino de la Tierra”"/>
    <s v="Blanco"/>
    <n v="112347.01000000001"/>
    <n v="54397"/>
    <x v="6"/>
    <n v="543.97"/>
  </r>
  <r>
    <x v="0"/>
    <s v="América"/>
    <s v="América S"/>
    <x v="117"/>
    <s v="América Sur"/>
    <s v="América Sur Colombia"/>
    <x v="2"/>
    <x v="2"/>
    <s v="VT: “Vino de la Tierra”"/>
    <s v="Rosado"/>
    <n v="649.59"/>
    <n v="1020"/>
    <x v="6"/>
    <n v="10.199999999999999"/>
  </r>
  <r>
    <x v="0"/>
    <s v="América"/>
    <s v="América S"/>
    <x v="117"/>
    <s v="América Sur"/>
    <s v="América Sur Colombia"/>
    <x v="2"/>
    <x v="2"/>
    <s v="VT: “Vino de la Tierra”"/>
    <s v="Tinto"/>
    <n v="203468.1"/>
    <n v="413630"/>
    <x v="6"/>
    <n v="4136.3"/>
  </r>
  <r>
    <x v="0"/>
    <s v="América"/>
    <s v="América S"/>
    <x v="117"/>
    <s v="América Sur"/>
    <s v="América Sur Colombia"/>
    <x v="9"/>
    <x v="8"/>
    <s v="VT: “Vino de la Tierra”"/>
    <s v="Blanco"/>
    <n v="8.42"/>
    <n v="1"/>
    <x v="6"/>
    <n v="0.01"/>
  </r>
  <r>
    <x v="0"/>
    <s v="América"/>
    <s v="América S"/>
    <x v="118"/>
    <s v="América Sur"/>
    <s v="América Sur Ecuador"/>
    <x v="1"/>
    <x v="1"/>
    <s v="VT: “Vino de la Tierra”"/>
    <s v="Blanco"/>
    <n v="7849.2599999999993"/>
    <n v="5482"/>
    <x v="6"/>
    <n v="54.82"/>
  </r>
  <r>
    <x v="0"/>
    <s v="América"/>
    <s v="América S"/>
    <x v="118"/>
    <s v="América Sur"/>
    <s v="América Sur Ecuador"/>
    <x v="1"/>
    <x v="1"/>
    <s v="VT: “Vino de la Tierra”"/>
    <s v="Rosado"/>
    <n v="3654.89"/>
    <n v="3322.9999999999995"/>
    <x v="6"/>
    <n v="33.229999999999997"/>
  </r>
  <r>
    <x v="0"/>
    <s v="América"/>
    <s v="América S"/>
    <x v="118"/>
    <s v="América Sur"/>
    <s v="América Sur Ecuador"/>
    <x v="1"/>
    <x v="1"/>
    <s v="VT: “Vino de la Tierra”"/>
    <s v="Tinto"/>
    <n v="59680.179999999993"/>
    <n v="39880"/>
    <x v="6"/>
    <n v="398.8"/>
  </r>
  <r>
    <x v="0"/>
    <s v="América"/>
    <s v="América S"/>
    <x v="118"/>
    <s v="América Sur"/>
    <s v="América Sur Ecuador"/>
    <x v="2"/>
    <x v="2"/>
    <s v="VT: “Vino de la Tierra”"/>
    <s v="Blanco"/>
    <n v="4536"/>
    <n v="3900"/>
    <x v="6"/>
    <n v="39"/>
  </r>
  <r>
    <x v="0"/>
    <s v="América"/>
    <s v="América S"/>
    <x v="118"/>
    <s v="América Sur"/>
    <s v="América Sur Ecuador"/>
    <x v="2"/>
    <x v="2"/>
    <s v="VT: “Vino de la Tierra”"/>
    <s v="Tinto"/>
    <n v="125613.2"/>
    <n v="251500"/>
    <x v="6"/>
    <n v="2515"/>
  </r>
  <r>
    <x v="0"/>
    <s v="América"/>
    <s v="América S"/>
    <x v="119"/>
    <s v="América Sur"/>
    <s v="América Sur Curaçao"/>
    <x v="1"/>
    <x v="1"/>
    <s v="VT: “Vino de la Tierra”"/>
    <s v="Blanco"/>
    <n v="2951.8"/>
    <n v="1059"/>
    <x v="6"/>
    <n v="10.59"/>
  </r>
  <r>
    <x v="0"/>
    <s v="América"/>
    <s v="América S"/>
    <x v="119"/>
    <s v="América Sur"/>
    <s v="América Sur Curaçao"/>
    <x v="1"/>
    <x v="1"/>
    <s v="VT: “Vino de la Tierra”"/>
    <s v="Rosado"/>
    <n v="556.54"/>
    <n v="174"/>
    <x v="6"/>
    <n v="1.74"/>
  </r>
  <r>
    <x v="0"/>
    <s v="América"/>
    <s v="América S"/>
    <x v="119"/>
    <s v="América Sur"/>
    <s v="América Sur Curaçao"/>
    <x v="1"/>
    <x v="1"/>
    <s v="VT: “Vino de la Tierra”"/>
    <s v="Tinto"/>
    <n v="3896.71"/>
    <n v="1304"/>
    <x v="6"/>
    <n v="13.04"/>
  </r>
  <r>
    <x v="0"/>
    <s v="América"/>
    <s v="América S"/>
    <x v="120"/>
    <s v="América Sur"/>
    <s v="América Sur Paraguay"/>
    <x v="5"/>
    <x v="5"/>
    <s v="VT: “Vino de la Tierra”"/>
    <s v="Tinto"/>
    <n v="1044"/>
    <n v="121.50000000000001"/>
    <x v="6"/>
    <n v="1.2150000000000001"/>
  </r>
  <r>
    <x v="0"/>
    <s v="América"/>
    <s v="América S"/>
    <x v="120"/>
    <s v="América Sur"/>
    <s v="América Sur Paraguay"/>
    <x v="1"/>
    <x v="1"/>
    <s v="VT: “Vino de la Tierra”"/>
    <s v="Blanco"/>
    <n v="4083.36"/>
    <n v="554"/>
    <x v="6"/>
    <n v="5.54"/>
  </r>
  <r>
    <x v="0"/>
    <s v="América"/>
    <s v="América S"/>
    <x v="120"/>
    <s v="América Sur"/>
    <s v="América Sur Paraguay"/>
    <x v="1"/>
    <x v="1"/>
    <s v="VT: “Vino de la Tierra”"/>
    <s v="Tinto"/>
    <n v="15097.86"/>
    <n v="1015"/>
    <x v="6"/>
    <n v="10.15"/>
  </r>
  <r>
    <x v="0"/>
    <s v="América"/>
    <s v="América S"/>
    <x v="120"/>
    <s v="América Sur"/>
    <s v="América Sur Paraguay"/>
    <x v="2"/>
    <x v="2"/>
    <s v="VT: “Vino de la Tierra”"/>
    <s v="Blanco"/>
    <n v="4615.8"/>
    <n v="2930"/>
    <x v="6"/>
    <n v="29.3"/>
  </r>
  <r>
    <x v="0"/>
    <s v="América"/>
    <s v="América S"/>
    <x v="121"/>
    <s v="América Sur"/>
    <s v="América Sur Peru"/>
    <x v="5"/>
    <x v="5"/>
    <s v="VT: “Vino de la Tierra”"/>
    <s v="Tinto"/>
    <n v="678"/>
    <n v="54"/>
    <x v="6"/>
    <n v="0.54"/>
  </r>
  <r>
    <x v="0"/>
    <s v="América"/>
    <s v="América S"/>
    <x v="121"/>
    <s v="América Sur"/>
    <s v="América Sur Peru"/>
    <x v="1"/>
    <x v="1"/>
    <s v="VT: “Vino de la Tierra”"/>
    <s v="Blanco"/>
    <n v="8263.4500000000007"/>
    <n v="2802"/>
    <x v="6"/>
    <n v="28.02"/>
  </r>
  <r>
    <x v="0"/>
    <s v="América"/>
    <s v="América S"/>
    <x v="121"/>
    <s v="América Sur"/>
    <s v="América Sur Peru"/>
    <x v="1"/>
    <x v="1"/>
    <s v="VT: “Vino de la Tierra”"/>
    <s v="Tinto"/>
    <n v="4689.96"/>
    <n v="1370"/>
    <x v="6"/>
    <n v="13.7"/>
  </r>
  <r>
    <x v="0"/>
    <s v="América"/>
    <s v="América S"/>
    <x v="121"/>
    <s v="América Sur"/>
    <s v="América Sur Peru"/>
    <x v="2"/>
    <x v="2"/>
    <s v="VT: “Vino de la Tierra”"/>
    <s v="Blanco"/>
    <n v="7468.5999999999995"/>
    <n v="8600"/>
    <x v="6"/>
    <n v="86"/>
  </r>
  <r>
    <x v="0"/>
    <s v="América"/>
    <s v="América S"/>
    <x v="121"/>
    <s v="América Sur"/>
    <s v="América Sur Peru"/>
    <x v="2"/>
    <x v="2"/>
    <s v="VT: “Vino de la Tierra”"/>
    <s v="Rosado"/>
    <n v="26719.59"/>
    <n v="56720"/>
    <x v="6"/>
    <n v="567.20000000000005"/>
  </r>
  <r>
    <x v="0"/>
    <s v="América"/>
    <s v="América S"/>
    <x v="121"/>
    <s v="América Sur"/>
    <s v="América Sur Peru"/>
    <x v="2"/>
    <x v="2"/>
    <s v="VT: “Vino de la Tierra”"/>
    <s v="Tinto"/>
    <n v="104329.37"/>
    <n v="227230.00000000003"/>
    <x v="6"/>
    <n v="2272.3000000000002"/>
  </r>
  <r>
    <x v="0"/>
    <s v="América"/>
    <s v="América S"/>
    <x v="121"/>
    <s v="América Sur"/>
    <s v="América Sur Peru"/>
    <x v="22"/>
    <x v="8"/>
    <s v="VT: “Vino de la Tierra”"/>
    <s v="Blanco"/>
    <n v="970.14"/>
    <n v="56.999999999999993"/>
    <x v="6"/>
    <n v="0.56999999999999995"/>
  </r>
  <r>
    <x v="0"/>
    <s v="América"/>
    <s v="América S"/>
    <x v="121"/>
    <s v="América Sur"/>
    <s v="América Sur Peru"/>
    <x v="22"/>
    <x v="8"/>
    <s v="VT: “Vino de la Tierra”"/>
    <s v="Rosado"/>
    <n v="4169.8999999999996"/>
    <n v="245.00000000000003"/>
    <x v="6"/>
    <n v="2.4500000000000002"/>
  </r>
  <r>
    <x v="0"/>
    <s v="América"/>
    <s v="América S"/>
    <x v="121"/>
    <s v="América Sur"/>
    <s v="América Sur Peru"/>
    <x v="22"/>
    <x v="8"/>
    <s v="VT: “Vino de la Tierra”"/>
    <s v="Tinto"/>
    <n v="20594.2"/>
    <n v="1210"/>
    <x v="6"/>
    <n v="12.1"/>
  </r>
  <r>
    <x v="0"/>
    <s v="América"/>
    <s v="América S"/>
    <x v="121"/>
    <s v="América Sur"/>
    <s v="América Sur Peru"/>
    <x v="3"/>
    <x v="3"/>
    <s v="VT: “Vino de la Tierra”"/>
    <s v="Tinto"/>
    <n v="8189"/>
    <n v="1998"/>
    <x v="6"/>
    <n v="19.98"/>
  </r>
  <r>
    <x v="0"/>
    <s v="América"/>
    <s v="América S"/>
    <x v="122"/>
    <s v="América Sur"/>
    <s v="América Sur Uruguay"/>
    <x v="2"/>
    <x v="2"/>
    <s v="VT: “Vino de la Tierra”"/>
    <s v="Blanco"/>
    <n v="5775.04"/>
    <n v="3280"/>
    <x v="6"/>
    <n v="32.799999999999997"/>
  </r>
  <r>
    <x v="0"/>
    <s v="América"/>
    <s v="América S"/>
    <x v="122"/>
    <s v="América Sur"/>
    <s v="América Sur Uruguay"/>
    <x v="2"/>
    <x v="2"/>
    <s v="VT: “Vino de la Tierra”"/>
    <s v="Tinto"/>
    <n v="104902"/>
    <n v="221400"/>
    <x v="6"/>
    <n v="2214"/>
  </r>
  <r>
    <x v="0"/>
    <s v="América"/>
    <s v="América S"/>
    <x v="123"/>
    <s v="América Sur"/>
    <s v="América Sur Venezuela"/>
    <x v="1"/>
    <x v="1"/>
    <s v="VT: “Vino de la Tierra”"/>
    <s v="Blanco"/>
    <n v="1365.97"/>
    <n v="374"/>
    <x v="6"/>
    <n v="3.74"/>
  </r>
  <r>
    <x v="0"/>
    <s v="América"/>
    <s v="América S"/>
    <x v="123"/>
    <s v="América Sur"/>
    <s v="América Sur Venezuela"/>
    <x v="1"/>
    <x v="1"/>
    <s v="VT: “Vino de la Tierra”"/>
    <s v="Tinto"/>
    <n v="3517.37"/>
    <n v="656"/>
    <x v="6"/>
    <n v="6.56"/>
  </r>
  <r>
    <x v="0"/>
    <s v="América"/>
    <s v="América S"/>
    <x v="123"/>
    <s v="América Sur"/>
    <s v="América Sur Venezuela"/>
    <x v="2"/>
    <x v="2"/>
    <s v="VT: “Vino de la Tierra”"/>
    <s v="Blanco"/>
    <n v="6585.78"/>
    <n v="3450"/>
    <x v="6"/>
    <n v="34.5"/>
  </r>
  <r>
    <x v="0"/>
    <s v="América"/>
    <s v="América S"/>
    <x v="123"/>
    <s v="América Sur"/>
    <s v="América Sur Venezuela"/>
    <x v="2"/>
    <x v="2"/>
    <s v="VT: “Vino de la Tierra”"/>
    <s v="Tinto"/>
    <n v="7745.82"/>
    <n v="3330"/>
    <x v="6"/>
    <n v="33.299999999999997"/>
  </r>
  <r>
    <x v="0"/>
    <s v="No asignado"/>
    <s v="No asignado"/>
    <x v="124"/>
    <s v="No asignado"/>
    <s v="No asignado Almacenes y provisiones. Extra-UE"/>
    <x v="1"/>
    <x v="1"/>
    <s v="VT: “Vino de la Tierra”"/>
    <s v="Blanco"/>
    <n v="21356.18"/>
    <n v="4246"/>
    <x v="7"/>
    <n v="42.46"/>
  </r>
  <r>
    <x v="0"/>
    <s v="No asignado"/>
    <s v="No asignado"/>
    <x v="124"/>
    <s v="No asignado"/>
    <s v="No asignado Almacenes y provisiones. Extra-UE"/>
    <x v="1"/>
    <x v="1"/>
    <s v="VT: “Vino de la Tierra”"/>
    <s v="Rosado"/>
    <n v="1515.49"/>
    <n v="554"/>
    <x v="7"/>
    <n v="5.54"/>
  </r>
  <r>
    <x v="0"/>
    <s v="No asignado"/>
    <s v="No asignado"/>
    <x v="124"/>
    <s v="No asignado"/>
    <s v="No asignado Almacenes y provisiones. Extra-UE"/>
    <x v="1"/>
    <x v="1"/>
    <s v="VT: “Vino de la Tierra”"/>
    <s v="Tinto"/>
    <n v="3635.51"/>
    <n v="738"/>
    <x v="7"/>
    <n v="7.3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E22165E-F6C6-4BA6-B260-5809A491C158}" name="TablaDinámica2" cacheId="0" applyNumberFormats="0" applyBorderFormats="0" applyFontFormats="0" applyPatternFormats="0" applyAlignmentFormats="0" applyWidthHeightFormats="1" dataCaption="Valores" updatedVersion="8" minRefreshableVersion="3" useAutoFormatting="1" colGrandTotals="0" itemPrintTitles="1" createdVersion="8" indent="0" outline="1" outlineData="1" multipleFieldFilters="0" rowHeaderCaption="IGPs" colHeaderCaption="MERCADOS">
  <location ref="B9:J56" firstHeaderRow="1" firstDataRow="3" firstDataCol="1" rowPageCount="1" colPageCount="1"/>
  <pivotFields count="19">
    <pivotField showAll="0"/>
    <pivotField axis="axisRow" showAl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42"/>
        <item x="36"/>
        <item x="37"/>
        <item x="38"/>
        <item x="39"/>
        <item x="40"/>
        <item x="41"/>
        <item t="default"/>
      </items>
    </pivotField>
    <pivotField showAll="0"/>
    <pivotField axis="axisPage" showAll="0">
      <items count="14">
        <item x="1"/>
        <item x="2"/>
        <item x="10"/>
        <item x="8"/>
        <item x="7"/>
        <item x="6"/>
        <item x="9"/>
        <item x="3"/>
        <item x="12"/>
        <item x="4"/>
        <item x="0"/>
        <item x="11"/>
        <item x="5"/>
        <item t="default"/>
      </items>
    </pivotField>
    <pivotField showAll="0"/>
    <pivotField showAll="0"/>
    <pivotField axis="axisRow" showAll="0">
      <items count="2">
        <item x="0"/>
        <item t="default"/>
      </items>
    </pivotField>
    <pivotField showAll="0"/>
    <pivotField showAll="0"/>
    <pivotField showAll="0"/>
    <pivotField dataField="1" showAll="0"/>
    <pivotField showAll="0"/>
    <pivotField showAll="0"/>
    <pivotField showAll="0"/>
    <pivotField showAll="0"/>
    <pivotField axis="axisCol" showAll="0">
      <items count="5">
        <item x="0"/>
        <item x="1"/>
        <item x="2"/>
        <item x="3"/>
        <item t="default"/>
      </items>
    </pivotField>
    <pivotField showAll="0"/>
    <pivotField showAll="0"/>
    <pivotField dataField="1" showAll="0"/>
  </pivotFields>
  <rowFields count="2">
    <field x="6"/>
    <field x="1"/>
  </rowFields>
  <rowItems count="45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t="grand">
      <x/>
    </i>
  </rowItems>
  <colFields count="2">
    <field x="15"/>
    <field x="-2"/>
  </colFields>
  <colItems count="8">
    <i>
      <x/>
      <x/>
    </i>
    <i r="1" i="1">
      <x v="1"/>
    </i>
    <i>
      <x v="1"/>
      <x/>
    </i>
    <i r="1" i="1">
      <x v="1"/>
    </i>
    <i>
      <x v="2"/>
      <x/>
    </i>
    <i r="1" i="1">
      <x v="1"/>
    </i>
    <i>
      <x v="3"/>
      <x/>
    </i>
    <i r="1" i="1">
      <x v="1"/>
    </i>
  </colItems>
  <pageFields count="1">
    <pageField fld="3" hier="-1"/>
  </pageFields>
  <dataFields count="2">
    <dataField name="€" fld="10" baseField="1" baseItem="0" numFmtId="165"/>
    <dataField name="Variación" fld="18" baseField="1" baseItem="0" numFmtId="8"/>
  </dataFields>
  <formats count="16">
    <format dxfId="23">
      <pivotArea field="1" type="button" dataOnly="0" labelOnly="1" outline="0" axis="axisRow" fieldPosition="1"/>
    </format>
    <format dxfId="22">
      <pivotArea field="15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21">
      <pivotArea field="15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20">
      <pivotArea field="15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19">
      <pivotArea field="15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18">
      <pivotArea dataOnly="0" labelOnly="1" outline="0" fieldPosition="0">
        <references count="2">
          <reference field="4294967294" count="2">
            <x v="0"/>
            <x v="1"/>
          </reference>
          <reference field="15" count="1" selected="0">
            <x v="0"/>
          </reference>
        </references>
      </pivotArea>
    </format>
    <format dxfId="17">
      <pivotArea dataOnly="0" labelOnly="1" outline="0" fieldPosition="0">
        <references count="2">
          <reference field="4294967294" count="2">
            <x v="0"/>
            <x v="1"/>
          </reference>
          <reference field="15" count="1" selected="0">
            <x v="1"/>
          </reference>
        </references>
      </pivotArea>
    </format>
    <format dxfId="16">
      <pivotArea dataOnly="0" labelOnly="1" outline="0" fieldPosition="0">
        <references count="2">
          <reference field="4294967294" count="2">
            <x v="0"/>
            <x v="1"/>
          </reference>
          <reference field="15" count="1" selected="0">
            <x v="2"/>
          </reference>
        </references>
      </pivotArea>
    </format>
    <format dxfId="15">
      <pivotArea dataOnly="0" labelOnly="1" outline="0" fieldPosition="0">
        <references count="2">
          <reference field="4294967294" count="2">
            <x v="0"/>
            <x v="1"/>
          </reference>
          <reference field="15" count="1" selected="0">
            <x v="3"/>
          </reference>
        </references>
      </pivotArea>
    </format>
    <format dxfId="14">
      <pivotArea field="15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13">
      <pivotArea field="15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12">
      <pivotArea dataOnly="0" labelOnly="1" outline="0" fieldPosition="0">
        <references count="2">
          <reference field="4294967294" count="2">
            <x v="0"/>
            <x v="1"/>
          </reference>
          <reference field="15" count="1" selected="0">
            <x v="0"/>
          </reference>
        </references>
      </pivotArea>
    </format>
    <format dxfId="11">
      <pivotArea dataOnly="0" labelOnly="1" outline="0" fieldPosition="0">
        <references count="2">
          <reference field="4294967294" count="2">
            <x v="0"/>
            <x v="1"/>
          </reference>
          <reference field="15" count="1" selected="0">
            <x v="1"/>
          </reference>
        </references>
      </pivotArea>
    </format>
    <format dxfId="10">
      <pivotArea dataOnly="0" labelOnly="1" outline="0" fieldPosition="0">
        <references count="2">
          <reference field="4294967294" count="2">
            <x v="0"/>
            <x v="1"/>
          </reference>
          <reference field="15" count="1" selected="0">
            <x v="2"/>
          </reference>
        </references>
      </pivotArea>
    </format>
    <format dxfId="9">
      <pivotArea dataOnly="0" labelOnly="1" outline="0" fieldPosition="0">
        <references count="2">
          <reference field="4294967294" count="2">
            <x v="0"/>
            <x v="1"/>
          </reference>
          <reference field="15" count="1" selected="0">
            <x v="3"/>
          </reference>
        </references>
      </pivotArea>
    </format>
    <format dxfId="8">
      <pivotArea field="1" type="button" dataOnly="0" labelOnly="1" outline="0" axis="axisRow" fieldPosition="1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8728094-40F3-417A-8D52-A38B530A537C}" name="TablaDinámica1" cacheId="1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B13:E39" firstHeaderRow="0" firstDataRow="1" firstDataCol="1" rowPageCount="2" colPageCount="1"/>
  <pivotFields count="14">
    <pivotField name="UE / Terceros Países" axis="axisPage" showAll="0">
      <items count="3">
        <item x="1"/>
        <item x="0"/>
        <item t="default"/>
      </items>
    </pivotField>
    <pivotField showAll="0"/>
    <pivotField showAll="0"/>
    <pivotField axis="axisRow" showAll="0">
      <items count="126">
        <item x="112"/>
        <item x="88"/>
        <item x="14"/>
        <item x="41"/>
        <item x="25"/>
        <item x="124"/>
        <item x="0"/>
        <item x="42"/>
        <item x="92"/>
        <item x="104"/>
        <item x="82"/>
        <item x="113"/>
        <item x="61"/>
        <item x="105"/>
        <item x="89"/>
        <item x="15"/>
        <item x="16"/>
        <item x="93"/>
        <item x="1"/>
        <item x="114"/>
        <item x="115"/>
        <item x="17"/>
        <item x="60"/>
        <item x="62"/>
        <item x="94"/>
        <item x="20"/>
        <item x="116"/>
        <item x="64"/>
        <item x="19"/>
        <item x="117"/>
        <item x="44"/>
        <item x="73"/>
        <item x="74"/>
        <item x="49"/>
        <item x="96"/>
        <item x="18"/>
        <item x="97"/>
        <item x="119"/>
        <item x="21"/>
        <item x="118"/>
        <item x="99"/>
        <item x="86"/>
        <item x="38"/>
        <item x="39"/>
        <item x="3"/>
        <item x="111"/>
        <item x="22"/>
        <item x="81"/>
        <item x="23"/>
        <item x="24"/>
        <item x="46"/>
        <item x="66"/>
        <item x="47"/>
        <item x="2"/>
        <item x="100"/>
        <item x="26"/>
        <item x="101"/>
        <item x="48"/>
        <item x="45"/>
        <item x="102"/>
        <item x="67"/>
        <item x="27"/>
        <item x="68"/>
        <item x="28"/>
        <item x="13"/>
        <item x="4"/>
        <item x="95"/>
        <item x="69"/>
        <item x="29"/>
        <item x="70"/>
        <item x="72"/>
        <item x="71"/>
        <item x="50"/>
        <item x="75"/>
        <item x="76"/>
        <item x="30"/>
        <item x="51"/>
        <item x="31"/>
        <item x="32"/>
        <item x="77"/>
        <item x="11"/>
        <item x="78"/>
        <item x="79"/>
        <item x="33"/>
        <item x="53"/>
        <item x="52"/>
        <item x="103"/>
        <item x="80"/>
        <item x="5"/>
        <item x="106"/>
        <item x="54"/>
        <item x="6"/>
        <item x="90"/>
        <item x="91"/>
        <item x="34"/>
        <item x="107"/>
        <item x="120"/>
        <item x="121"/>
        <item x="35"/>
        <item x="36"/>
        <item x="108"/>
        <item x="12"/>
        <item x="43"/>
        <item x="98"/>
        <item x="55"/>
        <item x="37"/>
        <item x="7"/>
        <item x="109"/>
        <item x="8"/>
        <item x="56"/>
        <item x="83"/>
        <item x="63"/>
        <item x="57"/>
        <item x="40"/>
        <item x="9"/>
        <item x="85"/>
        <item x="65"/>
        <item x="58"/>
        <item x="110"/>
        <item x="87"/>
        <item x="10"/>
        <item x="59"/>
        <item x="122"/>
        <item x="123"/>
        <item x="84"/>
        <item t="default"/>
      </items>
    </pivotField>
    <pivotField showAll="0"/>
    <pivotField showAll="0"/>
    <pivotField axis="axisRow" showAll="0">
      <items count="26">
        <item sd="0" x="0"/>
        <item sd="0" x="19"/>
        <item sd="0" x="7"/>
        <item sd="0" x="14"/>
        <item sd="0" x="5"/>
        <item sd="0" x="1"/>
        <item sd="0" x="2"/>
        <item sd="0" x="18"/>
        <item sd="0" x="15"/>
        <item sd="0" x="6"/>
        <item sd="0" x="22"/>
        <item sd="0" x="12"/>
        <item sd="0" x="8"/>
        <item sd="0" x="21"/>
        <item sd="0" x="20"/>
        <item sd="0" x="24"/>
        <item sd="0" x="9"/>
        <item sd="0" x="3"/>
        <item sd="0" x="10"/>
        <item sd="0" x="13"/>
        <item sd="0" x="4"/>
        <item sd="0" x="16"/>
        <item sd="0" x="11"/>
        <item sd="0" x="23"/>
        <item sd="0" x="17"/>
        <item t="default" sd="0"/>
      </items>
    </pivotField>
    <pivotField axis="axisPage" showAll="0">
      <items count="11">
        <item x="5"/>
        <item x="7"/>
        <item x="8"/>
        <item x="2"/>
        <item x="1"/>
        <item x="6"/>
        <item x="9"/>
        <item x="3"/>
        <item x="0"/>
        <item x="4"/>
        <item t="default"/>
      </items>
    </pivotField>
    <pivotField showAll="0"/>
    <pivotField showAll="0"/>
    <pivotField dataField="1" showAll="0"/>
    <pivotField dataField="1" showAll="0"/>
    <pivotField axis="axisRow" showAll="0">
      <items count="9">
        <item x="1"/>
        <item x="0"/>
        <item x="2"/>
        <item x="5"/>
        <item x="6"/>
        <item x="3"/>
        <item x="4"/>
        <item x="7"/>
        <item t="default"/>
      </items>
    </pivotField>
    <pivotField dataField="1" showAll="0"/>
  </pivotFields>
  <rowFields count="3">
    <field x="6"/>
    <field x="12"/>
    <field x="3"/>
  </rowFields>
  <rowItems count="2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2">
    <pageField fld="7" hier="-1"/>
    <pageField fld="0" hier="-1"/>
  </pageFields>
  <dataFields count="3">
    <dataField name="COMEX €" fld="10" baseField="6" baseItem="0" numFmtId="165"/>
    <dataField name="COMEX ltrs." fld="11" baseField="6" baseItem="0" numFmtId="4"/>
    <dataField name="COMEX HL." fld="13" baseField="6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A6565-1C10-4A64-A8EE-E3485029FDC2}">
  <dimension ref="B2:L58"/>
  <sheetViews>
    <sheetView showGridLines="0" showRowColHeaders="0" tabSelected="1" topLeftCell="A3" workbookViewId="0">
      <selection activeCell="B12" sqref="B12"/>
    </sheetView>
  </sheetViews>
  <sheetFormatPr baseColWidth="10" defaultRowHeight="14.4" x14ac:dyDescent="0.3"/>
  <cols>
    <col min="1" max="1" width="10.5546875" customWidth="1"/>
    <col min="2" max="2" width="46.77734375" bestFit="1" customWidth="1"/>
    <col min="3" max="3" width="18" bestFit="1" customWidth="1"/>
    <col min="4" max="4" width="14.109375" bestFit="1" customWidth="1"/>
    <col min="5" max="5" width="16.6640625" bestFit="1" customWidth="1"/>
    <col min="6" max="6" width="13.6640625" bestFit="1" customWidth="1"/>
    <col min="7" max="7" width="18.33203125" bestFit="1" customWidth="1"/>
    <col min="8" max="8" width="13.77734375" bestFit="1" customWidth="1"/>
    <col min="9" max="9" width="21.44140625" bestFit="1" customWidth="1"/>
    <col min="10" max="10" width="14.109375" bestFit="1" customWidth="1"/>
    <col min="11" max="11" width="15.109375" bestFit="1" customWidth="1"/>
    <col min="12" max="12" width="14.88671875" bestFit="1" customWidth="1"/>
  </cols>
  <sheetData>
    <row r="2" spans="2:12" ht="23.4" customHeight="1" x14ac:dyDescent="0.3">
      <c r="B2" s="126" t="s">
        <v>467</v>
      </c>
      <c r="C2" s="126"/>
      <c r="D2" s="126"/>
      <c r="E2" s="126"/>
      <c r="F2" s="126"/>
      <c r="G2" s="126"/>
      <c r="H2" s="126"/>
      <c r="I2" s="126"/>
      <c r="J2" s="126"/>
    </row>
    <row r="3" spans="2:12" ht="18" x14ac:dyDescent="0.3">
      <c r="B3" s="126" t="s">
        <v>466</v>
      </c>
      <c r="C3" s="126"/>
      <c r="D3" s="126"/>
      <c r="E3" s="126"/>
      <c r="F3" s="126"/>
      <c r="G3" s="126"/>
      <c r="H3" s="126"/>
      <c r="I3" s="126"/>
      <c r="J3" s="126"/>
    </row>
    <row r="4" spans="2:12" ht="14.4" customHeight="1" x14ac:dyDescent="0.3">
      <c r="B4" s="127" t="s">
        <v>429</v>
      </c>
      <c r="C4" s="127"/>
      <c r="D4" s="127"/>
      <c r="E4" s="127"/>
      <c r="F4" s="127"/>
      <c r="G4" s="127"/>
      <c r="H4" s="127"/>
      <c r="I4" s="127"/>
      <c r="J4" s="127"/>
    </row>
    <row r="5" spans="2:12" x14ac:dyDescent="0.3">
      <c r="B5" s="128"/>
      <c r="C5" s="128"/>
      <c r="D5" s="128"/>
      <c r="E5" s="128"/>
      <c r="F5" s="128"/>
      <c r="G5" s="128"/>
      <c r="H5" s="128"/>
      <c r="I5" s="128"/>
      <c r="J5" s="128"/>
    </row>
    <row r="7" spans="2:12" x14ac:dyDescent="0.3">
      <c r="B7" s="114" t="s">
        <v>125</v>
      </c>
      <c r="C7" t="s">
        <v>431</v>
      </c>
    </row>
    <row r="9" spans="2:12" x14ac:dyDescent="0.3">
      <c r="C9" s="114" t="s">
        <v>469</v>
      </c>
    </row>
    <row r="10" spans="2:12" x14ac:dyDescent="0.3">
      <c r="C10" t="s">
        <v>459</v>
      </c>
      <c r="E10" t="s">
        <v>461</v>
      </c>
      <c r="G10" t="s">
        <v>463</v>
      </c>
      <c r="I10" t="s">
        <v>465</v>
      </c>
    </row>
    <row r="11" spans="2:12" s="125" customFormat="1" x14ac:dyDescent="0.3">
      <c r="B11" s="124" t="s">
        <v>0</v>
      </c>
      <c r="C11" s="125" t="s">
        <v>457</v>
      </c>
      <c r="D11" s="125" t="s">
        <v>468</v>
      </c>
      <c r="E11" s="125" t="s">
        <v>457</v>
      </c>
      <c r="F11" s="125" t="s">
        <v>468</v>
      </c>
      <c r="G11" s="125" t="s">
        <v>457</v>
      </c>
      <c r="H11" s="125" t="s">
        <v>468</v>
      </c>
      <c r="I11" s="125" t="s">
        <v>457</v>
      </c>
      <c r="J11" s="125" t="s">
        <v>468</v>
      </c>
      <c r="K11"/>
      <c r="L11"/>
    </row>
    <row r="12" spans="2:12" x14ac:dyDescent="0.3">
      <c r="B12" s="115" t="s">
        <v>127</v>
      </c>
      <c r="C12" s="117">
        <v>182191352.71109924</v>
      </c>
      <c r="D12" s="123">
        <v>23840376.055786315</v>
      </c>
      <c r="E12" s="117">
        <v>51239631.788772114</v>
      </c>
      <c r="F12" s="123">
        <v>4304742.1847609542</v>
      </c>
      <c r="G12" s="117">
        <v>33790255.198100992</v>
      </c>
      <c r="H12" s="123">
        <v>-2733065.8549297056</v>
      </c>
      <c r="I12" s="117">
        <v>267221239.69797233</v>
      </c>
      <c r="J12" s="123">
        <v>25412052.385617148</v>
      </c>
    </row>
    <row r="13" spans="2:12" x14ac:dyDescent="0.3">
      <c r="B13" s="116" t="s">
        <v>7</v>
      </c>
      <c r="C13" s="117">
        <v>500171.41998895101</v>
      </c>
      <c r="D13" s="123">
        <v>173656.420056801</v>
      </c>
      <c r="E13" s="117">
        <v>1006564.083772</v>
      </c>
      <c r="F13" s="123">
        <v>161776.08377200004</v>
      </c>
      <c r="G13" s="117">
        <v>311433.84710100002</v>
      </c>
      <c r="H13" s="123">
        <v>-75852.952898999967</v>
      </c>
      <c r="I13" s="117">
        <v>1818169.3508619501</v>
      </c>
      <c r="J13" s="123">
        <v>259579.55092980014</v>
      </c>
    </row>
    <row r="14" spans="2:12" x14ac:dyDescent="0.3">
      <c r="B14" s="116" t="s">
        <v>8</v>
      </c>
      <c r="C14" s="117">
        <v>578824.50005371997</v>
      </c>
      <c r="D14" s="123">
        <v>-570419.49994618015</v>
      </c>
      <c r="E14" s="117">
        <v>13675.04</v>
      </c>
      <c r="F14" s="123">
        <v>7223.8400000000011</v>
      </c>
      <c r="G14" s="117">
        <v>0</v>
      </c>
      <c r="H14" s="123">
        <v>-1440.7</v>
      </c>
      <c r="I14" s="117">
        <v>592499.54005372</v>
      </c>
      <c r="J14" s="123">
        <v>-564636.35994618002</v>
      </c>
    </row>
    <row r="15" spans="2:12" x14ac:dyDescent="0.3">
      <c r="B15" s="116" t="s">
        <v>128</v>
      </c>
      <c r="C15" s="117">
        <v>0</v>
      </c>
      <c r="D15" s="123">
        <v>0</v>
      </c>
      <c r="E15" s="117">
        <v>0</v>
      </c>
      <c r="F15" s="123">
        <v>0</v>
      </c>
      <c r="G15" s="117">
        <v>0</v>
      </c>
      <c r="H15" s="123">
        <v>0</v>
      </c>
      <c r="I15" s="117">
        <v>0</v>
      </c>
      <c r="J15" s="123">
        <v>0</v>
      </c>
    </row>
    <row r="16" spans="2:12" x14ac:dyDescent="0.3">
      <c r="B16" s="116" t="s">
        <v>135</v>
      </c>
      <c r="C16" s="117">
        <v>898175.58999132598</v>
      </c>
      <c r="D16" s="123">
        <v>898175.58999132598</v>
      </c>
      <c r="E16" s="117">
        <v>235630.09</v>
      </c>
      <c r="F16" s="123">
        <v>235630.09</v>
      </c>
      <c r="G16" s="117">
        <v>686240.27</v>
      </c>
      <c r="H16" s="123">
        <v>686240.27</v>
      </c>
      <c r="I16" s="117">
        <v>1820045.94999133</v>
      </c>
      <c r="J16" s="123">
        <v>1820045.94999133</v>
      </c>
    </row>
    <row r="17" spans="2:10" x14ac:dyDescent="0.3">
      <c r="B17" s="116" t="s">
        <v>9</v>
      </c>
      <c r="C17" s="117">
        <v>85285.2</v>
      </c>
      <c r="D17" s="123">
        <v>7223.2000007447932</v>
      </c>
      <c r="E17" s="117">
        <v>23098.400000000001</v>
      </c>
      <c r="F17" s="123">
        <v>1731.6000000000022</v>
      </c>
      <c r="G17" s="117">
        <v>59529.599999999999</v>
      </c>
      <c r="H17" s="123">
        <v>46893.599999999999</v>
      </c>
      <c r="I17" s="117">
        <v>167913.2</v>
      </c>
      <c r="J17" s="123">
        <v>55848.400000745009</v>
      </c>
    </row>
    <row r="18" spans="2:10" x14ac:dyDescent="0.3">
      <c r="B18" s="116" t="s">
        <v>10</v>
      </c>
      <c r="C18" s="117">
        <v>22609.5</v>
      </c>
      <c r="D18" s="123">
        <v>-5111.7000000000007</v>
      </c>
      <c r="E18" s="117">
        <v>0</v>
      </c>
      <c r="F18" s="123">
        <v>0</v>
      </c>
      <c r="G18" s="117">
        <v>0</v>
      </c>
      <c r="H18" s="123">
        <v>0</v>
      </c>
      <c r="I18" s="117">
        <v>22609.5</v>
      </c>
      <c r="J18" s="123">
        <v>-5111.7000000000007</v>
      </c>
    </row>
    <row r="19" spans="2:10" x14ac:dyDescent="0.3">
      <c r="B19" s="116" t="s">
        <v>11</v>
      </c>
      <c r="C19" s="117">
        <v>4831458.7597966101</v>
      </c>
      <c r="D19" s="123">
        <v>31823.509715800174</v>
      </c>
      <c r="E19" s="117">
        <v>361319.65</v>
      </c>
      <c r="F19" s="123">
        <v>-31955.25</v>
      </c>
      <c r="G19" s="117">
        <v>396394.65</v>
      </c>
      <c r="H19" s="123">
        <v>9831.9500000000116</v>
      </c>
      <c r="I19" s="117">
        <v>5589173.0597966099</v>
      </c>
      <c r="J19" s="123">
        <v>9700.2097158003598</v>
      </c>
    </row>
    <row r="20" spans="2:10" x14ac:dyDescent="0.3">
      <c r="B20" s="116" t="s">
        <v>147</v>
      </c>
      <c r="C20" s="117">
        <v>0</v>
      </c>
      <c r="D20" s="123">
        <v>0</v>
      </c>
      <c r="E20" s="117">
        <v>0</v>
      </c>
      <c r="F20" s="123">
        <v>0</v>
      </c>
      <c r="G20" s="117">
        <v>0</v>
      </c>
      <c r="H20" s="123">
        <v>0</v>
      </c>
      <c r="I20" s="117">
        <v>0</v>
      </c>
      <c r="J20" s="123">
        <v>0</v>
      </c>
    </row>
    <row r="21" spans="2:10" x14ac:dyDescent="0.3">
      <c r="B21" s="116" t="s">
        <v>12</v>
      </c>
      <c r="C21" s="117">
        <v>0</v>
      </c>
      <c r="D21" s="123">
        <v>-1036728</v>
      </c>
      <c r="E21" s="117">
        <v>0</v>
      </c>
      <c r="F21" s="123">
        <v>-7150</v>
      </c>
      <c r="G21" s="117">
        <v>0</v>
      </c>
      <c r="H21" s="123">
        <v>-2750</v>
      </c>
      <c r="I21" s="117">
        <v>0</v>
      </c>
      <c r="J21" s="123">
        <v>-1046628</v>
      </c>
    </row>
    <row r="22" spans="2:10" x14ac:dyDescent="0.3">
      <c r="B22" s="116" t="s">
        <v>13</v>
      </c>
      <c r="C22" s="117">
        <v>98021241.132306993</v>
      </c>
      <c r="D22" s="123">
        <v>14687915.36390239</v>
      </c>
      <c r="E22" s="117">
        <v>36938002.369999997</v>
      </c>
      <c r="F22" s="123">
        <v>4014877.5699999966</v>
      </c>
      <c r="G22" s="117">
        <v>21643572.75</v>
      </c>
      <c r="H22" s="123">
        <v>-2375535.6499999985</v>
      </c>
      <c r="I22" s="117">
        <v>156602816.252307</v>
      </c>
      <c r="J22" s="123">
        <v>16327257.283901989</v>
      </c>
    </row>
    <row r="23" spans="2:10" x14ac:dyDescent="0.3">
      <c r="B23" s="116" t="s">
        <v>14</v>
      </c>
      <c r="C23" s="117">
        <v>27281679.9992266</v>
      </c>
      <c r="D23" s="123">
        <v>7953243.5026355982</v>
      </c>
      <c r="E23" s="117">
        <v>6041111.0549999997</v>
      </c>
      <c r="F23" s="123">
        <v>2083974.0549999997</v>
      </c>
      <c r="G23" s="117">
        <v>7301171.7309999997</v>
      </c>
      <c r="H23" s="123">
        <v>338139.63100000005</v>
      </c>
      <c r="I23" s="117">
        <v>40623962.785226598</v>
      </c>
      <c r="J23" s="123">
        <v>10375357.188635599</v>
      </c>
    </row>
    <row r="24" spans="2:10" x14ac:dyDescent="0.3">
      <c r="B24" s="116" t="s">
        <v>15</v>
      </c>
      <c r="C24" s="117">
        <v>63819.000000294</v>
      </c>
      <c r="D24" s="123">
        <v>-50750.000025006004</v>
      </c>
      <c r="E24" s="117">
        <v>2177.1</v>
      </c>
      <c r="F24" s="123">
        <v>-14696.227058940001</v>
      </c>
      <c r="G24" s="117">
        <v>15787.2</v>
      </c>
      <c r="H24" s="123">
        <v>-10801.072941359998</v>
      </c>
      <c r="I24" s="117">
        <v>81783.300000293995</v>
      </c>
      <c r="J24" s="123">
        <v>-76247.300025306002</v>
      </c>
    </row>
    <row r="25" spans="2:10" x14ac:dyDescent="0.3">
      <c r="B25" s="116" t="s">
        <v>16</v>
      </c>
      <c r="C25" s="117">
        <v>958800</v>
      </c>
      <c r="D25" s="123">
        <v>387600</v>
      </c>
      <c r="E25" s="117">
        <v>0</v>
      </c>
      <c r="F25" s="123">
        <v>0</v>
      </c>
      <c r="G25" s="117">
        <v>0</v>
      </c>
      <c r="H25" s="123">
        <v>0</v>
      </c>
      <c r="I25" s="117">
        <v>958800</v>
      </c>
      <c r="J25" s="123">
        <v>387600</v>
      </c>
    </row>
    <row r="26" spans="2:10" x14ac:dyDescent="0.3">
      <c r="B26" s="116" t="s">
        <v>17</v>
      </c>
      <c r="C26" s="117">
        <v>81999.999996099999</v>
      </c>
      <c r="D26" s="123">
        <v>44299.999996099999</v>
      </c>
      <c r="E26" s="117">
        <v>11208</v>
      </c>
      <c r="F26" s="123">
        <v>-1692</v>
      </c>
      <c r="G26" s="117">
        <v>12390</v>
      </c>
      <c r="H26" s="123">
        <v>2490</v>
      </c>
      <c r="I26" s="117">
        <v>105597.9999961</v>
      </c>
      <c r="J26" s="123">
        <v>45097.999996099999</v>
      </c>
    </row>
    <row r="27" spans="2:10" x14ac:dyDescent="0.3">
      <c r="B27" s="116" t="s">
        <v>129</v>
      </c>
      <c r="C27" s="117">
        <v>0</v>
      </c>
      <c r="D27" s="123">
        <v>0</v>
      </c>
      <c r="E27" s="117">
        <v>0</v>
      </c>
      <c r="F27" s="123">
        <v>0</v>
      </c>
      <c r="G27" s="117">
        <v>0</v>
      </c>
      <c r="H27" s="123">
        <v>0</v>
      </c>
      <c r="I27" s="117">
        <v>0</v>
      </c>
      <c r="J27" s="123">
        <v>0</v>
      </c>
    </row>
    <row r="28" spans="2:10" x14ac:dyDescent="0.3">
      <c r="B28" s="116" t="s">
        <v>18</v>
      </c>
      <c r="C28" s="117">
        <v>19235255.169649199</v>
      </c>
      <c r="D28" s="123">
        <v>-4433284.5906991027</v>
      </c>
      <c r="E28" s="117">
        <v>642327.46</v>
      </c>
      <c r="F28" s="123">
        <v>-1454007.24</v>
      </c>
      <c r="G28" s="117">
        <v>496065.35</v>
      </c>
      <c r="H28" s="123">
        <v>-1804968.85</v>
      </c>
      <c r="I28" s="117">
        <v>20373647.979649201</v>
      </c>
      <c r="J28" s="123">
        <v>-7692260.6806990989</v>
      </c>
    </row>
    <row r="29" spans="2:10" x14ac:dyDescent="0.3">
      <c r="B29" s="116" t="s">
        <v>19</v>
      </c>
      <c r="C29" s="117">
        <v>463455.00000053103</v>
      </c>
      <c r="D29" s="123">
        <v>232199.19000053103</v>
      </c>
      <c r="E29" s="117">
        <v>1684.98</v>
      </c>
      <c r="F29" s="123">
        <v>-2966.5800000000004</v>
      </c>
      <c r="G29" s="117">
        <v>25734.240000000002</v>
      </c>
      <c r="H29" s="123">
        <v>19999.440000000002</v>
      </c>
      <c r="I29" s="117">
        <v>490874.220000531</v>
      </c>
      <c r="J29" s="123">
        <v>249232.05000053099</v>
      </c>
    </row>
    <row r="30" spans="2:10" x14ac:dyDescent="0.3">
      <c r="B30" s="116" t="s">
        <v>20</v>
      </c>
      <c r="C30" s="117">
        <v>940875</v>
      </c>
      <c r="D30" s="123">
        <v>-44668.019998213043</v>
      </c>
      <c r="E30" s="117">
        <v>61971</v>
      </c>
      <c r="F30" s="123">
        <v>3959.8199999999997</v>
      </c>
      <c r="G30" s="117">
        <v>80301</v>
      </c>
      <c r="H30" s="123">
        <v>11189.039999999994</v>
      </c>
      <c r="I30" s="117">
        <v>1083147</v>
      </c>
      <c r="J30" s="123">
        <v>-29519.159998209914</v>
      </c>
    </row>
    <row r="31" spans="2:10" x14ac:dyDescent="0.3">
      <c r="B31" s="116" t="s">
        <v>21</v>
      </c>
      <c r="C31" s="117">
        <v>2660091.4</v>
      </c>
      <c r="D31" s="123">
        <v>1021530.88999807</v>
      </c>
      <c r="E31" s="117">
        <v>1403433</v>
      </c>
      <c r="F31" s="123">
        <v>53079.399999999907</v>
      </c>
      <c r="G31" s="117">
        <v>399841.85</v>
      </c>
      <c r="H31" s="123">
        <v>202540.94999999998</v>
      </c>
      <c r="I31" s="117">
        <v>4463366.25</v>
      </c>
      <c r="J31" s="123">
        <v>1277151.2399980701</v>
      </c>
    </row>
    <row r="32" spans="2:10" x14ac:dyDescent="0.3">
      <c r="B32" s="116" t="s">
        <v>22</v>
      </c>
      <c r="C32" s="117">
        <v>2030128.2099989301</v>
      </c>
      <c r="D32" s="123">
        <v>246291.14999893005</v>
      </c>
      <c r="E32" s="117">
        <v>33430.94</v>
      </c>
      <c r="F32" s="123">
        <v>10270.880000000001</v>
      </c>
      <c r="G32" s="117">
        <v>13962.4</v>
      </c>
      <c r="H32" s="123">
        <v>-21128.6</v>
      </c>
      <c r="I32" s="117">
        <v>2077521.54999893</v>
      </c>
      <c r="J32" s="123">
        <v>235433.42999892985</v>
      </c>
    </row>
    <row r="33" spans="2:10" x14ac:dyDescent="0.3">
      <c r="B33" s="116" t="s">
        <v>23</v>
      </c>
      <c r="C33" s="117">
        <v>660228</v>
      </c>
      <c r="D33" s="123">
        <v>615228.00000007439</v>
      </c>
      <c r="E33" s="117">
        <v>6090.180000024</v>
      </c>
      <c r="F33" s="123">
        <v>-9743.4199999760003</v>
      </c>
      <c r="G33" s="117">
        <v>0</v>
      </c>
      <c r="H33" s="123">
        <v>0</v>
      </c>
      <c r="I33" s="117">
        <v>666318.18000002403</v>
      </c>
      <c r="J33" s="123">
        <v>605484.58000009845</v>
      </c>
    </row>
    <row r="34" spans="2:10" x14ac:dyDescent="0.3">
      <c r="B34" s="116" t="s">
        <v>24</v>
      </c>
      <c r="C34" s="117">
        <v>560600.00002579996</v>
      </c>
      <c r="D34" s="123">
        <v>43850.000020999985</v>
      </c>
      <c r="E34" s="117">
        <v>3469.0000000949999</v>
      </c>
      <c r="F34" s="123">
        <v>1309.0000000949999</v>
      </c>
      <c r="G34" s="117">
        <v>0</v>
      </c>
      <c r="H34" s="123">
        <v>-34650</v>
      </c>
      <c r="I34" s="117">
        <v>564069.00002589496</v>
      </c>
      <c r="J34" s="123">
        <v>10509.000021094922</v>
      </c>
    </row>
    <row r="35" spans="2:10" x14ac:dyDescent="0.3">
      <c r="B35" s="116" t="s">
        <v>25</v>
      </c>
      <c r="C35" s="117">
        <v>149400</v>
      </c>
      <c r="D35" s="123">
        <v>100200</v>
      </c>
      <c r="E35" s="117">
        <v>0</v>
      </c>
      <c r="F35" s="123">
        <v>0</v>
      </c>
      <c r="G35" s="117">
        <v>0</v>
      </c>
      <c r="H35" s="123">
        <v>0</v>
      </c>
      <c r="I35" s="117">
        <v>149400</v>
      </c>
      <c r="J35" s="123">
        <v>100200</v>
      </c>
    </row>
    <row r="36" spans="2:10" x14ac:dyDescent="0.3">
      <c r="B36" s="116" t="s">
        <v>130</v>
      </c>
      <c r="C36" s="117">
        <v>0</v>
      </c>
      <c r="D36" s="123">
        <v>0</v>
      </c>
      <c r="E36" s="117">
        <v>0</v>
      </c>
      <c r="F36" s="123">
        <v>0</v>
      </c>
      <c r="G36" s="117">
        <v>0</v>
      </c>
      <c r="H36" s="123">
        <v>0</v>
      </c>
      <c r="I36" s="117">
        <v>0</v>
      </c>
      <c r="J36" s="123">
        <v>0</v>
      </c>
    </row>
    <row r="37" spans="2:10" x14ac:dyDescent="0.3">
      <c r="B37" s="116" t="s">
        <v>26</v>
      </c>
      <c r="C37" s="117">
        <v>20281254.030002698</v>
      </c>
      <c r="D37" s="123">
        <v>2945911.5800821967</v>
      </c>
      <c r="E37" s="117">
        <v>2860332.94</v>
      </c>
      <c r="F37" s="123">
        <v>-717278.83695222018</v>
      </c>
      <c r="G37" s="117">
        <v>783363.12</v>
      </c>
      <c r="H37" s="123">
        <v>-5989.3000893470598</v>
      </c>
      <c r="I37" s="117">
        <v>23924950.090002701</v>
      </c>
      <c r="J37" s="123">
        <v>2222643.4430406019</v>
      </c>
    </row>
    <row r="38" spans="2:10" x14ac:dyDescent="0.3">
      <c r="B38" s="116" t="s">
        <v>27</v>
      </c>
      <c r="C38" s="117">
        <v>227559.99999970401</v>
      </c>
      <c r="D38" s="123">
        <v>-29705.559999725985</v>
      </c>
      <c r="E38" s="117">
        <v>1478504.64</v>
      </c>
      <c r="F38" s="123">
        <v>-81872.560000000056</v>
      </c>
      <c r="G38" s="117">
        <v>1318323.18</v>
      </c>
      <c r="H38" s="123">
        <v>151519.07999999984</v>
      </c>
      <c r="I38" s="117">
        <v>3024387.8199996999</v>
      </c>
      <c r="J38" s="123">
        <v>39940.960000270046</v>
      </c>
    </row>
    <row r="39" spans="2:10" x14ac:dyDescent="0.3">
      <c r="B39" s="116" t="s">
        <v>131</v>
      </c>
      <c r="C39" s="117">
        <v>0</v>
      </c>
      <c r="D39" s="123">
        <v>0</v>
      </c>
      <c r="E39" s="117">
        <v>0</v>
      </c>
      <c r="F39" s="123">
        <v>0</v>
      </c>
      <c r="G39" s="117">
        <v>0</v>
      </c>
      <c r="H39" s="123">
        <v>0</v>
      </c>
      <c r="I39" s="117">
        <v>0</v>
      </c>
      <c r="J39" s="123">
        <v>0</v>
      </c>
    </row>
    <row r="40" spans="2:10" x14ac:dyDescent="0.3">
      <c r="B40" s="116" t="s">
        <v>28</v>
      </c>
      <c r="C40" s="117">
        <v>252959.2</v>
      </c>
      <c r="D40" s="123">
        <v>85186.199998690019</v>
      </c>
      <c r="E40" s="117">
        <v>0</v>
      </c>
      <c r="F40" s="123">
        <v>0</v>
      </c>
      <c r="G40" s="117">
        <v>30888</v>
      </c>
      <c r="H40" s="123">
        <v>11388</v>
      </c>
      <c r="I40" s="117">
        <v>283847.2</v>
      </c>
      <c r="J40" s="123">
        <v>96574.199998690019</v>
      </c>
    </row>
    <row r="41" spans="2:10" x14ac:dyDescent="0.3">
      <c r="B41" s="116" t="s">
        <v>29</v>
      </c>
      <c r="C41" s="117">
        <v>38839.999990290002</v>
      </c>
      <c r="D41" s="123">
        <v>2839.9999902900017</v>
      </c>
      <c r="E41" s="117">
        <v>0</v>
      </c>
      <c r="F41" s="123">
        <v>-11945</v>
      </c>
      <c r="G41" s="117">
        <v>0</v>
      </c>
      <c r="H41" s="123">
        <v>0</v>
      </c>
      <c r="I41" s="117">
        <v>38839.999990290002</v>
      </c>
      <c r="J41" s="123">
        <v>-9105.0000097099983</v>
      </c>
    </row>
    <row r="42" spans="2:10" x14ac:dyDescent="0.3">
      <c r="B42" s="116" t="s">
        <v>136</v>
      </c>
      <c r="C42" s="117">
        <v>356985.42000108003</v>
      </c>
      <c r="D42" s="123">
        <v>356985.42000108003</v>
      </c>
      <c r="E42" s="117">
        <v>6327</v>
      </c>
      <c r="F42" s="123">
        <v>6327</v>
      </c>
      <c r="G42" s="117">
        <v>3300</v>
      </c>
      <c r="H42" s="123">
        <v>3300</v>
      </c>
      <c r="I42" s="117">
        <v>366612.42000108003</v>
      </c>
      <c r="J42" s="123">
        <v>366612.42000108003</v>
      </c>
    </row>
    <row r="43" spans="2:10" x14ac:dyDescent="0.3">
      <c r="B43" s="116" t="s">
        <v>137</v>
      </c>
      <c r="C43" s="117">
        <v>0</v>
      </c>
      <c r="D43" s="123">
        <v>0</v>
      </c>
      <c r="E43" s="117">
        <v>0</v>
      </c>
      <c r="F43" s="123">
        <v>0</v>
      </c>
      <c r="G43" s="117">
        <v>0</v>
      </c>
      <c r="H43" s="123">
        <v>0</v>
      </c>
      <c r="I43" s="117">
        <v>0</v>
      </c>
      <c r="J43" s="123">
        <v>0</v>
      </c>
    </row>
    <row r="44" spans="2:10" x14ac:dyDescent="0.3">
      <c r="B44" s="116" t="s">
        <v>30</v>
      </c>
      <c r="C44" s="117">
        <v>142207.98000000001</v>
      </c>
      <c r="D44" s="123">
        <v>57484.209999840008</v>
      </c>
      <c r="E44" s="117">
        <v>35754.660000000003</v>
      </c>
      <c r="F44" s="123">
        <v>6551.760000000002</v>
      </c>
      <c r="G44" s="117">
        <v>79578.009999999995</v>
      </c>
      <c r="H44" s="123">
        <v>646.80999999999767</v>
      </c>
      <c r="I44" s="117">
        <v>257540.65</v>
      </c>
      <c r="J44" s="123">
        <v>64682.779999839986</v>
      </c>
    </row>
    <row r="45" spans="2:10" x14ac:dyDescent="0.3">
      <c r="B45" s="116" t="s">
        <v>31</v>
      </c>
      <c r="C45" s="117">
        <v>79650</v>
      </c>
      <c r="D45" s="123">
        <v>-67040.000000486005</v>
      </c>
      <c r="E45" s="117">
        <v>27</v>
      </c>
      <c r="F45" s="123">
        <v>-14403</v>
      </c>
      <c r="G45" s="117">
        <v>22998</v>
      </c>
      <c r="H45" s="123">
        <v>11135.5</v>
      </c>
      <c r="I45" s="117">
        <v>102675</v>
      </c>
      <c r="J45" s="123">
        <v>-70307.500000486005</v>
      </c>
    </row>
    <row r="46" spans="2:10" x14ac:dyDescent="0.3">
      <c r="B46" s="116" t="s">
        <v>32</v>
      </c>
      <c r="C46" s="117">
        <v>59600</v>
      </c>
      <c r="D46" s="123">
        <v>36199.999999909996</v>
      </c>
      <c r="E46" s="117">
        <v>0</v>
      </c>
      <c r="F46" s="123">
        <v>0</v>
      </c>
      <c r="G46" s="117">
        <v>0</v>
      </c>
      <c r="H46" s="123">
        <v>0</v>
      </c>
      <c r="I46" s="117">
        <v>59600</v>
      </c>
      <c r="J46" s="123">
        <v>36199.999999909996</v>
      </c>
    </row>
    <row r="47" spans="2:10" x14ac:dyDescent="0.3">
      <c r="B47" s="116" t="s">
        <v>33</v>
      </c>
      <c r="C47" s="117">
        <v>299180.00007554999</v>
      </c>
      <c r="D47" s="123">
        <v>48280.000074699987</v>
      </c>
      <c r="E47" s="117">
        <v>0</v>
      </c>
      <c r="F47" s="123">
        <v>0</v>
      </c>
      <c r="G47" s="117">
        <v>0</v>
      </c>
      <c r="H47" s="123">
        <v>0</v>
      </c>
      <c r="I47" s="117">
        <v>299180.00007554999</v>
      </c>
      <c r="J47" s="123">
        <v>48280.000074699987</v>
      </c>
    </row>
    <row r="48" spans="2:10" x14ac:dyDescent="0.3">
      <c r="B48" s="116" t="s">
        <v>132</v>
      </c>
      <c r="C48" s="117">
        <v>2500</v>
      </c>
      <c r="D48" s="123">
        <v>2500</v>
      </c>
      <c r="E48" s="117">
        <v>0</v>
      </c>
      <c r="F48" s="123">
        <v>0</v>
      </c>
      <c r="G48" s="117">
        <v>0</v>
      </c>
      <c r="H48" s="123">
        <v>0</v>
      </c>
      <c r="I48" s="117">
        <v>2500</v>
      </c>
      <c r="J48" s="123">
        <v>2500</v>
      </c>
    </row>
    <row r="49" spans="2:10" x14ac:dyDescent="0.3">
      <c r="B49" s="116" t="s">
        <v>34</v>
      </c>
      <c r="C49" s="117">
        <v>38184</v>
      </c>
      <c r="D49" s="123">
        <v>11556</v>
      </c>
      <c r="E49" s="117">
        <v>0</v>
      </c>
      <c r="F49" s="123">
        <v>0</v>
      </c>
      <c r="G49" s="117">
        <v>0</v>
      </c>
      <c r="H49" s="123">
        <v>0</v>
      </c>
      <c r="I49" s="117">
        <v>38184</v>
      </c>
      <c r="J49" s="123">
        <v>11556</v>
      </c>
    </row>
    <row r="50" spans="2:10" x14ac:dyDescent="0.3">
      <c r="B50" s="116" t="s">
        <v>35</v>
      </c>
      <c r="C50" s="117">
        <v>94999.999997599996</v>
      </c>
      <c r="D50" s="123">
        <v>10829.999999599997</v>
      </c>
      <c r="E50" s="117">
        <v>0</v>
      </c>
      <c r="F50" s="123">
        <v>0</v>
      </c>
      <c r="G50" s="117">
        <v>0</v>
      </c>
      <c r="H50" s="123">
        <v>0</v>
      </c>
      <c r="I50" s="117">
        <v>94999.999997599996</v>
      </c>
      <c r="J50" s="123">
        <v>10829.999999599997</v>
      </c>
    </row>
    <row r="51" spans="2:10" x14ac:dyDescent="0.3">
      <c r="B51" s="116" t="s">
        <v>138</v>
      </c>
      <c r="C51" s="117">
        <v>100000.00000099999</v>
      </c>
      <c r="D51" s="123">
        <v>100000.00000099999</v>
      </c>
      <c r="E51" s="117">
        <v>63250</v>
      </c>
      <c r="F51" s="123">
        <v>63250</v>
      </c>
      <c r="G51" s="117">
        <v>107625</v>
      </c>
      <c r="H51" s="123">
        <v>107625</v>
      </c>
      <c r="I51" s="117">
        <v>270875.00000100001</v>
      </c>
      <c r="J51" s="123">
        <v>270875.00000100001</v>
      </c>
    </row>
    <row r="52" spans="2:10" x14ac:dyDescent="0.3">
      <c r="B52" s="116" t="s">
        <v>36</v>
      </c>
      <c r="C52" s="117">
        <v>66578.999996258106</v>
      </c>
      <c r="D52" s="123">
        <v>-14784.000009341893</v>
      </c>
      <c r="E52" s="117">
        <v>8199.6</v>
      </c>
      <c r="F52" s="123">
        <v>447.60000000000036</v>
      </c>
      <c r="G52" s="117">
        <v>1521</v>
      </c>
      <c r="H52" s="123">
        <v>-3122</v>
      </c>
      <c r="I52" s="117">
        <v>76299.599996258097</v>
      </c>
      <c r="J52" s="123">
        <v>-17458.400009341902</v>
      </c>
    </row>
    <row r="53" spans="2:10" x14ac:dyDescent="0.3">
      <c r="B53" s="116" t="s">
        <v>37</v>
      </c>
      <c r="C53" s="117">
        <v>126755.2</v>
      </c>
      <c r="D53" s="123">
        <v>-8142.8000003020134</v>
      </c>
      <c r="E53" s="117">
        <v>2043.6</v>
      </c>
      <c r="F53" s="123">
        <v>2043.6</v>
      </c>
      <c r="G53" s="117">
        <v>234</v>
      </c>
      <c r="H53" s="123">
        <v>234</v>
      </c>
      <c r="I53" s="117">
        <v>129032.8</v>
      </c>
      <c r="J53" s="123">
        <v>-5865.2000003020075</v>
      </c>
    </row>
    <row r="54" spans="2:10" x14ac:dyDescent="0.3">
      <c r="B54" s="116" t="s">
        <v>38</v>
      </c>
      <c r="C54" s="117">
        <v>0</v>
      </c>
      <c r="D54" s="123">
        <v>0</v>
      </c>
      <c r="E54" s="117">
        <v>0</v>
      </c>
      <c r="F54" s="123">
        <v>0</v>
      </c>
      <c r="G54" s="117">
        <v>0</v>
      </c>
      <c r="H54" s="123">
        <v>0</v>
      </c>
      <c r="I54" s="117">
        <v>0</v>
      </c>
      <c r="J54" s="123">
        <v>0</v>
      </c>
    </row>
    <row r="55" spans="2:10" x14ac:dyDescent="0.3">
      <c r="B55" s="116" t="s">
        <v>133</v>
      </c>
      <c r="C55" s="117">
        <v>0</v>
      </c>
      <c r="D55" s="123">
        <v>0</v>
      </c>
      <c r="E55" s="117">
        <v>0</v>
      </c>
      <c r="F55" s="123">
        <v>0</v>
      </c>
      <c r="G55" s="117">
        <v>0</v>
      </c>
      <c r="H55" s="123">
        <v>0</v>
      </c>
      <c r="I55" s="117">
        <v>0</v>
      </c>
      <c r="J55" s="123">
        <v>0</v>
      </c>
    </row>
    <row r="56" spans="2:10" x14ac:dyDescent="0.3">
      <c r="B56" s="115" t="s">
        <v>123</v>
      </c>
      <c r="C56" s="117">
        <v>182191352.71109924</v>
      </c>
      <c r="D56" s="123">
        <v>23840376.055786315</v>
      </c>
      <c r="E56" s="117">
        <v>51239631.788772114</v>
      </c>
      <c r="F56" s="123">
        <v>4304742.1847609542</v>
      </c>
      <c r="G56" s="117">
        <v>33790255.198100992</v>
      </c>
      <c r="H56" s="123">
        <v>-2733065.8549297056</v>
      </c>
      <c r="I56" s="117">
        <v>267221239.69797233</v>
      </c>
      <c r="J56" s="123">
        <v>25412052.385617148</v>
      </c>
    </row>
    <row r="58" spans="2:10" x14ac:dyDescent="0.3">
      <c r="C58" s="117"/>
      <c r="D58" s="117"/>
      <c r="E58" s="117"/>
      <c r="F58" s="117"/>
      <c r="G58" s="117"/>
    </row>
  </sheetData>
  <sheetProtection algorithmName="SHA-512" hashValue="EavQCV1PsDdXsKRpXPi8/4dyqO0HO00VZHPb9F0DHP4ZG8H32jqU2ZgGosUm6AGmem+6d+hYR/YzsmIxCgbNzQ==" saltValue="OVNJ+n+D1n8vpSVTiYJqhA==" spinCount="100000" sheet="1" pivotTables="0"/>
  <mergeCells count="3">
    <mergeCell ref="B2:J2"/>
    <mergeCell ref="B3:J3"/>
    <mergeCell ref="B4:J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705E1-67FA-4668-A81E-BF620474C0F6}">
  <dimension ref="A1:S173"/>
  <sheetViews>
    <sheetView workbookViewId="0">
      <selection sqref="A1:S173"/>
    </sheetView>
  </sheetViews>
  <sheetFormatPr baseColWidth="10" defaultRowHeight="14.4" x14ac:dyDescent="0.3"/>
  <sheetData>
    <row r="1" spans="1:19" x14ac:dyDescent="0.3">
      <c r="A1" s="120" t="s">
        <v>436</v>
      </c>
      <c r="B1" s="120" t="s">
        <v>437</v>
      </c>
      <c r="C1" s="120" t="s">
        <v>438</v>
      </c>
      <c r="D1" s="120" t="s">
        <v>125</v>
      </c>
      <c r="E1" s="120" t="s">
        <v>439</v>
      </c>
      <c r="F1" s="120" t="s">
        <v>440</v>
      </c>
      <c r="G1" s="120" t="s">
        <v>179</v>
      </c>
      <c r="H1" s="120" t="s">
        <v>441</v>
      </c>
      <c r="I1" s="120" t="s">
        <v>442</v>
      </c>
      <c r="J1" s="120" t="s">
        <v>443</v>
      </c>
      <c r="K1" s="120" t="s">
        <v>444</v>
      </c>
      <c r="L1" s="120" t="s">
        <v>445</v>
      </c>
      <c r="M1" s="120" t="s">
        <v>446</v>
      </c>
      <c r="N1" s="120" t="s">
        <v>447</v>
      </c>
      <c r="O1" s="120" t="s">
        <v>448</v>
      </c>
      <c r="P1" s="120" t="s">
        <v>449</v>
      </c>
      <c r="Q1" s="120" t="s">
        <v>450</v>
      </c>
      <c r="R1" s="120" t="s">
        <v>451</v>
      </c>
      <c r="S1" s="120" t="s">
        <v>452</v>
      </c>
    </row>
    <row r="2" spans="1:19" x14ac:dyDescent="0.3">
      <c r="A2" s="121">
        <v>237</v>
      </c>
      <c r="B2" s="122" t="s">
        <v>7</v>
      </c>
      <c r="C2" s="121">
        <v>15</v>
      </c>
      <c r="D2" s="122" t="s">
        <v>148</v>
      </c>
      <c r="E2" s="122" t="s">
        <v>453</v>
      </c>
      <c r="F2" s="122" t="s">
        <v>454</v>
      </c>
      <c r="G2" s="122" t="s">
        <v>127</v>
      </c>
      <c r="H2" s="122" t="s">
        <v>455</v>
      </c>
      <c r="I2" s="122" t="s">
        <v>456</v>
      </c>
      <c r="J2" s="121">
        <v>2025</v>
      </c>
      <c r="K2" s="121">
        <v>500171.41998895101</v>
      </c>
      <c r="L2" s="122" t="s">
        <v>457</v>
      </c>
      <c r="M2" s="122" t="s">
        <v>457</v>
      </c>
      <c r="N2" s="121">
        <v>114</v>
      </c>
      <c r="O2" s="122" t="s">
        <v>458</v>
      </c>
      <c r="P2" s="122" t="s">
        <v>459</v>
      </c>
      <c r="Q2" s="121">
        <v>2024</v>
      </c>
      <c r="R2" s="121">
        <v>326514.99993215001</v>
      </c>
      <c r="S2" s="121">
        <v>173656.420056801</v>
      </c>
    </row>
    <row r="3" spans="1:19" x14ac:dyDescent="0.3">
      <c r="A3" s="121">
        <v>237</v>
      </c>
      <c r="B3" s="122" t="s">
        <v>7</v>
      </c>
      <c r="C3" s="121">
        <v>15</v>
      </c>
      <c r="D3" s="122" t="s">
        <v>148</v>
      </c>
      <c r="E3" s="122" t="s">
        <v>453</v>
      </c>
      <c r="F3" s="122" t="s">
        <v>454</v>
      </c>
      <c r="G3" s="122" t="s">
        <v>127</v>
      </c>
      <c r="H3" s="122" t="s">
        <v>455</v>
      </c>
      <c r="I3" s="122" t="s">
        <v>456</v>
      </c>
      <c r="J3" s="121">
        <v>2025</v>
      </c>
      <c r="K3" s="121">
        <v>1006564.083772</v>
      </c>
      <c r="L3" s="122" t="s">
        <v>457</v>
      </c>
      <c r="M3" s="122" t="s">
        <v>457</v>
      </c>
      <c r="N3" s="121">
        <v>115</v>
      </c>
      <c r="O3" s="122" t="s">
        <v>460</v>
      </c>
      <c r="P3" s="122" t="s">
        <v>461</v>
      </c>
      <c r="Q3" s="121">
        <v>2024</v>
      </c>
      <c r="R3" s="121">
        <v>844788</v>
      </c>
      <c r="S3" s="121">
        <v>161776.08377200004</v>
      </c>
    </row>
    <row r="4" spans="1:19" x14ac:dyDescent="0.3">
      <c r="A4" s="121">
        <v>237</v>
      </c>
      <c r="B4" s="122" t="s">
        <v>7</v>
      </c>
      <c r="C4" s="121">
        <v>15</v>
      </c>
      <c r="D4" s="122" t="s">
        <v>148</v>
      </c>
      <c r="E4" s="122" t="s">
        <v>453</v>
      </c>
      <c r="F4" s="122" t="s">
        <v>454</v>
      </c>
      <c r="G4" s="122" t="s">
        <v>127</v>
      </c>
      <c r="H4" s="122" t="s">
        <v>455</v>
      </c>
      <c r="I4" s="122" t="s">
        <v>456</v>
      </c>
      <c r="J4" s="121">
        <v>2025</v>
      </c>
      <c r="K4" s="121">
        <v>311433.84710100002</v>
      </c>
      <c r="L4" s="122" t="s">
        <v>457</v>
      </c>
      <c r="M4" s="122" t="s">
        <v>457</v>
      </c>
      <c r="N4" s="121">
        <v>116</v>
      </c>
      <c r="O4" s="122" t="s">
        <v>462</v>
      </c>
      <c r="P4" s="122" t="s">
        <v>463</v>
      </c>
      <c r="Q4" s="121">
        <v>2024</v>
      </c>
      <c r="R4" s="121">
        <v>387286.8</v>
      </c>
      <c r="S4" s="121">
        <v>-75852.952898999967</v>
      </c>
    </row>
    <row r="5" spans="1:19" x14ac:dyDescent="0.3">
      <c r="A5" s="121">
        <v>237</v>
      </c>
      <c r="B5" s="122" t="s">
        <v>7</v>
      </c>
      <c r="C5" s="121">
        <v>15</v>
      </c>
      <c r="D5" s="122" t="s">
        <v>148</v>
      </c>
      <c r="E5" s="122" t="s">
        <v>453</v>
      </c>
      <c r="F5" s="122" t="s">
        <v>454</v>
      </c>
      <c r="G5" s="122" t="s">
        <v>127</v>
      </c>
      <c r="H5" s="122" t="s">
        <v>455</v>
      </c>
      <c r="I5" s="122" t="s">
        <v>456</v>
      </c>
      <c r="J5" s="121">
        <v>2025</v>
      </c>
      <c r="K5" s="121">
        <v>1818169.3508619501</v>
      </c>
      <c r="L5" s="122" t="s">
        <v>457</v>
      </c>
      <c r="M5" s="122" t="s">
        <v>457</v>
      </c>
      <c r="N5" s="121">
        <v>117</v>
      </c>
      <c r="O5" s="122" t="s">
        <v>464</v>
      </c>
      <c r="P5" s="122" t="s">
        <v>465</v>
      </c>
      <c r="Q5" s="121">
        <v>2024</v>
      </c>
      <c r="R5" s="121">
        <v>1558589.7999321499</v>
      </c>
      <c r="S5" s="121">
        <v>259579.55092980014</v>
      </c>
    </row>
    <row r="6" spans="1:19" x14ac:dyDescent="0.3">
      <c r="A6" s="121">
        <v>242</v>
      </c>
      <c r="B6" s="122" t="s">
        <v>8</v>
      </c>
      <c r="C6" s="121">
        <v>1</v>
      </c>
      <c r="D6" s="122" t="s">
        <v>126</v>
      </c>
      <c r="E6" s="122" t="s">
        <v>453</v>
      </c>
      <c r="F6" s="122" t="s">
        <v>454</v>
      </c>
      <c r="G6" s="122" t="s">
        <v>127</v>
      </c>
      <c r="H6" s="122" t="s">
        <v>455</v>
      </c>
      <c r="I6" s="122" t="s">
        <v>456</v>
      </c>
      <c r="J6" s="121">
        <v>2025</v>
      </c>
      <c r="K6" s="121">
        <v>578824.50005371997</v>
      </c>
      <c r="L6" s="122" t="s">
        <v>457</v>
      </c>
      <c r="M6" s="122" t="s">
        <v>457</v>
      </c>
      <c r="N6" s="121">
        <v>114</v>
      </c>
      <c r="O6" s="122" t="s">
        <v>458</v>
      </c>
      <c r="P6" s="122" t="s">
        <v>459</v>
      </c>
      <c r="Q6" s="121">
        <v>2024</v>
      </c>
      <c r="R6" s="121">
        <v>1149243.9999999001</v>
      </c>
      <c r="S6" s="121">
        <v>-570419.49994618015</v>
      </c>
    </row>
    <row r="7" spans="1:19" x14ac:dyDescent="0.3">
      <c r="A7" s="121">
        <v>242</v>
      </c>
      <c r="B7" s="122" t="s">
        <v>8</v>
      </c>
      <c r="C7" s="121">
        <v>1</v>
      </c>
      <c r="D7" s="122" t="s">
        <v>126</v>
      </c>
      <c r="E7" s="122" t="s">
        <v>453</v>
      </c>
      <c r="F7" s="122" t="s">
        <v>454</v>
      </c>
      <c r="G7" s="122" t="s">
        <v>127</v>
      </c>
      <c r="H7" s="122" t="s">
        <v>455</v>
      </c>
      <c r="I7" s="122" t="s">
        <v>456</v>
      </c>
      <c r="J7" s="121">
        <v>2025</v>
      </c>
      <c r="K7" s="121">
        <v>13675.04</v>
      </c>
      <c r="L7" s="122" t="s">
        <v>457</v>
      </c>
      <c r="M7" s="122" t="s">
        <v>457</v>
      </c>
      <c r="N7" s="121">
        <v>115</v>
      </c>
      <c r="O7" s="122" t="s">
        <v>460</v>
      </c>
      <c r="P7" s="122" t="s">
        <v>461</v>
      </c>
      <c r="Q7" s="121">
        <v>2024</v>
      </c>
      <c r="R7" s="121">
        <v>6451.2</v>
      </c>
      <c r="S7" s="121">
        <v>7223.8400000000011</v>
      </c>
    </row>
    <row r="8" spans="1:19" x14ac:dyDescent="0.3">
      <c r="A8" s="121">
        <v>242</v>
      </c>
      <c r="B8" s="122" t="s">
        <v>8</v>
      </c>
      <c r="C8" s="121">
        <v>1</v>
      </c>
      <c r="D8" s="122" t="s">
        <v>126</v>
      </c>
      <c r="E8" s="122" t="s">
        <v>453</v>
      </c>
      <c r="F8" s="122" t="s">
        <v>454</v>
      </c>
      <c r="G8" s="122" t="s">
        <v>127</v>
      </c>
      <c r="H8" s="122" t="s">
        <v>455</v>
      </c>
      <c r="I8" s="122" t="s">
        <v>456</v>
      </c>
      <c r="J8" s="121">
        <v>2025</v>
      </c>
      <c r="K8" s="121">
        <v>0</v>
      </c>
      <c r="L8" s="122" t="s">
        <v>457</v>
      </c>
      <c r="M8" s="122" t="s">
        <v>457</v>
      </c>
      <c r="N8" s="121">
        <v>116</v>
      </c>
      <c r="O8" s="122" t="s">
        <v>462</v>
      </c>
      <c r="P8" s="122" t="s">
        <v>463</v>
      </c>
      <c r="Q8" s="121">
        <v>2024</v>
      </c>
      <c r="R8" s="121">
        <v>1440.7</v>
      </c>
      <c r="S8" s="121">
        <v>-1440.7</v>
      </c>
    </row>
    <row r="9" spans="1:19" x14ac:dyDescent="0.3">
      <c r="A9" s="121">
        <v>242</v>
      </c>
      <c r="B9" s="122" t="s">
        <v>8</v>
      </c>
      <c r="C9" s="121">
        <v>1</v>
      </c>
      <c r="D9" s="122" t="s">
        <v>126</v>
      </c>
      <c r="E9" s="122" t="s">
        <v>453</v>
      </c>
      <c r="F9" s="122" t="s">
        <v>454</v>
      </c>
      <c r="G9" s="122" t="s">
        <v>127</v>
      </c>
      <c r="H9" s="122" t="s">
        <v>455</v>
      </c>
      <c r="I9" s="122" t="s">
        <v>456</v>
      </c>
      <c r="J9" s="121">
        <v>2025</v>
      </c>
      <c r="K9" s="121">
        <v>592499.54005372</v>
      </c>
      <c r="L9" s="122" t="s">
        <v>457</v>
      </c>
      <c r="M9" s="122" t="s">
        <v>457</v>
      </c>
      <c r="N9" s="121">
        <v>117</v>
      </c>
      <c r="O9" s="122" t="s">
        <v>464</v>
      </c>
      <c r="P9" s="122" t="s">
        <v>465</v>
      </c>
      <c r="Q9" s="121">
        <v>2024</v>
      </c>
      <c r="R9" s="121">
        <v>1157135.8999999</v>
      </c>
      <c r="S9" s="121">
        <v>-564636.35994618002</v>
      </c>
    </row>
    <row r="10" spans="1:19" x14ac:dyDescent="0.3">
      <c r="A10" s="121">
        <v>246</v>
      </c>
      <c r="B10" s="122" t="s">
        <v>128</v>
      </c>
      <c r="C10" s="121">
        <v>1</v>
      </c>
      <c r="D10" s="122" t="s">
        <v>126</v>
      </c>
      <c r="E10" s="122" t="s">
        <v>453</v>
      </c>
      <c r="F10" s="122" t="s">
        <v>454</v>
      </c>
      <c r="G10" s="122" t="s">
        <v>127</v>
      </c>
      <c r="H10" s="122" t="s">
        <v>455</v>
      </c>
      <c r="I10" s="122" t="s">
        <v>456</v>
      </c>
      <c r="J10" s="121">
        <v>2025</v>
      </c>
      <c r="K10" s="121">
        <v>0</v>
      </c>
      <c r="L10" s="122" t="s">
        <v>457</v>
      </c>
      <c r="M10" s="122" t="s">
        <v>457</v>
      </c>
      <c r="N10" s="121">
        <v>114</v>
      </c>
      <c r="O10" s="122" t="s">
        <v>458</v>
      </c>
      <c r="P10" s="122" t="s">
        <v>459</v>
      </c>
      <c r="Q10" s="121">
        <v>2024</v>
      </c>
      <c r="R10" s="121">
        <v>0</v>
      </c>
      <c r="S10" s="121">
        <v>0</v>
      </c>
    </row>
    <row r="11" spans="1:19" x14ac:dyDescent="0.3">
      <c r="A11" s="121">
        <v>246</v>
      </c>
      <c r="B11" s="122" t="s">
        <v>128</v>
      </c>
      <c r="C11" s="121">
        <v>1</v>
      </c>
      <c r="D11" s="122" t="s">
        <v>126</v>
      </c>
      <c r="E11" s="122" t="s">
        <v>453</v>
      </c>
      <c r="F11" s="122" t="s">
        <v>454</v>
      </c>
      <c r="G11" s="122" t="s">
        <v>127</v>
      </c>
      <c r="H11" s="122" t="s">
        <v>455</v>
      </c>
      <c r="I11" s="122" t="s">
        <v>456</v>
      </c>
      <c r="J11" s="121">
        <v>2025</v>
      </c>
      <c r="K11" s="121">
        <v>0</v>
      </c>
      <c r="L11" s="122" t="s">
        <v>457</v>
      </c>
      <c r="M11" s="122" t="s">
        <v>457</v>
      </c>
      <c r="N11" s="121">
        <v>115</v>
      </c>
      <c r="O11" s="122" t="s">
        <v>460</v>
      </c>
      <c r="P11" s="122" t="s">
        <v>461</v>
      </c>
      <c r="Q11" s="121">
        <v>2024</v>
      </c>
      <c r="R11" s="121">
        <v>0</v>
      </c>
      <c r="S11" s="121">
        <v>0</v>
      </c>
    </row>
    <row r="12" spans="1:19" x14ac:dyDescent="0.3">
      <c r="A12" s="121">
        <v>246</v>
      </c>
      <c r="B12" s="122" t="s">
        <v>128</v>
      </c>
      <c r="C12" s="121">
        <v>1</v>
      </c>
      <c r="D12" s="122" t="s">
        <v>126</v>
      </c>
      <c r="E12" s="122" t="s">
        <v>453</v>
      </c>
      <c r="F12" s="122" t="s">
        <v>454</v>
      </c>
      <c r="G12" s="122" t="s">
        <v>127</v>
      </c>
      <c r="H12" s="122" t="s">
        <v>455</v>
      </c>
      <c r="I12" s="122" t="s">
        <v>456</v>
      </c>
      <c r="J12" s="121">
        <v>2025</v>
      </c>
      <c r="K12" s="121">
        <v>0</v>
      </c>
      <c r="L12" s="122" t="s">
        <v>457</v>
      </c>
      <c r="M12" s="122" t="s">
        <v>457</v>
      </c>
      <c r="N12" s="121">
        <v>116</v>
      </c>
      <c r="O12" s="122" t="s">
        <v>462</v>
      </c>
      <c r="P12" s="122" t="s">
        <v>463</v>
      </c>
      <c r="Q12" s="121">
        <v>2024</v>
      </c>
      <c r="R12" s="121">
        <v>0</v>
      </c>
      <c r="S12" s="121">
        <v>0</v>
      </c>
    </row>
    <row r="13" spans="1:19" x14ac:dyDescent="0.3">
      <c r="A13" s="121">
        <v>246</v>
      </c>
      <c r="B13" s="122" t="s">
        <v>128</v>
      </c>
      <c r="C13" s="121">
        <v>1</v>
      </c>
      <c r="D13" s="122" t="s">
        <v>126</v>
      </c>
      <c r="E13" s="122" t="s">
        <v>453</v>
      </c>
      <c r="F13" s="122" t="s">
        <v>454</v>
      </c>
      <c r="G13" s="122" t="s">
        <v>127</v>
      </c>
      <c r="H13" s="122" t="s">
        <v>455</v>
      </c>
      <c r="I13" s="122" t="s">
        <v>456</v>
      </c>
      <c r="J13" s="121">
        <v>2025</v>
      </c>
      <c r="K13" s="121">
        <v>0</v>
      </c>
      <c r="L13" s="122" t="s">
        <v>457</v>
      </c>
      <c r="M13" s="122" t="s">
        <v>457</v>
      </c>
      <c r="N13" s="121">
        <v>117</v>
      </c>
      <c r="O13" s="122" t="s">
        <v>464</v>
      </c>
      <c r="P13" s="122" t="s">
        <v>465</v>
      </c>
      <c r="Q13" s="121">
        <v>2024</v>
      </c>
      <c r="R13" s="121">
        <v>0</v>
      </c>
      <c r="S13" s="121">
        <v>0</v>
      </c>
    </row>
    <row r="14" spans="1:19" x14ac:dyDescent="0.3">
      <c r="A14" s="121">
        <v>247</v>
      </c>
      <c r="B14" s="122" t="s">
        <v>135</v>
      </c>
      <c r="C14" s="121">
        <v>2</v>
      </c>
      <c r="D14" s="122" t="s">
        <v>134</v>
      </c>
      <c r="E14" s="122" t="s">
        <v>453</v>
      </c>
      <c r="F14" s="122" t="s">
        <v>454</v>
      </c>
      <c r="G14" s="122" t="s">
        <v>127</v>
      </c>
      <c r="H14" s="122" t="s">
        <v>455</v>
      </c>
      <c r="I14" s="122" t="s">
        <v>456</v>
      </c>
      <c r="J14" s="121">
        <v>2025</v>
      </c>
      <c r="K14" s="121">
        <v>898175.58999132598</v>
      </c>
      <c r="L14" s="122" t="s">
        <v>457</v>
      </c>
      <c r="M14" s="122" t="s">
        <v>457</v>
      </c>
      <c r="N14" s="121">
        <v>114</v>
      </c>
      <c r="O14" s="122" t="s">
        <v>458</v>
      </c>
      <c r="P14" s="122" t="s">
        <v>459</v>
      </c>
      <c r="Q14" s="121">
        <v>2024</v>
      </c>
      <c r="R14" s="121">
        <v>0</v>
      </c>
      <c r="S14" s="121">
        <v>898175.58999132598</v>
      </c>
    </row>
    <row r="15" spans="1:19" x14ac:dyDescent="0.3">
      <c r="A15" s="121">
        <v>247</v>
      </c>
      <c r="B15" s="122" t="s">
        <v>135</v>
      </c>
      <c r="C15" s="121">
        <v>2</v>
      </c>
      <c r="D15" s="122" t="s">
        <v>134</v>
      </c>
      <c r="E15" s="122" t="s">
        <v>453</v>
      </c>
      <c r="F15" s="122" t="s">
        <v>454</v>
      </c>
      <c r="G15" s="122" t="s">
        <v>127</v>
      </c>
      <c r="H15" s="122" t="s">
        <v>455</v>
      </c>
      <c r="I15" s="122" t="s">
        <v>456</v>
      </c>
      <c r="J15" s="121">
        <v>2025</v>
      </c>
      <c r="K15" s="121">
        <v>235630.09</v>
      </c>
      <c r="L15" s="122" t="s">
        <v>457</v>
      </c>
      <c r="M15" s="122" t="s">
        <v>457</v>
      </c>
      <c r="N15" s="121">
        <v>115</v>
      </c>
      <c r="O15" s="122" t="s">
        <v>460</v>
      </c>
      <c r="P15" s="122" t="s">
        <v>461</v>
      </c>
      <c r="Q15" s="121">
        <v>2024</v>
      </c>
      <c r="R15" s="121">
        <v>0</v>
      </c>
      <c r="S15" s="121">
        <v>235630.09</v>
      </c>
    </row>
    <row r="16" spans="1:19" x14ac:dyDescent="0.3">
      <c r="A16" s="121">
        <v>247</v>
      </c>
      <c r="B16" s="122" t="s">
        <v>135</v>
      </c>
      <c r="C16" s="121">
        <v>2</v>
      </c>
      <c r="D16" s="122" t="s">
        <v>134</v>
      </c>
      <c r="E16" s="122" t="s">
        <v>453</v>
      </c>
      <c r="F16" s="122" t="s">
        <v>454</v>
      </c>
      <c r="G16" s="122" t="s">
        <v>127</v>
      </c>
      <c r="H16" s="122" t="s">
        <v>455</v>
      </c>
      <c r="I16" s="122" t="s">
        <v>456</v>
      </c>
      <c r="J16" s="121">
        <v>2025</v>
      </c>
      <c r="K16" s="121">
        <v>686240.27</v>
      </c>
      <c r="L16" s="122" t="s">
        <v>457</v>
      </c>
      <c r="M16" s="122" t="s">
        <v>457</v>
      </c>
      <c r="N16" s="121">
        <v>116</v>
      </c>
      <c r="O16" s="122" t="s">
        <v>462</v>
      </c>
      <c r="P16" s="122" t="s">
        <v>463</v>
      </c>
      <c r="Q16" s="121">
        <v>2024</v>
      </c>
      <c r="R16" s="121">
        <v>0</v>
      </c>
      <c r="S16" s="121">
        <v>686240.27</v>
      </c>
    </row>
    <row r="17" spans="1:19" x14ac:dyDescent="0.3">
      <c r="A17" s="121">
        <v>247</v>
      </c>
      <c r="B17" s="122" t="s">
        <v>135</v>
      </c>
      <c r="C17" s="121">
        <v>2</v>
      </c>
      <c r="D17" s="122" t="s">
        <v>134</v>
      </c>
      <c r="E17" s="122" t="s">
        <v>453</v>
      </c>
      <c r="F17" s="122" t="s">
        <v>454</v>
      </c>
      <c r="G17" s="122" t="s">
        <v>127</v>
      </c>
      <c r="H17" s="122" t="s">
        <v>455</v>
      </c>
      <c r="I17" s="122" t="s">
        <v>456</v>
      </c>
      <c r="J17" s="121">
        <v>2025</v>
      </c>
      <c r="K17" s="121">
        <v>1820045.94999133</v>
      </c>
      <c r="L17" s="122" t="s">
        <v>457</v>
      </c>
      <c r="M17" s="122" t="s">
        <v>457</v>
      </c>
      <c r="N17" s="121">
        <v>117</v>
      </c>
      <c r="O17" s="122" t="s">
        <v>464</v>
      </c>
      <c r="P17" s="122" t="s">
        <v>465</v>
      </c>
      <c r="Q17" s="121">
        <v>2024</v>
      </c>
      <c r="R17" s="121">
        <v>0</v>
      </c>
      <c r="S17" s="121">
        <v>1820045.94999133</v>
      </c>
    </row>
    <row r="18" spans="1:19" x14ac:dyDescent="0.3">
      <c r="A18" s="121">
        <v>248</v>
      </c>
      <c r="B18" s="122" t="s">
        <v>9</v>
      </c>
      <c r="C18" s="121">
        <v>11</v>
      </c>
      <c r="D18" s="122" t="s">
        <v>144</v>
      </c>
      <c r="E18" s="122" t="s">
        <v>453</v>
      </c>
      <c r="F18" s="122" t="s">
        <v>454</v>
      </c>
      <c r="G18" s="122" t="s">
        <v>127</v>
      </c>
      <c r="H18" s="122" t="s">
        <v>455</v>
      </c>
      <c r="I18" s="122" t="s">
        <v>456</v>
      </c>
      <c r="J18" s="121">
        <v>2025</v>
      </c>
      <c r="K18" s="121">
        <v>85285.2</v>
      </c>
      <c r="L18" s="122" t="s">
        <v>457</v>
      </c>
      <c r="M18" s="122" t="s">
        <v>457</v>
      </c>
      <c r="N18" s="121">
        <v>114</v>
      </c>
      <c r="O18" s="122" t="s">
        <v>458</v>
      </c>
      <c r="P18" s="122" t="s">
        <v>459</v>
      </c>
      <c r="Q18" s="121">
        <v>2024</v>
      </c>
      <c r="R18" s="121">
        <v>78061.999999255204</v>
      </c>
      <c r="S18" s="121">
        <v>7223.2000007447932</v>
      </c>
    </row>
    <row r="19" spans="1:19" x14ac:dyDescent="0.3">
      <c r="A19" s="121">
        <v>248</v>
      </c>
      <c r="B19" s="122" t="s">
        <v>9</v>
      </c>
      <c r="C19" s="121">
        <v>11</v>
      </c>
      <c r="D19" s="122" t="s">
        <v>144</v>
      </c>
      <c r="E19" s="122" t="s">
        <v>453</v>
      </c>
      <c r="F19" s="122" t="s">
        <v>454</v>
      </c>
      <c r="G19" s="122" t="s">
        <v>127</v>
      </c>
      <c r="H19" s="122" t="s">
        <v>455</v>
      </c>
      <c r="I19" s="122" t="s">
        <v>456</v>
      </c>
      <c r="J19" s="121">
        <v>2025</v>
      </c>
      <c r="K19" s="121">
        <v>23098.400000000001</v>
      </c>
      <c r="L19" s="122" t="s">
        <v>457</v>
      </c>
      <c r="M19" s="122" t="s">
        <v>457</v>
      </c>
      <c r="N19" s="121">
        <v>115</v>
      </c>
      <c r="O19" s="122" t="s">
        <v>460</v>
      </c>
      <c r="P19" s="122" t="s">
        <v>461</v>
      </c>
      <c r="Q19" s="121">
        <v>2024</v>
      </c>
      <c r="R19" s="121">
        <v>21366.799999999999</v>
      </c>
      <c r="S19" s="121">
        <v>1731.6000000000022</v>
      </c>
    </row>
    <row r="20" spans="1:19" x14ac:dyDescent="0.3">
      <c r="A20" s="121">
        <v>248</v>
      </c>
      <c r="B20" s="122" t="s">
        <v>9</v>
      </c>
      <c r="C20" s="121">
        <v>11</v>
      </c>
      <c r="D20" s="122" t="s">
        <v>144</v>
      </c>
      <c r="E20" s="122" t="s">
        <v>453</v>
      </c>
      <c r="F20" s="122" t="s">
        <v>454</v>
      </c>
      <c r="G20" s="122" t="s">
        <v>127</v>
      </c>
      <c r="H20" s="122" t="s">
        <v>455</v>
      </c>
      <c r="I20" s="122" t="s">
        <v>456</v>
      </c>
      <c r="J20" s="121">
        <v>2025</v>
      </c>
      <c r="K20" s="121">
        <v>59529.599999999999</v>
      </c>
      <c r="L20" s="122" t="s">
        <v>457</v>
      </c>
      <c r="M20" s="122" t="s">
        <v>457</v>
      </c>
      <c r="N20" s="121">
        <v>116</v>
      </c>
      <c r="O20" s="122" t="s">
        <v>462</v>
      </c>
      <c r="P20" s="122" t="s">
        <v>463</v>
      </c>
      <c r="Q20" s="121">
        <v>2024</v>
      </c>
      <c r="R20" s="121">
        <v>12636</v>
      </c>
      <c r="S20" s="121">
        <v>46893.599999999999</v>
      </c>
    </row>
    <row r="21" spans="1:19" x14ac:dyDescent="0.3">
      <c r="A21" s="121">
        <v>248</v>
      </c>
      <c r="B21" s="122" t="s">
        <v>9</v>
      </c>
      <c r="C21" s="121">
        <v>11</v>
      </c>
      <c r="D21" s="122" t="s">
        <v>144</v>
      </c>
      <c r="E21" s="122" t="s">
        <v>453</v>
      </c>
      <c r="F21" s="122" t="s">
        <v>454</v>
      </c>
      <c r="G21" s="122" t="s">
        <v>127</v>
      </c>
      <c r="H21" s="122" t="s">
        <v>455</v>
      </c>
      <c r="I21" s="122" t="s">
        <v>456</v>
      </c>
      <c r="J21" s="121">
        <v>2025</v>
      </c>
      <c r="K21" s="121">
        <v>167913.2</v>
      </c>
      <c r="L21" s="122" t="s">
        <v>457</v>
      </c>
      <c r="M21" s="122" t="s">
        <v>457</v>
      </c>
      <c r="N21" s="121">
        <v>117</v>
      </c>
      <c r="O21" s="122" t="s">
        <v>464</v>
      </c>
      <c r="P21" s="122" t="s">
        <v>465</v>
      </c>
      <c r="Q21" s="121">
        <v>2024</v>
      </c>
      <c r="R21" s="121">
        <v>112064.799999255</v>
      </c>
      <c r="S21" s="121">
        <v>55848.400000745009</v>
      </c>
    </row>
    <row r="22" spans="1:19" x14ac:dyDescent="0.3">
      <c r="A22" s="121">
        <v>249</v>
      </c>
      <c r="B22" s="122" t="s">
        <v>10</v>
      </c>
      <c r="C22" s="121">
        <v>11</v>
      </c>
      <c r="D22" s="122" t="s">
        <v>144</v>
      </c>
      <c r="E22" s="122" t="s">
        <v>453</v>
      </c>
      <c r="F22" s="122" t="s">
        <v>454</v>
      </c>
      <c r="G22" s="122" t="s">
        <v>127</v>
      </c>
      <c r="H22" s="122" t="s">
        <v>455</v>
      </c>
      <c r="I22" s="122" t="s">
        <v>456</v>
      </c>
      <c r="J22" s="121">
        <v>2025</v>
      </c>
      <c r="K22" s="121">
        <v>22609.5</v>
      </c>
      <c r="L22" s="122" t="s">
        <v>457</v>
      </c>
      <c r="M22" s="122" t="s">
        <v>457</v>
      </c>
      <c r="N22" s="121">
        <v>114</v>
      </c>
      <c r="O22" s="122" t="s">
        <v>458</v>
      </c>
      <c r="P22" s="122" t="s">
        <v>459</v>
      </c>
      <c r="Q22" s="121">
        <v>2024</v>
      </c>
      <c r="R22" s="121">
        <v>27721.200000000001</v>
      </c>
      <c r="S22" s="121">
        <v>-5111.7000000000007</v>
      </c>
    </row>
    <row r="23" spans="1:19" x14ac:dyDescent="0.3">
      <c r="A23" s="121">
        <v>249</v>
      </c>
      <c r="B23" s="122" t="s">
        <v>10</v>
      </c>
      <c r="C23" s="121">
        <v>11</v>
      </c>
      <c r="D23" s="122" t="s">
        <v>144</v>
      </c>
      <c r="E23" s="122" t="s">
        <v>453</v>
      </c>
      <c r="F23" s="122" t="s">
        <v>454</v>
      </c>
      <c r="G23" s="122" t="s">
        <v>127</v>
      </c>
      <c r="H23" s="122" t="s">
        <v>455</v>
      </c>
      <c r="I23" s="122" t="s">
        <v>456</v>
      </c>
      <c r="J23" s="121">
        <v>2025</v>
      </c>
      <c r="K23" s="121">
        <v>0</v>
      </c>
      <c r="L23" s="122" t="s">
        <v>457</v>
      </c>
      <c r="M23" s="122" t="s">
        <v>457</v>
      </c>
      <c r="N23" s="121">
        <v>115</v>
      </c>
      <c r="O23" s="122" t="s">
        <v>460</v>
      </c>
      <c r="P23" s="122" t="s">
        <v>461</v>
      </c>
      <c r="Q23" s="121">
        <v>2024</v>
      </c>
      <c r="R23" s="121">
        <v>0</v>
      </c>
      <c r="S23" s="121">
        <v>0</v>
      </c>
    </row>
    <row r="24" spans="1:19" x14ac:dyDescent="0.3">
      <c r="A24" s="121">
        <v>249</v>
      </c>
      <c r="B24" s="122" t="s">
        <v>10</v>
      </c>
      <c r="C24" s="121">
        <v>11</v>
      </c>
      <c r="D24" s="122" t="s">
        <v>144</v>
      </c>
      <c r="E24" s="122" t="s">
        <v>453</v>
      </c>
      <c r="F24" s="122" t="s">
        <v>454</v>
      </c>
      <c r="G24" s="122" t="s">
        <v>127</v>
      </c>
      <c r="H24" s="122" t="s">
        <v>455</v>
      </c>
      <c r="I24" s="122" t="s">
        <v>456</v>
      </c>
      <c r="J24" s="121">
        <v>2025</v>
      </c>
      <c r="K24" s="121">
        <v>0</v>
      </c>
      <c r="L24" s="122" t="s">
        <v>457</v>
      </c>
      <c r="M24" s="122" t="s">
        <v>457</v>
      </c>
      <c r="N24" s="121">
        <v>116</v>
      </c>
      <c r="O24" s="122" t="s">
        <v>462</v>
      </c>
      <c r="P24" s="122" t="s">
        <v>463</v>
      </c>
      <c r="Q24" s="121">
        <v>2024</v>
      </c>
      <c r="R24" s="121">
        <v>0</v>
      </c>
      <c r="S24" s="121">
        <v>0</v>
      </c>
    </row>
    <row r="25" spans="1:19" x14ac:dyDescent="0.3">
      <c r="A25" s="121">
        <v>249</v>
      </c>
      <c r="B25" s="122" t="s">
        <v>10</v>
      </c>
      <c r="C25" s="121">
        <v>11</v>
      </c>
      <c r="D25" s="122" t="s">
        <v>144</v>
      </c>
      <c r="E25" s="122" t="s">
        <v>453</v>
      </c>
      <c r="F25" s="122" t="s">
        <v>454</v>
      </c>
      <c r="G25" s="122" t="s">
        <v>127</v>
      </c>
      <c r="H25" s="122" t="s">
        <v>455</v>
      </c>
      <c r="I25" s="122" t="s">
        <v>456</v>
      </c>
      <c r="J25" s="121">
        <v>2025</v>
      </c>
      <c r="K25" s="121">
        <v>22609.5</v>
      </c>
      <c r="L25" s="122" t="s">
        <v>457</v>
      </c>
      <c r="M25" s="122" t="s">
        <v>457</v>
      </c>
      <c r="N25" s="121">
        <v>117</v>
      </c>
      <c r="O25" s="122" t="s">
        <v>464</v>
      </c>
      <c r="P25" s="122" t="s">
        <v>465</v>
      </c>
      <c r="Q25" s="121">
        <v>2024</v>
      </c>
      <c r="R25" s="121">
        <v>27721.200000000001</v>
      </c>
      <c r="S25" s="121">
        <v>-5111.7000000000007</v>
      </c>
    </row>
    <row r="26" spans="1:19" x14ac:dyDescent="0.3">
      <c r="A26" s="121">
        <v>253</v>
      </c>
      <c r="B26" s="122" t="s">
        <v>11</v>
      </c>
      <c r="C26" s="121">
        <v>1</v>
      </c>
      <c r="D26" s="122" t="s">
        <v>126</v>
      </c>
      <c r="E26" s="122" t="s">
        <v>453</v>
      </c>
      <c r="F26" s="122" t="s">
        <v>454</v>
      </c>
      <c r="G26" s="122" t="s">
        <v>127</v>
      </c>
      <c r="H26" s="122" t="s">
        <v>455</v>
      </c>
      <c r="I26" s="122" t="s">
        <v>456</v>
      </c>
      <c r="J26" s="121">
        <v>2025</v>
      </c>
      <c r="K26" s="121">
        <v>4831458.7597966101</v>
      </c>
      <c r="L26" s="122" t="s">
        <v>457</v>
      </c>
      <c r="M26" s="122" t="s">
        <v>457</v>
      </c>
      <c r="N26" s="121">
        <v>114</v>
      </c>
      <c r="O26" s="122" t="s">
        <v>458</v>
      </c>
      <c r="P26" s="122" t="s">
        <v>459</v>
      </c>
      <c r="Q26" s="121">
        <v>2024</v>
      </c>
      <c r="R26" s="121">
        <v>4799635.2500808099</v>
      </c>
      <c r="S26" s="121">
        <v>31823.509715800174</v>
      </c>
    </row>
    <row r="27" spans="1:19" x14ac:dyDescent="0.3">
      <c r="A27" s="121">
        <v>253</v>
      </c>
      <c r="B27" s="122" t="s">
        <v>11</v>
      </c>
      <c r="C27" s="121">
        <v>1</v>
      </c>
      <c r="D27" s="122" t="s">
        <v>126</v>
      </c>
      <c r="E27" s="122" t="s">
        <v>453</v>
      </c>
      <c r="F27" s="122" t="s">
        <v>454</v>
      </c>
      <c r="G27" s="122" t="s">
        <v>127</v>
      </c>
      <c r="H27" s="122" t="s">
        <v>455</v>
      </c>
      <c r="I27" s="122" t="s">
        <v>456</v>
      </c>
      <c r="J27" s="121">
        <v>2025</v>
      </c>
      <c r="K27" s="121">
        <v>361319.65</v>
      </c>
      <c r="L27" s="122" t="s">
        <v>457</v>
      </c>
      <c r="M27" s="122" t="s">
        <v>457</v>
      </c>
      <c r="N27" s="121">
        <v>115</v>
      </c>
      <c r="O27" s="122" t="s">
        <v>460</v>
      </c>
      <c r="P27" s="122" t="s">
        <v>461</v>
      </c>
      <c r="Q27" s="121">
        <v>2024</v>
      </c>
      <c r="R27" s="121">
        <v>393274.9</v>
      </c>
      <c r="S27" s="121">
        <v>-31955.25</v>
      </c>
    </row>
    <row r="28" spans="1:19" x14ac:dyDescent="0.3">
      <c r="A28" s="121">
        <v>253</v>
      </c>
      <c r="B28" s="122" t="s">
        <v>11</v>
      </c>
      <c r="C28" s="121">
        <v>1</v>
      </c>
      <c r="D28" s="122" t="s">
        <v>126</v>
      </c>
      <c r="E28" s="122" t="s">
        <v>453</v>
      </c>
      <c r="F28" s="122" t="s">
        <v>454</v>
      </c>
      <c r="G28" s="122" t="s">
        <v>127</v>
      </c>
      <c r="H28" s="122" t="s">
        <v>455</v>
      </c>
      <c r="I28" s="122" t="s">
        <v>456</v>
      </c>
      <c r="J28" s="121">
        <v>2025</v>
      </c>
      <c r="K28" s="121">
        <v>396394.65</v>
      </c>
      <c r="L28" s="122" t="s">
        <v>457</v>
      </c>
      <c r="M28" s="122" t="s">
        <v>457</v>
      </c>
      <c r="N28" s="121">
        <v>116</v>
      </c>
      <c r="O28" s="122" t="s">
        <v>462</v>
      </c>
      <c r="P28" s="122" t="s">
        <v>463</v>
      </c>
      <c r="Q28" s="121">
        <v>2024</v>
      </c>
      <c r="R28" s="121">
        <v>386562.7</v>
      </c>
      <c r="S28" s="121">
        <v>9831.9500000000116</v>
      </c>
    </row>
    <row r="29" spans="1:19" x14ac:dyDescent="0.3">
      <c r="A29" s="121">
        <v>253</v>
      </c>
      <c r="B29" s="122" t="s">
        <v>11</v>
      </c>
      <c r="C29" s="121">
        <v>1</v>
      </c>
      <c r="D29" s="122" t="s">
        <v>126</v>
      </c>
      <c r="E29" s="122" t="s">
        <v>453</v>
      </c>
      <c r="F29" s="122" t="s">
        <v>454</v>
      </c>
      <c r="G29" s="122" t="s">
        <v>127</v>
      </c>
      <c r="H29" s="122" t="s">
        <v>455</v>
      </c>
      <c r="I29" s="122" t="s">
        <v>456</v>
      </c>
      <c r="J29" s="121">
        <v>2025</v>
      </c>
      <c r="K29" s="121">
        <v>5589173.0597966099</v>
      </c>
      <c r="L29" s="122" t="s">
        <v>457</v>
      </c>
      <c r="M29" s="122" t="s">
        <v>457</v>
      </c>
      <c r="N29" s="121">
        <v>117</v>
      </c>
      <c r="O29" s="122" t="s">
        <v>464</v>
      </c>
      <c r="P29" s="122" t="s">
        <v>465</v>
      </c>
      <c r="Q29" s="121">
        <v>2024</v>
      </c>
      <c r="R29" s="121">
        <v>5579472.8500808096</v>
      </c>
      <c r="S29" s="121">
        <v>9700.2097158003598</v>
      </c>
    </row>
    <row r="30" spans="1:19" x14ac:dyDescent="0.3">
      <c r="A30" s="121">
        <v>257</v>
      </c>
      <c r="B30" s="122" t="s">
        <v>147</v>
      </c>
      <c r="C30" s="121">
        <v>14</v>
      </c>
      <c r="D30" s="122" t="s">
        <v>146</v>
      </c>
      <c r="E30" s="122" t="s">
        <v>453</v>
      </c>
      <c r="F30" s="122" t="s">
        <v>454</v>
      </c>
      <c r="G30" s="122" t="s">
        <v>127</v>
      </c>
      <c r="H30" s="122" t="s">
        <v>455</v>
      </c>
      <c r="I30" s="122" t="s">
        <v>456</v>
      </c>
      <c r="J30" s="121">
        <v>2025</v>
      </c>
      <c r="K30" s="121">
        <v>0</v>
      </c>
      <c r="L30" s="122" t="s">
        <v>457</v>
      </c>
      <c r="M30" s="122" t="s">
        <v>457</v>
      </c>
      <c r="N30" s="121">
        <v>114</v>
      </c>
      <c r="O30" s="122" t="s">
        <v>458</v>
      </c>
      <c r="P30" s="122" t="s">
        <v>459</v>
      </c>
      <c r="Q30" s="121">
        <v>2024</v>
      </c>
      <c r="R30" s="121">
        <v>0</v>
      </c>
      <c r="S30" s="121">
        <v>0</v>
      </c>
    </row>
    <row r="31" spans="1:19" x14ac:dyDescent="0.3">
      <c r="A31" s="121">
        <v>257</v>
      </c>
      <c r="B31" s="122" t="s">
        <v>147</v>
      </c>
      <c r="C31" s="121">
        <v>14</v>
      </c>
      <c r="D31" s="122" t="s">
        <v>146</v>
      </c>
      <c r="E31" s="122" t="s">
        <v>453</v>
      </c>
      <c r="F31" s="122" t="s">
        <v>454</v>
      </c>
      <c r="G31" s="122" t="s">
        <v>127</v>
      </c>
      <c r="H31" s="122" t="s">
        <v>455</v>
      </c>
      <c r="I31" s="122" t="s">
        <v>456</v>
      </c>
      <c r="J31" s="121">
        <v>2025</v>
      </c>
      <c r="K31" s="121">
        <v>0</v>
      </c>
      <c r="L31" s="122" t="s">
        <v>457</v>
      </c>
      <c r="M31" s="122" t="s">
        <v>457</v>
      </c>
      <c r="N31" s="121">
        <v>115</v>
      </c>
      <c r="O31" s="122" t="s">
        <v>460</v>
      </c>
      <c r="P31" s="122" t="s">
        <v>461</v>
      </c>
      <c r="Q31" s="121">
        <v>2024</v>
      </c>
      <c r="R31" s="121">
        <v>0</v>
      </c>
      <c r="S31" s="121">
        <v>0</v>
      </c>
    </row>
    <row r="32" spans="1:19" x14ac:dyDescent="0.3">
      <c r="A32" s="121">
        <v>257</v>
      </c>
      <c r="B32" s="122" t="s">
        <v>147</v>
      </c>
      <c r="C32" s="121">
        <v>14</v>
      </c>
      <c r="D32" s="122" t="s">
        <v>146</v>
      </c>
      <c r="E32" s="122" t="s">
        <v>453</v>
      </c>
      <c r="F32" s="122" t="s">
        <v>454</v>
      </c>
      <c r="G32" s="122" t="s">
        <v>127</v>
      </c>
      <c r="H32" s="122" t="s">
        <v>455</v>
      </c>
      <c r="I32" s="122" t="s">
        <v>456</v>
      </c>
      <c r="J32" s="121">
        <v>2025</v>
      </c>
      <c r="K32" s="121">
        <v>0</v>
      </c>
      <c r="L32" s="122" t="s">
        <v>457</v>
      </c>
      <c r="M32" s="122" t="s">
        <v>457</v>
      </c>
      <c r="N32" s="121">
        <v>116</v>
      </c>
      <c r="O32" s="122" t="s">
        <v>462</v>
      </c>
      <c r="P32" s="122" t="s">
        <v>463</v>
      </c>
      <c r="Q32" s="121">
        <v>2024</v>
      </c>
      <c r="R32" s="121">
        <v>0</v>
      </c>
      <c r="S32" s="121">
        <v>0</v>
      </c>
    </row>
    <row r="33" spans="1:19" x14ac:dyDescent="0.3">
      <c r="A33" s="121">
        <v>257</v>
      </c>
      <c r="B33" s="122" t="s">
        <v>147</v>
      </c>
      <c r="C33" s="121">
        <v>14</v>
      </c>
      <c r="D33" s="122" t="s">
        <v>146</v>
      </c>
      <c r="E33" s="122" t="s">
        <v>453</v>
      </c>
      <c r="F33" s="122" t="s">
        <v>454</v>
      </c>
      <c r="G33" s="122" t="s">
        <v>127</v>
      </c>
      <c r="H33" s="122" t="s">
        <v>455</v>
      </c>
      <c r="I33" s="122" t="s">
        <v>456</v>
      </c>
      <c r="J33" s="121">
        <v>2025</v>
      </c>
      <c r="K33" s="121">
        <v>0</v>
      </c>
      <c r="L33" s="122" t="s">
        <v>457</v>
      </c>
      <c r="M33" s="122" t="s">
        <v>457</v>
      </c>
      <c r="N33" s="121">
        <v>117</v>
      </c>
      <c r="O33" s="122" t="s">
        <v>464</v>
      </c>
      <c r="P33" s="122" t="s">
        <v>465</v>
      </c>
      <c r="Q33" s="121">
        <v>2024</v>
      </c>
      <c r="R33" s="121">
        <v>0</v>
      </c>
      <c r="S33" s="121">
        <v>0</v>
      </c>
    </row>
    <row r="34" spans="1:19" x14ac:dyDescent="0.3">
      <c r="A34" s="121">
        <v>262</v>
      </c>
      <c r="B34" s="122" t="s">
        <v>12</v>
      </c>
      <c r="C34" s="121">
        <v>19</v>
      </c>
      <c r="D34" s="122" t="s">
        <v>150</v>
      </c>
      <c r="E34" s="122" t="s">
        <v>453</v>
      </c>
      <c r="F34" s="122" t="s">
        <v>454</v>
      </c>
      <c r="G34" s="122" t="s">
        <v>127</v>
      </c>
      <c r="H34" s="122" t="s">
        <v>455</v>
      </c>
      <c r="I34" s="122" t="s">
        <v>456</v>
      </c>
      <c r="J34" s="121">
        <v>2025</v>
      </c>
      <c r="K34" s="121">
        <v>0</v>
      </c>
      <c r="L34" s="122" t="s">
        <v>457</v>
      </c>
      <c r="M34" s="122" t="s">
        <v>457</v>
      </c>
      <c r="N34" s="121">
        <v>114</v>
      </c>
      <c r="O34" s="122" t="s">
        <v>458</v>
      </c>
      <c r="P34" s="122" t="s">
        <v>459</v>
      </c>
      <c r="Q34" s="121">
        <v>2024</v>
      </c>
      <c r="R34" s="121">
        <v>1036728</v>
      </c>
      <c r="S34" s="121">
        <v>-1036728</v>
      </c>
    </row>
    <row r="35" spans="1:19" x14ac:dyDescent="0.3">
      <c r="A35" s="121">
        <v>262</v>
      </c>
      <c r="B35" s="122" t="s">
        <v>12</v>
      </c>
      <c r="C35" s="121">
        <v>19</v>
      </c>
      <c r="D35" s="122" t="s">
        <v>150</v>
      </c>
      <c r="E35" s="122" t="s">
        <v>453</v>
      </c>
      <c r="F35" s="122" t="s">
        <v>454</v>
      </c>
      <c r="G35" s="122" t="s">
        <v>127</v>
      </c>
      <c r="H35" s="122" t="s">
        <v>455</v>
      </c>
      <c r="I35" s="122" t="s">
        <v>456</v>
      </c>
      <c r="J35" s="121">
        <v>2025</v>
      </c>
      <c r="K35" s="121">
        <v>0</v>
      </c>
      <c r="L35" s="122" t="s">
        <v>457</v>
      </c>
      <c r="M35" s="122" t="s">
        <v>457</v>
      </c>
      <c r="N35" s="121">
        <v>115</v>
      </c>
      <c r="O35" s="122" t="s">
        <v>460</v>
      </c>
      <c r="P35" s="122" t="s">
        <v>461</v>
      </c>
      <c r="Q35" s="121">
        <v>2024</v>
      </c>
      <c r="R35" s="121">
        <v>7150</v>
      </c>
      <c r="S35" s="121">
        <v>-7150</v>
      </c>
    </row>
    <row r="36" spans="1:19" x14ac:dyDescent="0.3">
      <c r="A36" s="121">
        <v>262</v>
      </c>
      <c r="B36" s="122" t="s">
        <v>12</v>
      </c>
      <c r="C36" s="121">
        <v>19</v>
      </c>
      <c r="D36" s="122" t="s">
        <v>150</v>
      </c>
      <c r="E36" s="122" t="s">
        <v>453</v>
      </c>
      <c r="F36" s="122" t="s">
        <v>454</v>
      </c>
      <c r="G36" s="122" t="s">
        <v>127</v>
      </c>
      <c r="H36" s="122" t="s">
        <v>455</v>
      </c>
      <c r="I36" s="122" t="s">
        <v>456</v>
      </c>
      <c r="J36" s="121">
        <v>2025</v>
      </c>
      <c r="K36" s="121">
        <v>0</v>
      </c>
      <c r="L36" s="122" t="s">
        <v>457</v>
      </c>
      <c r="M36" s="122" t="s">
        <v>457</v>
      </c>
      <c r="N36" s="121">
        <v>116</v>
      </c>
      <c r="O36" s="122" t="s">
        <v>462</v>
      </c>
      <c r="P36" s="122" t="s">
        <v>463</v>
      </c>
      <c r="Q36" s="121">
        <v>2024</v>
      </c>
      <c r="R36" s="121">
        <v>2750</v>
      </c>
      <c r="S36" s="121">
        <v>-2750</v>
      </c>
    </row>
    <row r="37" spans="1:19" x14ac:dyDescent="0.3">
      <c r="A37" s="121">
        <v>262</v>
      </c>
      <c r="B37" s="122" t="s">
        <v>12</v>
      </c>
      <c r="C37" s="121">
        <v>19</v>
      </c>
      <c r="D37" s="122" t="s">
        <v>150</v>
      </c>
      <c r="E37" s="122" t="s">
        <v>453</v>
      </c>
      <c r="F37" s="122" t="s">
        <v>454</v>
      </c>
      <c r="G37" s="122" t="s">
        <v>127</v>
      </c>
      <c r="H37" s="122" t="s">
        <v>455</v>
      </c>
      <c r="I37" s="122" t="s">
        <v>456</v>
      </c>
      <c r="J37" s="121">
        <v>2025</v>
      </c>
      <c r="K37" s="121">
        <v>0</v>
      </c>
      <c r="L37" s="122" t="s">
        <v>457</v>
      </c>
      <c r="M37" s="122" t="s">
        <v>457</v>
      </c>
      <c r="N37" s="121">
        <v>117</v>
      </c>
      <c r="O37" s="122" t="s">
        <v>464</v>
      </c>
      <c r="P37" s="122" t="s">
        <v>465</v>
      </c>
      <c r="Q37" s="121">
        <v>2024</v>
      </c>
      <c r="R37" s="121">
        <v>1046628</v>
      </c>
      <c r="S37" s="121">
        <v>-1046628</v>
      </c>
    </row>
    <row r="38" spans="1:19" x14ac:dyDescent="0.3">
      <c r="A38" s="121">
        <v>263</v>
      </c>
      <c r="B38" s="122" t="s">
        <v>13</v>
      </c>
      <c r="C38" s="121">
        <v>6</v>
      </c>
      <c r="D38" s="122" t="s">
        <v>142</v>
      </c>
      <c r="E38" s="122" t="s">
        <v>453</v>
      </c>
      <c r="F38" s="122" t="s">
        <v>454</v>
      </c>
      <c r="G38" s="122" t="s">
        <v>127</v>
      </c>
      <c r="H38" s="122" t="s">
        <v>455</v>
      </c>
      <c r="I38" s="122" t="s">
        <v>456</v>
      </c>
      <c r="J38" s="121">
        <v>2025</v>
      </c>
      <c r="K38" s="121">
        <v>98021241.132306993</v>
      </c>
      <c r="L38" s="122" t="s">
        <v>457</v>
      </c>
      <c r="M38" s="122" t="s">
        <v>457</v>
      </c>
      <c r="N38" s="121">
        <v>114</v>
      </c>
      <c r="O38" s="122" t="s">
        <v>458</v>
      </c>
      <c r="P38" s="122" t="s">
        <v>459</v>
      </c>
      <c r="Q38" s="121">
        <v>2024</v>
      </c>
      <c r="R38" s="121">
        <v>83333325.768404603</v>
      </c>
      <c r="S38" s="121">
        <v>14687915.36390239</v>
      </c>
    </row>
    <row r="39" spans="1:19" x14ac:dyDescent="0.3">
      <c r="A39" s="121">
        <v>263</v>
      </c>
      <c r="B39" s="122" t="s">
        <v>13</v>
      </c>
      <c r="C39" s="121">
        <v>6</v>
      </c>
      <c r="D39" s="122" t="s">
        <v>142</v>
      </c>
      <c r="E39" s="122" t="s">
        <v>453</v>
      </c>
      <c r="F39" s="122" t="s">
        <v>454</v>
      </c>
      <c r="G39" s="122" t="s">
        <v>127</v>
      </c>
      <c r="H39" s="122" t="s">
        <v>455</v>
      </c>
      <c r="I39" s="122" t="s">
        <v>456</v>
      </c>
      <c r="J39" s="121">
        <v>2025</v>
      </c>
      <c r="K39" s="121">
        <v>36938002.369999997</v>
      </c>
      <c r="L39" s="122" t="s">
        <v>457</v>
      </c>
      <c r="M39" s="122" t="s">
        <v>457</v>
      </c>
      <c r="N39" s="121">
        <v>115</v>
      </c>
      <c r="O39" s="122" t="s">
        <v>460</v>
      </c>
      <c r="P39" s="122" t="s">
        <v>461</v>
      </c>
      <c r="Q39" s="121">
        <v>2024</v>
      </c>
      <c r="R39" s="121">
        <v>32923124.800000001</v>
      </c>
      <c r="S39" s="121">
        <v>4014877.5699999966</v>
      </c>
    </row>
    <row r="40" spans="1:19" x14ac:dyDescent="0.3">
      <c r="A40" s="121">
        <v>263</v>
      </c>
      <c r="B40" s="122" t="s">
        <v>13</v>
      </c>
      <c r="C40" s="121">
        <v>6</v>
      </c>
      <c r="D40" s="122" t="s">
        <v>142</v>
      </c>
      <c r="E40" s="122" t="s">
        <v>453</v>
      </c>
      <c r="F40" s="122" t="s">
        <v>454</v>
      </c>
      <c r="G40" s="122" t="s">
        <v>127</v>
      </c>
      <c r="H40" s="122" t="s">
        <v>455</v>
      </c>
      <c r="I40" s="122" t="s">
        <v>456</v>
      </c>
      <c r="J40" s="121">
        <v>2025</v>
      </c>
      <c r="K40" s="121">
        <v>21643572.75</v>
      </c>
      <c r="L40" s="122" t="s">
        <v>457</v>
      </c>
      <c r="M40" s="122" t="s">
        <v>457</v>
      </c>
      <c r="N40" s="121">
        <v>116</v>
      </c>
      <c r="O40" s="122" t="s">
        <v>462</v>
      </c>
      <c r="P40" s="122" t="s">
        <v>463</v>
      </c>
      <c r="Q40" s="121">
        <v>2024</v>
      </c>
      <c r="R40" s="121">
        <v>24019108.399999999</v>
      </c>
      <c r="S40" s="121">
        <v>-2375535.6499999985</v>
      </c>
    </row>
    <row r="41" spans="1:19" x14ac:dyDescent="0.3">
      <c r="A41" s="121">
        <v>263</v>
      </c>
      <c r="B41" s="122" t="s">
        <v>13</v>
      </c>
      <c r="C41" s="121">
        <v>6</v>
      </c>
      <c r="D41" s="122" t="s">
        <v>142</v>
      </c>
      <c r="E41" s="122" t="s">
        <v>453</v>
      </c>
      <c r="F41" s="122" t="s">
        <v>454</v>
      </c>
      <c r="G41" s="122" t="s">
        <v>127</v>
      </c>
      <c r="H41" s="122" t="s">
        <v>455</v>
      </c>
      <c r="I41" s="122" t="s">
        <v>456</v>
      </c>
      <c r="J41" s="121">
        <v>2025</v>
      </c>
      <c r="K41" s="121">
        <v>156602816.252307</v>
      </c>
      <c r="L41" s="122" t="s">
        <v>457</v>
      </c>
      <c r="M41" s="122" t="s">
        <v>457</v>
      </c>
      <c r="N41" s="121">
        <v>117</v>
      </c>
      <c r="O41" s="122" t="s">
        <v>464</v>
      </c>
      <c r="P41" s="122" t="s">
        <v>465</v>
      </c>
      <c r="Q41" s="121">
        <v>2024</v>
      </c>
      <c r="R41" s="121">
        <v>140275558.96840501</v>
      </c>
      <c r="S41" s="121">
        <v>16327257.283901989</v>
      </c>
    </row>
    <row r="42" spans="1:19" x14ac:dyDescent="0.3">
      <c r="A42" s="121">
        <v>264</v>
      </c>
      <c r="B42" s="122" t="s">
        <v>14</v>
      </c>
      <c r="C42" s="121">
        <v>5</v>
      </c>
      <c r="D42" s="122" t="s">
        <v>141</v>
      </c>
      <c r="E42" s="122" t="s">
        <v>453</v>
      </c>
      <c r="F42" s="122" t="s">
        <v>454</v>
      </c>
      <c r="G42" s="122" t="s">
        <v>127</v>
      </c>
      <c r="H42" s="122" t="s">
        <v>455</v>
      </c>
      <c r="I42" s="122" t="s">
        <v>456</v>
      </c>
      <c r="J42" s="121">
        <v>2025</v>
      </c>
      <c r="K42" s="121">
        <v>27281679.9992266</v>
      </c>
      <c r="L42" s="122" t="s">
        <v>457</v>
      </c>
      <c r="M42" s="122" t="s">
        <v>457</v>
      </c>
      <c r="N42" s="121">
        <v>114</v>
      </c>
      <c r="O42" s="122" t="s">
        <v>458</v>
      </c>
      <c r="P42" s="122" t="s">
        <v>459</v>
      </c>
      <c r="Q42" s="121">
        <v>2024</v>
      </c>
      <c r="R42" s="121">
        <v>19328436.496591002</v>
      </c>
      <c r="S42" s="121">
        <v>7953243.5026355982</v>
      </c>
    </row>
    <row r="43" spans="1:19" x14ac:dyDescent="0.3">
      <c r="A43" s="121">
        <v>264</v>
      </c>
      <c r="B43" s="122" t="s">
        <v>14</v>
      </c>
      <c r="C43" s="121">
        <v>5</v>
      </c>
      <c r="D43" s="122" t="s">
        <v>141</v>
      </c>
      <c r="E43" s="122" t="s">
        <v>453</v>
      </c>
      <c r="F43" s="122" t="s">
        <v>454</v>
      </c>
      <c r="G43" s="122" t="s">
        <v>127</v>
      </c>
      <c r="H43" s="122" t="s">
        <v>455</v>
      </c>
      <c r="I43" s="122" t="s">
        <v>456</v>
      </c>
      <c r="J43" s="121">
        <v>2025</v>
      </c>
      <c r="K43" s="121">
        <v>6041111.0549999997</v>
      </c>
      <c r="L43" s="122" t="s">
        <v>457</v>
      </c>
      <c r="M43" s="122" t="s">
        <v>457</v>
      </c>
      <c r="N43" s="121">
        <v>115</v>
      </c>
      <c r="O43" s="122" t="s">
        <v>460</v>
      </c>
      <c r="P43" s="122" t="s">
        <v>461</v>
      </c>
      <c r="Q43" s="121">
        <v>2024</v>
      </c>
      <c r="R43" s="121">
        <v>3957137</v>
      </c>
      <c r="S43" s="121">
        <v>2083974.0549999997</v>
      </c>
    </row>
    <row r="44" spans="1:19" x14ac:dyDescent="0.3">
      <c r="A44" s="121">
        <v>264</v>
      </c>
      <c r="B44" s="122" t="s">
        <v>14</v>
      </c>
      <c r="C44" s="121">
        <v>5</v>
      </c>
      <c r="D44" s="122" t="s">
        <v>141</v>
      </c>
      <c r="E44" s="122" t="s">
        <v>453</v>
      </c>
      <c r="F44" s="122" t="s">
        <v>454</v>
      </c>
      <c r="G44" s="122" t="s">
        <v>127</v>
      </c>
      <c r="H44" s="122" t="s">
        <v>455</v>
      </c>
      <c r="I44" s="122" t="s">
        <v>456</v>
      </c>
      <c r="J44" s="121">
        <v>2025</v>
      </c>
      <c r="K44" s="121">
        <v>7301171.7309999997</v>
      </c>
      <c r="L44" s="122" t="s">
        <v>457</v>
      </c>
      <c r="M44" s="122" t="s">
        <v>457</v>
      </c>
      <c r="N44" s="121">
        <v>116</v>
      </c>
      <c r="O44" s="122" t="s">
        <v>462</v>
      </c>
      <c r="P44" s="122" t="s">
        <v>463</v>
      </c>
      <c r="Q44" s="121">
        <v>2024</v>
      </c>
      <c r="R44" s="121">
        <v>6963032.0999999996</v>
      </c>
      <c r="S44" s="121">
        <v>338139.63100000005</v>
      </c>
    </row>
    <row r="45" spans="1:19" x14ac:dyDescent="0.3">
      <c r="A45" s="121">
        <v>264</v>
      </c>
      <c r="B45" s="122" t="s">
        <v>14</v>
      </c>
      <c r="C45" s="121">
        <v>5</v>
      </c>
      <c r="D45" s="122" t="s">
        <v>141</v>
      </c>
      <c r="E45" s="122" t="s">
        <v>453</v>
      </c>
      <c r="F45" s="122" t="s">
        <v>454</v>
      </c>
      <c r="G45" s="122" t="s">
        <v>127</v>
      </c>
      <c r="H45" s="122" t="s">
        <v>455</v>
      </c>
      <c r="I45" s="122" t="s">
        <v>456</v>
      </c>
      <c r="J45" s="121">
        <v>2025</v>
      </c>
      <c r="K45" s="121">
        <v>40623962.785226598</v>
      </c>
      <c r="L45" s="122" t="s">
        <v>457</v>
      </c>
      <c r="M45" s="122" t="s">
        <v>457</v>
      </c>
      <c r="N45" s="121">
        <v>117</v>
      </c>
      <c r="O45" s="122" t="s">
        <v>464</v>
      </c>
      <c r="P45" s="122" t="s">
        <v>465</v>
      </c>
      <c r="Q45" s="121">
        <v>2024</v>
      </c>
      <c r="R45" s="121">
        <v>30248605.596591</v>
      </c>
      <c r="S45" s="121">
        <v>10375357.188635599</v>
      </c>
    </row>
    <row r="46" spans="1:19" x14ac:dyDescent="0.3">
      <c r="A46" s="121">
        <v>275</v>
      </c>
      <c r="B46" s="122" t="s">
        <v>15</v>
      </c>
      <c r="C46" s="121">
        <v>1</v>
      </c>
      <c r="D46" s="122" t="s">
        <v>126</v>
      </c>
      <c r="E46" s="122" t="s">
        <v>453</v>
      </c>
      <c r="F46" s="122" t="s">
        <v>454</v>
      </c>
      <c r="G46" s="122" t="s">
        <v>127</v>
      </c>
      <c r="H46" s="122" t="s">
        <v>455</v>
      </c>
      <c r="I46" s="122" t="s">
        <v>456</v>
      </c>
      <c r="J46" s="121">
        <v>2025</v>
      </c>
      <c r="K46" s="121">
        <v>63819.000000294</v>
      </c>
      <c r="L46" s="122" t="s">
        <v>457</v>
      </c>
      <c r="M46" s="122" t="s">
        <v>457</v>
      </c>
      <c r="N46" s="121">
        <v>114</v>
      </c>
      <c r="O46" s="122" t="s">
        <v>458</v>
      </c>
      <c r="P46" s="122" t="s">
        <v>459</v>
      </c>
      <c r="Q46" s="121">
        <v>2024</v>
      </c>
      <c r="R46" s="121">
        <v>114569.0000253</v>
      </c>
      <c r="S46" s="121">
        <v>-50750.000025006004</v>
      </c>
    </row>
    <row r="47" spans="1:19" x14ac:dyDescent="0.3">
      <c r="A47" s="121">
        <v>275</v>
      </c>
      <c r="B47" s="122" t="s">
        <v>15</v>
      </c>
      <c r="C47" s="121">
        <v>1</v>
      </c>
      <c r="D47" s="122" t="s">
        <v>126</v>
      </c>
      <c r="E47" s="122" t="s">
        <v>453</v>
      </c>
      <c r="F47" s="122" t="s">
        <v>454</v>
      </c>
      <c r="G47" s="122" t="s">
        <v>127</v>
      </c>
      <c r="H47" s="122" t="s">
        <v>455</v>
      </c>
      <c r="I47" s="122" t="s">
        <v>456</v>
      </c>
      <c r="J47" s="121">
        <v>2025</v>
      </c>
      <c r="K47" s="121">
        <v>2177.1</v>
      </c>
      <c r="L47" s="122" t="s">
        <v>457</v>
      </c>
      <c r="M47" s="122" t="s">
        <v>457</v>
      </c>
      <c r="N47" s="121">
        <v>115</v>
      </c>
      <c r="O47" s="122" t="s">
        <v>460</v>
      </c>
      <c r="P47" s="122" t="s">
        <v>461</v>
      </c>
      <c r="Q47" s="121">
        <v>2024</v>
      </c>
      <c r="R47" s="121">
        <v>16873.327058940002</v>
      </c>
      <c r="S47" s="121">
        <v>-14696.227058940001</v>
      </c>
    </row>
    <row r="48" spans="1:19" x14ac:dyDescent="0.3">
      <c r="A48" s="121">
        <v>275</v>
      </c>
      <c r="B48" s="122" t="s">
        <v>15</v>
      </c>
      <c r="C48" s="121">
        <v>1</v>
      </c>
      <c r="D48" s="122" t="s">
        <v>126</v>
      </c>
      <c r="E48" s="122" t="s">
        <v>453</v>
      </c>
      <c r="F48" s="122" t="s">
        <v>454</v>
      </c>
      <c r="G48" s="122" t="s">
        <v>127</v>
      </c>
      <c r="H48" s="122" t="s">
        <v>455</v>
      </c>
      <c r="I48" s="122" t="s">
        <v>456</v>
      </c>
      <c r="J48" s="121">
        <v>2025</v>
      </c>
      <c r="K48" s="121">
        <v>15787.2</v>
      </c>
      <c r="L48" s="122" t="s">
        <v>457</v>
      </c>
      <c r="M48" s="122" t="s">
        <v>457</v>
      </c>
      <c r="N48" s="121">
        <v>116</v>
      </c>
      <c r="O48" s="122" t="s">
        <v>462</v>
      </c>
      <c r="P48" s="122" t="s">
        <v>463</v>
      </c>
      <c r="Q48" s="121">
        <v>2024</v>
      </c>
      <c r="R48" s="121">
        <v>26588.272941359999</v>
      </c>
      <c r="S48" s="121">
        <v>-10801.072941359998</v>
      </c>
    </row>
    <row r="49" spans="1:19" x14ac:dyDescent="0.3">
      <c r="A49" s="121">
        <v>275</v>
      </c>
      <c r="B49" s="122" t="s">
        <v>15</v>
      </c>
      <c r="C49" s="121">
        <v>1</v>
      </c>
      <c r="D49" s="122" t="s">
        <v>126</v>
      </c>
      <c r="E49" s="122" t="s">
        <v>453</v>
      </c>
      <c r="F49" s="122" t="s">
        <v>454</v>
      </c>
      <c r="G49" s="122" t="s">
        <v>127</v>
      </c>
      <c r="H49" s="122" t="s">
        <v>455</v>
      </c>
      <c r="I49" s="122" t="s">
        <v>456</v>
      </c>
      <c r="J49" s="121">
        <v>2025</v>
      </c>
      <c r="K49" s="121">
        <v>81783.300000293995</v>
      </c>
      <c r="L49" s="122" t="s">
        <v>457</v>
      </c>
      <c r="M49" s="122" t="s">
        <v>457</v>
      </c>
      <c r="N49" s="121">
        <v>117</v>
      </c>
      <c r="O49" s="122" t="s">
        <v>464</v>
      </c>
      <c r="P49" s="122" t="s">
        <v>465</v>
      </c>
      <c r="Q49" s="121">
        <v>2024</v>
      </c>
      <c r="R49" s="121">
        <v>158030.6000256</v>
      </c>
      <c r="S49" s="121">
        <v>-76247.300025306002</v>
      </c>
    </row>
    <row r="50" spans="1:19" x14ac:dyDescent="0.3">
      <c r="A50" s="121">
        <v>276</v>
      </c>
      <c r="B50" s="122" t="s">
        <v>16</v>
      </c>
      <c r="C50" s="121">
        <v>18</v>
      </c>
      <c r="D50" s="122" t="s">
        <v>140</v>
      </c>
      <c r="E50" s="122" t="s">
        <v>453</v>
      </c>
      <c r="F50" s="122" t="s">
        <v>454</v>
      </c>
      <c r="G50" s="122" t="s">
        <v>127</v>
      </c>
      <c r="H50" s="122" t="s">
        <v>455</v>
      </c>
      <c r="I50" s="122" t="s">
        <v>456</v>
      </c>
      <c r="J50" s="121">
        <v>2025</v>
      </c>
      <c r="K50" s="121">
        <v>958800</v>
      </c>
      <c r="L50" s="122" t="s">
        <v>457</v>
      </c>
      <c r="M50" s="122" t="s">
        <v>457</v>
      </c>
      <c r="N50" s="121">
        <v>114</v>
      </c>
      <c r="O50" s="122" t="s">
        <v>458</v>
      </c>
      <c r="P50" s="122" t="s">
        <v>459</v>
      </c>
      <c r="Q50" s="121">
        <v>2024</v>
      </c>
      <c r="R50" s="121">
        <v>571200</v>
      </c>
      <c r="S50" s="121">
        <v>387600</v>
      </c>
    </row>
    <row r="51" spans="1:19" x14ac:dyDescent="0.3">
      <c r="A51" s="121">
        <v>276</v>
      </c>
      <c r="B51" s="122" t="s">
        <v>16</v>
      </c>
      <c r="C51" s="121">
        <v>18</v>
      </c>
      <c r="D51" s="122" t="s">
        <v>140</v>
      </c>
      <c r="E51" s="122" t="s">
        <v>453</v>
      </c>
      <c r="F51" s="122" t="s">
        <v>454</v>
      </c>
      <c r="G51" s="122" t="s">
        <v>127</v>
      </c>
      <c r="H51" s="122" t="s">
        <v>455</v>
      </c>
      <c r="I51" s="122" t="s">
        <v>456</v>
      </c>
      <c r="J51" s="121">
        <v>2025</v>
      </c>
      <c r="K51" s="121">
        <v>0</v>
      </c>
      <c r="L51" s="122" t="s">
        <v>457</v>
      </c>
      <c r="M51" s="122" t="s">
        <v>457</v>
      </c>
      <c r="N51" s="121">
        <v>115</v>
      </c>
      <c r="O51" s="122" t="s">
        <v>460</v>
      </c>
      <c r="P51" s="122" t="s">
        <v>461</v>
      </c>
      <c r="Q51" s="121">
        <v>2024</v>
      </c>
      <c r="R51" s="121">
        <v>0</v>
      </c>
      <c r="S51" s="121">
        <v>0</v>
      </c>
    </row>
    <row r="52" spans="1:19" x14ac:dyDescent="0.3">
      <c r="A52" s="121">
        <v>276</v>
      </c>
      <c r="B52" s="122" t="s">
        <v>16</v>
      </c>
      <c r="C52" s="121">
        <v>18</v>
      </c>
      <c r="D52" s="122" t="s">
        <v>140</v>
      </c>
      <c r="E52" s="122" t="s">
        <v>453</v>
      </c>
      <c r="F52" s="122" t="s">
        <v>454</v>
      </c>
      <c r="G52" s="122" t="s">
        <v>127</v>
      </c>
      <c r="H52" s="122" t="s">
        <v>455</v>
      </c>
      <c r="I52" s="122" t="s">
        <v>456</v>
      </c>
      <c r="J52" s="121">
        <v>2025</v>
      </c>
      <c r="K52" s="121">
        <v>0</v>
      </c>
      <c r="L52" s="122" t="s">
        <v>457</v>
      </c>
      <c r="M52" s="122" t="s">
        <v>457</v>
      </c>
      <c r="N52" s="121">
        <v>116</v>
      </c>
      <c r="O52" s="122" t="s">
        <v>462</v>
      </c>
      <c r="P52" s="122" t="s">
        <v>463</v>
      </c>
      <c r="Q52" s="121">
        <v>2024</v>
      </c>
      <c r="R52" s="121">
        <v>0</v>
      </c>
      <c r="S52" s="121">
        <v>0</v>
      </c>
    </row>
    <row r="53" spans="1:19" x14ac:dyDescent="0.3">
      <c r="A53" s="121">
        <v>276</v>
      </c>
      <c r="B53" s="122" t="s">
        <v>16</v>
      </c>
      <c r="C53" s="121">
        <v>18</v>
      </c>
      <c r="D53" s="122" t="s">
        <v>140</v>
      </c>
      <c r="E53" s="122" t="s">
        <v>453</v>
      </c>
      <c r="F53" s="122" t="s">
        <v>454</v>
      </c>
      <c r="G53" s="122" t="s">
        <v>127</v>
      </c>
      <c r="H53" s="122" t="s">
        <v>455</v>
      </c>
      <c r="I53" s="122" t="s">
        <v>456</v>
      </c>
      <c r="J53" s="121">
        <v>2025</v>
      </c>
      <c r="K53" s="121">
        <v>958800</v>
      </c>
      <c r="L53" s="122" t="s">
        <v>457</v>
      </c>
      <c r="M53" s="122" t="s">
        <v>457</v>
      </c>
      <c r="N53" s="121">
        <v>117</v>
      </c>
      <c r="O53" s="122" t="s">
        <v>464</v>
      </c>
      <c r="P53" s="122" t="s">
        <v>465</v>
      </c>
      <c r="Q53" s="121">
        <v>2024</v>
      </c>
      <c r="R53" s="121">
        <v>571200</v>
      </c>
      <c r="S53" s="121">
        <v>387600</v>
      </c>
    </row>
    <row r="54" spans="1:19" x14ac:dyDescent="0.3">
      <c r="A54" s="121">
        <v>278</v>
      </c>
      <c r="B54" s="122" t="s">
        <v>17</v>
      </c>
      <c r="C54" s="121">
        <v>1</v>
      </c>
      <c r="D54" s="122" t="s">
        <v>126</v>
      </c>
      <c r="E54" s="122" t="s">
        <v>453</v>
      </c>
      <c r="F54" s="122" t="s">
        <v>454</v>
      </c>
      <c r="G54" s="122" t="s">
        <v>127</v>
      </c>
      <c r="H54" s="122" t="s">
        <v>455</v>
      </c>
      <c r="I54" s="122" t="s">
        <v>456</v>
      </c>
      <c r="J54" s="121">
        <v>2025</v>
      </c>
      <c r="K54" s="121">
        <v>81999.999996099999</v>
      </c>
      <c r="L54" s="122" t="s">
        <v>457</v>
      </c>
      <c r="M54" s="122" t="s">
        <v>457</v>
      </c>
      <c r="N54" s="121">
        <v>114</v>
      </c>
      <c r="O54" s="122" t="s">
        <v>458</v>
      </c>
      <c r="P54" s="122" t="s">
        <v>459</v>
      </c>
      <c r="Q54" s="121">
        <v>2024</v>
      </c>
      <c r="R54" s="121">
        <v>37700</v>
      </c>
      <c r="S54" s="121">
        <v>44299.999996099999</v>
      </c>
    </row>
    <row r="55" spans="1:19" x14ac:dyDescent="0.3">
      <c r="A55" s="121">
        <v>278</v>
      </c>
      <c r="B55" s="122" t="s">
        <v>17</v>
      </c>
      <c r="C55" s="121">
        <v>1</v>
      </c>
      <c r="D55" s="122" t="s">
        <v>126</v>
      </c>
      <c r="E55" s="122" t="s">
        <v>453</v>
      </c>
      <c r="F55" s="122" t="s">
        <v>454</v>
      </c>
      <c r="G55" s="122" t="s">
        <v>127</v>
      </c>
      <c r="H55" s="122" t="s">
        <v>455</v>
      </c>
      <c r="I55" s="122" t="s">
        <v>456</v>
      </c>
      <c r="J55" s="121">
        <v>2025</v>
      </c>
      <c r="K55" s="121">
        <v>11208</v>
      </c>
      <c r="L55" s="122" t="s">
        <v>457</v>
      </c>
      <c r="M55" s="122" t="s">
        <v>457</v>
      </c>
      <c r="N55" s="121">
        <v>115</v>
      </c>
      <c r="O55" s="122" t="s">
        <v>460</v>
      </c>
      <c r="P55" s="122" t="s">
        <v>461</v>
      </c>
      <c r="Q55" s="121">
        <v>2024</v>
      </c>
      <c r="R55" s="121">
        <v>12900</v>
      </c>
      <c r="S55" s="121">
        <v>-1692</v>
      </c>
    </row>
    <row r="56" spans="1:19" x14ac:dyDescent="0.3">
      <c r="A56" s="121">
        <v>278</v>
      </c>
      <c r="B56" s="122" t="s">
        <v>17</v>
      </c>
      <c r="C56" s="121">
        <v>1</v>
      </c>
      <c r="D56" s="122" t="s">
        <v>126</v>
      </c>
      <c r="E56" s="122" t="s">
        <v>453</v>
      </c>
      <c r="F56" s="122" t="s">
        <v>454</v>
      </c>
      <c r="G56" s="122" t="s">
        <v>127</v>
      </c>
      <c r="H56" s="122" t="s">
        <v>455</v>
      </c>
      <c r="I56" s="122" t="s">
        <v>456</v>
      </c>
      <c r="J56" s="121">
        <v>2025</v>
      </c>
      <c r="K56" s="121">
        <v>12390</v>
      </c>
      <c r="L56" s="122" t="s">
        <v>457</v>
      </c>
      <c r="M56" s="122" t="s">
        <v>457</v>
      </c>
      <c r="N56" s="121">
        <v>116</v>
      </c>
      <c r="O56" s="122" t="s">
        <v>462</v>
      </c>
      <c r="P56" s="122" t="s">
        <v>463</v>
      </c>
      <c r="Q56" s="121">
        <v>2024</v>
      </c>
      <c r="R56" s="121">
        <v>9900</v>
      </c>
      <c r="S56" s="121">
        <v>2490</v>
      </c>
    </row>
    <row r="57" spans="1:19" x14ac:dyDescent="0.3">
      <c r="A57" s="121">
        <v>278</v>
      </c>
      <c r="B57" s="122" t="s">
        <v>17</v>
      </c>
      <c r="C57" s="121">
        <v>1</v>
      </c>
      <c r="D57" s="122" t="s">
        <v>126</v>
      </c>
      <c r="E57" s="122" t="s">
        <v>453</v>
      </c>
      <c r="F57" s="122" t="s">
        <v>454</v>
      </c>
      <c r="G57" s="122" t="s">
        <v>127</v>
      </c>
      <c r="H57" s="122" t="s">
        <v>455</v>
      </c>
      <c r="I57" s="122" t="s">
        <v>456</v>
      </c>
      <c r="J57" s="121">
        <v>2025</v>
      </c>
      <c r="K57" s="121">
        <v>105597.9999961</v>
      </c>
      <c r="L57" s="122" t="s">
        <v>457</v>
      </c>
      <c r="M57" s="122" t="s">
        <v>457</v>
      </c>
      <c r="N57" s="121">
        <v>117</v>
      </c>
      <c r="O57" s="122" t="s">
        <v>464</v>
      </c>
      <c r="P57" s="122" t="s">
        <v>465</v>
      </c>
      <c r="Q57" s="121">
        <v>2024</v>
      </c>
      <c r="R57" s="121">
        <v>60500</v>
      </c>
      <c r="S57" s="121">
        <v>45097.999996099999</v>
      </c>
    </row>
    <row r="58" spans="1:19" x14ac:dyDescent="0.3">
      <c r="A58" s="121">
        <v>280</v>
      </c>
      <c r="B58" s="122" t="s">
        <v>129</v>
      </c>
      <c r="C58" s="121">
        <v>1</v>
      </c>
      <c r="D58" s="122" t="s">
        <v>126</v>
      </c>
      <c r="E58" s="122" t="s">
        <v>453</v>
      </c>
      <c r="F58" s="122" t="s">
        <v>454</v>
      </c>
      <c r="G58" s="122" t="s">
        <v>127</v>
      </c>
      <c r="H58" s="122" t="s">
        <v>455</v>
      </c>
      <c r="I58" s="122" t="s">
        <v>456</v>
      </c>
      <c r="J58" s="121">
        <v>2025</v>
      </c>
      <c r="K58" s="121">
        <v>0</v>
      </c>
      <c r="L58" s="122" t="s">
        <v>457</v>
      </c>
      <c r="M58" s="122" t="s">
        <v>457</v>
      </c>
      <c r="N58" s="121">
        <v>114</v>
      </c>
      <c r="O58" s="122" t="s">
        <v>458</v>
      </c>
      <c r="P58" s="122" t="s">
        <v>459</v>
      </c>
      <c r="Q58" s="121">
        <v>2024</v>
      </c>
      <c r="R58" s="121">
        <v>0</v>
      </c>
      <c r="S58" s="121">
        <v>0</v>
      </c>
    </row>
    <row r="59" spans="1:19" x14ac:dyDescent="0.3">
      <c r="A59" s="121">
        <v>280</v>
      </c>
      <c r="B59" s="122" t="s">
        <v>129</v>
      </c>
      <c r="C59" s="121">
        <v>1</v>
      </c>
      <c r="D59" s="122" t="s">
        <v>126</v>
      </c>
      <c r="E59" s="122" t="s">
        <v>453</v>
      </c>
      <c r="F59" s="122" t="s">
        <v>454</v>
      </c>
      <c r="G59" s="122" t="s">
        <v>127</v>
      </c>
      <c r="H59" s="122" t="s">
        <v>455</v>
      </c>
      <c r="I59" s="122" t="s">
        <v>456</v>
      </c>
      <c r="J59" s="121">
        <v>2025</v>
      </c>
      <c r="K59" s="121">
        <v>0</v>
      </c>
      <c r="L59" s="122" t="s">
        <v>457</v>
      </c>
      <c r="M59" s="122" t="s">
        <v>457</v>
      </c>
      <c r="N59" s="121">
        <v>115</v>
      </c>
      <c r="O59" s="122" t="s">
        <v>460</v>
      </c>
      <c r="P59" s="122" t="s">
        <v>461</v>
      </c>
      <c r="Q59" s="121">
        <v>2024</v>
      </c>
      <c r="R59" s="121">
        <v>0</v>
      </c>
      <c r="S59" s="121">
        <v>0</v>
      </c>
    </row>
    <row r="60" spans="1:19" x14ac:dyDescent="0.3">
      <c r="A60" s="121">
        <v>280</v>
      </c>
      <c r="B60" s="122" t="s">
        <v>129</v>
      </c>
      <c r="C60" s="121">
        <v>1</v>
      </c>
      <c r="D60" s="122" t="s">
        <v>126</v>
      </c>
      <c r="E60" s="122" t="s">
        <v>453</v>
      </c>
      <c r="F60" s="122" t="s">
        <v>454</v>
      </c>
      <c r="G60" s="122" t="s">
        <v>127</v>
      </c>
      <c r="H60" s="122" t="s">
        <v>455</v>
      </c>
      <c r="I60" s="122" t="s">
        <v>456</v>
      </c>
      <c r="J60" s="121">
        <v>2025</v>
      </c>
      <c r="K60" s="121">
        <v>0</v>
      </c>
      <c r="L60" s="122" t="s">
        <v>457</v>
      </c>
      <c r="M60" s="122" t="s">
        <v>457</v>
      </c>
      <c r="N60" s="121">
        <v>116</v>
      </c>
      <c r="O60" s="122" t="s">
        <v>462</v>
      </c>
      <c r="P60" s="122" t="s">
        <v>463</v>
      </c>
      <c r="Q60" s="121">
        <v>2024</v>
      </c>
      <c r="R60" s="121">
        <v>0</v>
      </c>
      <c r="S60" s="121">
        <v>0</v>
      </c>
    </row>
    <row r="61" spans="1:19" x14ac:dyDescent="0.3">
      <c r="A61" s="121">
        <v>280</v>
      </c>
      <c r="B61" s="122" t="s">
        <v>129</v>
      </c>
      <c r="C61" s="121">
        <v>1</v>
      </c>
      <c r="D61" s="122" t="s">
        <v>126</v>
      </c>
      <c r="E61" s="122" t="s">
        <v>453</v>
      </c>
      <c r="F61" s="122" t="s">
        <v>454</v>
      </c>
      <c r="G61" s="122" t="s">
        <v>127</v>
      </c>
      <c r="H61" s="122" t="s">
        <v>455</v>
      </c>
      <c r="I61" s="122" t="s">
        <v>456</v>
      </c>
      <c r="J61" s="121">
        <v>2025</v>
      </c>
      <c r="K61" s="121">
        <v>0</v>
      </c>
      <c r="L61" s="122" t="s">
        <v>457</v>
      </c>
      <c r="M61" s="122" t="s">
        <v>457</v>
      </c>
      <c r="N61" s="121">
        <v>117</v>
      </c>
      <c r="O61" s="122" t="s">
        <v>464</v>
      </c>
      <c r="P61" s="122" t="s">
        <v>465</v>
      </c>
      <c r="Q61" s="121">
        <v>2024</v>
      </c>
      <c r="R61" s="121">
        <v>0</v>
      </c>
      <c r="S61" s="121">
        <v>0</v>
      </c>
    </row>
    <row r="62" spans="1:19" x14ac:dyDescent="0.3">
      <c r="A62" s="121">
        <v>286</v>
      </c>
      <c r="B62" s="122" t="s">
        <v>18</v>
      </c>
      <c r="C62" s="121">
        <v>10</v>
      </c>
      <c r="D62" s="122" t="s">
        <v>143</v>
      </c>
      <c r="E62" s="122" t="s">
        <v>453</v>
      </c>
      <c r="F62" s="122" t="s">
        <v>454</v>
      </c>
      <c r="G62" s="122" t="s">
        <v>127</v>
      </c>
      <c r="H62" s="122" t="s">
        <v>455</v>
      </c>
      <c r="I62" s="122" t="s">
        <v>456</v>
      </c>
      <c r="J62" s="121">
        <v>2025</v>
      </c>
      <c r="K62" s="121">
        <v>19235255.169649199</v>
      </c>
      <c r="L62" s="122" t="s">
        <v>457</v>
      </c>
      <c r="M62" s="122" t="s">
        <v>457</v>
      </c>
      <c r="N62" s="121">
        <v>114</v>
      </c>
      <c r="O62" s="122" t="s">
        <v>458</v>
      </c>
      <c r="P62" s="122" t="s">
        <v>459</v>
      </c>
      <c r="Q62" s="121">
        <v>2024</v>
      </c>
      <c r="R62" s="121">
        <v>23668539.760348301</v>
      </c>
      <c r="S62" s="121">
        <v>-4433284.5906991027</v>
      </c>
    </row>
    <row r="63" spans="1:19" x14ac:dyDescent="0.3">
      <c r="A63" s="121">
        <v>286</v>
      </c>
      <c r="B63" s="122" t="s">
        <v>18</v>
      </c>
      <c r="C63" s="121">
        <v>10</v>
      </c>
      <c r="D63" s="122" t="s">
        <v>143</v>
      </c>
      <c r="E63" s="122" t="s">
        <v>453</v>
      </c>
      <c r="F63" s="122" t="s">
        <v>454</v>
      </c>
      <c r="G63" s="122" t="s">
        <v>127</v>
      </c>
      <c r="H63" s="122" t="s">
        <v>455</v>
      </c>
      <c r="I63" s="122" t="s">
        <v>456</v>
      </c>
      <c r="J63" s="121">
        <v>2025</v>
      </c>
      <c r="K63" s="121">
        <v>642327.46</v>
      </c>
      <c r="L63" s="122" t="s">
        <v>457</v>
      </c>
      <c r="M63" s="122" t="s">
        <v>457</v>
      </c>
      <c r="N63" s="121">
        <v>115</v>
      </c>
      <c r="O63" s="122" t="s">
        <v>460</v>
      </c>
      <c r="P63" s="122" t="s">
        <v>461</v>
      </c>
      <c r="Q63" s="121">
        <v>2024</v>
      </c>
      <c r="R63" s="121">
        <v>2096334.7</v>
      </c>
      <c r="S63" s="121">
        <v>-1454007.24</v>
      </c>
    </row>
    <row r="64" spans="1:19" x14ac:dyDescent="0.3">
      <c r="A64" s="121">
        <v>286</v>
      </c>
      <c r="B64" s="122" t="s">
        <v>18</v>
      </c>
      <c r="C64" s="121">
        <v>10</v>
      </c>
      <c r="D64" s="122" t="s">
        <v>143</v>
      </c>
      <c r="E64" s="122" t="s">
        <v>453</v>
      </c>
      <c r="F64" s="122" t="s">
        <v>454</v>
      </c>
      <c r="G64" s="122" t="s">
        <v>127</v>
      </c>
      <c r="H64" s="122" t="s">
        <v>455</v>
      </c>
      <c r="I64" s="122" t="s">
        <v>456</v>
      </c>
      <c r="J64" s="121">
        <v>2025</v>
      </c>
      <c r="K64" s="121">
        <v>496065.35</v>
      </c>
      <c r="L64" s="122" t="s">
        <v>457</v>
      </c>
      <c r="M64" s="122" t="s">
        <v>457</v>
      </c>
      <c r="N64" s="121">
        <v>116</v>
      </c>
      <c r="O64" s="122" t="s">
        <v>462</v>
      </c>
      <c r="P64" s="122" t="s">
        <v>463</v>
      </c>
      <c r="Q64" s="121">
        <v>2024</v>
      </c>
      <c r="R64" s="121">
        <v>2301034.2000000002</v>
      </c>
      <c r="S64" s="121">
        <v>-1804968.85</v>
      </c>
    </row>
    <row r="65" spans="1:19" x14ac:dyDescent="0.3">
      <c r="A65" s="121">
        <v>286</v>
      </c>
      <c r="B65" s="122" t="s">
        <v>18</v>
      </c>
      <c r="C65" s="121">
        <v>10</v>
      </c>
      <c r="D65" s="122" t="s">
        <v>143</v>
      </c>
      <c r="E65" s="122" t="s">
        <v>453</v>
      </c>
      <c r="F65" s="122" t="s">
        <v>454</v>
      </c>
      <c r="G65" s="122" t="s">
        <v>127</v>
      </c>
      <c r="H65" s="122" t="s">
        <v>455</v>
      </c>
      <c r="I65" s="122" t="s">
        <v>456</v>
      </c>
      <c r="J65" s="121">
        <v>2025</v>
      </c>
      <c r="K65" s="121">
        <v>20373647.979649201</v>
      </c>
      <c r="L65" s="122" t="s">
        <v>457</v>
      </c>
      <c r="M65" s="122" t="s">
        <v>457</v>
      </c>
      <c r="N65" s="121">
        <v>117</v>
      </c>
      <c r="O65" s="122" t="s">
        <v>464</v>
      </c>
      <c r="P65" s="122" t="s">
        <v>465</v>
      </c>
      <c r="Q65" s="121">
        <v>2024</v>
      </c>
      <c r="R65" s="121">
        <v>28065908.6603483</v>
      </c>
      <c r="S65" s="121">
        <v>-7692260.6806990989</v>
      </c>
    </row>
    <row r="66" spans="1:19" x14ac:dyDescent="0.3">
      <c r="A66" s="121">
        <v>288</v>
      </c>
      <c r="B66" s="122" t="s">
        <v>19</v>
      </c>
      <c r="C66" s="121">
        <v>4</v>
      </c>
      <c r="D66" s="122" t="s">
        <v>139</v>
      </c>
      <c r="E66" s="122" t="s">
        <v>453</v>
      </c>
      <c r="F66" s="122" t="s">
        <v>454</v>
      </c>
      <c r="G66" s="122" t="s">
        <v>127</v>
      </c>
      <c r="H66" s="122" t="s">
        <v>455</v>
      </c>
      <c r="I66" s="122" t="s">
        <v>456</v>
      </c>
      <c r="J66" s="121">
        <v>2025</v>
      </c>
      <c r="K66" s="121">
        <v>463455.00000053103</v>
      </c>
      <c r="L66" s="122" t="s">
        <v>457</v>
      </c>
      <c r="M66" s="122" t="s">
        <v>457</v>
      </c>
      <c r="N66" s="121">
        <v>114</v>
      </c>
      <c r="O66" s="122" t="s">
        <v>458</v>
      </c>
      <c r="P66" s="122" t="s">
        <v>459</v>
      </c>
      <c r="Q66" s="121">
        <v>2024</v>
      </c>
      <c r="R66" s="121">
        <v>231255.81</v>
      </c>
      <c r="S66" s="121">
        <v>232199.19000053103</v>
      </c>
    </row>
    <row r="67" spans="1:19" x14ac:dyDescent="0.3">
      <c r="A67" s="121">
        <v>288</v>
      </c>
      <c r="B67" s="122" t="s">
        <v>19</v>
      </c>
      <c r="C67" s="121">
        <v>4</v>
      </c>
      <c r="D67" s="122" t="s">
        <v>139</v>
      </c>
      <c r="E67" s="122" t="s">
        <v>453</v>
      </c>
      <c r="F67" s="122" t="s">
        <v>454</v>
      </c>
      <c r="G67" s="122" t="s">
        <v>127</v>
      </c>
      <c r="H67" s="122" t="s">
        <v>455</v>
      </c>
      <c r="I67" s="122" t="s">
        <v>456</v>
      </c>
      <c r="J67" s="121">
        <v>2025</v>
      </c>
      <c r="K67" s="121">
        <v>1684.98</v>
      </c>
      <c r="L67" s="122" t="s">
        <v>457</v>
      </c>
      <c r="M67" s="122" t="s">
        <v>457</v>
      </c>
      <c r="N67" s="121">
        <v>115</v>
      </c>
      <c r="O67" s="122" t="s">
        <v>460</v>
      </c>
      <c r="P67" s="122" t="s">
        <v>461</v>
      </c>
      <c r="Q67" s="121">
        <v>2024</v>
      </c>
      <c r="R67" s="121">
        <v>4651.5600000000004</v>
      </c>
      <c r="S67" s="121">
        <v>-2966.5800000000004</v>
      </c>
    </row>
    <row r="68" spans="1:19" x14ac:dyDescent="0.3">
      <c r="A68" s="121">
        <v>288</v>
      </c>
      <c r="B68" s="122" t="s">
        <v>19</v>
      </c>
      <c r="C68" s="121">
        <v>4</v>
      </c>
      <c r="D68" s="122" t="s">
        <v>139</v>
      </c>
      <c r="E68" s="122" t="s">
        <v>453</v>
      </c>
      <c r="F68" s="122" t="s">
        <v>454</v>
      </c>
      <c r="G68" s="122" t="s">
        <v>127</v>
      </c>
      <c r="H68" s="122" t="s">
        <v>455</v>
      </c>
      <c r="I68" s="122" t="s">
        <v>456</v>
      </c>
      <c r="J68" s="121">
        <v>2025</v>
      </c>
      <c r="K68" s="121">
        <v>25734.240000000002</v>
      </c>
      <c r="L68" s="122" t="s">
        <v>457</v>
      </c>
      <c r="M68" s="122" t="s">
        <v>457</v>
      </c>
      <c r="N68" s="121">
        <v>116</v>
      </c>
      <c r="O68" s="122" t="s">
        <v>462</v>
      </c>
      <c r="P68" s="122" t="s">
        <v>463</v>
      </c>
      <c r="Q68" s="121">
        <v>2024</v>
      </c>
      <c r="R68" s="121">
        <v>5734.8</v>
      </c>
      <c r="S68" s="121">
        <v>19999.440000000002</v>
      </c>
    </row>
    <row r="69" spans="1:19" x14ac:dyDescent="0.3">
      <c r="A69" s="121">
        <v>288</v>
      </c>
      <c r="B69" s="122" t="s">
        <v>19</v>
      </c>
      <c r="C69" s="121">
        <v>4</v>
      </c>
      <c r="D69" s="122" t="s">
        <v>139</v>
      </c>
      <c r="E69" s="122" t="s">
        <v>453</v>
      </c>
      <c r="F69" s="122" t="s">
        <v>454</v>
      </c>
      <c r="G69" s="122" t="s">
        <v>127</v>
      </c>
      <c r="H69" s="122" t="s">
        <v>455</v>
      </c>
      <c r="I69" s="122" t="s">
        <v>456</v>
      </c>
      <c r="J69" s="121">
        <v>2025</v>
      </c>
      <c r="K69" s="121">
        <v>490874.220000531</v>
      </c>
      <c r="L69" s="122" t="s">
        <v>457</v>
      </c>
      <c r="M69" s="122" t="s">
        <v>457</v>
      </c>
      <c r="N69" s="121">
        <v>117</v>
      </c>
      <c r="O69" s="122" t="s">
        <v>464</v>
      </c>
      <c r="P69" s="122" t="s">
        <v>465</v>
      </c>
      <c r="Q69" s="121">
        <v>2024</v>
      </c>
      <c r="R69" s="121">
        <v>241642.17</v>
      </c>
      <c r="S69" s="121">
        <v>249232.05000053099</v>
      </c>
    </row>
    <row r="70" spans="1:19" x14ac:dyDescent="0.3">
      <c r="A70" s="121">
        <v>292</v>
      </c>
      <c r="B70" s="122" t="s">
        <v>20</v>
      </c>
      <c r="C70" s="121">
        <v>4</v>
      </c>
      <c r="D70" s="122" t="s">
        <v>139</v>
      </c>
      <c r="E70" s="122" t="s">
        <v>453</v>
      </c>
      <c r="F70" s="122" t="s">
        <v>454</v>
      </c>
      <c r="G70" s="122" t="s">
        <v>127</v>
      </c>
      <c r="H70" s="122" t="s">
        <v>455</v>
      </c>
      <c r="I70" s="122" t="s">
        <v>456</v>
      </c>
      <c r="J70" s="121">
        <v>2025</v>
      </c>
      <c r="K70" s="121">
        <v>940875</v>
      </c>
      <c r="L70" s="122" t="s">
        <v>457</v>
      </c>
      <c r="M70" s="122" t="s">
        <v>457</v>
      </c>
      <c r="N70" s="121">
        <v>114</v>
      </c>
      <c r="O70" s="122" t="s">
        <v>458</v>
      </c>
      <c r="P70" s="122" t="s">
        <v>459</v>
      </c>
      <c r="Q70" s="121">
        <v>2024</v>
      </c>
      <c r="R70" s="121">
        <v>985543.01999821304</v>
      </c>
      <c r="S70" s="121">
        <v>-44668.019998213043</v>
      </c>
    </row>
    <row r="71" spans="1:19" x14ac:dyDescent="0.3">
      <c r="A71" s="121">
        <v>292</v>
      </c>
      <c r="B71" s="122" t="s">
        <v>20</v>
      </c>
      <c r="C71" s="121">
        <v>4</v>
      </c>
      <c r="D71" s="122" t="s">
        <v>139</v>
      </c>
      <c r="E71" s="122" t="s">
        <v>453</v>
      </c>
      <c r="F71" s="122" t="s">
        <v>454</v>
      </c>
      <c r="G71" s="122" t="s">
        <v>127</v>
      </c>
      <c r="H71" s="122" t="s">
        <v>455</v>
      </c>
      <c r="I71" s="122" t="s">
        <v>456</v>
      </c>
      <c r="J71" s="121">
        <v>2025</v>
      </c>
      <c r="K71" s="121">
        <v>61971</v>
      </c>
      <c r="L71" s="122" t="s">
        <v>457</v>
      </c>
      <c r="M71" s="122" t="s">
        <v>457</v>
      </c>
      <c r="N71" s="121">
        <v>115</v>
      </c>
      <c r="O71" s="122" t="s">
        <v>460</v>
      </c>
      <c r="P71" s="122" t="s">
        <v>461</v>
      </c>
      <c r="Q71" s="121">
        <v>2024</v>
      </c>
      <c r="R71" s="121">
        <v>58011.18</v>
      </c>
      <c r="S71" s="121">
        <v>3959.8199999999997</v>
      </c>
    </row>
    <row r="72" spans="1:19" x14ac:dyDescent="0.3">
      <c r="A72" s="121">
        <v>292</v>
      </c>
      <c r="B72" s="122" t="s">
        <v>20</v>
      </c>
      <c r="C72" s="121">
        <v>4</v>
      </c>
      <c r="D72" s="122" t="s">
        <v>139</v>
      </c>
      <c r="E72" s="122" t="s">
        <v>453</v>
      </c>
      <c r="F72" s="122" t="s">
        <v>454</v>
      </c>
      <c r="G72" s="122" t="s">
        <v>127</v>
      </c>
      <c r="H72" s="122" t="s">
        <v>455</v>
      </c>
      <c r="I72" s="122" t="s">
        <v>456</v>
      </c>
      <c r="J72" s="121">
        <v>2025</v>
      </c>
      <c r="K72" s="121">
        <v>80301</v>
      </c>
      <c r="L72" s="122" t="s">
        <v>457</v>
      </c>
      <c r="M72" s="122" t="s">
        <v>457</v>
      </c>
      <c r="N72" s="121">
        <v>116</v>
      </c>
      <c r="O72" s="122" t="s">
        <v>462</v>
      </c>
      <c r="P72" s="122" t="s">
        <v>463</v>
      </c>
      <c r="Q72" s="121">
        <v>2024</v>
      </c>
      <c r="R72" s="121">
        <v>69111.960000000006</v>
      </c>
      <c r="S72" s="121">
        <v>11189.039999999994</v>
      </c>
    </row>
    <row r="73" spans="1:19" x14ac:dyDescent="0.3">
      <c r="A73" s="121">
        <v>292</v>
      </c>
      <c r="B73" s="122" t="s">
        <v>20</v>
      </c>
      <c r="C73" s="121">
        <v>4</v>
      </c>
      <c r="D73" s="122" t="s">
        <v>139</v>
      </c>
      <c r="E73" s="122" t="s">
        <v>453</v>
      </c>
      <c r="F73" s="122" t="s">
        <v>454</v>
      </c>
      <c r="G73" s="122" t="s">
        <v>127</v>
      </c>
      <c r="H73" s="122" t="s">
        <v>455</v>
      </c>
      <c r="I73" s="122" t="s">
        <v>456</v>
      </c>
      <c r="J73" s="121">
        <v>2025</v>
      </c>
      <c r="K73" s="121">
        <v>1083147</v>
      </c>
      <c r="L73" s="122" t="s">
        <v>457</v>
      </c>
      <c r="M73" s="122" t="s">
        <v>457</v>
      </c>
      <c r="N73" s="121">
        <v>117</v>
      </c>
      <c r="O73" s="122" t="s">
        <v>464</v>
      </c>
      <c r="P73" s="122" t="s">
        <v>465</v>
      </c>
      <c r="Q73" s="121">
        <v>2024</v>
      </c>
      <c r="R73" s="121">
        <v>1112666.1599982099</v>
      </c>
      <c r="S73" s="121">
        <v>-29519.159998209914</v>
      </c>
    </row>
    <row r="74" spans="1:19" x14ac:dyDescent="0.3">
      <c r="A74" s="121">
        <v>293</v>
      </c>
      <c r="B74" s="122" t="s">
        <v>21</v>
      </c>
      <c r="C74" s="121">
        <v>4</v>
      </c>
      <c r="D74" s="122" t="s">
        <v>139</v>
      </c>
      <c r="E74" s="122" t="s">
        <v>453</v>
      </c>
      <c r="F74" s="122" t="s">
        <v>454</v>
      </c>
      <c r="G74" s="122" t="s">
        <v>127</v>
      </c>
      <c r="H74" s="122" t="s">
        <v>455</v>
      </c>
      <c r="I74" s="122" t="s">
        <v>456</v>
      </c>
      <c r="J74" s="121">
        <v>2025</v>
      </c>
      <c r="K74" s="121">
        <v>2660091.4</v>
      </c>
      <c r="L74" s="122" t="s">
        <v>457</v>
      </c>
      <c r="M74" s="122" t="s">
        <v>457</v>
      </c>
      <c r="N74" s="121">
        <v>114</v>
      </c>
      <c r="O74" s="122" t="s">
        <v>458</v>
      </c>
      <c r="P74" s="122" t="s">
        <v>459</v>
      </c>
      <c r="Q74" s="121">
        <v>2024</v>
      </c>
      <c r="R74" s="121">
        <v>1638560.5100019299</v>
      </c>
      <c r="S74" s="121">
        <v>1021530.88999807</v>
      </c>
    </row>
    <row r="75" spans="1:19" x14ac:dyDescent="0.3">
      <c r="A75" s="121">
        <v>293</v>
      </c>
      <c r="B75" s="122" t="s">
        <v>21</v>
      </c>
      <c r="C75" s="121">
        <v>4</v>
      </c>
      <c r="D75" s="122" t="s">
        <v>139</v>
      </c>
      <c r="E75" s="122" t="s">
        <v>453</v>
      </c>
      <c r="F75" s="122" t="s">
        <v>454</v>
      </c>
      <c r="G75" s="122" t="s">
        <v>127</v>
      </c>
      <c r="H75" s="122" t="s">
        <v>455</v>
      </c>
      <c r="I75" s="122" t="s">
        <v>456</v>
      </c>
      <c r="J75" s="121">
        <v>2025</v>
      </c>
      <c r="K75" s="121">
        <v>1403433</v>
      </c>
      <c r="L75" s="122" t="s">
        <v>457</v>
      </c>
      <c r="M75" s="122" t="s">
        <v>457</v>
      </c>
      <c r="N75" s="121">
        <v>115</v>
      </c>
      <c r="O75" s="122" t="s">
        <v>460</v>
      </c>
      <c r="P75" s="122" t="s">
        <v>461</v>
      </c>
      <c r="Q75" s="121">
        <v>2024</v>
      </c>
      <c r="R75" s="121">
        <v>1350353.6</v>
      </c>
      <c r="S75" s="121">
        <v>53079.399999999907</v>
      </c>
    </row>
    <row r="76" spans="1:19" x14ac:dyDescent="0.3">
      <c r="A76" s="121">
        <v>293</v>
      </c>
      <c r="B76" s="122" t="s">
        <v>21</v>
      </c>
      <c r="C76" s="121">
        <v>4</v>
      </c>
      <c r="D76" s="122" t="s">
        <v>139</v>
      </c>
      <c r="E76" s="122" t="s">
        <v>453</v>
      </c>
      <c r="F76" s="122" t="s">
        <v>454</v>
      </c>
      <c r="G76" s="122" t="s">
        <v>127</v>
      </c>
      <c r="H76" s="122" t="s">
        <v>455</v>
      </c>
      <c r="I76" s="122" t="s">
        <v>456</v>
      </c>
      <c r="J76" s="121">
        <v>2025</v>
      </c>
      <c r="K76" s="121">
        <v>399841.85</v>
      </c>
      <c r="L76" s="122" t="s">
        <v>457</v>
      </c>
      <c r="M76" s="122" t="s">
        <v>457</v>
      </c>
      <c r="N76" s="121">
        <v>116</v>
      </c>
      <c r="O76" s="122" t="s">
        <v>462</v>
      </c>
      <c r="P76" s="122" t="s">
        <v>463</v>
      </c>
      <c r="Q76" s="121">
        <v>2024</v>
      </c>
      <c r="R76" s="121">
        <v>197300.9</v>
      </c>
      <c r="S76" s="121">
        <v>202540.94999999998</v>
      </c>
    </row>
    <row r="77" spans="1:19" x14ac:dyDescent="0.3">
      <c r="A77" s="121">
        <v>293</v>
      </c>
      <c r="B77" s="122" t="s">
        <v>21</v>
      </c>
      <c r="C77" s="121">
        <v>4</v>
      </c>
      <c r="D77" s="122" t="s">
        <v>139</v>
      </c>
      <c r="E77" s="122" t="s">
        <v>453</v>
      </c>
      <c r="F77" s="122" t="s">
        <v>454</v>
      </c>
      <c r="G77" s="122" t="s">
        <v>127</v>
      </c>
      <c r="H77" s="122" t="s">
        <v>455</v>
      </c>
      <c r="I77" s="122" t="s">
        <v>456</v>
      </c>
      <c r="J77" s="121">
        <v>2025</v>
      </c>
      <c r="K77" s="121">
        <v>4463366.25</v>
      </c>
      <c r="L77" s="122" t="s">
        <v>457</v>
      </c>
      <c r="M77" s="122" t="s">
        <v>457</v>
      </c>
      <c r="N77" s="121">
        <v>117</v>
      </c>
      <c r="O77" s="122" t="s">
        <v>464</v>
      </c>
      <c r="P77" s="122" t="s">
        <v>465</v>
      </c>
      <c r="Q77" s="121">
        <v>2024</v>
      </c>
      <c r="R77" s="121">
        <v>3186215.0100019299</v>
      </c>
      <c r="S77" s="121">
        <v>1277151.2399980701</v>
      </c>
    </row>
    <row r="78" spans="1:19" x14ac:dyDescent="0.3">
      <c r="A78" s="121">
        <v>294</v>
      </c>
      <c r="B78" s="122" t="s">
        <v>22</v>
      </c>
      <c r="C78" s="121">
        <v>4</v>
      </c>
      <c r="D78" s="122" t="s">
        <v>139</v>
      </c>
      <c r="E78" s="122" t="s">
        <v>453</v>
      </c>
      <c r="F78" s="122" t="s">
        <v>454</v>
      </c>
      <c r="G78" s="122" t="s">
        <v>127</v>
      </c>
      <c r="H78" s="122" t="s">
        <v>455</v>
      </c>
      <c r="I78" s="122" t="s">
        <v>456</v>
      </c>
      <c r="J78" s="121">
        <v>2025</v>
      </c>
      <c r="K78" s="121">
        <v>2030128.2099989301</v>
      </c>
      <c r="L78" s="122" t="s">
        <v>457</v>
      </c>
      <c r="M78" s="122" t="s">
        <v>457</v>
      </c>
      <c r="N78" s="121">
        <v>114</v>
      </c>
      <c r="O78" s="122" t="s">
        <v>458</v>
      </c>
      <c r="P78" s="122" t="s">
        <v>459</v>
      </c>
      <c r="Q78" s="121">
        <v>2024</v>
      </c>
      <c r="R78" s="121">
        <v>1783837.06</v>
      </c>
      <c r="S78" s="121">
        <v>246291.14999893005</v>
      </c>
    </row>
    <row r="79" spans="1:19" x14ac:dyDescent="0.3">
      <c r="A79" s="121">
        <v>294</v>
      </c>
      <c r="B79" s="122" t="s">
        <v>22</v>
      </c>
      <c r="C79" s="121">
        <v>4</v>
      </c>
      <c r="D79" s="122" t="s">
        <v>139</v>
      </c>
      <c r="E79" s="122" t="s">
        <v>453</v>
      </c>
      <c r="F79" s="122" t="s">
        <v>454</v>
      </c>
      <c r="G79" s="122" t="s">
        <v>127</v>
      </c>
      <c r="H79" s="122" t="s">
        <v>455</v>
      </c>
      <c r="I79" s="122" t="s">
        <v>456</v>
      </c>
      <c r="J79" s="121">
        <v>2025</v>
      </c>
      <c r="K79" s="121">
        <v>33430.94</v>
      </c>
      <c r="L79" s="122" t="s">
        <v>457</v>
      </c>
      <c r="M79" s="122" t="s">
        <v>457</v>
      </c>
      <c r="N79" s="121">
        <v>115</v>
      </c>
      <c r="O79" s="122" t="s">
        <v>460</v>
      </c>
      <c r="P79" s="122" t="s">
        <v>461</v>
      </c>
      <c r="Q79" s="121">
        <v>2024</v>
      </c>
      <c r="R79" s="121">
        <v>23160.06</v>
      </c>
      <c r="S79" s="121">
        <v>10270.880000000001</v>
      </c>
    </row>
    <row r="80" spans="1:19" x14ac:dyDescent="0.3">
      <c r="A80" s="121">
        <v>294</v>
      </c>
      <c r="B80" s="122" t="s">
        <v>22</v>
      </c>
      <c r="C80" s="121">
        <v>4</v>
      </c>
      <c r="D80" s="122" t="s">
        <v>139</v>
      </c>
      <c r="E80" s="122" t="s">
        <v>453</v>
      </c>
      <c r="F80" s="122" t="s">
        <v>454</v>
      </c>
      <c r="G80" s="122" t="s">
        <v>127</v>
      </c>
      <c r="H80" s="122" t="s">
        <v>455</v>
      </c>
      <c r="I80" s="122" t="s">
        <v>456</v>
      </c>
      <c r="J80" s="121">
        <v>2025</v>
      </c>
      <c r="K80" s="121">
        <v>13962.4</v>
      </c>
      <c r="L80" s="122" t="s">
        <v>457</v>
      </c>
      <c r="M80" s="122" t="s">
        <v>457</v>
      </c>
      <c r="N80" s="121">
        <v>116</v>
      </c>
      <c r="O80" s="122" t="s">
        <v>462</v>
      </c>
      <c r="P80" s="122" t="s">
        <v>463</v>
      </c>
      <c r="Q80" s="121">
        <v>2024</v>
      </c>
      <c r="R80" s="121">
        <v>35091</v>
      </c>
      <c r="S80" s="121">
        <v>-21128.6</v>
      </c>
    </row>
    <row r="81" spans="1:19" x14ac:dyDescent="0.3">
      <c r="A81" s="121">
        <v>294</v>
      </c>
      <c r="B81" s="122" t="s">
        <v>22</v>
      </c>
      <c r="C81" s="121">
        <v>4</v>
      </c>
      <c r="D81" s="122" t="s">
        <v>139</v>
      </c>
      <c r="E81" s="122" t="s">
        <v>453</v>
      </c>
      <c r="F81" s="122" t="s">
        <v>454</v>
      </c>
      <c r="G81" s="122" t="s">
        <v>127</v>
      </c>
      <c r="H81" s="122" t="s">
        <v>455</v>
      </c>
      <c r="I81" s="122" t="s">
        <v>456</v>
      </c>
      <c r="J81" s="121">
        <v>2025</v>
      </c>
      <c r="K81" s="121">
        <v>2077521.54999893</v>
      </c>
      <c r="L81" s="122" t="s">
        <v>457</v>
      </c>
      <c r="M81" s="122" t="s">
        <v>457</v>
      </c>
      <c r="N81" s="121">
        <v>117</v>
      </c>
      <c r="O81" s="122" t="s">
        <v>464</v>
      </c>
      <c r="P81" s="122" t="s">
        <v>465</v>
      </c>
      <c r="Q81" s="121">
        <v>2024</v>
      </c>
      <c r="R81" s="121">
        <v>1842088.12</v>
      </c>
      <c r="S81" s="121">
        <v>235433.42999892985</v>
      </c>
    </row>
    <row r="82" spans="1:19" x14ac:dyDescent="0.3">
      <c r="A82" s="121">
        <v>302</v>
      </c>
      <c r="B82" s="122" t="s">
        <v>23</v>
      </c>
      <c r="C82" s="121">
        <v>1</v>
      </c>
      <c r="D82" s="122" t="s">
        <v>126</v>
      </c>
      <c r="E82" s="122" t="s">
        <v>453</v>
      </c>
      <c r="F82" s="122" t="s">
        <v>454</v>
      </c>
      <c r="G82" s="122" t="s">
        <v>127</v>
      </c>
      <c r="H82" s="122" t="s">
        <v>455</v>
      </c>
      <c r="I82" s="122" t="s">
        <v>456</v>
      </c>
      <c r="J82" s="121">
        <v>2025</v>
      </c>
      <c r="K82" s="121">
        <v>660228</v>
      </c>
      <c r="L82" s="122" t="s">
        <v>457</v>
      </c>
      <c r="M82" s="122" t="s">
        <v>457</v>
      </c>
      <c r="N82" s="121">
        <v>114</v>
      </c>
      <c r="O82" s="122" t="s">
        <v>458</v>
      </c>
      <c r="P82" s="122" t="s">
        <v>459</v>
      </c>
      <c r="Q82" s="121">
        <v>2024</v>
      </c>
      <c r="R82" s="121">
        <v>44999.999999925603</v>
      </c>
      <c r="S82" s="121">
        <v>615228.00000007439</v>
      </c>
    </row>
    <row r="83" spans="1:19" x14ac:dyDescent="0.3">
      <c r="A83" s="121">
        <v>302</v>
      </c>
      <c r="B83" s="122" t="s">
        <v>23</v>
      </c>
      <c r="C83" s="121">
        <v>1</v>
      </c>
      <c r="D83" s="122" t="s">
        <v>126</v>
      </c>
      <c r="E83" s="122" t="s">
        <v>453</v>
      </c>
      <c r="F83" s="122" t="s">
        <v>454</v>
      </c>
      <c r="G83" s="122" t="s">
        <v>127</v>
      </c>
      <c r="H83" s="122" t="s">
        <v>455</v>
      </c>
      <c r="I83" s="122" t="s">
        <v>456</v>
      </c>
      <c r="J83" s="121">
        <v>2025</v>
      </c>
      <c r="K83" s="121">
        <v>6090.180000024</v>
      </c>
      <c r="L83" s="122" t="s">
        <v>457</v>
      </c>
      <c r="M83" s="122" t="s">
        <v>457</v>
      </c>
      <c r="N83" s="121">
        <v>115</v>
      </c>
      <c r="O83" s="122" t="s">
        <v>460</v>
      </c>
      <c r="P83" s="122" t="s">
        <v>461</v>
      </c>
      <c r="Q83" s="121">
        <v>2024</v>
      </c>
      <c r="R83" s="121">
        <v>15833.6</v>
      </c>
      <c r="S83" s="121">
        <v>-9743.4199999760003</v>
      </c>
    </row>
    <row r="84" spans="1:19" x14ac:dyDescent="0.3">
      <c r="A84" s="121">
        <v>302</v>
      </c>
      <c r="B84" s="122" t="s">
        <v>23</v>
      </c>
      <c r="C84" s="121">
        <v>1</v>
      </c>
      <c r="D84" s="122" t="s">
        <v>126</v>
      </c>
      <c r="E84" s="122" t="s">
        <v>453</v>
      </c>
      <c r="F84" s="122" t="s">
        <v>454</v>
      </c>
      <c r="G84" s="122" t="s">
        <v>127</v>
      </c>
      <c r="H84" s="122" t="s">
        <v>455</v>
      </c>
      <c r="I84" s="122" t="s">
        <v>456</v>
      </c>
      <c r="J84" s="121">
        <v>2025</v>
      </c>
      <c r="K84" s="121">
        <v>0</v>
      </c>
      <c r="L84" s="122" t="s">
        <v>457</v>
      </c>
      <c r="M84" s="122" t="s">
        <v>457</v>
      </c>
      <c r="N84" s="121">
        <v>116</v>
      </c>
      <c r="O84" s="122" t="s">
        <v>462</v>
      </c>
      <c r="P84" s="122" t="s">
        <v>463</v>
      </c>
      <c r="Q84" s="121">
        <v>2024</v>
      </c>
      <c r="R84" s="121">
        <v>0</v>
      </c>
      <c r="S84" s="121">
        <v>0</v>
      </c>
    </row>
    <row r="85" spans="1:19" x14ac:dyDescent="0.3">
      <c r="A85" s="121">
        <v>302</v>
      </c>
      <c r="B85" s="122" t="s">
        <v>23</v>
      </c>
      <c r="C85" s="121">
        <v>1</v>
      </c>
      <c r="D85" s="122" t="s">
        <v>126</v>
      </c>
      <c r="E85" s="122" t="s">
        <v>453</v>
      </c>
      <c r="F85" s="122" t="s">
        <v>454</v>
      </c>
      <c r="G85" s="122" t="s">
        <v>127</v>
      </c>
      <c r="H85" s="122" t="s">
        <v>455</v>
      </c>
      <c r="I85" s="122" t="s">
        <v>456</v>
      </c>
      <c r="J85" s="121">
        <v>2025</v>
      </c>
      <c r="K85" s="121">
        <v>666318.18000002403</v>
      </c>
      <c r="L85" s="122" t="s">
        <v>457</v>
      </c>
      <c r="M85" s="122" t="s">
        <v>457</v>
      </c>
      <c r="N85" s="121">
        <v>117</v>
      </c>
      <c r="O85" s="122" t="s">
        <v>464</v>
      </c>
      <c r="P85" s="122" t="s">
        <v>465</v>
      </c>
      <c r="Q85" s="121">
        <v>2024</v>
      </c>
      <c r="R85" s="121">
        <v>60833.599999925602</v>
      </c>
      <c r="S85" s="121">
        <v>605484.58000009845</v>
      </c>
    </row>
    <row r="86" spans="1:19" x14ac:dyDescent="0.3">
      <c r="A86" s="121">
        <v>304</v>
      </c>
      <c r="B86" s="122" t="s">
        <v>24</v>
      </c>
      <c r="C86" s="121">
        <v>1</v>
      </c>
      <c r="D86" s="122" t="s">
        <v>126</v>
      </c>
      <c r="E86" s="122" t="s">
        <v>453</v>
      </c>
      <c r="F86" s="122" t="s">
        <v>454</v>
      </c>
      <c r="G86" s="122" t="s">
        <v>127</v>
      </c>
      <c r="H86" s="122" t="s">
        <v>455</v>
      </c>
      <c r="I86" s="122" t="s">
        <v>456</v>
      </c>
      <c r="J86" s="121">
        <v>2025</v>
      </c>
      <c r="K86" s="121">
        <v>560600.00002579996</v>
      </c>
      <c r="L86" s="122" t="s">
        <v>457</v>
      </c>
      <c r="M86" s="122" t="s">
        <v>457</v>
      </c>
      <c r="N86" s="121">
        <v>114</v>
      </c>
      <c r="O86" s="122" t="s">
        <v>458</v>
      </c>
      <c r="P86" s="122" t="s">
        <v>459</v>
      </c>
      <c r="Q86" s="121">
        <v>2024</v>
      </c>
      <c r="R86" s="121">
        <v>516750.00000479998</v>
      </c>
      <c r="S86" s="121">
        <v>43850.000020999985</v>
      </c>
    </row>
    <row r="87" spans="1:19" x14ac:dyDescent="0.3">
      <c r="A87" s="121">
        <v>304</v>
      </c>
      <c r="B87" s="122" t="s">
        <v>24</v>
      </c>
      <c r="C87" s="121">
        <v>1</v>
      </c>
      <c r="D87" s="122" t="s">
        <v>126</v>
      </c>
      <c r="E87" s="122" t="s">
        <v>453</v>
      </c>
      <c r="F87" s="122" t="s">
        <v>454</v>
      </c>
      <c r="G87" s="122" t="s">
        <v>127</v>
      </c>
      <c r="H87" s="122" t="s">
        <v>455</v>
      </c>
      <c r="I87" s="122" t="s">
        <v>456</v>
      </c>
      <c r="J87" s="121">
        <v>2025</v>
      </c>
      <c r="K87" s="121">
        <v>3469.0000000949999</v>
      </c>
      <c r="L87" s="122" t="s">
        <v>457</v>
      </c>
      <c r="M87" s="122" t="s">
        <v>457</v>
      </c>
      <c r="N87" s="121">
        <v>115</v>
      </c>
      <c r="O87" s="122" t="s">
        <v>460</v>
      </c>
      <c r="P87" s="122" t="s">
        <v>461</v>
      </c>
      <c r="Q87" s="121">
        <v>2024</v>
      </c>
      <c r="R87" s="121">
        <v>2160</v>
      </c>
      <c r="S87" s="121">
        <v>1309.0000000949999</v>
      </c>
    </row>
    <row r="88" spans="1:19" x14ac:dyDescent="0.3">
      <c r="A88" s="121">
        <v>304</v>
      </c>
      <c r="B88" s="122" t="s">
        <v>24</v>
      </c>
      <c r="C88" s="121">
        <v>1</v>
      </c>
      <c r="D88" s="122" t="s">
        <v>126</v>
      </c>
      <c r="E88" s="122" t="s">
        <v>453</v>
      </c>
      <c r="F88" s="122" t="s">
        <v>454</v>
      </c>
      <c r="G88" s="122" t="s">
        <v>127</v>
      </c>
      <c r="H88" s="122" t="s">
        <v>455</v>
      </c>
      <c r="I88" s="122" t="s">
        <v>456</v>
      </c>
      <c r="J88" s="121">
        <v>2025</v>
      </c>
      <c r="K88" s="121">
        <v>0</v>
      </c>
      <c r="L88" s="122" t="s">
        <v>457</v>
      </c>
      <c r="M88" s="122" t="s">
        <v>457</v>
      </c>
      <c r="N88" s="121">
        <v>116</v>
      </c>
      <c r="O88" s="122" t="s">
        <v>462</v>
      </c>
      <c r="P88" s="122" t="s">
        <v>463</v>
      </c>
      <c r="Q88" s="121">
        <v>2024</v>
      </c>
      <c r="R88" s="121">
        <v>34650</v>
      </c>
      <c r="S88" s="121">
        <v>-34650</v>
      </c>
    </row>
    <row r="89" spans="1:19" x14ac:dyDescent="0.3">
      <c r="A89" s="121">
        <v>304</v>
      </c>
      <c r="B89" s="122" t="s">
        <v>24</v>
      </c>
      <c r="C89" s="121">
        <v>1</v>
      </c>
      <c r="D89" s="122" t="s">
        <v>126</v>
      </c>
      <c r="E89" s="122" t="s">
        <v>453</v>
      </c>
      <c r="F89" s="122" t="s">
        <v>454</v>
      </c>
      <c r="G89" s="122" t="s">
        <v>127</v>
      </c>
      <c r="H89" s="122" t="s">
        <v>455</v>
      </c>
      <c r="I89" s="122" t="s">
        <v>456</v>
      </c>
      <c r="J89" s="121">
        <v>2025</v>
      </c>
      <c r="K89" s="121">
        <v>564069.00002589496</v>
      </c>
      <c r="L89" s="122" t="s">
        <v>457</v>
      </c>
      <c r="M89" s="122" t="s">
        <v>457</v>
      </c>
      <c r="N89" s="121">
        <v>117</v>
      </c>
      <c r="O89" s="122" t="s">
        <v>464</v>
      </c>
      <c r="P89" s="122" t="s">
        <v>465</v>
      </c>
      <c r="Q89" s="121">
        <v>2024</v>
      </c>
      <c r="R89" s="121">
        <v>553560.00000480004</v>
      </c>
      <c r="S89" s="121">
        <v>10509.000021094922</v>
      </c>
    </row>
    <row r="90" spans="1:19" x14ac:dyDescent="0.3">
      <c r="A90" s="121">
        <v>307</v>
      </c>
      <c r="B90" s="122" t="s">
        <v>25</v>
      </c>
      <c r="C90" s="121">
        <v>18</v>
      </c>
      <c r="D90" s="122" t="s">
        <v>140</v>
      </c>
      <c r="E90" s="122" t="s">
        <v>453</v>
      </c>
      <c r="F90" s="122" t="s">
        <v>454</v>
      </c>
      <c r="G90" s="122" t="s">
        <v>127</v>
      </c>
      <c r="H90" s="122" t="s">
        <v>455</v>
      </c>
      <c r="I90" s="122" t="s">
        <v>456</v>
      </c>
      <c r="J90" s="121">
        <v>2025</v>
      </c>
      <c r="K90" s="121">
        <v>149400</v>
      </c>
      <c r="L90" s="122" t="s">
        <v>457</v>
      </c>
      <c r="M90" s="122" t="s">
        <v>457</v>
      </c>
      <c r="N90" s="121">
        <v>114</v>
      </c>
      <c r="O90" s="122" t="s">
        <v>458</v>
      </c>
      <c r="P90" s="122" t="s">
        <v>459</v>
      </c>
      <c r="Q90" s="121">
        <v>2024</v>
      </c>
      <c r="R90" s="121">
        <v>49200</v>
      </c>
      <c r="S90" s="121">
        <v>100200</v>
      </c>
    </row>
    <row r="91" spans="1:19" x14ac:dyDescent="0.3">
      <c r="A91" s="121">
        <v>307</v>
      </c>
      <c r="B91" s="122" t="s">
        <v>25</v>
      </c>
      <c r="C91" s="121">
        <v>18</v>
      </c>
      <c r="D91" s="122" t="s">
        <v>140</v>
      </c>
      <c r="E91" s="122" t="s">
        <v>453</v>
      </c>
      <c r="F91" s="122" t="s">
        <v>454</v>
      </c>
      <c r="G91" s="122" t="s">
        <v>127</v>
      </c>
      <c r="H91" s="122" t="s">
        <v>455</v>
      </c>
      <c r="I91" s="122" t="s">
        <v>456</v>
      </c>
      <c r="J91" s="121">
        <v>2025</v>
      </c>
      <c r="K91" s="121">
        <v>0</v>
      </c>
      <c r="L91" s="122" t="s">
        <v>457</v>
      </c>
      <c r="M91" s="122" t="s">
        <v>457</v>
      </c>
      <c r="N91" s="121">
        <v>115</v>
      </c>
      <c r="O91" s="122" t="s">
        <v>460</v>
      </c>
      <c r="P91" s="122" t="s">
        <v>461</v>
      </c>
      <c r="Q91" s="121">
        <v>2024</v>
      </c>
      <c r="R91" s="121">
        <v>0</v>
      </c>
      <c r="S91" s="121">
        <v>0</v>
      </c>
    </row>
    <row r="92" spans="1:19" x14ac:dyDescent="0.3">
      <c r="A92" s="121">
        <v>307</v>
      </c>
      <c r="B92" s="122" t="s">
        <v>25</v>
      </c>
      <c r="C92" s="121">
        <v>18</v>
      </c>
      <c r="D92" s="122" t="s">
        <v>140</v>
      </c>
      <c r="E92" s="122" t="s">
        <v>453</v>
      </c>
      <c r="F92" s="122" t="s">
        <v>454</v>
      </c>
      <c r="G92" s="122" t="s">
        <v>127</v>
      </c>
      <c r="H92" s="122" t="s">
        <v>455</v>
      </c>
      <c r="I92" s="122" t="s">
        <v>456</v>
      </c>
      <c r="J92" s="121">
        <v>2025</v>
      </c>
      <c r="K92" s="121">
        <v>0</v>
      </c>
      <c r="L92" s="122" t="s">
        <v>457</v>
      </c>
      <c r="M92" s="122" t="s">
        <v>457</v>
      </c>
      <c r="N92" s="121">
        <v>116</v>
      </c>
      <c r="O92" s="122" t="s">
        <v>462</v>
      </c>
      <c r="P92" s="122" t="s">
        <v>463</v>
      </c>
      <c r="Q92" s="121">
        <v>2024</v>
      </c>
      <c r="R92" s="121">
        <v>0</v>
      </c>
      <c r="S92" s="121">
        <v>0</v>
      </c>
    </row>
    <row r="93" spans="1:19" x14ac:dyDescent="0.3">
      <c r="A93" s="121">
        <v>307</v>
      </c>
      <c r="B93" s="122" t="s">
        <v>25</v>
      </c>
      <c r="C93" s="121">
        <v>18</v>
      </c>
      <c r="D93" s="122" t="s">
        <v>140</v>
      </c>
      <c r="E93" s="122" t="s">
        <v>453</v>
      </c>
      <c r="F93" s="122" t="s">
        <v>454</v>
      </c>
      <c r="G93" s="122" t="s">
        <v>127</v>
      </c>
      <c r="H93" s="122" t="s">
        <v>455</v>
      </c>
      <c r="I93" s="122" t="s">
        <v>456</v>
      </c>
      <c r="J93" s="121">
        <v>2025</v>
      </c>
      <c r="K93" s="121">
        <v>149400</v>
      </c>
      <c r="L93" s="122" t="s">
        <v>457</v>
      </c>
      <c r="M93" s="122" t="s">
        <v>457</v>
      </c>
      <c r="N93" s="121">
        <v>117</v>
      </c>
      <c r="O93" s="122" t="s">
        <v>464</v>
      </c>
      <c r="P93" s="122" t="s">
        <v>465</v>
      </c>
      <c r="Q93" s="121">
        <v>2024</v>
      </c>
      <c r="R93" s="121">
        <v>49200</v>
      </c>
      <c r="S93" s="121">
        <v>100200</v>
      </c>
    </row>
    <row r="94" spans="1:19" x14ac:dyDescent="0.3">
      <c r="A94" s="121">
        <v>310</v>
      </c>
      <c r="B94" s="122" t="s">
        <v>130</v>
      </c>
      <c r="C94" s="121">
        <v>1</v>
      </c>
      <c r="D94" s="122" t="s">
        <v>126</v>
      </c>
      <c r="E94" s="122" t="s">
        <v>453</v>
      </c>
      <c r="F94" s="122" t="s">
        <v>454</v>
      </c>
      <c r="G94" s="122" t="s">
        <v>127</v>
      </c>
      <c r="H94" s="122" t="s">
        <v>455</v>
      </c>
      <c r="I94" s="122" t="s">
        <v>456</v>
      </c>
      <c r="J94" s="121">
        <v>2025</v>
      </c>
      <c r="K94" s="121">
        <v>0</v>
      </c>
      <c r="L94" s="122" t="s">
        <v>457</v>
      </c>
      <c r="M94" s="122" t="s">
        <v>457</v>
      </c>
      <c r="N94" s="121">
        <v>114</v>
      </c>
      <c r="O94" s="122" t="s">
        <v>458</v>
      </c>
      <c r="P94" s="122" t="s">
        <v>459</v>
      </c>
      <c r="Q94" s="121">
        <v>2024</v>
      </c>
      <c r="R94" s="121">
        <v>0</v>
      </c>
      <c r="S94" s="121">
        <v>0</v>
      </c>
    </row>
    <row r="95" spans="1:19" x14ac:dyDescent="0.3">
      <c r="A95" s="121">
        <v>310</v>
      </c>
      <c r="B95" s="122" t="s">
        <v>130</v>
      </c>
      <c r="C95" s="121">
        <v>1</v>
      </c>
      <c r="D95" s="122" t="s">
        <v>126</v>
      </c>
      <c r="E95" s="122" t="s">
        <v>453</v>
      </c>
      <c r="F95" s="122" t="s">
        <v>454</v>
      </c>
      <c r="G95" s="122" t="s">
        <v>127</v>
      </c>
      <c r="H95" s="122" t="s">
        <v>455</v>
      </c>
      <c r="I95" s="122" t="s">
        <v>456</v>
      </c>
      <c r="J95" s="121">
        <v>2025</v>
      </c>
      <c r="K95" s="121">
        <v>0</v>
      </c>
      <c r="L95" s="122" t="s">
        <v>457</v>
      </c>
      <c r="M95" s="122" t="s">
        <v>457</v>
      </c>
      <c r="N95" s="121">
        <v>115</v>
      </c>
      <c r="O95" s="122" t="s">
        <v>460</v>
      </c>
      <c r="P95" s="122" t="s">
        <v>461</v>
      </c>
      <c r="Q95" s="121">
        <v>2024</v>
      </c>
      <c r="R95" s="121">
        <v>0</v>
      </c>
      <c r="S95" s="121">
        <v>0</v>
      </c>
    </row>
    <row r="96" spans="1:19" x14ac:dyDescent="0.3">
      <c r="A96" s="121">
        <v>310</v>
      </c>
      <c r="B96" s="122" t="s">
        <v>130</v>
      </c>
      <c r="C96" s="121">
        <v>1</v>
      </c>
      <c r="D96" s="122" t="s">
        <v>126</v>
      </c>
      <c r="E96" s="122" t="s">
        <v>453</v>
      </c>
      <c r="F96" s="122" t="s">
        <v>454</v>
      </c>
      <c r="G96" s="122" t="s">
        <v>127</v>
      </c>
      <c r="H96" s="122" t="s">
        <v>455</v>
      </c>
      <c r="I96" s="122" t="s">
        <v>456</v>
      </c>
      <c r="J96" s="121">
        <v>2025</v>
      </c>
      <c r="K96" s="121">
        <v>0</v>
      </c>
      <c r="L96" s="122" t="s">
        <v>457</v>
      </c>
      <c r="M96" s="122" t="s">
        <v>457</v>
      </c>
      <c r="N96" s="121">
        <v>116</v>
      </c>
      <c r="O96" s="122" t="s">
        <v>462</v>
      </c>
      <c r="P96" s="122" t="s">
        <v>463</v>
      </c>
      <c r="Q96" s="121">
        <v>2024</v>
      </c>
      <c r="R96" s="121">
        <v>0</v>
      </c>
      <c r="S96" s="121">
        <v>0</v>
      </c>
    </row>
    <row r="97" spans="1:19" x14ac:dyDescent="0.3">
      <c r="A97" s="121">
        <v>310</v>
      </c>
      <c r="B97" s="122" t="s">
        <v>130</v>
      </c>
      <c r="C97" s="121">
        <v>1</v>
      </c>
      <c r="D97" s="122" t="s">
        <v>126</v>
      </c>
      <c r="E97" s="122" t="s">
        <v>453</v>
      </c>
      <c r="F97" s="122" t="s">
        <v>454</v>
      </c>
      <c r="G97" s="122" t="s">
        <v>127</v>
      </c>
      <c r="H97" s="122" t="s">
        <v>455</v>
      </c>
      <c r="I97" s="122" t="s">
        <v>456</v>
      </c>
      <c r="J97" s="121">
        <v>2025</v>
      </c>
      <c r="K97" s="121">
        <v>0</v>
      </c>
      <c r="L97" s="122" t="s">
        <v>457</v>
      </c>
      <c r="M97" s="122" t="s">
        <v>457</v>
      </c>
      <c r="N97" s="121">
        <v>117</v>
      </c>
      <c r="O97" s="122" t="s">
        <v>464</v>
      </c>
      <c r="P97" s="122" t="s">
        <v>465</v>
      </c>
      <c r="Q97" s="121">
        <v>2024</v>
      </c>
      <c r="R97" s="121">
        <v>0</v>
      </c>
      <c r="S97" s="121">
        <v>0</v>
      </c>
    </row>
    <row r="98" spans="1:19" x14ac:dyDescent="0.3">
      <c r="A98" s="121">
        <v>312</v>
      </c>
      <c r="B98" s="122" t="s">
        <v>26</v>
      </c>
      <c r="C98" s="121">
        <v>4</v>
      </c>
      <c r="D98" s="122" t="s">
        <v>139</v>
      </c>
      <c r="E98" s="122" t="s">
        <v>453</v>
      </c>
      <c r="F98" s="122" t="s">
        <v>454</v>
      </c>
      <c r="G98" s="122" t="s">
        <v>127</v>
      </c>
      <c r="H98" s="122" t="s">
        <v>455</v>
      </c>
      <c r="I98" s="122" t="s">
        <v>456</v>
      </c>
      <c r="J98" s="121">
        <v>2025</v>
      </c>
      <c r="K98" s="121">
        <v>20281254.030002698</v>
      </c>
      <c r="L98" s="122" t="s">
        <v>457</v>
      </c>
      <c r="M98" s="122" t="s">
        <v>457</v>
      </c>
      <c r="N98" s="121">
        <v>114</v>
      </c>
      <c r="O98" s="122" t="s">
        <v>458</v>
      </c>
      <c r="P98" s="122" t="s">
        <v>459</v>
      </c>
      <c r="Q98" s="121">
        <v>2024</v>
      </c>
      <c r="R98" s="121">
        <v>17335342.449920502</v>
      </c>
      <c r="S98" s="121">
        <v>2945911.5800821967</v>
      </c>
    </row>
    <row r="99" spans="1:19" x14ac:dyDescent="0.3">
      <c r="A99" s="121">
        <v>312</v>
      </c>
      <c r="B99" s="122" t="s">
        <v>26</v>
      </c>
      <c r="C99" s="121">
        <v>4</v>
      </c>
      <c r="D99" s="122" t="s">
        <v>139</v>
      </c>
      <c r="E99" s="122" t="s">
        <v>453</v>
      </c>
      <c r="F99" s="122" t="s">
        <v>454</v>
      </c>
      <c r="G99" s="122" t="s">
        <v>127</v>
      </c>
      <c r="H99" s="122" t="s">
        <v>455</v>
      </c>
      <c r="I99" s="122" t="s">
        <v>456</v>
      </c>
      <c r="J99" s="121">
        <v>2025</v>
      </c>
      <c r="K99" s="121">
        <v>2860332.94</v>
      </c>
      <c r="L99" s="122" t="s">
        <v>457</v>
      </c>
      <c r="M99" s="122" t="s">
        <v>457</v>
      </c>
      <c r="N99" s="121">
        <v>115</v>
      </c>
      <c r="O99" s="122" t="s">
        <v>460</v>
      </c>
      <c r="P99" s="122" t="s">
        <v>461</v>
      </c>
      <c r="Q99" s="121">
        <v>2024</v>
      </c>
      <c r="R99" s="121">
        <v>3577611.7769522201</v>
      </c>
      <c r="S99" s="121">
        <v>-717278.83695222018</v>
      </c>
    </row>
    <row r="100" spans="1:19" x14ac:dyDescent="0.3">
      <c r="A100" s="121">
        <v>312</v>
      </c>
      <c r="B100" s="122" t="s">
        <v>26</v>
      </c>
      <c r="C100" s="121">
        <v>4</v>
      </c>
      <c r="D100" s="122" t="s">
        <v>139</v>
      </c>
      <c r="E100" s="122" t="s">
        <v>453</v>
      </c>
      <c r="F100" s="122" t="s">
        <v>454</v>
      </c>
      <c r="G100" s="122" t="s">
        <v>127</v>
      </c>
      <c r="H100" s="122" t="s">
        <v>455</v>
      </c>
      <c r="I100" s="122" t="s">
        <v>456</v>
      </c>
      <c r="J100" s="121">
        <v>2025</v>
      </c>
      <c r="K100" s="121">
        <v>783363.12</v>
      </c>
      <c r="L100" s="122" t="s">
        <v>457</v>
      </c>
      <c r="M100" s="122" t="s">
        <v>457</v>
      </c>
      <c r="N100" s="121">
        <v>116</v>
      </c>
      <c r="O100" s="122" t="s">
        <v>462</v>
      </c>
      <c r="P100" s="122" t="s">
        <v>463</v>
      </c>
      <c r="Q100" s="121">
        <v>2024</v>
      </c>
      <c r="R100" s="121">
        <v>789352.42008934706</v>
      </c>
      <c r="S100" s="121">
        <v>-5989.3000893470598</v>
      </c>
    </row>
    <row r="101" spans="1:19" x14ac:dyDescent="0.3">
      <c r="A101" s="121">
        <v>312</v>
      </c>
      <c r="B101" s="122" t="s">
        <v>26</v>
      </c>
      <c r="C101" s="121">
        <v>4</v>
      </c>
      <c r="D101" s="122" t="s">
        <v>139</v>
      </c>
      <c r="E101" s="122" t="s">
        <v>453</v>
      </c>
      <c r="F101" s="122" t="s">
        <v>454</v>
      </c>
      <c r="G101" s="122" t="s">
        <v>127</v>
      </c>
      <c r="H101" s="122" t="s">
        <v>455</v>
      </c>
      <c r="I101" s="122" t="s">
        <v>456</v>
      </c>
      <c r="J101" s="121">
        <v>2025</v>
      </c>
      <c r="K101" s="121">
        <v>23924950.090002701</v>
      </c>
      <c r="L101" s="122" t="s">
        <v>457</v>
      </c>
      <c r="M101" s="122" t="s">
        <v>457</v>
      </c>
      <c r="N101" s="121">
        <v>117</v>
      </c>
      <c r="O101" s="122" t="s">
        <v>464</v>
      </c>
      <c r="P101" s="122" t="s">
        <v>465</v>
      </c>
      <c r="Q101" s="121">
        <v>2024</v>
      </c>
      <c r="R101" s="121">
        <v>21702306.646962099</v>
      </c>
      <c r="S101" s="121">
        <v>2222643.4430406019</v>
      </c>
    </row>
    <row r="102" spans="1:19" x14ac:dyDescent="0.3">
      <c r="A102" s="121">
        <v>320</v>
      </c>
      <c r="B102" s="122" t="s">
        <v>27</v>
      </c>
      <c r="C102" s="121">
        <v>14</v>
      </c>
      <c r="D102" s="122" t="s">
        <v>146</v>
      </c>
      <c r="E102" s="122" t="s">
        <v>453</v>
      </c>
      <c r="F102" s="122" t="s">
        <v>454</v>
      </c>
      <c r="G102" s="122" t="s">
        <v>127</v>
      </c>
      <c r="H102" s="122" t="s">
        <v>455</v>
      </c>
      <c r="I102" s="122" t="s">
        <v>456</v>
      </c>
      <c r="J102" s="121">
        <v>2025</v>
      </c>
      <c r="K102" s="121">
        <v>227559.99999970401</v>
      </c>
      <c r="L102" s="122" t="s">
        <v>457</v>
      </c>
      <c r="M102" s="122" t="s">
        <v>457</v>
      </c>
      <c r="N102" s="121">
        <v>114</v>
      </c>
      <c r="O102" s="122" t="s">
        <v>458</v>
      </c>
      <c r="P102" s="122" t="s">
        <v>459</v>
      </c>
      <c r="Q102" s="121">
        <v>2024</v>
      </c>
      <c r="R102" s="121">
        <v>257265.55999943</v>
      </c>
      <c r="S102" s="121">
        <v>-29705.559999725985</v>
      </c>
    </row>
    <row r="103" spans="1:19" x14ac:dyDescent="0.3">
      <c r="A103" s="121">
        <v>320</v>
      </c>
      <c r="B103" s="122" t="s">
        <v>27</v>
      </c>
      <c r="C103" s="121">
        <v>14</v>
      </c>
      <c r="D103" s="122" t="s">
        <v>146</v>
      </c>
      <c r="E103" s="122" t="s">
        <v>453</v>
      </c>
      <c r="F103" s="122" t="s">
        <v>454</v>
      </c>
      <c r="G103" s="122" t="s">
        <v>127</v>
      </c>
      <c r="H103" s="122" t="s">
        <v>455</v>
      </c>
      <c r="I103" s="122" t="s">
        <v>456</v>
      </c>
      <c r="J103" s="121">
        <v>2025</v>
      </c>
      <c r="K103" s="121">
        <v>1478504.64</v>
      </c>
      <c r="L103" s="122" t="s">
        <v>457</v>
      </c>
      <c r="M103" s="122" t="s">
        <v>457</v>
      </c>
      <c r="N103" s="121">
        <v>115</v>
      </c>
      <c r="O103" s="122" t="s">
        <v>460</v>
      </c>
      <c r="P103" s="122" t="s">
        <v>461</v>
      </c>
      <c r="Q103" s="121">
        <v>2024</v>
      </c>
      <c r="R103" s="121">
        <v>1560377.2</v>
      </c>
      <c r="S103" s="121">
        <v>-81872.560000000056</v>
      </c>
    </row>
    <row r="104" spans="1:19" x14ac:dyDescent="0.3">
      <c r="A104" s="121">
        <v>320</v>
      </c>
      <c r="B104" s="122" t="s">
        <v>27</v>
      </c>
      <c r="C104" s="121">
        <v>14</v>
      </c>
      <c r="D104" s="122" t="s">
        <v>146</v>
      </c>
      <c r="E104" s="122" t="s">
        <v>453</v>
      </c>
      <c r="F104" s="122" t="s">
        <v>454</v>
      </c>
      <c r="G104" s="122" t="s">
        <v>127</v>
      </c>
      <c r="H104" s="122" t="s">
        <v>455</v>
      </c>
      <c r="I104" s="122" t="s">
        <v>456</v>
      </c>
      <c r="J104" s="121">
        <v>2025</v>
      </c>
      <c r="K104" s="121">
        <v>1318323.18</v>
      </c>
      <c r="L104" s="122" t="s">
        <v>457</v>
      </c>
      <c r="M104" s="122" t="s">
        <v>457</v>
      </c>
      <c r="N104" s="121">
        <v>116</v>
      </c>
      <c r="O104" s="122" t="s">
        <v>462</v>
      </c>
      <c r="P104" s="122" t="s">
        <v>463</v>
      </c>
      <c r="Q104" s="121">
        <v>2024</v>
      </c>
      <c r="R104" s="121">
        <v>1166804.1000000001</v>
      </c>
      <c r="S104" s="121">
        <v>151519.07999999984</v>
      </c>
    </row>
    <row r="105" spans="1:19" x14ac:dyDescent="0.3">
      <c r="A105" s="121">
        <v>320</v>
      </c>
      <c r="B105" s="122" t="s">
        <v>27</v>
      </c>
      <c r="C105" s="121">
        <v>14</v>
      </c>
      <c r="D105" s="122" t="s">
        <v>146</v>
      </c>
      <c r="E105" s="122" t="s">
        <v>453</v>
      </c>
      <c r="F105" s="122" t="s">
        <v>454</v>
      </c>
      <c r="G105" s="122" t="s">
        <v>127</v>
      </c>
      <c r="H105" s="122" t="s">
        <v>455</v>
      </c>
      <c r="I105" s="122" t="s">
        <v>456</v>
      </c>
      <c r="J105" s="121">
        <v>2025</v>
      </c>
      <c r="K105" s="121">
        <v>3024387.8199996999</v>
      </c>
      <c r="L105" s="122" t="s">
        <v>457</v>
      </c>
      <c r="M105" s="122" t="s">
        <v>457</v>
      </c>
      <c r="N105" s="121">
        <v>117</v>
      </c>
      <c r="O105" s="122" t="s">
        <v>464</v>
      </c>
      <c r="P105" s="122" t="s">
        <v>465</v>
      </c>
      <c r="Q105" s="121">
        <v>2024</v>
      </c>
      <c r="R105" s="121">
        <v>2984446.8599994299</v>
      </c>
      <c r="S105" s="121">
        <v>39940.960000270046</v>
      </c>
    </row>
    <row r="106" spans="1:19" x14ac:dyDescent="0.3">
      <c r="A106" s="121">
        <v>322</v>
      </c>
      <c r="B106" s="122" t="s">
        <v>131</v>
      </c>
      <c r="C106" s="121">
        <v>1</v>
      </c>
      <c r="D106" s="122" t="s">
        <v>126</v>
      </c>
      <c r="E106" s="122" t="s">
        <v>453</v>
      </c>
      <c r="F106" s="122" t="s">
        <v>454</v>
      </c>
      <c r="G106" s="122" t="s">
        <v>127</v>
      </c>
      <c r="H106" s="122" t="s">
        <v>455</v>
      </c>
      <c r="I106" s="122" t="s">
        <v>456</v>
      </c>
      <c r="J106" s="121">
        <v>2025</v>
      </c>
      <c r="K106" s="121">
        <v>0</v>
      </c>
      <c r="L106" s="122" t="s">
        <v>457</v>
      </c>
      <c r="M106" s="122" t="s">
        <v>457</v>
      </c>
      <c r="N106" s="121">
        <v>114</v>
      </c>
      <c r="O106" s="122" t="s">
        <v>458</v>
      </c>
      <c r="P106" s="122" t="s">
        <v>459</v>
      </c>
      <c r="Q106" s="121">
        <v>2024</v>
      </c>
      <c r="R106" s="121">
        <v>0</v>
      </c>
      <c r="S106" s="121">
        <v>0</v>
      </c>
    </row>
    <row r="107" spans="1:19" x14ac:dyDescent="0.3">
      <c r="A107" s="121">
        <v>322</v>
      </c>
      <c r="B107" s="122" t="s">
        <v>131</v>
      </c>
      <c r="C107" s="121">
        <v>1</v>
      </c>
      <c r="D107" s="122" t="s">
        <v>126</v>
      </c>
      <c r="E107" s="122" t="s">
        <v>453</v>
      </c>
      <c r="F107" s="122" t="s">
        <v>454</v>
      </c>
      <c r="G107" s="122" t="s">
        <v>127</v>
      </c>
      <c r="H107" s="122" t="s">
        <v>455</v>
      </c>
      <c r="I107" s="122" t="s">
        <v>456</v>
      </c>
      <c r="J107" s="121">
        <v>2025</v>
      </c>
      <c r="K107" s="121">
        <v>0</v>
      </c>
      <c r="L107" s="122" t="s">
        <v>457</v>
      </c>
      <c r="M107" s="122" t="s">
        <v>457</v>
      </c>
      <c r="N107" s="121">
        <v>115</v>
      </c>
      <c r="O107" s="122" t="s">
        <v>460</v>
      </c>
      <c r="P107" s="122" t="s">
        <v>461</v>
      </c>
      <c r="Q107" s="121">
        <v>2024</v>
      </c>
      <c r="R107" s="121">
        <v>0</v>
      </c>
      <c r="S107" s="121">
        <v>0</v>
      </c>
    </row>
    <row r="108" spans="1:19" x14ac:dyDescent="0.3">
      <c r="A108" s="121">
        <v>322</v>
      </c>
      <c r="B108" s="122" t="s">
        <v>131</v>
      </c>
      <c r="C108" s="121">
        <v>1</v>
      </c>
      <c r="D108" s="122" t="s">
        <v>126</v>
      </c>
      <c r="E108" s="122" t="s">
        <v>453</v>
      </c>
      <c r="F108" s="122" t="s">
        <v>454</v>
      </c>
      <c r="G108" s="122" t="s">
        <v>127</v>
      </c>
      <c r="H108" s="122" t="s">
        <v>455</v>
      </c>
      <c r="I108" s="122" t="s">
        <v>456</v>
      </c>
      <c r="J108" s="121">
        <v>2025</v>
      </c>
      <c r="K108" s="121">
        <v>0</v>
      </c>
      <c r="L108" s="122" t="s">
        <v>457</v>
      </c>
      <c r="M108" s="122" t="s">
        <v>457</v>
      </c>
      <c r="N108" s="121">
        <v>116</v>
      </c>
      <c r="O108" s="122" t="s">
        <v>462</v>
      </c>
      <c r="P108" s="122" t="s">
        <v>463</v>
      </c>
      <c r="Q108" s="121">
        <v>2024</v>
      </c>
      <c r="R108" s="121">
        <v>0</v>
      </c>
      <c r="S108" s="121">
        <v>0</v>
      </c>
    </row>
    <row r="109" spans="1:19" x14ac:dyDescent="0.3">
      <c r="A109" s="121">
        <v>322</v>
      </c>
      <c r="B109" s="122" t="s">
        <v>131</v>
      </c>
      <c r="C109" s="121">
        <v>1</v>
      </c>
      <c r="D109" s="122" t="s">
        <v>126</v>
      </c>
      <c r="E109" s="122" t="s">
        <v>453</v>
      </c>
      <c r="F109" s="122" t="s">
        <v>454</v>
      </c>
      <c r="G109" s="122" t="s">
        <v>127</v>
      </c>
      <c r="H109" s="122" t="s">
        <v>455</v>
      </c>
      <c r="I109" s="122" t="s">
        <v>456</v>
      </c>
      <c r="J109" s="121">
        <v>2025</v>
      </c>
      <c r="K109" s="121">
        <v>0</v>
      </c>
      <c r="L109" s="122" t="s">
        <v>457</v>
      </c>
      <c r="M109" s="122" t="s">
        <v>457</v>
      </c>
      <c r="N109" s="121">
        <v>117</v>
      </c>
      <c r="O109" s="122" t="s">
        <v>464</v>
      </c>
      <c r="P109" s="122" t="s">
        <v>465</v>
      </c>
      <c r="Q109" s="121">
        <v>2024</v>
      </c>
      <c r="R109" s="121">
        <v>0</v>
      </c>
      <c r="S109" s="121">
        <v>0</v>
      </c>
    </row>
    <row r="110" spans="1:19" x14ac:dyDescent="0.3">
      <c r="A110" s="121">
        <v>333</v>
      </c>
      <c r="B110" s="122" t="s">
        <v>28</v>
      </c>
      <c r="C110" s="121">
        <v>11</v>
      </c>
      <c r="D110" s="122" t="s">
        <v>144</v>
      </c>
      <c r="E110" s="122" t="s">
        <v>453</v>
      </c>
      <c r="F110" s="122" t="s">
        <v>454</v>
      </c>
      <c r="G110" s="122" t="s">
        <v>127</v>
      </c>
      <c r="H110" s="122" t="s">
        <v>455</v>
      </c>
      <c r="I110" s="122" t="s">
        <v>456</v>
      </c>
      <c r="J110" s="121">
        <v>2025</v>
      </c>
      <c r="K110" s="121">
        <v>252959.2</v>
      </c>
      <c r="L110" s="122" t="s">
        <v>457</v>
      </c>
      <c r="M110" s="122" t="s">
        <v>457</v>
      </c>
      <c r="N110" s="121">
        <v>114</v>
      </c>
      <c r="O110" s="122" t="s">
        <v>458</v>
      </c>
      <c r="P110" s="122" t="s">
        <v>459</v>
      </c>
      <c r="Q110" s="121">
        <v>2024</v>
      </c>
      <c r="R110" s="121">
        <v>167773.00000130999</v>
      </c>
      <c r="S110" s="121">
        <v>85186.199998690019</v>
      </c>
    </row>
    <row r="111" spans="1:19" x14ac:dyDescent="0.3">
      <c r="A111" s="121">
        <v>333</v>
      </c>
      <c r="B111" s="122" t="s">
        <v>28</v>
      </c>
      <c r="C111" s="121">
        <v>11</v>
      </c>
      <c r="D111" s="122" t="s">
        <v>144</v>
      </c>
      <c r="E111" s="122" t="s">
        <v>453</v>
      </c>
      <c r="F111" s="122" t="s">
        <v>454</v>
      </c>
      <c r="G111" s="122" t="s">
        <v>127</v>
      </c>
      <c r="H111" s="122" t="s">
        <v>455</v>
      </c>
      <c r="I111" s="122" t="s">
        <v>456</v>
      </c>
      <c r="J111" s="121">
        <v>2025</v>
      </c>
      <c r="K111" s="121">
        <v>0</v>
      </c>
      <c r="L111" s="122" t="s">
        <v>457</v>
      </c>
      <c r="M111" s="122" t="s">
        <v>457</v>
      </c>
      <c r="N111" s="121">
        <v>115</v>
      </c>
      <c r="O111" s="122" t="s">
        <v>460</v>
      </c>
      <c r="P111" s="122" t="s">
        <v>461</v>
      </c>
      <c r="Q111" s="121">
        <v>2024</v>
      </c>
      <c r="R111" s="121">
        <v>0</v>
      </c>
      <c r="S111" s="121">
        <v>0</v>
      </c>
    </row>
    <row r="112" spans="1:19" x14ac:dyDescent="0.3">
      <c r="A112" s="121">
        <v>333</v>
      </c>
      <c r="B112" s="122" t="s">
        <v>28</v>
      </c>
      <c r="C112" s="121">
        <v>11</v>
      </c>
      <c r="D112" s="122" t="s">
        <v>144</v>
      </c>
      <c r="E112" s="122" t="s">
        <v>453</v>
      </c>
      <c r="F112" s="122" t="s">
        <v>454</v>
      </c>
      <c r="G112" s="122" t="s">
        <v>127</v>
      </c>
      <c r="H112" s="122" t="s">
        <v>455</v>
      </c>
      <c r="I112" s="122" t="s">
        <v>456</v>
      </c>
      <c r="J112" s="121">
        <v>2025</v>
      </c>
      <c r="K112" s="121">
        <v>30888</v>
      </c>
      <c r="L112" s="122" t="s">
        <v>457</v>
      </c>
      <c r="M112" s="122" t="s">
        <v>457</v>
      </c>
      <c r="N112" s="121">
        <v>116</v>
      </c>
      <c r="O112" s="122" t="s">
        <v>462</v>
      </c>
      <c r="P112" s="122" t="s">
        <v>463</v>
      </c>
      <c r="Q112" s="121">
        <v>2024</v>
      </c>
      <c r="R112" s="121">
        <v>19500</v>
      </c>
      <c r="S112" s="121">
        <v>11388</v>
      </c>
    </row>
    <row r="113" spans="1:19" x14ac:dyDescent="0.3">
      <c r="A113" s="121">
        <v>333</v>
      </c>
      <c r="B113" s="122" t="s">
        <v>28</v>
      </c>
      <c r="C113" s="121">
        <v>11</v>
      </c>
      <c r="D113" s="122" t="s">
        <v>144</v>
      </c>
      <c r="E113" s="122" t="s">
        <v>453</v>
      </c>
      <c r="F113" s="122" t="s">
        <v>454</v>
      </c>
      <c r="G113" s="122" t="s">
        <v>127</v>
      </c>
      <c r="H113" s="122" t="s">
        <v>455</v>
      </c>
      <c r="I113" s="122" t="s">
        <v>456</v>
      </c>
      <c r="J113" s="121">
        <v>2025</v>
      </c>
      <c r="K113" s="121">
        <v>283847.2</v>
      </c>
      <c r="L113" s="122" t="s">
        <v>457</v>
      </c>
      <c r="M113" s="122" t="s">
        <v>457</v>
      </c>
      <c r="N113" s="121">
        <v>117</v>
      </c>
      <c r="O113" s="122" t="s">
        <v>464</v>
      </c>
      <c r="P113" s="122" t="s">
        <v>465</v>
      </c>
      <c r="Q113" s="121">
        <v>2024</v>
      </c>
      <c r="R113" s="121">
        <v>187273.00000130999</v>
      </c>
      <c r="S113" s="121">
        <v>96574.199998690019</v>
      </c>
    </row>
    <row r="114" spans="1:19" x14ac:dyDescent="0.3">
      <c r="A114" s="121">
        <v>335</v>
      </c>
      <c r="B114" s="122" t="s">
        <v>29</v>
      </c>
      <c r="C114" s="121">
        <v>1</v>
      </c>
      <c r="D114" s="122" t="s">
        <v>126</v>
      </c>
      <c r="E114" s="122" t="s">
        <v>453</v>
      </c>
      <c r="F114" s="122" t="s">
        <v>454</v>
      </c>
      <c r="G114" s="122" t="s">
        <v>127</v>
      </c>
      <c r="H114" s="122" t="s">
        <v>455</v>
      </c>
      <c r="I114" s="122" t="s">
        <v>456</v>
      </c>
      <c r="J114" s="121">
        <v>2025</v>
      </c>
      <c r="K114" s="121">
        <v>38839.999990290002</v>
      </c>
      <c r="L114" s="122" t="s">
        <v>457</v>
      </c>
      <c r="M114" s="122" t="s">
        <v>457</v>
      </c>
      <c r="N114" s="121">
        <v>114</v>
      </c>
      <c r="O114" s="122" t="s">
        <v>458</v>
      </c>
      <c r="P114" s="122" t="s">
        <v>459</v>
      </c>
      <c r="Q114" s="121">
        <v>2024</v>
      </c>
      <c r="R114" s="121">
        <v>36000</v>
      </c>
      <c r="S114" s="121">
        <v>2839.9999902900017</v>
      </c>
    </row>
    <row r="115" spans="1:19" x14ac:dyDescent="0.3">
      <c r="A115" s="121">
        <v>335</v>
      </c>
      <c r="B115" s="122" t="s">
        <v>29</v>
      </c>
      <c r="C115" s="121">
        <v>1</v>
      </c>
      <c r="D115" s="122" t="s">
        <v>126</v>
      </c>
      <c r="E115" s="122" t="s">
        <v>453</v>
      </c>
      <c r="F115" s="122" t="s">
        <v>454</v>
      </c>
      <c r="G115" s="122" t="s">
        <v>127</v>
      </c>
      <c r="H115" s="122" t="s">
        <v>455</v>
      </c>
      <c r="I115" s="122" t="s">
        <v>456</v>
      </c>
      <c r="J115" s="121">
        <v>2025</v>
      </c>
      <c r="K115" s="121">
        <v>0</v>
      </c>
      <c r="L115" s="122" t="s">
        <v>457</v>
      </c>
      <c r="M115" s="122" t="s">
        <v>457</v>
      </c>
      <c r="N115" s="121">
        <v>115</v>
      </c>
      <c r="O115" s="122" t="s">
        <v>460</v>
      </c>
      <c r="P115" s="122" t="s">
        <v>461</v>
      </c>
      <c r="Q115" s="121">
        <v>2024</v>
      </c>
      <c r="R115" s="121">
        <v>11945</v>
      </c>
      <c r="S115" s="121">
        <v>-11945</v>
      </c>
    </row>
    <row r="116" spans="1:19" x14ac:dyDescent="0.3">
      <c r="A116" s="121">
        <v>335</v>
      </c>
      <c r="B116" s="122" t="s">
        <v>29</v>
      </c>
      <c r="C116" s="121">
        <v>1</v>
      </c>
      <c r="D116" s="122" t="s">
        <v>126</v>
      </c>
      <c r="E116" s="122" t="s">
        <v>453</v>
      </c>
      <c r="F116" s="122" t="s">
        <v>454</v>
      </c>
      <c r="G116" s="122" t="s">
        <v>127</v>
      </c>
      <c r="H116" s="122" t="s">
        <v>455</v>
      </c>
      <c r="I116" s="122" t="s">
        <v>456</v>
      </c>
      <c r="J116" s="121">
        <v>2025</v>
      </c>
      <c r="K116" s="121">
        <v>0</v>
      </c>
      <c r="L116" s="122" t="s">
        <v>457</v>
      </c>
      <c r="M116" s="122" t="s">
        <v>457</v>
      </c>
      <c r="N116" s="121">
        <v>116</v>
      </c>
      <c r="O116" s="122" t="s">
        <v>462</v>
      </c>
      <c r="P116" s="122" t="s">
        <v>463</v>
      </c>
      <c r="Q116" s="121">
        <v>2024</v>
      </c>
      <c r="R116" s="121">
        <v>0</v>
      </c>
      <c r="S116" s="121">
        <v>0</v>
      </c>
    </row>
    <row r="117" spans="1:19" x14ac:dyDescent="0.3">
      <c r="A117" s="121">
        <v>335</v>
      </c>
      <c r="B117" s="122" t="s">
        <v>29</v>
      </c>
      <c r="C117" s="121">
        <v>1</v>
      </c>
      <c r="D117" s="122" t="s">
        <v>126</v>
      </c>
      <c r="E117" s="122" t="s">
        <v>453</v>
      </c>
      <c r="F117" s="122" t="s">
        <v>454</v>
      </c>
      <c r="G117" s="122" t="s">
        <v>127</v>
      </c>
      <c r="H117" s="122" t="s">
        <v>455</v>
      </c>
      <c r="I117" s="122" t="s">
        <v>456</v>
      </c>
      <c r="J117" s="121">
        <v>2025</v>
      </c>
      <c r="K117" s="121">
        <v>38839.999990290002</v>
      </c>
      <c r="L117" s="122" t="s">
        <v>457</v>
      </c>
      <c r="M117" s="122" t="s">
        <v>457</v>
      </c>
      <c r="N117" s="121">
        <v>117</v>
      </c>
      <c r="O117" s="122" t="s">
        <v>464</v>
      </c>
      <c r="P117" s="122" t="s">
        <v>465</v>
      </c>
      <c r="Q117" s="121">
        <v>2024</v>
      </c>
      <c r="R117" s="121">
        <v>47945</v>
      </c>
      <c r="S117" s="121">
        <v>-9105.0000097099983</v>
      </c>
    </row>
    <row r="118" spans="1:19" x14ac:dyDescent="0.3">
      <c r="A118" s="121">
        <v>337</v>
      </c>
      <c r="B118" s="122" t="s">
        <v>136</v>
      </c>
      <c r="C118" s="121">
        <v>2</v>
      </c>
      <c r="D118" s="122" t="s">
        <v>134</v>
      </c>
      <c r="E118" s="122" t="s">
        <v>453</v>
      </c>
      <c r="F118" s="122" t="s">
        <v>454</v>
      </c>
      <c r="G118" s="122" t="s">
        <v>127</v>
      </c>
      <c r="H118" s="122" t="s">
        <v>455</v>
      </c>
      <c r="I118" s="122" t="s">
        <v>456</v>
      </c>
      <c r="J118" s="121">
        <v>2025</v>
      </c>
      <c r="K118" s="121">
        <v>356985.42000108003</v>
      </c>
      <c r="L118" s="122" t="s">
        <v>457</v>
      </c>
      <c r="M118" s="122" t="s">
        <v>457</v>
      </c>
      <c r="N118" s="121">
        <v>114</v>
      </c>
      <c r="O118" s="122" t="s">
        <v>458</v>
      </c>
      <c r="P118" s="122" t="s">
        <v>459</v>
      </c>
      <c r="Q118" s="121">
        <v>2024</v>
      </c>
      <c r="R118" s="121">
        <v>0</v>
      </c>
      <c r="S118" s="121">
        <v>356985.42000108003</v>
      </c>
    </row>
    <row r="119" spans="1:19" x14ac:dyDescent="0.3">
      <c r="A119" s="121">
        <v>337</v>
      </c>
      <c r="B119" s="122" t="s">
        <v>136</v>
      </c>
      <c r="C119" s="121">
        <v>2</v>
      </c>
      <c r="D119" s="122" t="s">
        <v>134</v>
      </c>
      <c r="E119" s="122" t="s">
        <v>453</v>
      </c>
      <c r="F119" s="122" t="s">
        <v>454</v>
      </c>
      <c r="G119" s="122" t="s">
        <v>127</v>
      </c>
      <c r="H119" s="122" t="s">
        <v>455</v>
      </c>
      <c r="I119" s="122" t="s">
        <v>456</v>
      </c>
      <c r="J119" s="121">
        <v>2025</v>
      </c>
      <c r="K119" s="121">
        <v>6327</v>
      </c>
      <c r="L119" s="122" t="s">
        <v>457</v>
      </c>
      <c r="M119" s="122" t="s">
        <v>457</v>
      </c>
      <c r="N119" s="121">
        <v>115</v>
      </c>
      <c r="O119" s="122" t="s">
        <v>460</v>
      </c>
      <c r="P119" s="122" t="s">
        <v>461</v>
      </c>
      <c r="Q119" s="121">
        <v>2024</v>
      </c>
      <c r="R119" s="121">
        <v>0</v>
      </c>
      <c r="S119" s="121">
        <v>6327</v>
      </c>
    </row>
    <row r="120" spans="1:19" x14ac:dyDescent="0.3">
      <c r="A120" s="121">
        <v>337</v>
      </c>
      <c r="B120" s="122" t="s">
        <v>136</v>
      </c>
      <c r="C120" s="121">
        <v>2</v>
      </c>
      <c r="D120" s="122" t="s">
        <v>134</v>
      </c>
      <c r="E120" s="122" t="s">
        <v>453</v>
      </c>
      <c r="F120" s="122" t="s">
        <v>454</v>
      </c>
      <c r="G120" s="122" t="s">
        <v>127</v>
      </c>
      <c r="H120" s="122" t="s">
        <v>455</v>
      </c>
      <c r="I120" s="122" t="s">
        <v>456</v>
      </c>
      <c r="J120" s="121">
        <v>2025</v>
      </c>
      <c r="K120" s="121">
        <v>3300</v>
      </c>
      <c r="L120" s="122" t="s">
        <v>457</v>
      </c>
      <c r="M120" s="122" t="s">
        <v>457</v>
      </c>
      <c r="N120" s="121">
        <v>116</v>
      </c>
      <c r="O120" s="122" t="s">
        <v>462</v>
      </c>
      <c r="P120" s="122" t="s">
        <v>463</v>
      </c>
      <c r="Q120" s="121">
        <v>2024</v>
      </c>
      <c r="R120" s="121">
        <v>0</v>
      </c>
      <c r="S120" s="121">
        <v>3300</v>
      </c>
    </row>
    <row r="121" spans="1:19" x14ac:dyDescent="0.3">
      <c r="A121" s="121">
        <v>337</v>
      </c>
      <c r="B121" s="122" t="s">
        <v>136</v>
      </c>
      <c r="C121" s="121">
        <v>2</v>
      </c>
      <c r="D121" s="122" t="s">
        <v>134</v>
      </c>
      <c r="E121" s="122" t="s">
        <v>453</v>
      </c>
      <c r="F121" s="122" t="s">
        <v>454</v>
      </c>
      <c r="G121" s="122" t="s">
        <v>127</v>
      </c>
      <c r="H121" s="122" t="s">
        <v>455</v>
      </c>
      <c r="I121" s="122" t="s">
        <v>456</v>
      </c>
      <c r="J121" s="121">
        <v>2025</v>
      </c>
      <c r="K121" s="121">
        <v>366612.42000108003</v>
      </c>
      <c r="L121" s="122" t="s">
        <v>457</v>
      </c>
      <c r="M121" s="122" t="s">
        <v>457</v>
      </c>
      <c r="N121" s="121">
        <v>117</v>
      </c>
      <c r="O121" s="122" t="s">
        <v>464</v>
      </c>
      <c r="P121" s="122" t="s">
        <v>465</v>
      </c>
      <c r="Q121" s="121">
        <v>2024</v>
      </c>
      <c r="R121" s="121">
        <v>0</v>
      </c>
      <c r="S121" s="121">
        <v>366612.42000108003</v>
      </c>
    </row>
    <row r="122" spans="1:19" x14ac:dyDescent="0.3">
      <c r="A122" s="121">
        <v>339</v>
      </c>
      <c r="B122" s="122" t="s">
        <v>137</v>
      </c>
      <c r="C122" s="121">
        <v>2</v>
      </c>
      <c r="D122" s="122" t="s">
        <v>134</v>
      </c>
      <c r="E122" s="122" t="s">
        <v>453</v>
      </c>
      <c r="F122" s="122" t="s">
        <v>454</v>
      </c>
      <c r="G122" s="122" t="s">
        <v>127</v>
      </c>
      <c r="H122" s="122" t="s">
        <v>455</v>
      </c>
      <c r="I122" s="122" t="s">
        <v>456</v>
      </c>
      <c r="J122" s="121">
        <v>2025</v>
      </c>
      <c r="K122" s="121">
        <v>0</v>
      </c>
      <c r="L122" s="122" t="s">
        <v>457</v>
      </c>
      <c r="M122" s="122" t="s">
        <v>457</v>
      </c>
      <c r="N122" s="121">
        <v>114</v>
      </c>
      <c r="O122" s="122" t="s">
        <v>458</v>
      </c>
      <c r="P122" s="122" t="s">
        <v>459</v>
      </c>
      <c r="Q122" s="121">
        <v>2024</v>
      </c>
      <c r="R122" s="121">
        <v>0</v>
      </c>
      <c r="S122" s="121">
        <v>0</v>
      </c>
    </row>
    <row r="123" spans="1:19" x14ac:dyDescent="0.3">
      <c r="A123" s="121">
        <v>339</v>
      </c>
      <c r="B123" s="122" t="s">
        <v>137</v>
      </c>
      <c r="C123" s="121">
        <v>2</v>
      </c>
      <c r="D123" s="122" t="s">
        <v>134</v>
      </c>
      <c r="E123" s="122" t="s">
        <v>453</v>
      </c>
      <c r="F123" s="122" t="s">
        <v>454</v>
      </c>
      <c r="G123" s="122" t="s">
        <v>127</v>
      </c>
      <c r="H123" s="122" t="s">
        <v>455</v>
      </c>
      <c r="I123" s="122" t="s">
        <v>456</v>
      </c>
      <c r="J123" s="121">
        <v>2025</v>
      </c>
      <c r="K123" s="121">
        <v>0</v>
      </c>
      <c r="L123" s="122" t="s">
        <v>457</v>
      </c>
      <c r="M123" s="122" t="s">
        <v>457</v>
      </c>
      <c r="N123" s="121">
        <v>115</v>
      </c>
      <c r="O123" s="122" t="s">
        <v>460</v>
      </c>
      <c r="P123" s="122" t="s">
        <v>461</v>
      </c>
      <c r="Q123" s="121">
        <v>2024</v>
      </c>
      <c r="R123" s="121">
        <v>0</v>
      </c>
      <c r="S123" s="121">
        <v>0</v>
      </c>
    </row>
    <row r="124" spans="1:19" x14ac:dyDescent="0.3">
      <c r="A124" s="121">
        <v>339</v>
      </c>
      <c r="B124" s="122" t="s">
        <v>137</v>
      </c>
      <c r="C124" s="121">
        <v>2</v>
      </c>
      <c r="D124" s="122" t="s">
        <v>134</v>
      </c>
      <c r="E124" s="122" t="s">
        <v>453</v>
      </c>
      <c r="F124" s="122" t="s">
        <v>454</v>
      </c>
      <c r="G124" s="122" t="s">
        <v>127</v>
      </c>
      <c r="H124" s="122" t="s">
        <v>455</v>
      </c>
      <c r="I124" s="122" t="s">
        <v>456</v>
      </c>
      <c r="J124" s="121">
        <v>2025</v>
      </c>
      <c r="K124" s="121">
        <v>0</v>
      </c>
      <c r="L124" s="122" t="s">
        <v>457</v>
      </c>
      <c r="M124" s="122" t="s">
        <v>457</v>
      </c>
      <c r="N124" s="121">
        <v>116</v>
      </c>
      <c r="O124" s="122" t="s">
        <v>462</v>
      </c>
      <c r="P124" s="122" t="s">
        <v>463</v>
      </c>
      <c r="Q124" s="121">
        <v>2024</v>
      </c>
      <c r="R124" s="121">
        <v>0</v>
      </c>
      <c r="S124" s="121">
        <v>0</v>
      </c>
    </row>
    <row r="125" spans="1:19" x14ac:dyDescent="0.3">
      <c r="A125" s="121">
        <v>339</v>
      </c>
      <c r="B125" s="122" t="s">
        <v>137</v>
      </c>
      <c r="C125" s="121">
        <v>2</v>
      </c>
      <c r="D125" s="122" t="s">
        <v>134</v>
      </c>
      <c r="E125" s="122" t="s">
        <v>453</v>
      </c>
      <c r="F125" s="122" t="s">
        <v>454</v>
      </c>
      <c r="G125" s="122" t="s">
        <v>127</v>
      </c>
      <c r="H125" s="122" t="s">
        <v>455</v>
      </c>
      <c r="I125" s="122" t="s">
        <v>456</v>
      </c>
      <c r="J125" s="121">
        <v>2025</v>
      </c>
      <c r="K125" s="121">
        <v>0</v>
      </c>
      <c r="L125" s="122" t="s">
        <v>457</v>
      </c>
      <c r="M125" s="122" t="s">
        <v>457</v>
      </c>
      <c r="N125" s="121">
        <v>117</v>
      </c>
      <c r="O125" s="122" t="s">
        <v>464</v>
      </c>
      <c r="P125" s="122" t="s">
        <v>465</v>
      </c>
      <c r="Q125" s="121">
        <v>2024</v>
      </c>
      <c r="R125" s="121">
        <v>0</v>
      </c>
      <c r="S125" s="121">
        <v>0</v>
      </c>
    </row>
    <row r="126" spans="1:19" x14ac:dyDescent="0.3">
      <c r="A126" s="121">
        <v>341</v>
      </c>
      <c r="B126" s="122" t="s">
        <v>30</v>
      </c>
      <c r="C126" s="121">
        <v>20</v>
      </c>
      <c r="D126" s="122" t="s">
        <v>149</v>
      </c>
      <c r="E126" s="122" t="s">
        <v>453</v>
      </c>
      <c r="F126" s="122" t="s">
        <v>454</v>
      </c>
      <c r="G126" s="122" t="s">
        <v>127</v>
      </c>
      <c r="H126" s="122" t="s">
        <v>455</v>
      </c>
      <c r="I126" s="122" t="s">
        <v>456</v>
      </c>
      <c r="J126" s="121">
        <v>2025</v>
      </c>
      <c r="K126" s="121">
        <v>142207.98000000001</v>
      </c>
      <c r="L126" s="122" t="s">
        <v>457</v>
      </c>
      <c r="M126" s="122" t="s">
        <v>457</v>
      </c>
      <c r="N126" s="121">
        <v>114</v>
      </c>
      <c r="O126" s="122" t="s">
        <v>458</v>
      </c>
      <c r="P126" s="122" t="s">
        <v>459</v>
      </c>
      <c r="Q126" s="121">
        <v>2024</v>
      </c>
      <c r="R126" s="121">
        <v>84723.770000160002</v>
      </c>
      <c r="S126" s="121">
        <v>57484.209999840008</v>
      </c>
    </row>
    <row r="127" spans="1:19" x14ac:dyDescent="0.3">
      <c r="A127" s="121">
        <v>341</v>
      </c>
      <c r="B127" s="122" t="s">
        <v>30</v>
      </c>
      <c r="C127" s="121">
        <v>20</v>
      </c>
      <c r="D127" s="122" t="s">
        <v>149</v>
      </c>
      <c r="E127" s="122" t="s">
        <v>453</v>
      </c>
      <c r="F127" s="122" t="s">
        <v>454</v>
      </c>
      <c r="G127" s="122" t="s">
        <v>127</v>
      </c>
      <c r="H127" s="122" t="s">
        <v>455</v>
      </c>
      <c r="I127" s="122" t="s">
        <v>456</v>
      </c>
      <c r="J127" s="121">
        <v>2025</v>
      </c>
      <c r="K127" s="121">
        <v>35754.660000000003</v>
      </c>
      <c r="L127" s="122" t="s">
        <v>457</v>
      </c>
      <c r="M127" s="122" t="s">
        <v>457</v>
      </c>
      <c r="N127" s="121">
        <v>115</v>
      </c>
      <c r="O127" s="122" t="s">
        <v>460</v>
      </c>
      <c r="P127" s="122" t="s">
        <v>461</v>
      </c>
      <c r="Q127" s="121">
        <v>2024</v>
      </c>
      <c r="R127" s="121">
        <v>29202.9</v>
      </c>
      <c r="S127" s="121">
        <v>6551.760000000002</v>
      </c>
    </row>
    <row r="128" spans="1:19" x14ac:dyDescent="0.3">
      <c r="A128" s="121">
        <v>341</v>
      </c>
      <c r="B128" s="122" t="s">
        <v>30</v>
      </c>
      <c r="C128" s="121">
        <v>20</v>
      </c>
      <c r="D128" s="122" t="s">
        <v>149</v>
      </c>
      <c r="E128" s="122" t="s">
        <v>453</v>
      </c>
      <c r="F128" s="122" t="s">
        <v>454</v>
      </c>
      <c r="G128" s="122" t="s">
        <v>127</v>
      </c>
      <c r="H128" s="122" t="s">
        <v>455</v>
      </c>
      <c r="I128" s="122" t="s">
        <v>456</v>
      </c>
      <c r="J128" s="121">
        <v>2025</v>
      </c>
      <c r="K128" s="121">
        <v>79578.009999999995</v>
      </c>
      <c r="L128" s="122" t="s">
        <v>457</v>
      </c>
      <c r="M128" s="122" t="s">
        <v>457</v>
      </c>
      <c r="N128" s="121">
        <v>116</v>
      </c>
      <c r="O128" s="122" t="s">
        <v>462</v>
      </c>
      <c r="P128" s="122" t="s">
        <v>463</v>
      </c>
      <c r="Q128" s="121">
        <v>2024</v>
      </c>
      <c r="R128" s="121">
        <v>78931.199999999997</v>
      </c>
      <c r="S128" s="121">
        <v>646.80999999999767</v>
      </c>
    </row>
    <row r="129" spans="1:19" x14ac:dyDescent="0.3">
      <c r="A129" s="121">
        <v>341</v>
      </c>
      <c r="B129" s="122" t="s">
        <v>30</v>
      </c>
      <c r="C129" s="121">
        <v>20</v>
      </c>
      <c r="D129" s="122" t="s">
        <v>149</v>
      </c>
      <c r="E129" s="122" t="s">
        <v>453</v>
      </c>
      <c r="F129" s="122" t="s">
        <v>454</v>
      </c>
      <c r="G129" s="122" t="s">
        <v>127</v>
      </c>
      <c r="H129" s="122" t="s">
        <v>455</v>
      </c>
      <c r="I129" s="122" t="s">
        <v>456</v>
      </c>
      <c r="J129" s="121">
        <v>2025</v>
      </c>
      <c r="K129" s="121">
        <v>257540.65</v>
      </c>
      <c r="L129" s="122" t="s">
        <v>457</v>
      </c>
      <c r="M129" s="122" t="s">
        <v>457</v>
      </c>
      <c r="N129" s="121">
        <v>117</v>
      </c>
      <c r="O129" s="122" t="s">
        <v>464</v>
      </c>
      <c r="P129" s="122" t="s">
        <v>465</v>
      </c>
      <c r="Q129" s="121">
        <v>2024</v>
      </c>
      <c r="R129" s="121">
        <v>192857.87000016001</v>
      </c>
      <c r="S129" s="121">
        <v>64682.779999839986</v>
      </c>
    </row>
    <row r="130" spans="1:19" x14ac:dyDescent="0.3">
      <c r="A130" s="121">
        <v>344</v>
      </c>
      <c r="B130" s="122" t="s">
        <v>31</v>
      </c>
      <c r="C130" s="121">
        <v>4</v>
      </c>
      <c r="D130" s="122" t="s">
        <v>139</v>
      </c>
      <c r="E130" s="122" t="s">
        <v>453</v>
      </c>
      <c r="F130" s="122" t="s">
        <v>454</v>
      </c>
      <c r="G130" s="122" t="s">
        <v>127</v>
      </c>
      <c r="H130" s="122" t="s">
        <v>455</v>
      </c>
      <c r="I130" s="122" t="s">
        <v>456</v>
      </c>
      <c r="J130" s="121">
        <v>2025</v>
      </c>
      <c r="K130" s="121">
        <v>79650</v>
      </c>
      <c r="L130" s="122" t="s">
        <v>457</v>
      </c>
      <c r="M130" s="122" t="s">
        <v>457</v>
      </c>
      <c r="N130" s="121">
        <v>114</v>
      </c>
      <c r="O130" s="122" t="s">
        <v>458</v>
      </c>
      <c r="P130" s="122" t="s">
        <v>459</v>
      </c>
      <c r="Q130" s="121">
        <v>2024</v>
      </c>
      <c r="R130" s="121">
        <v>146690.000000486</v>
      </c>
      <c r="S130" s="121">
        <v>-67040.000000486005</v>
      </c>
    </row>
    <row r="131" spans="1:19" x14ac:dyDescent="0.3">
      <c r="A131" s="121">
        <v>344</v>
      </c>
      <c r="B131" s="122" t="s">
        <v>31</v>
      </c>
      <c r="C131" s="121">
        <v>4</v>
      </c>
      <c r="D131" s="122" t="s">
        <v>139</v>
      </c>
      <c r="E131" s="122" t="s">
        <v>453</v>
      </c>
      <c r="F131" s="122" t="s">
        <v>454</v>
      </c>
      <c r="G131" s="122" t="s">
        <v>127</v>
      </c>
      <c r="H131" s="122" t="s">
        <v>455</v>
      </c>
      <c r="I131" s="122" t="s">
        <v>456</v>
      </c>
      <c r="J131" s="121">
        <v>2025</v>
      </c>
      <c r="K131" s="121">
        <v>27</v>
      </c>
      <c r="L131" s="122" t="s">
        <v>457</v>
      </c>
      <c r="M131" s="122" t="s">
        <v>457</v>
      </c>
      <c r="N131" s="121">
        <v>115</v>
      </c>
      <c r="O131" s="122" t="s">
        <v>460</v>
      </c>
      <c r="P131" s="122" t="s">
        <v>461</v>
      </c>
      <c r="Q131" s="121">
        <v>2024</v>
      </c>
      <c r="R131" s="121">
        <v>14430</v>
      </c>
      <c r="S131" s="121">
        <v>-14403</v>
      </c>
    </row>
    <row r="132" spans="1:19" x14ac:dyDescent="0.3">
      <c r="A132" s="121">
        <v>344</v>
      </c>
      <c r="B132" s="122" t="s">
        <v>31</v>
      </c>
      <c r="C132" s="121">
        <v>4</v>
      </c>
      <c r="D132" s="122" t="s">
        <v>139</v>
      </c>
      <c r="E132" s="122" t="s">
        <v>453</v>
      </c>
      <c r="F132" s="122" t="s">
        <v>454</v>
      </c>
      <c r="G132" s="122" t="s">
        <v>127</v>
      </c>
      <c r="H132" s="122" t="s">
        <v>455</v>
      </c>
      <c r="I132" s="122" t="s">
        <v>456</v>
      </c>
      <c r="J132" s="121">
        <v>2025</v>
      </c>
      <c r="K132" s="121">
        <v>22998</v>
      </c>
      <c r="L132" s="122" t="s">
        <v>457</v>
      </c>
      <c r="M132" s="122" t="s">
        <v>457</v>
      </c>
      <c r="N132" s="121">
        <v>116</v>
      </c>
      <c r="O132" s="122" t="s">
        <v>462</v>
      </c>
      <c r="P132" s="122" t="s">
        <v>463</v>
      </c>
      <c r="Q132" s="121">
        <v>2024</v>
      </c>
      <c r="R132" s="121">
        <v>11862.5</v>
      </c>
      <c r="S132" s="121">
        <v>11135.5</v>
      </c>
    </row>
    <row r="133" spans="1:19" x14ac:dyDescent="0.3">
      <c r="A133" s="121">
        <v>344</v>
      </c>
      <c r="B133" s="122" t="s">
        <v>31</v>
      </c>
      <c r="C133" s="121">
        <v>4</v>
      </c>
      <c r="D133" s="122" t="s">
        <v>139</v>
      </c>
      <c r="E133" s="122" t="s">
        <v>453</v>
      </c>
      <c r="F133" s="122" t="s">
        <v>454</v>
      </c>
      <c r="G133" s="122" t="s">
        <v>127</v>
      </c>
      <c r="H133" s="122" t="s">
        <v>455</v>
      </c>
      <c r="I133" s="122" t="s">
        <v>456</v>
      </c>
      <c r="J133" s="121">
        <v>2025</v>
      </c>
      <c r="K133" s="121">
        <v>102675</v>
      </c>
      <c r="L133" s="122" t="s">
        <v>457</v>
      </c>
      <c r="M133" s="122" t="s">
        <v>457</v>
      </c>
      <c r="N133" s="121">
        <v>117</v>
      </c>
      <c r="O133" s="122" t="s">
        <v>464</v>
      </c>
      <c r="P133" s="122" t="s">
        <v>465</v>
      </c>
      <c r="Q133" s="121">
        <v>2024</v>
      </c>
      <c r="R133" s="121">
        <v>172982.500000486</v>
      </c>
      <c r="S133" s="121">
        <v>-70307.500000486005</v>
      </c>
    </row>
    <row r="134" spans="1:19" x14ac:dyDescent="0.3">
      <c r="A134" s="121">
        <v>346</v>
      </c>
      <c r="B134" s="122" t="s">
        <v>32</v>
      </c>
      <c r="C134" s="121">
        <v>1</v>
      </c>
      <c r="D134" s="122" t="s">
        <v>126</v>
      </c>
      <c r="E134" s="122" t="s">
        <v>453</v>
      </c>
      <c r="F134" s="122" t="s">
        <v>454</v>
      </c>
      <c r="G134" s="122" t="s">
        <v>127</v>
      </c>
      <c r="H134" s="122" t="s">
        <v>455</v>
      </c>
      <c r="I134" s="122" t="s">
        <v>456</v>
      </c>
      <c r="J134" s="121">
        <v>2025</v>
      </c>
      <c r="K134" s="121">
        <v>59600</v>
      </c>
      <c r="L134" s="122" t="s">
        <v>457</v>
      </c>
      <c r="M134" s="122" t="s">
        <v>457</v>
      </c>
      <c r="N134" s="121">
        <v>114</v>
      </c>
      <c r="O134" s="122" t="s">
        <v>458</v>
      </c>
      <c r="P134" s="122" t="s">
        <v>459</v>
      </c>
      <c r="Q134" s="121">
        <v>2024</v>
      </c>
      <c r="R134" s="121">
        <v>23400.00000009</v>
      </c>
      <c r="S134" s="121">
        <v>36199.999999909996</v>
      </c>
    </row>
    <row r="135" spans="1:19" x14ac:dyDescent="0.3">
      <c r="A135" s="121">
        <v>346</v>
      </c>
      <c r="B135" s="122" t="s">
        <v>32</v>
      </c>
      <c r="C135" s="121">
        <v>1</v>
      </c>
      <c r="D135" s="122" t="s">
        <v>126</v>
      </c>
      <c r="E135" s="122" t="s">
        <v>453</v>
      </c>
      <c r="F135" s="122" t="s">
        <v>454</v>
      </c>
      <c r="G135" s="122" t="s">
        <v>127</v>
      </c>
      <c r="H135" s="122" t="s">
        <v>455</v>
      </c>
      <c r="I135" s="122" t="s">
        <v>456</v>
      </c>
      <c r="J135" s="121">
        <v>2025</v>
      </c>
      <c r="K135" s="121">
        <v>0</v>
      </c>
      <c r="L135" s="122" t="s">
        <v>457</v>
      </c>
      <c r="M135" s="122" t="s">
        <v>457</v>
      </c>
      <c r="N135" s="121">
        <v>115</v>
      </c>
      <c r="O135" s="122" t="s">
        <v>460</v>
      </c>
      <c r="P135" s="122" t="s">
        <v>461</v>
      </c>
      <c r="Q135" s="121">
        <v>2024</v>
      </c>
      <c r="R135" s="121">
        <v>0</v>
      </c>
      <c r="S135" s="121">
        <v>0</v>
      </c>
    </row>
    <row r="136" spans="1:19" x14ac:dyDescent="0.3">
      <c r="A136" s="121">
        <v>346</v>
      </c>
      <c r="B136" s="122" t="s">
        <v>32</v>
      </c>
      <c r="C136" s="121">
        <v>1</v>
      </c>
      <c r="D136" s="122" t="s">
        <v>126</v>
      </c>
      <c r="E136" s="122" t="s">
        <v>453</v>
      </c>
      <c r="F136" s="122" t="s">
        <v>454</v>
      </c>
      <c r="G136" s="122" t="s">
        <v>127</v>
      </c>
      <c r="H136" s="122" t="s">
        <v>455</v>
      </c>
      <c r="I136" s="122" t="s">
        <v>456</v>
      </c>
      <c r="J136" s="121">
        <v>2025</v>
      </c>
      <c r="K136" s="121">
        <v>0</v>
      </c>
      <c r="L136" s="122" t="s">
        <v>457</v>
      </c>
      <c r="M136" s="122" t="s">
        <v>457</v>
      </c>
      <c r="N136" s="121">
        <v>116</v>
      </c>
      <c r="O136" s="122" t="s">
        <v>462</v>
      </c>
      <c r="P136" s="122" t="s">
        <v>463</v>
      </c>
      <c r="Q136" s="121">
        <v>2024</v>
      </c>
      <c r="R136" s="121">
        <v>0</v>
      </c>
      <c r="S136" s="121">
        <v>0</v>
      </c>
    </row>
    <row r="137" spans="1:19" x14ac:dyDescent="0.3">
      <c r="A137" s="121">
        <v>346</v>
      </c>
      <c r="B137" s="122" t="s">
        <v>32</v>
      </c>
      <c r="C137" s="121">
        <v>1</v>
      </c>
      <c r="D137" s="122" t="s">
        <v>126</v>
      </c>
      <c r="E137" s="122" t="s">
        <v>453</v>
      </c>
      <c r="F137" s="122" t="s">
        <v>454</v>
      </c>
      <c r="G137" s="122" t="s">
        <v>127</v>
      </c>
      <c r="H137" s="122" t="s">
        <v>455</v>
      </c>
      <c r="I137" s="122" t="s">
        <v>456</v>
      </c>
      <c r="J137" s="121">
        <v>2025</v>
      </c>
      <c r="K137" s="121">
        <v>59600</v>
      </c>
      <c r="L137" s="122" t="s">
        <v>457</v>
      </c>
      <c r="M137" s="122" t="s">
        <v>457</v>
      </c>
      <c r="N137" s="121">
        <v>117</v>
      </c>
      <c r="O137" s="122" t="s">
        <v>464</v>
      </c>
      <c r="P137" s="122" t="s">
        <v>465</v>
      </c>
      <c r="Q137" s="121">
        <v>2024</v>
      </c>
      <c r="R137" s="121">
        <v>23400.00000009</v>
      </c>
      <c r="S137" s="121">
        <v>36199.999999909996</v>
      </c>
    </row>
    <row r="138" spans="1:19" x14ac:dyDescent="0.3">
      <c r="A138" s="121">
        <v>347</v>
      </c>
      <c r="B138" s="122" t="s">
        <v>33</v>
      </c>
      <c r="C138" s="121">
        <v>1</v>
      </c>
      <c r="D138" s="122" t="s">
        <v>126</v>
      </c>
      <c r="E138" s="122" t="s">
        <v>453</v>
      </c>
      <c r="F138" s="122" t="s">
        <v>454</v>
      </c>
      <c r="G138" s="122" t="s">
        <v>127</v>
      </c>
      <c r="H138" s="122" t="s">
        <v>455</v>
      </c>
      <c r="I138" s="122" t="s">
        <v>456</v>
      </c>
      <c r="J138" s="121">
        <v>2025</v>
      </c>
      <c r="K138" s="121">
        <v>299180.00007554999</v>
      </c>
      <c r="L138" s="122" t="s">
        <v>457</v>
      </c>
      <c r="M138" s="122" t="s">
        <v>457</v>
      </c>
      <c r="N138" s="121">
        <v>114</v>
      </c>
      <c r="O138" s="122" t="s">
        <v>458</v>
      </c>
      <c r="P138" s="122" t="s">
        <v>459</v>
      </c>
      <c r="Q138" s="121">
        <v>2024</v>
      </c>
      <c r="R138" s="121">
        <v>250900.00000085001</v>
      </c>
      <c r="S138" s="121">
        <v>48280.000074699987</v>
      </c>
    </row>
    <row r="139" spans="1:19" x14ac:dyDescent="0.3">
      <c r="A139" s="121">
        <v>347</v>
      </c>
      <c r="B139" s="122" t="s">
        <v>33</v>
      </c>
      <c r="C139" s="121">
        <v>1</v>
      </c>
      <c r="D139" s="122" t="s">
        <v>126</v>
      </c>
      <c r="E139" s="122" t="s">
        <v>453</v>
      </c>
      <c r="F139" s="122" t="s">
        <v>454</v>
      </c>
      <c r="G139" s="122" t="s">
        <v>127</v>
      </c>
      <c r="H139" s="122" t="s">
        <v>455</v>
      </c>
      <c r="I139" s="122" t="s">
        <v>456</v>
      </c>
      <c r="J139" s="121">
        <v>2025</v>
      </c>
      <c r="K139" s="121">
        <v>0</v>
      </c>
      <c r="L139" s="122" t="s">
        <v>457</v>
      </c>
      <c r="M139" s="122" t="s">
        <v>457</v>
      </c>
      <c r="N139" s="121">
        <v>115</v>
      </c>
      <c r="O139" s="122" t="s">
        <v>460</v>
      </c>
      <c r="P139" s="122" t="s">
        <v>461</v>
      </c>
      <c r="Q139" s="121">
        <v>2024</v>
      </c>
      <c r="R139" s="121">
        <v>0</v>
      </c>
      <c r="S139" s="121">
        <v>0</v>
      </c>
    </row>
    <row r="140" spans="1:19" x14ac:dyDescent="0.3">
      <c r="A140" s="121">
        <v>347</v>
      </c>
      <c r="B140" s="122" t="s">
        <v>33</v>
      </c>
      <c r="C140" s="121">
        <v>1</v>
      </c>
      <c r="D140" s="122" t="s">
        <v>126</v>
      </c>
      <c r="E140" s="122" t="s">
        <v>453</v>
      </c>
      <c r="F140" s="122" t="s">
        <v>454</v>
      </c>
      <c r="G140" s="122" t="s">
        <v>127</v>
      </c>
      <c r="H140" s="122" t="s">
        <v>455</v>
      </c>
      <c r="I140" s="122" t="s">
        <v>456</v>
      </c>
      <c r="J140" s="121">
        <v>2025</v>
      </c>
      <c r="K140" s="121">
        <v>0</v>
      </c>
      <c r="L140" s="122" t="s">
        <v>457</v>
      </c>
      <c r="M140" s="122" t="s">
        <v>457</v>
      </c>
      <c r="N140" s="121">
        <v>116</v>
      </c>
      <c r="O140" s="122" t="s">
        <v>462</v>
      </c>
      <c r="P140" s="122" t="s">
        <v>463</v>
      </c>
      <c r="Q140" s="121">
        <v>2024</v>
      </c>
      <c r="R140" s="121">
        <v>0</v>
      </c>
      <c r="S140" s="121">
        <v>0</v>
      </c>
    </row>
    <row r="141" spans="1:19" x14ac:dyDescent="0.3">
      <c r="A141" s="121">
        <v>347</v>
      </c>
      <c r="B141" s="122" t="s">
        <v>33</v>
      </c>
      <c r="C141" s="121">
        <v>1</v>
      </c>
      <c r="D141" s="122" t="s">
        <v>126</v>
      </c>
      <c r="E141" s="122" t="s">
        <v>453</v>
      </c>
      <c r="F141" s="122" t="s">
        <v>454</v>
      </c>
      <c r="G141" s="122" t="s">
        <v>127</v>
      </c>
      <c r="H141" s="122" t="s">
        <v>455</v>
      </c>
      <c r="I141" s="122" t="s">
        <v>456</v>
      </c>
      <c r="J141" s="121">
        <v>2025</v>
      </c>
      <c r="K141" s="121">
        <v>299180.00007554999</v>
      </c>
      <c r="L141" s="122" t="s">
        <v>457</v>
      </c>
      <c r="M141" s="122" t="s">
        <v>457</v>
      </c>
      <c r="N141" s="121">
        <v>117</v>
      </c>
      <c r="O141" s="122" t="s">
        <v>464</v>
      </c>
      <c r="P141" s="122" t="s">
        <v>465</v>
      </c>
      <c r="Q141" s="121">
        <v>2024</v>
      </c>
      <c r="R141" s="121">
        <v>250900.00000085001</v>
      </c>
      <c r="S141" s="121">
        <v>48280.000074699987</v>
      </c>
    </row>
    <row r="142" spans="1:19" x14ac:dyDescent="0.3">
      <c r="A142" s="121">
        <v>348</v>
      </c>
      <c r="B142" s="122" t="s">
        <v>132</v>
      </c>
      <c r="C142" s="121">
        <v>1</v>
      </c>
      <c r="D142" s="122" t="s">
        <v>126</v>
      </c>
      <c r="E142" s="122" t="s">
        <v>453</v>
      </c>
      <c r="F142" s="122" t="s">
        <v>454</v>
      </c>
      <c r="G142" s="122" t="s">
        <v>127</v>
      </c>
      <c r="H142" s="122" t="s">
        <v>455</v>
      </c>
      <c r="I142" s="122" t="s">
        <v>456</v>
      </c>
      <c r="J142" s="121">
        <v>2025</v>
      </c>
      <c r="K142" s="121">
        <v>2500</v>
      </c>
      <c r="L142" s="122" t="s">
        <v>457</v>
      </c>
      <c r="M142" s="122" t="s">
        <v>457</v>
      </c>
      <c r="N142" s="121">
        <v>114</v>
      </c>
      <c r="O142" s="122" t="s">
        <v>458</v>
      </c>
      <c r="P142" s="122" t="s">
        <v>459</v>
      </c>
      <c r="Q142" s="121">
        <v>2024</v>
      </c>
      <c r="R142" s="121">
        <v>0</v>
      </c>
      <c r="S142" s="121">
        <v>2500</v>
      </c>
    </row>
    <row r="143" spans="1:19" x14ac:dyDescent="0.3">
      <c r="A143" s="121">
        <v>348</v>
      </c>
      <c r="B143" s="122" t="s">
        <v>132</v>
      </c>
      <c r="C143" s="121">
        <v>1</v>
      </c>
      <c r="D143" s="122" t="s">
        <v>126</v>
      </c>
      <c r="E143" s="122" t="s">
        <v>453</v>
      </c>
      <c r="F143" s="122" t="s">
        <v>454</v>
      </c>
      <c r="G143" s="122" t="s">
        <v>127</v>
      </c>
      <c r="H143" s="122" t="s">
        <v>455</v>
      </c>
      <c r="I143" s="122" t="s">
        <v>456</v>
      </c>
      <c r="J143" s="121">
        <v>2025</v>
      </c>
      <c r="K143" s="121">
        <v>0</v>
      </c>
      <c r="L143" s="122" t="s">
        <v>457</v>
      </c>
      <c r="M143" s="122" t="s">
        <v>457</v>
      </c>
      <c r="N143" s="121">
        <v>115</v>
      </c>
      <c r="O143" s="122" t="s">
        <v>460</v>
      </c>
      <c r="P143" s="122" t="s">
        <v>461</v>
      </c>
      <c r="Q143" s="121">
        <v>2024</v>
      </c>
      <c r="R143" s="121">
        <v>0</v>
      </c>
      <c r="S143" s="121">
        <v>0</v>
      </c>
    </row>
    <row r="144" spans="1:19" x14ac:dyDescent="0.3">
      <c r="A144" s="121">
        <v>348</v>
      </c>
      <c r="B144" s="122" t="s">
        <v>132</v>
      </c>
      <c r="C144" s="121">
        <v>1</v>
      </c>
      <c r="D144" s="122" t="s">
        <v>126</v>
      </c>
      <c r="E144" s="122" t="s">
        <v>453</v>
      </c>
      <c r="F144" s="122" t="s">
        <v>454</v>
      </c>
      <c r="G144" s="122" t="s">
        <v>127</v>
      </c>
      <c r="H144" s="122" t="s">
        <v>455</v>
      </c>
      <c r="I144" s="122" t="s">
        <v>456</v>
      </c>
      <c r="J144" s="121">
        <v>2025</v>
      </c>
      <c r="K144" s="121">
        <v>0</v>
      </c>
      <c r="L144" s="122" t="s">
        <v>457</v>
      </c>
      <c r="M144" s="122" t="s">
        <v>457</v>
      </c>
      <c r="N144" s="121">
        <v>116</v>
      </c>
      <c r="O144" s="122" t="s">
        <v>462</v>
      </c>
      <c r="P144" s="122" t="s">
        <v>463</v>
      </c>
      <c r="Q144" s="121">
        <v>2024</v>
      </c>
      <c r="R144" s="121">
        <v>0</v>
      </c>
      <c r="S144" s="121">
        <v>0</v>
      </c>
    </row>
    <row r="145" spans="1:19" x14ac:dyDescent="0.3">
      <c r="A145" s="121">
        <v>348</v>
      </c>
      <c r="B145" s="122" t="s">
        <v>132</v>
      </c>
      <c r="C145" s="121">
        <v>1</v>
      </c>
      <c r="D145" s="122" t="s">
        <v>126</v>
      </c>
      <c r="E145" s="122" t="s">
        <v>453</v>
      </c>
      <c r="F145" s="122" t="s">
        <v>454</v>
      </c>
      <c r="G145" s="122" t="s">
        <v>127</v>
      </c>
      <c r="H145" s="122" t="s">
        <v>455</v>
      </c>
      <c r="I145" s="122" t="s">
        <v>456</v>
      </c>
      <c r="J145" s="121">
        <v>2025</v>
      </c>
      <c r="K145" s="121">
        <v>2500</v>
      </c>
      <c r="L145" s="122" t="s">
        <v>457</v>
      </c>
      <c r="M145" s="122" t="s">
        <v>457</v>
      </c>
      <c r="N145" s="121">
        <v>117</v>
      </c>
      <c r="O145" s="122" t="s">
        <v>464</v>
      </c>
      <c r="P145" s="122" t="s">
        <v>465</v>
      </c>
      <c r="Q145" s="121">
        <v>2024</v>
      </c>
      <c r="R145" s="121">
        <v>0</v>
      </c>
      <c r="S145" s="121">
        <v>2500</v>
      </c>
    </row>
    <row r="146" spans="1:19" x14ac:dyDescent="0.3">
      <c r="A146" s="121">
        <v>356</v>
      </c>
      <c r="B146" s="122" t="s">
        <v>35</v>
      </c>
      <c r="C146" s="121">
        <v>1</v>
      </c>
      <c r="D146" s="122" t="s">
        <v>126</v>
      </c>
      <c r="E146" s="122" t="s">
        <v>453</v>
      </c>
      <c r="F146" s="122" t="s">
        <v>454</v>
      </c>
      <c r="G146" s="122" t="s">
        <v>127</v>
      </c>
      <c r="H146" s="122" t="s">
        <v>455</v>
      </c>
      <c r="I146" s="122" t="s">
        <v>456</v>
      </c>
      <c r="J146" s="121">
        <v>2025</v>
      </c>
      <c r="K146" s="121">
        <v>94999.999997599996</v>
      </c>
      <c r="L146" s="122" t="s">
        <v>457</v>
      </c>
      <c r="M146" s="122" t="s">
        <v>457</v>
      </c>
      <c r="N146" s="121">
        <v>114</v>
      </c>
      <c r="O146" s="122" t="s">
        <v>458</v>
      </c>
      <c r="P146" s="122" t="s">
        <v>459</v>
      </c>
      <c r="Q146" s="121">
        <v>2024</v>
      </c>
      <c r="R146" s="121">
        <v>84169.999997999999</v>
      </c>
      <c r="S146" s="121">
        <v>10829.999999599997</v>
      </c>
    </row>
    <row r="147" spans="1:19" x14ac:dyDescent="0.3">
      <c r="A147" s="121">
        <v>356</v>
      </c>
      <c r="B147" s="122" t="s">
        <v>35</v>
      </c>
      <c r="C147" s="121">
        <v>1</v>
      </c>
      <c r="D147" s="122" t="s">
        <v>126</v>
      </c>
      <c r="E147" s="122" t="s">
        <v>453</v>
      </c>
      <c r="F147" s="122" t="s">
        <v>454</v>
      </c>
      <c r="G147" s="122" t="s">
        <v>127</v>
      </c>
      <c r="H147" s="122" t="s">
        <v>455</v>
      </c>
      <c r="I147" s="122" t="s">
        <v>456</v>
      </c>
      <c r="J147" s="121">
        <v>2025</v>
      </c>
      <c r="K147" s="121">
        <v>0</v>
      </c>
      <c r="L147" s="122" t="s">
        <v>457</v>
      </c>
      <c r="M147" s="122" t="s">
        <v>457</v>
      </c>
      <c r="N147" s="121">
        <v>115</v>
      </c>
      <c r="O147" s="122" t="s">
        <v>460</v>
      </c>
      <c r="P147" s="122" t="s">
        <v>461</v>
      </c>
      <c r="Q147" s="121">
        <v>2024</v>
      </c>
      <c r="R147" s="121">
        <v>0</v>
      </c>
      <c r="S147" s="121">
        <v>0</v>
      </c>
    </row>
    <row r="148" spans="1:19" x14ac:dyDescent="0.3">
      <c r="A148" s="121">
        <v>356</v>
      </c>
      <c r="B148" s="122" t="s">
        <v>35</v>
      </c>
      <c r="C148" s="121">
        <v>1</v>
      </c>
      <c r="D148" s="122" t="s">
        <v>126</v>
      </c>
      <c r="E148" s="122" t="s">
        <v>453</v>
      </c>
      <c r="F148" s="122" t="s">
        <v>454</v>
      </c>
      <c r="G148" s="122" t="s">
        <v>127</v>
      </c>
      <c r="H148" s="122" t="s">
        <v>455</v>
      </c>
      <c r="I148" s="122" t="s">
        <v>456</v>
      </c>
      <c r="J148" s="121">
        <v>2025</v>
      </c>
      <c r="K148" s="121">
        <v>0</v>
      </c>
      <c r="L148" s="122" t="s">
        <v>457</v>
      </c>
      <c r="M148" s="122" t="s">
        <v>457</v>
      </c>
      <c r="N148" s="121">
        <v>116</v>
      </c>
      <c r="O148" s="122" t="s">
        <v>462</v>
      </c>
      <c r="P148" s="122" t="s">
        <v>463</v>
      </c>
      <c r="Q148" s="121">
        <v>2024</v>
      </c>
      <c r="R148" s="121">
        <v>0</v>
      </c>
      <c r="S148" s="121">
        <v>0</v>
      </c>
    </row>
    <row r="149" spans="1:19" x14ac:dyDescent="0.3">
      <c r="A149" s="121">
        <v>356</v>
      </c>
      <c r="B149" s="122" t="s">
        <v>35</v>
      </c>
      <c r="C149" s="121">
        <v>1</v>
      </c>
      <c r="D149" s="122" t="s">
        <v>126</v>
      </c>
      <c r="E149" s="122" t="s">
        <v>453</v>
      </c>
      <c r="F149" s="122" t="s">
        <v>454</v>
      </c>
      <c r="G149" s="122" t="s">
        <v>127</v>
      </c>
      <c r="H149" s="122" t="s">
        <v>455</v>
      </c>
      <c r="I149" s="122" t="s">
        <v>456</v>
      </c>
      <c r="J149" s="121">
        <v>2025</v>
      </c>
      <c r="K149" s="121">
        <v>94999.999997599996</v>
      </c>
      <c r="L149" s="122" t="s">
        <v>457</v>
      </c>
      <c r="M149" s="122" t="s">
        <v>457</v>
      </c>
      <c r="N149" s="121">
        <v>117</v>
      </c>
      <c r="O149" s="122" t="s">
        <v>464</v>
      </c>
      <c r="P149" s="122" t="s">
        <v>465</v>
      </c>
      <c r="Q149" s="121">
        <v>2024</v>
      </c>
      <c r="R149" s="121">
        <v>84169.999997999999</v>
      </c>
      <c r="S149" s="121">
        <v>10829.999999599997</v>
      </c>
    </row>
    <row r="150" spans="1:19" x14ac:dyDescent="0.3">
      <c r="A150" s="121">
        <v>359</v>
      </c>
      <c r="B150" s="122" t="s">
        <v>138</v>
      </c>
      <c r="C150" s="121">
        <v>2</v>
      </c>
      <c r="D150" s="122" t="s">
        <v>134</v>
      </c>
      <c r="E150" s="122" t="s">
        <v>453</v>
      </c>
      <c r="F150" s="122" t="s">
        <v>454</v>
      </c>
      <c r="G150" s="122" t="s">
        <v>127</v>
      </c>
      <c r="H150" s="122" t="s">
        <v>455</v>
      </c>
      <c r="I150" s="122" t="s">
        <v>456</v>
      </c>
      <c r="J150" s="121">
        <v>2025</v>
      </c>
      <c r="K150" s="121">
        <v>100000.00000099999</v>
      </c>
      <c r="L150" s="122" t="s">
        <v>457</v>
      </c>
      <c r="M150" s="122" t="s">
        <v>457</v>
      </c>
      <c r="N150" s="121">
        <v>114</v>
      </c>
      <c r="O150" s="122" t="s">
        <v>458</v>
      </c>
      <c r="P150" s="122" t="s">
        <v>459</v>
      </c>
      <c r="Q150" s="121">
        <v>2024</v>
      </c>
      <c r="R150" s="121">
        <v>0</v>
      </c>
      <c r="S150" s="121">
        <v>100000.00000099999</v>
      </c>
    </row>
    <row r="151" spans="1:19" x14ac:dyDescent="0.3">
      <c r="A151" s="121">
        <v>359</v>
      </c>
      <c r="B151" s="122" t="s">
        <v>138</v>
      </c>
      <c r="C151" s="121">
        <v>2</v>
      </c>
      <c r="D151" s="122" t="s">
        <v>134</v>
      </c>
      <c r="E151" s="122" t="s">
        <v>453</v>
      </c>
      <c r="F151" s="122" t="s">
        <v>454</v>
      </c>
      <c r="G151" s="122" t="s">
        <v>127</v>
      </c>
      <c r="H151" s="122" t="s">
        <v>455</v>
      </c>
      <c r="I151" s="122" t="s">
        <v>456</v>
      </c>
      <c r="J151" s="121">
        <v>2025</v>
      </c>
      <c r="K151" s="121">
        <v>63250</v>
      </c>
      <c r="L151" s="122" t="s">
        <v>457</v>
      </c>
      <c r="M151" s="122" t="s">
        <v>457</v>
      </c>
      <c r="N151" s="121">
        <v>115</v>
      </c>
      <c r="O151" s="122" t="s">
        <v>460</v>
      </c>
      <c r="P151" s="122" t="s">
        <v>461</v>
      </c>
      <c r="Q151" s="121">
        <v>2024</v>
      </c>
      <c r="R151" s="121">
        <v>0</v>
      </c>
      <c r="S151" s="121">
        <v>63250</v>
      </c>
    </row>
    <row r="152" spans="1:19" x14ac:dyDescent="0.3">
      <c r="A152" s="121">
        <v>359</v>
      </c>
      <c r="B152" s="122" t="s">
        <v>138</v>
      </c>
      <c r="C152" s="121">
        <v>2</v>
      </c>
      <c r="D152" s="122" t="s">
        <v>134</v>
      </c>
      <c r="E152" s="122" t="s">
        <v>453</v>
      </c>
      <c r="F152" s="122" t="s">
        <v>454</v>
      </c>
      <c r="G152" s="122" t="s">
        <v>127</v>
      </c>
      <c r="H152" s="122" t="s">
        <v>455</v>
      </c>
      <c r="I152" s="122" t="s">
        <v>456</v>
      </c>
      <c r="J152" s="121">
        <v>2025</v>
      </c>
      <c r="K152" s="121">
        <v>107625</v>
      </c>
      <c r="L152" s="122" t="s">
        <v>457</v>
      </c>
      <c r="M152" s="122" t="s">
        <v>457</v>
      </c>
      <c r="N152" s="121">
        <v>116</v>
      </c>
      <c r="O152" s="122" t="s">
        <v>462</v>
      </c>
      <c r="P152" s="122" t="s">
        <v>463</v>
      </c>
      <c r="Q152" s="121">
        <v>2024</v>
      </c>
      <c r="R152" s="121">
        <v>0</v>
      </c>
      <c r="S152" s="121">
        <v>107625</v>
      </c>
    </row>
    <row r="153" spans="1:19" x14ac:dyDescent="0.3">
      <c r="A153" s="121">
        <v>359</v>
      </c>
      <c r="B153" s="122" t="s">
        <v>138</v>
      </c>
      <c r="C153" s="121">
        <v>2</v>
      </c>
      <c r="D153" s="122" t="s">
        <v>134</v>
      </c>
      <c r="E153" s="122" t="s">
        <v>453</v>
      </c>
      <c r="F153" s="122" t="s">
        <v>454</v>
      </c>
      <c r="G153" s="122" t="s">
        <v>127</v>
      </c>
      <c r="H153" s="122" t="s">
        <v>455</v>
      </c>
      <c r="I153" s="122" t="s">
        <v>456</v>
      </c>
      <c r="J153" s="121">
        <v>2025</v>
      </c>
      <c r="K153" s="121">
        <v>270875.00000100001</v>
      </c>
      <c r="L153" s="122" t="s">
        <v>457</v>
      </c>
      <c r="M153" s="122" t="s">
        <v>457</v>
      </c>
      <c r="N153" s="121">
        <v>117</v>
      </c>
      <c r="O153" s="122" t="s">
        <v>464</v>
      </c>
      <c r="P153" s="122" t="s">
        <v>465</v>
      </c>
      <c r="Q153" s="121">
        <v>2024</v>
      </c>
      <c r="R153" s="121">
        <v>0</v>
      </c>
      <c r="S153" s="121">
        <v>270875.00000100001</v>
      </c>
    </row>
    <row r="154" spans="1:19" x14ac:dyDescent="0.3">
      <c r="A154" s="121">
        <v>365</v>
      </c>
      <c r="B154" s="122" t="s">
        <v>36</v>
      </c>
      <c r="C154" s="121">
        <v>2</v>
      </c>
      <c r="D154" s="122" t="s">
        <v>134</v>
      </c>
      <c r="E154" s="122" t="s">
        <v>453</v>
      </c>
      <c r="F154" s="122" t="s">
        <v>454</v>
      </c>
      <c r="G154" s="122" t="s">
        <v>127</v>
      </c>
      <c r="H154" s="122" t="s">
        <v>455</v>
      </c>
      <c r="I154" s="122" t="s">
        <v>456</v>
      </c>
      <c r="J154" s="121">
        <v>2025</v>
      </c>
      <c r="K154" s="121">
        <v>66578.999996258106</v>
      </c>
      <c r="L154" s="122" t="s">
        <v>457</v>
      </c>
      <c r="M154" s="122" t="s">
        <v>457</v>
      </c>
      <c r="N154" s="121">
        <v>114</v>
      </c>
      <c r="O154" s="122" t="s">
        <v>458</v>
      </c>
      <c r="P154" s="122" t="s">
        <v>459</v>
      </c>
      <c r="Q154" s="121">
        <v>2024</v>
      </c>
      <c r="R154" s="121">
        <v>81363.000005599999</v>
      </c>
      <c r="S154" s="121">
        <v>-14784.000009341893</v>
      </c>
    </row>
    <row r="155" spans="1:19" x14ac:dyDescent="0.3">
      <c r="A155" s="121">
        <v>365</v>
      </c>
      <c r="B155" s="122" t="s">
        <v>36</v>
      </c>
      <c r="C155" s="121">
        <v>2</v>
      </c>
      <c r="D155" s="122" t="s">
        <v>134</v>
      </c>
      <c r="E155" s="122" t="s">
        <v>453</v>
      </c>
      <c r="F155" s="122" t="s">
        <v>454</v>
      </c>
      <c r="G155" s="122" t="s">
        <v>127</v>
      </c>
      <c r="H155" s="122" t="s">
        <v>455</v>
      </c>
      <c r="I155" s="122" t="s">
        <v>456</v>
      </c>
      <c r="J155" s="121">
        <v>2025</v>
      </c>
      <c r="K155" s="121">
        <v>8199.6</v>
      </c>
      <c r="L155" s="122" t="s">
        <v>457</v>
      </c>
      <c r="M155" s="122" t="s">
        <v>457</v>
      </c>
      <c r="N155" s="121">
        <v>115</v>
      </c>
      <c r="O155" s="122" t="s">
        <v>460</v>
      </c>
      <c r="P155" s="122" t="s">
        <v>461</v>
      </c>
      <c r="Q155" s="121">
        <v>2024</v>
      </c>
      <c r="R155" s="121">
        <v>7752</v>
      </c>
      <c r="S155" s="121">
        <v>447.60000000000036</v>
      </c>
    </row>
    <row r="156" spans="1:19" x14ac:dyDescent="0.3">
      <c r="A156" s="121">
        <v>365</v>
      </c>
      <c r="B156" s="122" t="s">
        <v>36</v>
      </c>
      <c r="C156" s="121">
        <v>2</v>
      </c>
      <c r="D156" s="122" t="s">
        <v>134</v>
      </c>
      <c r="E156" s="122" t="s">
        <v>453</v>
      </c>
      <c r="F156" s="122" t="s">
        <v>454</v>
      </c>
      <c r="G156" s="122" t="s">
        <v>127</v>
      </c>
      <c r="H156" s="122" t="s">
        <v>455</v>
      </c>
      <c r="I156" s="122" t="s">
        <v>456</v>
      </c>
      <c r="J156" s="121">
        <v>2025</v>
      </c>
      <c r="K156" s="121">
        <v>1521</v>
      </c>
      <c r="L156" s="122" t="s">
        <v>457</v>
      </c>
      <c r="M156" s="122" t="s">
        <v>457</v>
      </c>
      <c r="N156" s="121">
        <v>116</v>
      </c>
      <c r="O156" s="122" t="s">
        <v>462</v>
      </c>
      <c r="P156" s="122" t="s">
        <v>463</v>
      </c>
      <c r="Q156" s="121">
        <v>2024</v>
      </c>
      <c r="R156" s="121">
        <v>4643</v>
      </c>
      <c r="S156" s="121">
        <v>-3122</v>
      </c>
    </row>
    <row r="157" spans="1:19" x14ac:dyDescent="0.3">
      <c r="A157" s="121">
        <v>365</v>
      </c>
      <c r="B157" s="122" t="s">
        <v>36</v>
      </c>
      <c r="C157" s="121">
        <v>2</v>
      </c>
      <c r="D157" s="122" t="s">
        <v>134</v>
      </c>
      <c r="E157" s="122" t="s">
        <v>453</v>
      </c>
      <c r="F157" s="122" t="s">
        <v>454</v>
      </c>
      <c r="G157" s="122" t="s">
        <v>127</v>
      </c>
      <c r="H157" s="122" t="s">
        <v>455</v>
      </c>
      <c r="I157" s="122" t="s">
        <v>456</v>
      </c>
      <c r="J157" s="121">
        <v>2025</v>
      </c>
      <c r="K157" s="121">
        <v>76299.599996258097</v>
      </c>
      <c r="L157" s="122" t="s">
        <v>457</v>
      </c>
      <c r="M157" s="122" t="s">
        <v>457</v>
      </c>
      <c r="N157" s="121">
        <v>117</v>
      </c>
      <c r="O157" s="122" t="s">
        <v>464</v>
      </c>
      <c r="P157" s="122" t="s">
        <v>465</v>
      </c>
      <c r="Q157" s="121">
        <v>2024</v>
      </c>
      <c r="R157" s="121">
        <v>93758.000005599999</v>
      </c>
      <c r="S157" s="121">
        <v>-17458.400009341902</v>
      </c>
    </row>
    <row r="158" spans="1:19" x14ac:dyDescent="0.3">
      <c r="A158" s="121">
        <v>366</v>
      </c>
      <c r="B158" s="122" t="s">
        <v>37</v>
      </c>
      <c r="C158" s="121">
        <v>11</v>
      </c>
      <c r="D158" s="122" t="s">
        <v>144</v>
      </c>
      <c r="E158" s="122" t="s">
        <v>453</v>
      </c>
      <c r="F158" s="122" t="s">
        <v>454</v>
      </c>
      <c r="G158" s="122" t="s">
        <v>127</v>
      </c>
      <c r="H158" s="122" t="s">
        <v>455</v>
      </c>
      <c r="I158" s="122" t="s">
        <v>456</v>
      </c>
      <c r="J158" s="121">
        <v>2025</v>
      </c>
      <c r="K158" s="121">
        <v>126755.2</v>
      </c>
      <c r="L158" s="122" t="s">
        <v>457</v>
      </c>
      <c r="M158" s="122" t="s">
        <v>457</v>
      </c>
      <c r="N158" s="121">
        <v>114</v>
      </c>
      <c r="O158" s="122" t="s">
        <v>458</v>
      </c>
      <c r="P158" s="122" t="s">
        <v>459</v>
      </c>
      <c r="Q158" s="121">
        <v>2024</v>
      </c>
      <c r="R158" s="121">
        <v>134898.00000030201</v>
      </c>
      <c r="S158" s="121">
        <v>-8142.8000003020134</v>
      </c>
    </row>
    <row r="159" spans="1:19" x14ac:dyDescent="0.3">
      <c r="A159" s="121">
        <v>366</v>
      </c>
      <c r="B159" s="122" t="s">
        <v>37</v>
      </c>
      <c r="C159" s="121">
        <v>11</v>
      </c>
      <c r="D159" s="122" t="s">
        <v>144</v>
      </c>
      <c r="E159" s="122" t="s">
        <v>453</v>
      </c>
      <c r="F159" s="122" t="s">
        <v>454</v>
      </c>
      <c r="G159" s="122" t="s">
        <v>127</v>
      </c>
      <c r="H159" s="122" t="s">
        <v>455</v>
      </c>
      <c r="I159" s="122" t="s">
        <v>456</v>
      </c>
      <c r="J159" s="121">
        <v>2025</v>
      </c>
      <c r="K159" s="121">
        <v>2043.6</v>
      </c>
      <c r="L159" s="122" t="s">
        <v>457</v>
      </c>
      <c r="M159" s="122" t="s">
        <v>457</v>
      </c>
      <c r="N159" s="121">
        <v>115</v>
      </c>
      <c r="O159" s="122" t="s">
        <v>460</v>
      </c>
      <c r="P159" s="122" t="s">
        <v>461</v>
      </c>
      <c r="Q159" s="121">
        <v>2024</v>
      </c>
      <c r="R159" s="121">
        <v>0</v>
      </c>
      <c r="S159" s="121">
        <v>2043.6</v>
      </c>
    </row>
    <row r="160" spans="1:19" x14ac:dyDescent="0.3">
      <c r="A160" s="121">
        <v>366</v>
      </c>
      <c r="B160" s="122" t="s">
        <v>37</v>
      </c>
      <c r="C160" s="121">
        <v>11</v>
      </c>
      <c r="D160" s="122" t="s">
        <v>144</v>
      </c>
      <c r="E160" s="122" t="s">
        <v>453</v>
      </c>
      <c r="F160" s="122" t="s">
        <v>454</v>
      </c>
      <c r="G160" s="122" t="s">
        <v>127</v>
      </c>
      <c r="H160" s="122" t="s">
        <v>455</v>
      </c>
      <c r="I160" s="122" t="s">
        <v>456</v>
      </c>
      <c r="J160" s="121">
        <v>2025</v>
      </c>
      <c r="K160" s="121">
        <v>234</v>
      </c>
      <c r="L160" s="122" t="s">
        <v>457</v>
      </c>
      <c r="M160" s="122" t="s">
        <v>457</v>
      </c>
      <c r="N160" s="121">
        <v>116</v>
      </c>
      <c r="O160" s="122" t="s">
        <v>462</v>
      </c>
      <c r="P160" s="122" t="s">
        <v>463</v>
      </c>
      <c r="Q160" s="121">
        <v>2024</v>
      </c>
      <c r="R160" s="121">
        <v>0</v>
      </c>
      <c r="S160" s="121">
        <v>234</v>
      </c>
    </row>
    <row r="161" spans="1:19" x14ac:dyDescent="0.3">
      <c r="A161" s="121">
        <v>366</v>
      </c>
      <c r="B161" s="122" t="s">
        <v>37</v>
      </c>
      <c r="C161" s="121">
        <v>11</v>
      </c>
      <c r="D161" s="122" t="s">
        <v>144</v>
      </c>
      <c r="E161" s="122" t="s">
        <v>453</v>
      </c>
      <c r="F161" s="122" t="s">
        <v>454</v>
      </c>
      <c r="G161" s="122" t="s">
        <v>127</v>
      </c>
      <c r="H161" s="122" t="s">
        <v>455</v>
      </c>
      <c r="I161" s="122" t="s">
        <v>456</v>
      </c>
      <c r="J161" s="121">
        <v>2025</v>
      </c>
      <c r="K161" s="121">
        <v>129032.8</v>
      </c>
      <c r="L161" s="122" t="s">
        <v>457</v>
      </c>
      <c r="M161" s="122" t="s">
        <v>457</v>
      </c>
      <c r="N161" s="121">
        <v>117</v>
      </c>
      <c r="O161" s="122" t="s">
        <v>464</v>
      </c>
      <c r="P161" s="122" t="s">
        <v>465</v>
      </c>
      <c r="Q161" s="121">
        <v>2024</v>
      </c>
      <c r="R161" s="121">
        <v>134898.00000030201</v>
      </c>
      <c r="S161" s="121">
        <v>-5865.2000003020075</v>
      </c>
    </row>
    <row r="162" spans="1:19" x14ac:dyDescent="0.3">
      <c r="A162" s="121">
        <v>369</v>
      </c>
      <c r="B162" s="122" t="s">
        <v>38</v>
      </c>
      <c r="C162" s="121">
        <v>17</v>
      </c>
      <c r="D162" s="122" t="s">
        <v>145</v>
      </c>
      <c r="E162" s="122" t="s">
        <v>453</v>
      </c>
      <c r="F162" s="122" t="s">
        <v>454</v>
      </c>
      <c r="G162" s="122" t="s">
        <v>127</v>
      </c>
      <c r="H162" s="122" t="s">
        <v>455</v>
      </c>
      <c r="I162" s="122" t="s">
        <v>456</v>
      </c>
      <c r="J162" s="121">
        <v>2025</v>
      </c>
      <c r="K162" s="121">
        <v>0</v>
      </c>
      <c r="L162" s="122" t="s">
        <v>457</v>
      </c>
      <c r="M162" s="122" t="s">
        <v>457</v>
      </c>
      <c r="N162" s="121">
        <v>114</v>
      </c>
      <c r="O162" s="122" t="s">
        <v>458</v>
      </c>
      <c r="P162" s="122" t="s">
        <v>459</v>
      </c>
      <c r="Q162" s="121">
        <v>2024</v>
      </c>
      <c r="R162" s="121">
        <v>0</v>
      </c>
      <c r="S162" s="121">
        <v>0</v>
      </c>
    </row>
    <row r="163" spans="1:19" x14ac:dyDescent="0.3">
      <c r="A163" s="121">
        <v>369</v>
      </c>
      <c r="B163" s="122" t="s">
        <v>38</v>
      </c>
      <c r="C163" s="121">
        <v>17</v>
      </c>
      <c r="D163" s="122" t="s">
        <v>145</v>
      </c>
      <c r="E163" s="122" t="s">
        <v>453</v>
      </c>
      <c r="F163" s="122" t="s">
        <v>454</v>
      </c>
      <c r="G163" s="122" t="s">
        <v>127</v>
      </c>
      <c r="H163" s="122" t="s">
        <v>455</v>
      </c>
      <c r="I163" s="122" t="s">
        <v>456</v>
      </c>
      <c r="J163" s="121">
        <v>2025</v>
      </c>
      <c r="K163" s="121">
        <v>0</v>
      </c>
      <c r="L163" s="122" t="s">
        <v>457</v>
      </c>
      <c r="M163" s="122" t="s">
        <v>457</v>
      </c>
      <c r="N163" s="121">
        <v>115</v>
      </c>
      <c r="O163" s="122" t="s">
        <v>460</v>
      </c>
      <c r="P163" s="122" t="s">
        <v>461</v>
      </c>
      <c r="Q163" s="121">
        <v>2024</v>
      </c>
      <c r="R163" s="121">
        <v>0</v>
      </c>
      <c r="S163" s="121">
        <v>0</v>
      </c>
    </row>
    <row r="164" spans="1:19" x14ac:dyDescent="0.3">
      <c r="A164" s="121">
        <v>369</v>
      </c>
      <c r="B164" s="122" t="s">
        <v>38</v>
      </c>
      <c r="C164" s="121">
        <v>17</v>
      </c>
      <c r="D164" s="122" t="s">
        <v>145</v>
      </c>
      <c r="E164" s="122" t="s">
        <v>453</v>
      </c>
      <c r="F164" s="122" t="s">
        <v>454</v>
      </c>
      <c r="G164" s="122" t="s">
        <v>127</v>
      </c>
      <c r="H164" s="122" t="s">
        <v>455</v>
      </c>
      <c r="I164" s="122" t="s">
        <v>456</v>
      </c>
      <c r="J164" s="121">
        <v>2025</v>
      </c>
      <c r="K164" s="121">
        <v>0</v>
      </c>
      <c r="L164" s="122" t="s">
        <v>457</v>
      </c>
      <c r="M164" s="122" t="s">
        <v>457</v>
      </c>
      <c r="N164" s="121">
        <v>116</v>
      </c>
      <c r="O164" s="122" t="s">
        <v>462</v>
      </c>
      <c r="P164" s="122" t="s">
        <v>463</v>
      </c>
      <c r="Q164" s="121">
        <v>2024</v>
      </c>
      <c r="R164" s="121">
        <v>0</v>
      </c>
      <c r="S164" s="121">
        <v>0</v>
      </c>
    </row>
    <row r="165" spans="1:19" x14ac:dyDescent="0.3">
      <c r="A165" s="121">
        <v>369</v>
      </c>
      <c r="B165" s="122" t="s">
        <v>38</v>
      </c>
      <c r="C165" s="121">
        <v>17</v>
      </c>
      <c r="D165" s="122" t="s">
        <v>145</v>
      </c>
      <c r="E165" s="122" t="s">
        <v>453</v>
      </c>
      <c r="F165" s="122" t="s">
        <v>454</v>
      </c>
      <c r="G165" s="122" t="s">
        <v>127</v>
      </c>
      <c r="H165" s="122" t="s">
        <v>455</v>
      </c>
      <c r="I165" s="122" t="s">
        <v>456</v>
      </c>
      <c r="J165" s="121">
        <v>2025</v>
      </c>
      <c r="K165" s="121">
        <v>0</v>
      </c>
      <c r="L165" s="122" t="s">
        <v>457</v>
      </c>
      <c r="M165" s="122" t="s">
        <v>457</v>
      </c>
      <c r="N165" s="121">
        <v>117</v>
      </c>
      <c r="O165" s="122" t="s">
        <v>464</v>
      </c>
      <c r="P165" s="122" t="s">
        <v>465</v>
      </c>
      <c r="Q165" s="121">
        <v>2024</v>
      </c>
      <c r="R165" s="121">
        <v>0</v>
      </c>
      <c r="S165" s="121">
        <v>0</v>
      </c>
    </row>
    <row r="166" spans="1:19" x14ac:dyDescent="0.3">
      <c r="A166" s="121">
        <v>372</v>
      </c>
      <c r="B166" s="122" t="s">
        <v>133</v>
      </c>
      <c r="C166" s="121">
        <v>1</v>
      </c>
      <c r="D166" s="122" t="s">
        <v>126</v>
      </c>
      <c r="E166" s="122" t="s">
        <v>453</v>
      </c>
      <c r="F166" s="122" t="s">
        <v>454</v>
      </c>
      <c r="G166" s="122" t="s">
        <v>127</v>
      </c>
      <c r="H166" s="122" t="s">
        <v>455</v>
      </c>
      <c r="I166" s="122" t="s">
        <v>456</v>
      </c>
      <c r="J166" s="121">
        <v>2025</v>
      </c>
      <c r="K166" s="121">
        <v>0</v>
      </c>
      <c r="L166" s="122" t="s">
        <v>457</v>
      </c>
      <c r="M166" s="122" t="s">
        <v>457</v>
      </c>
      <c r="N166" s="121">
        <v>114</v>
      </c>
      <c r="O166" s="122" t="s">
        <v>458</v>
      </c>
      <c r="P166" s="122" t="s">
        <v>459</v>
      </c>
      <c r="Q166" s="121">
        <v>2024</v>
      </c>
      <c r="R166" s="121">
        <v>0</v>
      </c>
      <c r="S166" s="121">
        <v>0</v>
      </c>
    </row>
    <row r="167" spans="1:19" x14ac:dyDescent="0.3">
      <c r="A167" s="121">
        <v>372</v>
      </c>
      <c r="B167" s="122" t="s">
        <v>133</v>
      </c>
      <c r="C167" s="121">
        <v>1</v>
      </c>
      <c r="D167" s="122" t="s">
        <v>126</v>
      </c>
      <c r="E167" s="122" t="s">
        <v>453</v>
      </c>
      <c r="F167" s="122" t="s">
        <v>454</v>
      </c>
      <c r="G167" s="122" t="s">
        <v>127</v>
      </c>
      <c r="H167" s="122" t="s">
        <v>455</v>
      </c>
      <c r="I167" s="122" t="s">
        <v>456</v>
      </c>
      <c r="J167" s="121">
        <v>2025</v>
      </c>
      <c r="K167" s="121">
        <v>0</v>
      </c>
      <c r="L167" s="122" t="s">
        <v>457</v>
      </c>
      <c r="M167" s="122" t="s">
        <v>457</v>
      </c>
      <c r="N167" s="121">
        <v>115</v>
      </c>
      <c r="O167" s="122" t="s">
        <v>460</v>
      </c>
      <c r="P167" s="122" t="s">
        <v>461</v>
      </c>
      <c r="Q167" s="121">
        <v>2024</v>
      </c>
      <c r="R167" s="121">
        <v>0</v>
      </c>
      <c r="S167" s="121">
        <v>0</v>
      </c>
    </row>
    <row r="168" spans="1:19" x14ac:dyDescent="0.3">
      <c r="A168" s="121">
        <v>372</v>
      </c>
      <c r="B168" s="122" t="s">
        <v>133</v>
      </c>
      <c r="C168" s="121">
        <v>1</v>
      </c>
      <c r="D168" s="122" t="s">
        <v>126</v>
      </c>
      <c r="E168" s="122" t="s">
        <v>453</v>
      </c>
      <c r="F168" s="122" t="s">
        <v>454</v>
      </c>
      <c r="G168" s="122" t="s">
        <v>127</v>
      </c>
      <c r="H168" s="122" t="s">
        <v>455</v>
      </c>
      <c r="I168" s="122" t="s">
        <v>456</v>
      </c>
      <c r="J168" s="121">
        <v>2025</v>
      </c>
      <c r="K168" s="121">
        <v>0</v>
      </c>
      <c r="L168" s="122" t="s">
        <v>457</v>
      </c>
      <c r="M168" s="122" t="s">
        <v>457</v>
      </c>
      <c r="N168" s="121">
        <v>116</v>
      </c>
      <c r="O168" s="122" t="s">
        <v>462</v>
      </c>
      <c r="P168" s="122" t="s">
        <v>463</v>
      </c>
      <c r="Q168" s="121">
        <v>2024</v>
      </c>
      <c r="R168" s="121">
        <v>0</v>
      </c>
      <c r="S168" s="121">
        <v>0</v>
      </c>
    </row>
    <row r="169" spans="1:19" x14ac:dyDescent="0.3">
      <c r="A169" s="121">
        <v>372</v>
      </c>
      <c r="B169" s="122" t="s">
        <v>133</v>
      </c>
      <c r="C169" s="121">
        <v>1</v>
      </c>
      <c r="D169" s="122" t="s">
        <v>126</v>
      </c>
      <c r="E169" s="122" t="s">
        <v>453</v>
      </c>
      <c r="F169" s="122" t="s">
        <v>454</v>
      </c>
      <c r="G169" s="122" t="s">
        <v>127</v>
      </c>
      <c r="H169" s="122" t="s">
        <v>455</v>
      </c>
      <c r="I169" s="122" t="s">
        <v>456</v>
      </c>
      <c r="J169" s="121">
        <v>2025</v>
      </c>
      <c r="K169" s="121">
        <v>0</v>
      </c>
      <c r="L169" s="122" t="s">
        <v>457</v>
      </c>
      <c r="M169" s="122" t="s">
        <v>457</v>
      </c>
      <c r="N169" s="121">
        <v>117</v>
      </c>
      <c r="O169" s="122" t="s">
        <v>464</v>
      </c>
      <c r="P169" s="122" t="s">
        <v>465</v>
      </c>
      <c r="Q169" s="121">
        <v>2024</v>
      </c>
      <c r="R169" s="121">
        <v>0</v>
      </c>
      <c r="S169" s="121">
        <v>0</v>
      </c>
    </row>
    <row r="170" spans="1:19" x14ac:dyDescent="0.3">
      <c r="A170" s="121">
        <v>394</v>
      </c>
      <c r="B170" s="122" t="s">
        <v>34</v>
      </c>
      <c r="C170" s="121">
        <v>11</v>
      </c>
      <c r="D170" s="122" t="s">
        <v>144</v>
      </c>
      <c r="E170" s="122" t="s">
        <v>453</v>
      </c>
      <c r="F170" s="122" t="s">
        <v>454</v>
      </c>
      <c r="G170" s="122" t="s">
        <v>127</v>
      </c>
      <c r="H170" s="122" t="s">
        <v>455</v>
      </c>
      <c r="I170" s="122" t="s">
        <v>456</v>
      </c>
      <c r="J170" s="121">
        <v>2025</v>
      </c>
      <c r="K170" s="121">
        <v>38184</v>
      </c>
      <c r="L170" s="122" t="s">
        <v>457</v>
      </c>
      <c r="M170" s="122" t="s">
        <v>457</v>
      </c>
      <c r="N170" s="121">
        <v>114</v>
      </c>
      <c r="O170" s="122" t="s">
        <v>458</v>
      </c>
      <c r="P170" s="122" t="s">
        <v>459</v>
      </c>
      <c r="Q170" s="121">
        <v>2024</v>
      </c>
      <c r="R170" s="121">
        <v>26628</v>
      </c>
      <c r="S170" s="121">
        <v>11556</v>
      </c>
    </row>
    <row r="171" spans="1:19" x14ac:dyDescent="0.3">
      <c r="A171" s="121">
        <v>394</v>
      </c>
      <c r="B171" s="122" t="s">
        <v>34</v>
      </c>
      <c r="C171" s="121">
        <v>11</v>
      </c>
      <c r="D171" s="122" t="s">
        <v>144</v>
      </c>
      <c r="E171" s="122" t="s">
        <v>453</v>
      </c>
      <c r="F171" s="122" t="s">
        <v>454</v>
      </c>
      <c r="G171" s="122" t="s">
        <v>127</v>
      </c>
      <c r="H171" s="122" t="s">
        <v>455</v>
      </c>
      <c r="I171" s="122" t="s">
        <v>456</v>
      </c>
      <c r="J171" s="121">
        <v>2025</v>
      </c>
      <c r="K171" s="121">
        <v>0</v>
      </c>
      <c r="L171" s="122" t="s">
        <v>457</v>
      </c>
      <c r="M171" s="122" t="s">
        <v>457</v>
      </c>
      <c r="N171" s="121">
        <v>115</v>
      </c>
      <c r="O171" s="122" t="s">
        <v>460</v>
      </c>
      <c r="P171" s="122" t="s">
        <v>461</v>
      </c>
      <c r="Q171" s="121">
        <v>2024</v>
      </c>
      <c r="R171" s="121">
        <v>0</v>
      </c>
      <c r="S171" s="121">
        <v>0</v>
      </c>
    </row>
    <row r="172" spans="1:19" x14ac:dyDescent="0.3">
      <c r="A172" s="121">
        <v>394</v>
      </c>
      <c r="B172" s="122" t="s">
        <v>34</v>
      </c>
      <c r="C172" s="121">
        <v>11</v>
      </c>
      <c r="D172" s="122" t="s">
        <v>144</v>
      </c>
      <c r="E172" s="122" t="s">
        <v>453</v>
      </c>
      <c r="F172" s="122" t="s">
        <v>454</v>
      </c>
      <c r="G172" s="122" t="s">
        <v>127</v>
      </c>
      <c r="H172" s="122" t="s">
        <v>455</v>
      </c>
      <c r="I172" s="122" t="s">
        <v>456</v>
      </c>
      <c r="J172" s="121">
        <v>2025</v>
      </c>
      <c r="K172" s="121">
        <v>0</v>
      </c>
      <c r="L172" s="122" t="s">
        <v>457</v>
      </c>
      <c r="M172" s="122" t="s">
        <v>457</v>
      </c>
      <c r="N172" s="121">
        <v>116</v>
      </c>
      <c r="O172" s="122" t="s">
        <v>462</v>
      </c>
      <c r="P172" s="122" t="s">
        <v>463</v>
      </c>
      <c r="Q172" s="121">
        <v>2024</v>
      </c>
      <c r="R172" s="121">
        <v>0</v>
      </c>
      <c r="S172" s="121">
        <v>0</v>
      </c>
    </row>
    <row r="173" spans="1:19" x14ac:dyDescent="0.3">
      <c r="A173" s="121">
        <v>394</v>
      </c>
      <c r="B173" s="122" t="s">
        <v>34</v>
      </c>
      <c r="C173" s="121">
        <v>11</v>
      </c>
      <c r="D173" s="122" t="s">
        <v>144</v>
      </c>
      <c r="E173" s="122" t="s">
        <v>453</v>
      </c>
      <c r="F173" s="122" t="s">
        <v>454</v>
      </c>
      <c r="G173" s="122" t="s">
        <v>127</v>
      </c>
      <c r="H173" s="122" t="s">
        <v>455</v>
      </c>
      <c r="I173" s="122" t="s">
        <v>456</v>
      </c>
      <c r="J173" s="121">
        <v>2025</v>
      </c>
      <c r="K173" s="121">
        <v>38184</v>
      </c>
      <c r="L173" s="122" t="s">
        <v>457</v>
      </c>
      <c r="M173" s="122" t="s">
        <v>457</v>
      </c>
      <c r="N173" s="121">
        <v>117</v>
      </c>
      <c r="O173" s="122" t="s">
        <v>464</v>
      </c>
      <c r="P173" s="122" t="s">
        <v>465</v>
      </c>
      <c r="Q173" s="121">
        <v>2024</v>
      </c>
      <c r="R173" s="121">
        <v>26628</v>
      </c>
      <c r="S173" s="121">
        <v>11556</v>
      </c>
    </row>
  </sheetData>
  <sheetProtection algorithmName="SHA-512" hashValue="7OtbwoUsUREV0cvDEg1YW1nbQ1NnhmTzB9+5U+n805F1bAhn6ujE1bNs7GaogtFRlXEx8ggRqv96G4B8bXCO0A==" saltValue="JvDuN3DQZpgQOvMLCrrXvA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B3202-792E-449F-86FA-F3BAC7C404C1}">
  <dimension ref="B2:E39"/>
  <sheetViews>
    <sheetView showGridLines="0" showRowColHeaders="0" topLeftCell="A6" workbookViewId="0">
      <selection activeCell="E39" sqref="E39"/>
    </sheetView>
  </sheetViews>
  <sheetFormatPr baseColWidth="10" defaultRowHeight="14.4" x14ac:dyDescent="0.3"/>
  <cols>
    <col min="1" max="1" width="6.77734375" customWidth="1"/>
    <col min="2" max="2" width="46.33203125" bestFit="1" customWidth="1"/>
    <col min="3" max="3" width="14.109375" bestFit="1" customWidth="1"/>
    <col min="4" max="4" width="12.6640625" bestFit="1" customWidth="1"/>
    <col min="5" max="5" width="10.44140625" bestFit="1" customWidth="1"/>
  </cols>
  <sheetData>
    <row r="2" spans="2:5" ht="18" customHeight="1" x14ac:dyDescent="0.3">
      <c r="B2" s="129" t="s">
        <v>430</v>
      </c>
      <c r="C2" s="129"/>
      <c r="D2" s="129"/>
      <c r="E2" s="129"/>
    </row>
    <row r="3" spans="2:5" ht="18" x14ac:dyDescent="0.3">
      <c r="B3" s="126" t="s">
        <v>168</v>
      </c>
      <c r="C3" s="126"/>
      <c r="D3" s="126"/>
      <c r="E3" s="126"/>
    </row>
    <row r="4" spans="2:5" ht="14.4" customHeight="1" x14ac:dyDescent="0.3">
      <c r="B4" s="127" t="s">
        <v>429</v>
      </c>
      <c r="C4" s="127"/>
      <c r="D4" s="127"/>
      <c r="E4" s="127"/>
    </row>
    <row r="5" spans="2:5" ht="14.4" customHeight="1" x14ac:dyDescent="0.3">
      <c r="B5" s="127"/>
      <c r="C5" s="127"/>
      <c r="D5" s="127"/>
      <c r="E5" s="127"/>
    </row>
    <row r="6" spans="2:5" ht="14.4" customHeight="1" x14ac:dyDescent="0.3">
      <c r="B6" s="127"/>
      <c r="C6" s="127"/>
      <c r="D6" s="127"/>
      <c r="E6" s="127"/>
    </row>
    <row r="7" spans="2:5" ht="14.4" customHeight="1" x14ac:dyDescent="0.3">
      <c r="B7" s="128"/>
      <c r="C7" s="128"/>
      <c r="D7" s="128"/>
      <c r="E7" s="128"/>
    </row>
    <row r="8" spans="2:5" x14ac:dyDescent="0.3">
      <c r="B8" s="119"/>
      <c r="C8" s="119"/>
      <c r="D8" s="119"/>
    </row>
    <row r="9" spans="2:5" x14ac:dyDescent="0.3">
      <c r="B9" s="119"/>
      <c r="C9" s="119"/>
      <c r="D9" s="119"/>
    </row>
    <row r="10" spans="2:5" x14ac:dyDescent="0.3">
      <c r="B10" s="114" t="s">
        <v>125</v>
      </c>
      <c r="C10" t="s">
        <v>431</v>
      </c>
    </row>
    <row r="11" spans="2:5" x14ac:dyDescent="0.3">
      <c r="B11" s="114" t="s">
        <v>435</v>
      </c>
      <c r="C11" t="s">
        <v>431</v>
      </c>
    </row>
    <row r="13" spans="2:5" x14ac:dyDescent="0.3">
      <c r="B13" s="114" t="s">
        <v>432</v>
      </c>
      <c r="C13" t="s">
        <v>433</v>
      </c>
      <c r="D13" t="s">
        <v>434</v>
      </c>
      <c r="E13" t="s">
        <v>471</v>
      </c>
    </row>
    <row r="14" spans="2:5" x14ac:dyDescent="0.3">
      <c r="B14" s="115" t="s">
        <v>7</v>
      </c>
      <c r="C14" s="117">
        <v>1317997.9308725172</v>
      </c>
      <c r="D14" s="118">
        <v>674398.12</v>
      </c>
      <c r="E14" s="118">
        <v>6743.9812000000002</v>
      </c>
    </row>
    <row r="15" spans="2:5" x14ac:dyDescent="0.3">
      <c r="B15" s="115" t="s">
        <v>8</v>
      </c>
      <c r="C15" s="117">
        <v>13675.04</v>
      </c>
      <c r="D15" s="118">
        <v>1661</v>
      </c>
      <c r="E15" s="118">
        <v>16.61</v>
      </c>
    </row>
    <row r="16" spans="2:5" x14ac:dyDescent="0.3">
      <c r="B16" s="115" t="s">
        <v>135</v>
      </c>
      <c r="C16" s="117">
        <v>921870.3600000001</v>
      </c>
      <c r="D16" s="118">
        <v>441372.4</v>
      </c>
      <c r="E16" s="118">
        <v>4413.7240000000011</v>
      </c>
    </row>
    <row r="17" spans="2:5" x14ac:dyDescent="0.3">
      <c r="B17" s="115" t="s">
        <v>9</v>
      </c>
      <c r="C17" s="117">
        <v>82628</v>
      </c>
      <c r="D17" s="118">
        <v>15890</v>
      </c>
      <c r="E17" s="118">
        <v>158.89999999999998</v>
      </c>
    </row>
    <row r="18" spans="2:5" x14ac:dyDescent="0.3">
      <c r="B18" s="115" t="s">
        <v>11</v>
      </c>
      <c r="C18" s="117">
        <v>757714.29999999993</v>
      </c>
      <c r="D18" s="118">
        <v>86844</v>
      </c>
      <c r="E18" s="118">
        <v>868.44000000000051</v>
      </c>
    </row>
    <row r="19" spans="2:5" x14ac:dyDescent="0.3">
      <c r="B19" s="115" t="s">
        <v>13</v>
      </c>
      <c r="C19" s="117">
        <v>58581575.119999975</v>
      </c>
      <c r="D19" s="118">
        <v>35742685</v>
      </c>
      <c r="E19" s="118">
        <v>357426.85000000015</v>
      </c>
    </row>
    <row r="20" spans="2:5" x14ac:dyDescent="0.3">
      <c r="B20" s="115" t="s">
        <v>14</v>
      </c>
      <c r="C20" s="117">
        <v>13342282.785999997</v>
      </c>
      <c r="D20" s="118">
        <v>14196393.525</v>
      </c>
      <c r="E20" s="118">
        <v>141963.93524999998</v>
      </c>
    </row>
    <row r="21" spans="2:5" x14ac:dyDescent="0.3">
      <c r="B21" s="115" t="s">
        <v>15</v>
      </c>
      <c r="C21" s="117">
        <v>17964.3</v>
      </c>
      <c r="D21" s="118">
        <v>6207.5</v>
      </c>
      <c r="E21" s="118">
        <v>62.075000000000003</v>
      </c>
    </row>
    <row r="22" spans="2:5" x14ac:dyDescent="0.3">
      <c r="B22" s="115" t="s">
        <v>17</v>
      </c>
      <c r="C22" s="117">
        <v>23598</v>
      </c>
      <c r="D22" s="118">
        <v>3181</v>
      </c>
      <c r="E22" s="118">
        <v>31.809999999999995</v>
      </c>
    </row>
    <row r="23" spans="2:5" x14ac:dyDescent="0.3">
      <c r="B23" s="115" t="s">
        <v>18</v>
      </c>
      <c r="C23" s="117">
        <v>1138392.8100000005</v>
      </c>
      <c r="D23" s="118">
        <v>595198</v>
      </c>
      <c r="E23" s="118">
        <v>5951.98</v>
      </c>
    </row>
    <row r="24" spans="2:5" x14ac:dyDescent="0.3">
      <c r="B24" s="115" t="s">
        <v>19</v>
      </c>
      <c r="C24" s="117">
        <v>27419.22</v>
      </c>
      <c r="D24" s="118">
        <v>1610.6</v>
      </c>
      <c r="E24" s="118">
        <v>16.106000000000002</v>
      </c>
    </row>
    <row r="25" spans="2:5" x14ac:dyDescent="0.3">
      <c r="B25" s="115" t="s">
        <v>20</v>
      </c>
      <c r="C25" s="117">
        <v>142272</v>
      </c>
      <c r="D25" s="118">
        <v>14592</v>
      </c>
      <c r="E25" s="118">
        <v>145.92000000000002</v>
      </c>
    </row>
    <row r="26" spans="2:5" x14ac:dyDescent="0.3">
      <c r="B26" s="115" t="s">
        <v>21</v>
      </c>
      <c r="C26" s="117">
        <v>1803274.8500000003</v>
      </c>
      <c r="D26" s="118">
        <v>204685</v>
      </c>
      <c r="E26" s="118">
        <v>2046.85</v>
      </c>
    </row>
    <row r="27" spans="2:5" x14ac:dyDescent="0.3">
      <c r="B27" s="115" t="s">
        <v>22</v>
      </c>
      <c r="C27" s="117">
        <v>47393.34</v>
      </c>
      <c r="D27" s="118">
        <v>4260</v>
      </c>
      <c r="E27" s="118">
        <v>42.6</v>
      </c>
    </row>
    <row r="28" spans="2:5" x14ac:dyDescent="0.3">
      <c r="B28" s="115" t="s">
        <v>23</v>
      </c>
      <c r="C28" s="117">
        <v>6090.1800000000012</v>
      </c>
      <c r="D28" s="118">
        <v>876</v>
      </c>
      <c r="E28" s="118">
        <v>8.76</v>
      </c>
    </row>
    <row r="29" spans="2:5" x14ac:dyDescent="0.3">
      <c r="B29" s="115" t="s">
        <v>24</v>
      </c>
      <c r="C29" s="117">
        <v>3469</v>
      </c>
      <c r="D29" s="118">
        <v>1215</v>
      </c>
      <c r="E29" s="118">
        <v>12.15</v>
      </c>
    </row>
    <row r="30" spans="2:5" x14ac:dyDescent="0.3">
      <c r="B30" s="115" t="s">
        <v>26</v>
      </c>
      <c r="C30" s="117">
        <v>3643696.0600000005</v>
      </c>
      <c r="D30" s="118">
        <v>432743</v>
      </c>
      <c r="E30" s="118">
        <v>4327.43</v>
      </c>
    </row>
    <row r="31" spans="2:5" x14ac:dyDescent="0.3">
      <c r="B31" s="115" t="s">
        <v>27</v>
      </c>
      <c r="C31" s="117">
        <v>2796827.8200000003</v>
      </c>
      <c r="D31" s="118">
        <v>864206</v>
      </c>
      <c r="E31" s="118">
        <v>8642.06</v>
      </c>
    </row>
    <row r="32" spans="2:5" x14ac:dyDescent="0.3">
      <c r="B32" s="115" t="s">
        <v>28</v>
      </c>
      <c r="C32" s="117">
        <v>30888</v>
      </c>
      <c r="D32" s="118">
        <v>5940</v>
      </c>
      <c r="E32" s="118">
        <v>59.4</v>
      </c>
    </row>
    <row r="33" spans="2:5" x14ac:dyDescent="0.3">
      <c r="B33" s="115" t="s">
        <v>136</v>
      </c>
      <c r="C33" s="117">
        <v>9627</v>
      </c>
      <c r="D33" s="118">
        <v>700</v>
      </c>
      <c r="E33" s="118">
        <v>7</v>
      </c>
    </row>
    <row r="34" spans="2:5" x14ac:dyDescent="0.3">
      <c r="B34" s="115" t="s">
        <v>30</v>
      </c>
      <c r="C34" s="117">
        <v>115332.67</v>
      </c>
      <c r="D34" s="118">
        <v>23979.5</v>
      </c>
      <c r="E34" s="118">
        <v>239.79500000000002</v>
      </c>
    </row>
    <row r="35" spans="2:5" x14ac:dyDescent="0.3">
      <c r="B35" s="115" t="s">
        <v>31</v>
      </c>
      <c r="C35" s="117">
        <v>23025</v>
      </c>
      <c r="D35" s="118">
        <v>2337.5</v>
      </c>
      <c r="E35" s="118">
        <v>23.375</v>
      </c>
    </row>
    <row r="36" spans="2:5" x14ac:dyDescent="0.3">
      <c r="B36" s="115" t="s">
        <v>138</v>
      </c>
      <c r="C36" s="117">
        <v>170875</v>
      </c>
      <c r="D36" s="118">
        <v>62550</v>
      </c>
      <c r="E36" s="118">
        <v>625.5</v>
      </c>
    </row>
    <row r="37" spans="2:5" x14ac:dyDescent="0.3">
      <c r="B37" s="115" t="s">
        <v>36</v>
      </c>
      <c r="C37" s="117">
        <v>9720.6</v>
      </c>
      <c r="D37" s="118">
        <v>2661</v>
      </c>
      <c r="E37" s="118">
        <v>26.61</v>
      </c>
    </row>
    <row r="38" spans="2:5" x14ac:dyDescent="0.3">
      <c r="B38" s="115" t="s">
        <v>37</v>
      </c>
      <c r="C38" s="117">
        <v>2277.6</v>
      </c>
      <c r="D38" s="118">
        <v>438</v>
      </c>
      <c r="E38" s="118">
        <v>4.38</v>
      </c>
    </row>
    <row r="39" spans="2:5" x14ac:dyDescent="0.3">
      <c r="B39" s="115" t="s">
        <v>123</v>
      </c>
      <c r="C39" s="117">
        <v>85029886.986872479</v>
      </c>
      <c r="D39" s="118">
        <v>53386624.145000003</v>
      </c>
      <c r="E39" s="118">
        <v>533866.24145000021</v>
      </c>
    </row>
  </sheetData>
  <sheetProtection algorithmName="SHA-512" hashValue="dfAMnCCMVkFSxTTC/IzfBm/cDxta7CVdZwUHKIwhuaSsvXeXigHiMOVoxDByF4J2H6WD2s5MHCE31H1q0tLtJA==" saltValue="C2NrkwpkONXGaPPiCB9lkg==" spinCount="100000" sheet="1" pivotTables="0"/>
  <mergeCells count="3">
    <mergeCell ref="B4:E7"/>
    <mergeCell ref="B2:E2"/>
    <mergeCell ref="B3:E3"/>
  </mergeCell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12F09-F2BF-4858-88BF-C3AD76A6F424}">
  <dimension ref="A1:N1090"/>
  <sheetViews>
    <sheetView topLeftCell="C1" workbookViewId="0">
      <selection activeCell="J8" sqref="J8"/>
    </sheetView>
  </sheetViews>
  <sheetFormatPr baseColWidth="10" defaultColWidth="18.109375" defaultRowHeight="14.4" x14ac:dyDescent="0.3"/>
  <sheetData>
    <row r="1" spans="1:14" x14ac:dyDescent="0.3">
      <c r="A1" s="111" t="s">
        <v>173</v>
      </c>
      <c r="B1" s="111" t="s">
        <v>174</v>
      </c>
      <c r="C1" s="111" t="s">
        <v>175</v>
      </c>
      <c r="D1" s="111" t="s">
        <v>176</v>
      </c>
      <c r="E1" s="111" t="s">
        <v>177</v>
      </c>
      <c r="F1" s="111" t="s">
        <v>178</v>
      </c>
      <c r="G1" s="111" t="s">
        <v>6</v>
      </c>
      <c r="H1" s="111" t="s">
        <v>125</v>
      </c>
      <c r="I1" s="111" t="s">
        <v>179</v>
      </c>
      <c r="J1" s="111" t="s">
        <v>180</v>
      </c>
      <c r="K1" s="111" t="s">
        <v>181</v>
      </c>
      <c r="L1" s="111" t="s">
        <v>182</v>
      </c>
      <c r="M1" s="111" t="s">
        <v>183</v>
      </c>
      <c r="N1" s="111" t="s">
        <v>470</v>
      </c>
    </row>
    <row r="2" spans="1:14" x14ac:dyDescent="0.3">
      <c r="A2" s="112" t="s">
        <v>184</v>
      </c>
      <c r="B2" s="112" t="s">
        <v>120</v>
      </c>
      <c r="C2" s="112" t="s">
        <v>185</v>
      </c>
      <c r="D2" s="112" t="s">
        <v>186</v>
      </c>
      <c r="E2" s="112" t="s">
        <v>185</v>
      </c>
      <c r="F2" s="112" t="s">
        <v>187</v>
      </c>
      <c r="G2" s="112" t="s">
        <v>7</v>
      </c>
      <c r="H2" s="112" t="s">
        <v>148</v>
      </c>
      <c r="I2" s="112" t="s">
        <v>127</v>
      </c>
      <c r="J2" s="112" t="s">
        <v>170</v>
      </c>
      <c r="K2" s="113">
        <v>693.61</v>
      </c>
      <c r="L2" s="113">
        <v>18</v>
      </c>
      <c r="M2" s="112" t="s">
        <v>188</v>
      </c>
      <c r="N2">
        <v>0.18</v>
      </c>
    </row>
    <row r="3" spans="1:14" x14ac:dyDescent="0.3">
      <c r="A3" s="112" t="s">
        <v>184</v>
      </c>
      <c r="B3" s="112" t="s">
        <v>120</v>
      </c>
      <c r="C3" s="112" t="s">
        <v>185</v>
      </c>
      <c r="D3" s="112" t="s">
        <v>186</v>
      </c>
      <c r="E3" s="112" t="s">
        <v>185</v>
      </c>
      <c r="F3" s="112" t="s">
        <v>187</v>
      </c>
      <c r="G3" s="112" t="s">
        <v>7</v>
      </c>
      <c r="H3" s="112" t="s">
        <v>148</v>
      </c>
      <c r="I3" s="112" t="s">
        <v>127</v>
      </c>
      <c r="J3" s="112" t="s">
        <v>171</v>
      </c>
      <c r="K3" s="113">
        <v>3786.33</v>
      </c>
      <c r="L3" s="113">
        <v>455</v>
      </c>
      <c r="M3" s="112" t="s">
        <v>188</v>
      </c>
      <c r="N3">
        <v>4.55</v>
      </c>
    </row>
    <row r="4" spans="1:14" x14ac:dyDescent="0.3">
      <c r="A4" s="112" t="s">
        <v>184</v>
      </c>
      <c r="B4" s="112" t="s">
        <v>120</v>
      </c>
      <c r="C4" s="112" t="s">
        <v>185</v>
      </c>
      <c r="D4" s="112" t="s">
        <v>186</v>
      </c>
      <c r="E4" s="112" t="s">
        <v>185</v>
      </c>
      <c r="F4" s="112" t="s">
        <v>187</v>
      </c>
      <c r="G4" s="112" t="s">
        <v>7</v>
      </c>
      <c r="H4" s="112" t="s">
        <v>148</v>
      </c>
      <c r="I4" s="112" t="s">
        <v>127</v>
      </c>
      <c r="J4" s="112" t="s">
        <v>172</v>
      </c>
      <c r="K4" s="113">
        <v>378.37</v>
      </c>
      <c r="L4" s="113">
        <v>19</v>
      </c>
      <c r="M4" s="112" t="s">
        <v>188</v>
      </c>
      <c r="N4">
        <v>0.19</v>
      </c>
    </row>
    <row r="5" spans="1:14" x14ac:dyDescent="0.3">
      <c r="A5" s="112" t="s">
        <v>184</v>
      </c>
      <c r="B5" s="112" t="s">
        <v>120</v>
      </c>
      <c r="C5" s="112" t="s">
        <v>185</v>
      </c>
      <c r="D5" s="112" t="s">
        <v>186</v>
      </c>
      <c r="E5" s="112" t="s">
        <v>185</v>
      </c>
      <c r="F5" s="112" t="s">
        <v>187</v>
      </c>
      <c r="G5" s="112" t="s">
        <v>13</v>
      </c>
      <c r="H5" s="112" t="s">
        <v>142</v>
      </c>
      <c r="I5" s="112" t="s">
        <v>127</v>
      </c>
      <c r="J5" s="112" t="s">
        <v>172</v>
      </c>
      <c r="K5" s="113">
        <v>2077.56</v>
      </c>
      <c r="L5" s="113">
        <v>224.00000000000003</v>
      </c>
      <c r="M5" s="112" t="s">
        <v>188</v>
      </c>
      <c r="N5">
        <v>2.2400000000000002</v>
      </c>
    </row>
    <row r="6" spans="1:14" x14ac:dyDescent="0.3">
      <c r="A6" s="112" t="s">
        <v>184</v>
      </c>
      <c r="B6" s="112" t="s">
        <v>120</v>
      </c>
      <c r="C6" s="112" t="s">
        <v>185</v>
      </c>
      <c r="D6" s="112" t="s">
        <v>186</v>
      </c>
      <c r="E6" s="112" t="s">
        <v>185</v>
      </c>
      <c r="F6" s="112" t="s">
        <v>187</v>
      </c>
      <c r="G6" s="112" t="s">
        <v>14</v>
      </c>
      <c r="H6" s="112" t="s">
        <v>141</v>
      </c>
      <c r="I6" s="112" t="s">
        <v>127</v>
      </c>
      <c r="J6" s="112" t="s">
        <v>170</v>
      </c>
      <c r="K6" s="113">
        <v>82310.820000000007</v>
      </c>
      <c r="L6" s="113">
        <v>88310</v>
      </c>
      <c r="M6" s="112" t="s">
        <v>188</v>
      </c>
      <c r="N6">
        <v>883.1</v>
      </c>
    </row>
    <row r="7" spans="1:14" x14ac:dyDescent="0.3">
      <c r="A7" s="112" t="s">
        <v>184</v>
      </c>
      <c r="B7" s="112" t="s">
        <v>120</v>
      </c>
      <c r="C7" s="112" t="s">
        <v>185</v>
      </c>
      <c r="D7" s="112" t="s">
        <v>186</v>
      </c>
      <c r="E7" s="112" t="s">
        <v>185</v>
      </c>
      <c r="F7" s="112" t="s">
        <v>187</v>
      </c>
      <c r="G7" s="112" t="s">
        <v>14</v>
      </c>
      <c r="H7" s="112" t="s">
        <v>141</v>
      </c>
      <c r="I7" s="112" t="s">
        <v>127</v>
      </c>
      <c r="J7" s="112" t="s">
        <v>172</v>
      </c>
      <c r="K7" s="113">
        <v>24098.53</v>
      </c>
      <c r="L7" s="113">
        <v>22518</v>
      </c>
      <c r="M7" s="112" t="s">
        <v>188</v>
      </c>
      <c r="N7">
        <v>225.18</v>
      </c>
    </row>
    <row r="8" spans="1:14" x14ac:dyDescent="0.3">
      <c r="A8" s="112" t="s">
        <v>184</v>
      </c>
      <c r="B8" s="112" t="s">
        <v>120</v>
      </c>
      <c r="C8" s="112" t="s">
        <v>185</v>
      </c>
      <c r="D8" s="112" t="s">
        <v>186</v>
      </c>
      <c r="E8" s="112" t="s">
        <v>185</v>
      </c>
      <c r="F8" s="112" t="s">
        <v>187</v>
      </c>
      <c r="G8" s="112" t="s">
        <v>27</v>
      </c>
      <c r="H8" s="112" t="s">
        <v>146</v>
      </c>
      <c r="I8" s="112" t="s">
        <v>127</v>
      </c>
      <c r="J8" s="112" t="s">
        <v>170</v>
      </c>
      <c r="K8" s="113">
        <v>912</v>
      </c>
      <c r="L8" s="113">
        <v>17550</v>
      </c>
      <c r="M8" s="112" t="s">
        <v>188</v>
      </c>
      <c r="N8">
        <v>175.5</v>
      </c>
    </row>
    <row r="9" spans="1:14" x14ac:dyDescent="0.3">
      <c r="A9" s="112" t="s">
        <v>184</v>
      </c>
      <c r="B9" s="112" t="s">
        <v>120</v>
      </c>
      <c r="C9" s="112" t="s">
        <v>185</v>
      </c>
      <c r="D9" s="112" t="s">
        <v>186</v>
      </c>
      <c r="E9" s="112" t="s">
        <v>185</v>
      </c>
      <c r="F9" s="112" t="s">
        <v>187</v>
      </c>
      <c r="G9" s="112" t="s">
        <v>27</v>
      </c>
      <c r="H9" s="112" t="s">
        <v>146</v>
      </c>
      <c r="I9" s="112" t="s">
        <v>127</v>
      </c>
      <c r="J9" s="112" t="s">
        <v>172</v>
      </c>
      <c r="K9" s="113">
        <v>4046</v>
      </c>
      <c r="L9" s="113">
        <v>778</v>
      </c>
      <c r="M9" s="112" t="s">
        <v>188</v>
      </c>
      <c r="N9">
        <v>7.78</v>
      </c>
    </row>
    <row r="10" spans="1:14" x14ac:dyDescent="0.3">
      <c r="A10" s="112" t="s">
        <v>184</v>
      </c>
      <c r="B10" s="112" t="s">
        <v>120</v>
      </c>
      <c r="C10" s="112" t="s">
        <v>185</v>
      </c>
      <c r="D10" s="112" t="s">
        <v>186</v>
      </c>
      <c r="E10" s="112" t="s">
        <v>185</v>
      </c>
      <c r="F10" s="112" t="s">
        <v>187</v>
      </c>
      <c r="G10" s="112" t="s">
        <v>30</v>
      </c>
      <c r="H10" s="112" t="s">
        <v>149</v>
      </c>
      <c r="I10" s="112" t="s">
        <v>127</v>
      </c>
      <c r="J10" s="112" t="s">
        <v>172</v>
      </c>
      <c r="K10" s="113">
        <v>1630.9</v>
      </c>
      <c r="L10" s="113">
        <v>360</v>
      </c>
      <c r="M10" s="112" t="s">
        <v>188</v>
      </c>
      <c r="N10">
        <v>3.6</v>
      </c>
    </row>
    <row r="11" spans="1:14" x14ac:dyDescent="0.3">
      <c r="A11" s="112" t="s">
        <v>184</v>
      </c>
      <c r="B11" s="112" t="s">
        <v>120</v>
      </c>
      <c r="C11" s="112" t="s">
        <v>185</v>
      </c>
      <c r="D11" s="112" t="s">
        <v>189</v>
      </c>
      <c r="E11" s="112" t="s">
        <v>185</v>
      </c>
      <c r="F11" s="112" t="s">
        <v>190</v>
      </c>
      <c r="G11" s="112" t="s">
        <v>7</v>
      </c>
      <c r="H11" s="112" t="s">
        <v>148</v>
      </c>
      <c r="I11" s="112" t="s">
        <v>127</v>
      </c>
      <c r="J11" s="112" t="s">
        <v>170</v>
      </c>
      <c r="K11" s="113">
        <v>1387.2108170883448</v>
      </c>
      <c r="L11" s="113">
        <v>36</v>
      </c>
      <c r="M11" s="112" t="s">
        <v>188</v>
      </c>
      <c r="N11">
        <v>0.36</v>
      </c>
    </row>
    <row r="12" spans="1:14" x14ac:dyDescent="0.3">
      <c r="A12" s="112" t="s">
        <v>184</v>
      </c>
      <c r="B12" s="112" t="s">
        <v>120</v>
      </c>
      <c r="C12" s="112" t="s">
        <v>185</v>
      </c>
      <c r="D12" s="112" t="s">
        <v>189</v>
      </c>
      <c r="E12" s="112" t="s">
        <v>185</v>
      </c>
      <c r="F12" s="112" t="s">
        <v>190</v>
      </c>
      <c r="G12" s="112" t="s">
        <v>7</v>
      </c>
      <c r="H12" s="112" t="s">
        <v>148</v>
      </c>
      <c r="I12" s="112" t="s">
        <v>127</v>
      </c>
      <c r="J12" s="112" t="s">
        <v>171</v>
      </c>
      <c r="K12" s="113">
        <v>974.69872323131676</v>
      </c>
      <c r="L12" s="113">
        <v>117</v>
      </c>
      <c r="M12" s="112" t="s">
        <v>188</v>
      </c>
      <c r="N12">
        <v>1.17</v>
      </c>
    </row>
    <row r="13" spans="1:14" x14ac:dyDescent="0.3">
      <c r="A13" s="112" t="s">
        <v>184</v>
      </c>
      <c r="B13" s="112" t="s">
        <v>120</v>
      </c>
      <c r="C13" s="112" t="s">
        <v>185</v>
      </c>
      <c r="D13" s="112" t="s">
        <v>189</v>
      </c>
      <c r="E13" s="112" t="s">
        <v>185</v>
      </c>
      <c r="F13" s="112" t="s">
        <v>190</v>
      </c>
      <c r="G13" s="112" t="s">
        <v>7</v>
      </c>
      <c r="H13" s="112" t="s">
        <v>148</v>
      </c>
      <c r="I13" s="112" t="s">
        <v>127</v>
      </c>
      <c r="J13" s="112" t="s">
        <v>172</v>
      </c>
      <c r="K13" s="113">
        <v>1089.6989173789179</v>
      </c>
      <c r="L13" s="113">
        <v>54</v>
      </c>
      <c r="M13" s="112" t="s">
        <v>188</v>
      </c>
      <c r="N13">
        <v>0.54</v>
      </c>
    </row>
    <row r="14" spans="1:14" x14ac:dyDescent="0.3">
      <c r="A14" s="112" t="s">
        <v>184</v>
      </c>
      <c r="B14" s="112" t="s">
        <v>120</v>
      </c>
      <c r="C14" s="112" t="s">
        <v>185</v>
      </c>
      <c r="D14" s="112" t="s">
        <v>189</v>
      </c>
      <c r="E14" s="112" t="s">
        <v>185</v>
      </c>
      <c r="F14" s="112" t="s">
        <v>190</v>
      </c>
      <c r="G14" s="112" t="s">
        <v>13</v>
      </c>
      <c r="H14" s="112" t="s">
        <v>142</v>
      </c>
      <c r="I14" s="112" t="s">
        <v>127</v>
      </c>
      <c r="J14" s="112" t="s">
        <v>170</v>
      </c>
      <c r="K14" s="113">
        <v>8473.81</v>
      </c>
      <c r="L14" s="113">
        <v>4420</v>
      </c>
      <c r="M14" s="112" t="s">
        <v>188</v>
      </c>
      <c r="N14">
        <v>44.2</v>
      </c>
    </row>
    <row r="15" spans="1:14" x14ac:dyDescent="0.3">
      <c r="A15" s="112" t="s">
        <v>184</v>
      </c>
      <c r="B15" s="112" t="s">
        <v>120</v>
      </c>
      <c r="C15" s="112" t="s">
        <v>185</v>
      </c>
      <c r="D15" s="112" t="s">
        <v>189</v>
      </c>
      <c r="E15" s="112" t="s">
        <v>185</v>
      </c>
      <c r="F15" s="112" t="s">
        <v>190</v>
      </c>
      <c r="G15" s="112" t="s">
        <v>13</v>
      </c>
      <c r="H15" s="112" t="s">
        <v>142</v>
      </c>
      <c r="I15" s="112" t="s">
        <v>127</v>
      </c>
      <c r="J15" s="112" t="s">
        <v>172</v>
      </c>
      <c r="K15" s="113">
        <v>30244.39</v>
      </c>
      <c r="L15" s="113">
        <v>48370</v>
      </c>
      <c r="M15" s="112" t="s">
        <v>188</v>
      </c>
      <c r="N15">
        <v>483.7</v>
      </c>
    </row>
    <row r="16" spans="1:14" x14ac:dyDescent="0.3">
      <c r="A16" s="112" t="s">
        <v>184</v>
      </c>
      <c r="B16" s="112" t="s">
        <v>120</v>
      </c>
      <c r="C16" s="112" t="s">
        <v>185</v>
      </c>
      <c r="D16" s="112" t="s">
        <v>189</v>
      </c>
      <c r="E16" s="112" t="s">
        <v>185</v>
      </c>
      <c r="F16" s="112" t="s">
        <v>190</v>
      </c>
      <c r="G16" s="112" t="s">
        <v>14</v>
      </c>
      <c r="H16" s="112" t="s">
        <v>141</v>
      </c>
      <c r="I16" s="112" t="s">
        <v>127</v>
      </c>
      <c r="J16" s="112" t="s">
        <v>172</v>
      </c>
      <c r="K16" s="113">
        <v>5977.2</v>
      </c>
      <c r="L16" s="113">
        <v>1652</v>
      </c>
      <c r="M16" s="112" t="s">
        <v>188</v>
      </c>
      <c r="N16">
        <v>16.52</v>
      </c>
    </row>
    <row r="17" spans="1:14" x14ac:dyDescent="0.3">
      <c r="A17" s="112" t="s">
        <v>184</v>
      </c>
      <c r="B17" s="112" t="s">
        <v>120</v>
      </c>
      <c r="C17" s="112" t="s">
        <v>185</v>
      </c>
      <c r="D17" s="112" t="s">
        <v>191</v>
      </c>
      <c r="E17" s="112" t="s">
        <v>185</v>
      </c>
      <c r="F17" s="112" t="s">
        <v>192</v>
      </c>
      <c r="G17" s="112" t="s">
        <v>11</v>
      </c>
      <c r="H17" s="112" t="s">
        <v>126</v>
      </c>
      <c r="I17" s="112" t="s">
        <v>127</v>
      </c>
      <c r="J17" s="112" t="s">
        <v>170</v>
      </c>
      <c r="K17" s="113">
        <v>2268.1999999999998</v>
      </c>
      <c r="L17" s="113">
        <v>405</v>
      </c>
      <c r="M17" s="112" t="s">
        <v>188</v>
      </c>
      <c r="N17">
        <v>4.05</v>
      </c>
    </row>
    <row r="18" spans="1:14" x14ac:dyDescent="0.3">
      <c r="A18" s="112" t="s">
        <v>184</v>
      </c>
      <c r="B18" s="112" t="s">
        <v>120</v>
      </c>
      <c r="C18" s="112" t="s">
        <v>185</v>
      </c>
      <c r="D18" s="112" t="s">
        <v>191</v>
      </c>
      <c r="E18" s="112" t="s">
        <v>185</v>
      </c>
      <c r="F18" s="112" t="s">
        <v>192</v>
      </c>
      <c r="G18" s="112" t="s">
        <v>11</v>
      </c>
      <c r="H18" s="112" t="s">
        <v>126</v>
      </c>
      <c r="I18" s="112" t="s">
        <v>127</v>
      </c>
      <c r="J18" s="112" t="s">
        <v>171</v>
      </c>
      <c r="K18" s="113">
        <v>912.6</v>
      </c>
      <c r="L18" s="113">
        <v>180</v>
      </c>
      <c r="M18" s="112" t="s">
        <v>188</v>
      </c>
      <c r="N18">
        <v>1.8</v>
      </c>
    </row>
    <row r="19" spans="1:14" x14ac:dyDescent="0.3">
      <c r="A19" s="112" t="s">
        <v>184</v>
      </c>
      <c r="B19" s="112" t="s">
        <v>120</v>
      </c>
      <c r="C19" s="112" t="s">
        <v>185</v>
      </c>
      <c r="D19" s="112" t="s">
        <v>191</v>
      </c>
      <c r="E19" s="112" t="s">
        <v>185</v>
      </c>
      <c r="F19" s="112" t="s">
        <v>192</v>
      </c>
      <c r="G19" s="112" t="s">
        <v>11</v>
      </c>
      <c r="H19" s="112" t="s">
        <v>126</v>
      </c>
      <c r="I19" s="112" t="s">
        <v>127</v>
      </c>
      <c r="J19" s="112" t="s">
        <v>172</v>
      </c>
      <c r="K19" s="113">
        <v>14674.9</v>
      </c>
      <c r="L19" s="113">
        <v>2241</v>
      </c>
      <c r="M19" s="112" t="s">
        <v>188</v>
      </c>
      <c r="N19">
        <v>22.41</v>
      </c>
    </row>
    <row r="20" spans="1:14" x14ac:dyDescent="0.3">
      <c r="A20" s="112" t="s">
        <v>184</v>
      </c>
      <c r="B20" s="112" t="s">
        <v>120</v>
      </c>
      <c r="C20" s="112" t="s">
        <v>185</v>
      </c>
      <c r="D20" s="112" t="s">
        <v>191</v>
      </c>
      <c r="E20" s="112" t="s">
        <v>185</v>
      </c>
      <c r="F20" s="112" t="s">
        <v>192</v>
      </c>
      <c r="G20" s="112" t="s">
        <v>13</v>
      </c>
      <c r="H20" s="112" t="s">
        <v>142</v>
      </c>
      <c r="I20" s="112" t="s">
        <v>127</v>
      </c>
      <c r="J20" s="112" t="s">
        <v>170</v>
      </c>
      <c r="K20" s="113">
        <v>1608.71</v>
      </c>
      <c r="L20" s="113">
        <v>357</v>
      </c>
      <c r="M20" s="112" t="s">
        <v>188</v>
      </c>
      <c r="N20">
        <v>3.57</v>
      </c>
    </row>
    <row r="21" spans="1:14" x14ac:dyDescent="0.3">
      <c r="A21" s="112" t="s">
        <v>184</v>
      </c>
      <c r="B21" s="112" t="s">
        <v>120</v>
      </c>
      <c r="C21" s="112" t="s">
        <v>185</v>
      </c>
      <c r="D21" s="112" t="s">
        <v>191</v>
      </c>
      <c r="E21" s="112" t="s">
        <v>185</v>
      </c>
      <c r="F21" s="112" t="s">
        <v>192</v>
      </c>
      <c r="G21" s="112" t="s">
        <v>13</v>
      </c>
      <c r="H21" s="112" t="s">
        <v>142</v>
      </c>
      <c r="I21" s="112" t="s">
        <v>127</v>
      </c>
      <c r="J21" s="112" t="s">
        <v>172</v>
      </c>
      <c r="K21" s="113">
        <v>4736.59</v>
      </c>
      <c r="L21" s="113">
        <v>1886</v>
      </c>
      <c r="M21" s="112" t="s">
        <v>188</v>
      </c>
      <c r="N21">
        <v>18.86</v>
      </c>
    </row>
    <row r="22" spans="1:14" x14ac:dyDescent="0.3">
      <c r="A22" s="112" t="s">
        <v>184</v>
      </c>
      <c r="B22" s="112" t="s">
        <v>120</v>
      </c>
      <c r="C22" s="112" t="s">
        <v>185</v>
      </c>
      <c r="D22" s="112" t="s">
        <v>191</v>
      </c>
      <c r="E22" s="112" t="s">
        <v>185</v>
      </c>
      <c r="F22" s="112" t="s">
        <v>192</v>
      </c>
      <c r="G22" s="112" t="s">
        <v>14</v>
      </c>
      <c r="H22" s="112" t="s">
        <v>141</v>
      </c>
      <c r="I22" s="112" t="s">
        <v>127</v>
      </c>
      <c r="J22" s="112" t="s">
        <v>170</v>
      </c>
      <c r="K22" s="113">
        <v>6998.04</v>
      </c>
      <c r="L22" s="113">
        <v>3820</v>
      </c>
      <c r="M22" s="112" t="s">
        <v>188</v>
      </c>
      <c r="N22">
        <v>38.200000000000003</v>
      </c>
    </row>
    <row r="23" spans="1:14" x14ac:dyDescent="0.3">
      <c r="A23" s="112" t="s">
        <v>184</v>
      </c>
      <c r="B23" s="112" t="s">
        <v>120</v>
      </c>
      <c r="C23" s="112" t="s">
        <v>185</v>
      </c>
      <c r="D23" s="112" t="s">
        <v>191</v>
      </c>
      <c r="E23" s="112" t="s">
        <v>185</v>
      </c>
      <c r="F23" s="112" t="s">
        <v>192</v>
      </c>
      <c r="G23" s="112" t="s">
        <v>14</v>
      </c>
      <c r="H23" s="112" t="s">
        <v>141</v>
      </c>
      <c r="I23" s="112" t="s">
        <v>127</v>
      </c>
      <c r="J23" s="112" t="s">
        <v>172</v>
      </c>
      <c r="K23" s="113">
        <v>12953.78</v>
      </c>
      <c r="L23" s="113">
        <v>2890</v>
      </c>
      <c r="M23" s="112" t="s">
        <v>188</v>
      </c>
      <c r="N23">
        <v>28.9</v>
      </c>
    </row>
    <row r="24" spans="1:14" x14ac:dyDescent="0.3">
      <c r="A24" s="112" t="s">
        <v>184</v>
      </c>
      <c r="B24" s="112" t="s">
        <v>120</v>
      </c>
      <c r="C24" s="112" t="s">
        <v>185</v>
      </c>
      <c r="D24" s="112" t="s">
        <v>191</v>
      </c>
      <c r="E24" s="112" t="s">
        <v>185</v>
      </c>
      <c r="F24" s="112" t="s">
        <v>192</v>
      </c>
      <c r="G24" s="112" t="s">
        <v>18</v>
      </c>
      <c r="H24" s="112" t="s">
        <v>143</v>
      </c>
      <c r="I24" s="112" t="s">
        <v>127</v>
      </c>
      <c r="J24" s="112" t="s">
        <v>170</v>
      </c>
      <c r="K24" s="113">
        <v>139.5</v>
      </c>
      <c r="L24" s="113">
        <v>18</v>
      </c>
      <c r="M24" s="112" t="s">
        <v>188</v>
      </c>
      <c r="N24">
        <v>0.18</v>
      </c>
    </row>
    <row r="25" spans="1:14" x14ac:dyDescent="0.3">
      <c r="A25" s="112" t="s">
        <v>184</v>
      </c>
      <c r="B25" s="112" t="s">
        <v>120</v>
      </c>
      <c r="C25" s="112" t="s">
        <v>185</v>
      </c>
      <c r="D25" s="112" t="s">
        <v>191</v>
      </c>
      <c r="E25" s="112" t="s">
        <v>185</v>
      </c>
      <c r="F25" s="112" t="s">
        <v>192</v>
      </c>
      <c r="G25" s="112" t="s">
        <v>18</v>
      </c>
      <c r="H25" s="112" t="s">
        <v>143</v>
      </c>
      <c r="I25" s="112" t="s">
        <v>127</v>
      </c>
      <c r="J25" s="112" t="s">
        <v>171</v>
      </c>
      <c r="K25" s="113">
        <v>292.5</v>
      </c>
      <c r="L25" s="113">
        <v>45</v>
      </c>
      <c r="M25" s="112" t="s">
        <v>188</v>
      </c>
      <c r="N25">
        <v>0.45</v>
      </c>
    </row>
    <row r="26" spans="1:14" x14ac:dyDescent="0.3">
      <c r="A26" s="112" t="s">
        <v>184</v>
      </c>
      <c r="B26" s="112" t="s">
        <v>120</v>
      </c>
      <c r="C26" s="112" t="s">
        <v>185</v>
      </c>
      <c r="D26" s="112" t="s">
        <v>191</v>
      </c>
      <c r="E26" s="112" t="s">
        <v>185</v>
      </c>
      <c r="F26" s="112" t="s">
        <v>192</v>
      </c>
      <c r="G26" s="112" t="s">
        <v>18</v>
      </c>
      <c r="H26" s="112" t="s">
        <v>143</v>
      </c>
      <c r="I26" s="112" t="s">
        <v>127</v>
      </c>
      <c r="J26" s="112" t="s">
        <v>172</v>
      </c>
      <c r="K26" s="113">
        <v>4860</v>
      </c>
      <c r="L26" s="113">
        <v>540</v>
      </c>
      <c r="M26" s="112" t="s">
        <v>188</v>
      </c>
      <c r="N26">
        <v>5.4</v>
      </c>
    </row>
    <row r="27" spans="1:14" x14ac:dyDescent="0.3">
      <c r="A27" s="112" t="s">
        <v>184</v>
      </c>
      <c r="B27" s="112" t="s">
        <v>120</v>
      </c>
      <c r="C27" s="112" t="s">
        <v>185</v>
      </c>
      <c r="D27" s="112" t="s">
        <v>191</v>
      </c>
      <c r="E27" s="112" t="s">
        <v>185</v>
      </c>
      <c r="F27" s="112" t="s">
        <v>192</v>
      </c>
      <c r="G27" s="112" t="s">
        <v>27</v>
      </c>
      <c r="H27" s="112" t="s">
        <v>146</v>
      </c>
      <c r="I27" s="112" t="s">
        <v>127</v>
      </c>
      <c r="J27" s="112" t="s">
        <v>172</v>
      </c>
      <c r="K27" s="113">
        <v>420</v>
      </c>
      <c r="L27" s="113">
        <v>45</v>
      </c>
      <c r="M27" s="112" t="s">
        <v>188</v>
      </c>
      <c r="N27">
        <v>0.45</v>
      </c>
    </row>
    <row r="28" spans="1:14" x14ac:dyDescent="0.3">
      <c r="A28" s="112" t="s">
        <v>184</v>
      </c>
      <c r="B28" s="112" t="s">
        <v>120</v>
      </c>
      <c r="C28" s="112" t="s">
        <v>185</v>
      </c>
      <c r="D28" s="112" t="s">
        <v>193</v>
      </c>
      <c r="E28" s="112" t="s">
        <v>185</v>
      </c>
      <c r="F28" s="112" t="s">
        <v>194</v>
      </c>
      <c r="G28" s="112" t="s">
        <v>11</v>
      </c>
      <c r="H28" s="112" t="s">
        <v>126</v>
      </c>
      <c r="I28" s="112" t="s">
        <v>127</v>
      </c>
      <c r="J28" s="112" t="s">
        <v>172</v>
      </c>
      <c r="K28" s="113">
        <v>470</v>
      </c>
      <c r="L28" s="113">
        <v>27</v>
      </c>
      <c r="M28" s="112" t="s">
        <v>188</v>
      </c>
      <c r="N28">
        <v>0.27</v>
      </c>
    </row>
    <row r="29" spans="1:14" x14ac:dyDescent="0.3">
      <c r="A29" s="112" t="s">
        <v>184</v>
      </c>
      <c r="B29" s="112" t="s">
        <v>120</v>
      </c>
      <c r="C29" s="112" t="s">
        <v>185</v>
      </c>
      <c r="D29" s="112" t="s">
        <v>195</v>
      </c>
      <c r="E29" s="112" t="s">
        <v>185</v>
      </c>
      <c r="F29" s="112" t="s">
        <v>196</v>
      </c>
      <c r="G29" s="112" t="s">
        <v>7</v>
      </c>
      <c r="H29" s="112" t="s">
        <v>148</v>
      </c>
      <c r="I29" s="112" t="s">
        <v>127</v>
      </c>
      <c r="J29" s="112" t="s">
        <v>172</v>
      </c>
      <c r="K29" s="113">
        <v>181.61648622981969</v>
      </c>
      <c r="L29" s="113">
        <v>9</v>
      </c>
      <c r="M29" s="112" t="s">
        <v>188</v>
      </c>
      <c r="N29">
        <v>0.09</v>
      </c>
    </row>
    <row r="30" spans="1:14" x14ac:dyDescent="0.3">
      <c r="A30" s="112" t="s">
        <v>184</v>
      </c>
      <c r="B30" s="112" t="s">
        <v>120</v>
      </c>
      <c r="C30" s="112" t="s">
        <v>185</v>
      </c>
      <c r="D30" s="112" t="s">
        <v>195</v>
      </c>
      <c r="E30" s="112" t="s">
        <v>185</v>
      </c>
      <c r="F30" s="112" t="s">
        <v>196</v>
      </c>
      <c r="G30" s="112" t="s">
        <v>13</v>
      </c>
      <c r="H30" s="112" t="s">
        <v>142</v>
      </c>
      <c r="I30" s="112" t="s">
        <v>127</v>
      </c>
      <c r="J30" s="112" t="s">
        <v>170</v>
      </c>
      <c r="K30" s="113">
        <v>2209.44</v>
      </c>
      <c r="L30" s="113">
        <v>561</v>
      </c>
      <c r="M30" s="112" t="s">
        <v>188</v>
      </c>
      <c r="N30">
        <v>5.61</v>
      </c>
    </row>
    <row r="31" spans="1:14" x14ac:dyDescent="0.3">
      <c r="A31" s="112" t="s">
        <v>184</v>
      </c>
      <c r="B31" s="112" t="s">
        <v>120</v>
      </c>
      <c r="C31" s="112" t="s">
        <v>185</v>
      </c>
      <c r="D31" s="112" t="s">
        <v>195</v>
      </c>
      <c r="E31" s="112" t="s">
        <v>185</v>
      </c>
      <c r="F31" s="112" t="s">
        <v>196</v>
      </c>
      <c r="G31" s="112" t="s">
        <v>13</v>
      </c>
      <c r="H31" s="112" t="s">
        <v>142</v>
      </c>
      <c r="I31" s="112" t="s">
        <v>127</v>
      </c>
      <c r="J31" s="112" t="s">
        <v>171</v>
      </c>
      <c r="K31" s="113">
        <v>154.5</v>
      </c>
      <c r="L31" s="113">
        <v>83</v>
      </c>
      <c r="M31" s="112" t="s">
        <v>188</v>
      </c>
      <c r="N31">
        <v>0.83</v>
      </c>
    </row>
    <row r="32" spans="1:14" x14ac:dyDescent="0.3">
      <c r="A32" s="112" t="s">
        <v>184</v>
      </c>
      <c r="B32" s="112" t="s">
        <v>120</v>
      </c>
      <c r="C32" s="112" t="s">
        <v>185</v>
      </c>
      <c r="D32" s="112" t="s">
        <v>195</v>
      </c>
      <c r="E32" s="112" t="s">
        <v>185</v>
      </c>
      <c r="F32" s="112" t="s">
        <v>196</v>
      </c>
      <c r="G32" s="112" t="s">
        <v>13</v>
      </c>
      <c r="H32" s="112" t="s">
        <v>142</v>
      </c>
      <c r="I32" s="112" t="s">
        <v>127</v>
      </c>
      <c r="J32" s="112" t="s">
        <v>172</v>
      </c>
      <c r="K32" s="113">
        <v>2712.9300000000003</v>
      </c>
      <c r="L32" s="113">
        <v>2223</v>
      </c>
      <c r="M32" s="112" t="s">
        <v>188</v>
      </c>
      <c r="N32">
        <v>22.23</v>
      </c>
    </row>
    <row r="33" spans="1:14" x14ac:dyDescent="0.3">
      <c r="A33" s="112" t="s">
        <v>184</v>
      </c>
      <c r="B33" s="112" t="s">
        <v>120</v>
      </c>
      <c r="C33" s="112" t="s">
        <v>185</v>
      </c>
      <c r="D33" s="112" t="s">
        <v>195</v>
      </c>
      <c r="E33" s="112" t="s">
        <v>185</v>
      </c>
      <c r="F33" s="112" t="s">
        <v>196</v>
      </c>
      <c r="G33" s="112" t="s">
        <v>14</v>
      </c>
      <c r="H33" s="112" t="s">
        <v>141</v>
      </c>
      <c r="I33" s="112" t="s">
        <v>127</v>
      </c>
      <c r="J33" s="112" t="s">
        <v>170</v>
      </c>
      <c r="K33" s="113">
        <v>1814.6399999999999</v>
      </c>
      <c r="L33" s="113">
        <v>950</v>
      </c>
      <c r="M33" s="112" t="s">
        <v>188</v>
      </c>
      <c r="N33">
        <v>9.5</v>
      </c>
    </row>
    <row r="34" spans="1:14" x14ac:dyDescent="0.3">
      <c r="A34" s="112" t="s">
        <v>184</v>
      </c>
      <c r="B34" s="112" t="s">
        <v>120</v>
      </c>
      <c r="C34" s="112" t="s">
        <v>185</v>
      </c>
      <c r="D34" s="112" t="s">
        <v>195</v>
      </c>
      <c r="E34" s="112" t="s">
        <v>185</v>
      </c>
      <c r="F34" s="112" t="s">
        <v>196</v>
      </c>
      <c r="G34" s="112" t="s">
        <v>14</v>
      </c>
      <c r="H34" s="112" t="s">
        <v>141</v>
      </c>
      <c r="I34" s="112" t="s">
        <v>127</v>
      </c>
      <c r="J34" s="112" t="s">
        <v>172</v>
      </c>
      <c r="K34" s="113">
        <v>2016</v>
      </c>
      <c r="L34" s="113">
        <v>1350</v>
      </c>
      <c r="M34" s="112" t="s">
        <v>188</v>
      </c>
      <c r="N34">
        <v>13.5</v>
      </c>
    </row>
    <row r="35" spans="1:14" x14ac:dyDescent="0.3">
      <c r="A35" s="112" t="s">
        <v>184</v>
      </c>
      <c r="B35" s="112" t="s">
        <v>120</v>
      </c>
      <c r="C35" s="112" t="s">
        <v>185</v>
      </c>
      <c r="D35" s="112" t="s">
        <v>197</v>
      </c>
      <c r="E35" s="112" t="s">
        <v>185</v>
      </c>
      <c r="F35" s="112" t="s">
        <v>198</v>
      </c>
      <c r="G35" s="112" t="s">
        <v>13</v>
      </c>
      <c r="H35" s="112" t="s">
        <v>142</v>
      </c>
      <c r="I35" s="112" t="s">
        <v>127</v>
      </c>
      <c r="J35" s="112" t="s">
        <v>172</v>
      </c>
      <c r="K35" s="113">
        <v>6638.2</v>
      </c>
      <c r="L35" s="113">
        <v>436.00000000000006</v>
      </c>
      <c r="M35" s="112" t="s">
        <v>188</v>
      </c>
      <c r="N35">
        <v>4.3600000000000003</v>
      </c>
    </row>
    <row r="36" spans="1:14" x14ac:dyDescent="0.3">
      <c r="A36" s="112" t="s">
        <v>184</v>
      </c>
      <c r="B36" s="112" t="s">
        <v>120</v>
      </c>
      <c r="C36" s="112" t="s">
        <v>185</v>
      </c>
      <c r="D36" s="112" t="s">
        <v>199</v>
      </c>
      <c r="E36" s="112" t="s">
        <v>185</v>
      </c>
      <c r="F36" s="112" t="s">
        <v>200</v>
      </c>
      <c r="G36" s="112" t="s">
        <v>7</v>
      </c>
      <c r="H36" s="112" t="s">
        <v>148</v>
      </c>
      <c r="I36" s="112" t="s">
        <v>127</v>
      </c>
      <c r="J36" s="112" t="s">
        <v>170</v>
      </c>
      <c r="K36" s="113">
        <v>17166.733861468267</v>
      </c>
      <c r="L36" s="113">
        <v>445.5</v>
      </c>
      <c r="M36" s="112" t="s">
        <v>188</v>
      </c>
      <c r="N36">
        <v>4.4550000000000001</v>
      </c>
    </row>
    <row r="37" spans="1:14" x14ac:dyDescent="0.3">
      <c r="A37" s="112" t="s">
        <v>184</v>
      </c>
      <c r="B37" s="112" t="s">
        <v>120</v>
      </c>
      <c r="C37" s="112" t="s">
        <v>185</v>
      </c>
      <c r="D37" s="112" t="s">
        <v>199</v>
      </c>
      <c r="E37" s="112" t="s">
        <v>185</v>
      </c>
      <c r="F37" s="112" t="s">
        <v>200</v>
      </c>
      <c r="G37" s="112" t="s">
        <v>7</v>
      </c>
      <c r="H37" s="112" t="s">
        <v>148</v>
      </c>
      <c r="I37" s="112" t="s">
        <v>127</v>
      </c>
      <c r="J37" s="112" t="s">
        <v>172</v>
      </c>
      <c r="K37" s="113">
        <v>8990.0160683760732</v>
      </c>
      <c r="L37" s="113">
        <v>445.5</v>
      </c>
      <c r="M37" s="112" t="s">
        <v>188</v>
      </c>
      <c r="N37">
        <v>4.4550000000000001</v>
      </c>
    </row>
    <row r="38" spans="1:14" x14ac:dyDescent="0.3">
      <c r="A38" s="112" t="s">
        <v>184</v>
      </c>
      <c r="B38" s="112" t="s">
        <v>120</v>
      </c>
      <c r="C38" s="112" t="s">
        <v>185</v>
      </c>
      <c r="D38" s="112" t="s">
        <v>199</v>
      </c>
      <c r="E38" s="112" t="s">
        <v>185</v>
      </c>
      <c r="F38" s="112" t="s">
        <v>200</v>
      </c>
      <c r="G38" s="112" t="s">
        <v>135</v>
      </c>
      <c r="H38" s="112" t="s">
        <v>134</v>
      </c>
      <c r="I38" s="112" t="s">
        <v>127</v>
      </c>
      <c r="J38" s="112" t="s">
        <v>170</v>
      </c>
      <c r="K38" s="113">
        <v>477.6</v>
      </c>
      <c r="L38" s="113">
        <v>36</v>
      </c>
      <c r="M38" s="112" t="s">
        <v>188</v>
      </c>
      <c r="N38">
        <v>0.36</v>
      </c>
    </row>
    <row r="39" spans="1:14" x14ac:dyDescent="0.3">
      <c r="A39" s="112" t="s">
        <v>184</v>
      </c>
      <c r="B39" s="112" t="s">
        <v>120</v>
      </c>
      <c r="C39" s="112" t="s">
        <v>185</v>
      </c>
      <c r="D39" s="112" t="s">
        <v>199</v>
      </c>
      <c r="E39" s="112" t="s">
        <v>185</v>
      </c>
      <c r="F39" s="112" t="s">
        <v>200</v>
      </c>
      <c r="G39" s="112" t="s">
        <v>135</v>
      </c>
      <c r="H39" s="112" t="s">
        <v>134</v>
      </c>
      <c r="I39" s="112" t="s">
        <v>127</v>
      </c>
      <c r="J39" s="112" t="s">
        <v>172</v>
      </c>
      <c r="K39" s="113">
        <v>408496.8</v>
      </c>
      <c r="L39" s="113">
        <v>310273.5</v>
      </c>
      <c r="M39" s="112" t="s">
        <v>188</v>
      </c>
      <c r="N39">
        <v>3102.7350000000001</v>
      </c>
    </row>
    <row r="40" spans="1:14" x14ac:dyDescent="0.3">
      <c r="A40" s="112" t="s">
        <v>184</v>
      </c>
      <c r="B40" s="112" t="s">
        <v>120</v>
      </c>
      <c r="C40" s="112" t="s">
        <v>185</v>
      </c>
      <c r="D40" s="112" t="s">
        <v>199</v>
      </c>
      <c r="E40" s="112" t="s">
        <v>185</v>
      </c>
      <c r="F40" s="112" t="s">
        <v>200</v>
      </c>
      <c r="G40" s="112" t="s">
        <v>11</v>
      </c>
      <c r="H40" s="112" t="s">
        <v>126</v>
      </c>
      <c r="I40" s="112" t="s">
        <v>127</v>
      </c>
      <c r="J40" s="112" t="s">
        <v>172</v>
      </c>
      <c r="K40" s="113">
        <v>286</v>
      </c>
      <c r="L40" s="113">
        <v>18</v>
      </c>
      <c r="M40" s="112" t="s">
        <v>188</v>
      </c>
      <c r="N40">
        <v>0.18</v>
      </c>
    </row>
    <row r="41" spans="1:14" x14ac:dyDescent="0.3">
      <c r="A41" s="112" t="s">
        <v>184</v>
      </c>
      <c r="B41" s="112" t="s">
        <v>120</v>
      </c>
      <c r="C41" s="112" t="s">
        <v>185</v>
      </c>
      <c r="D41" s="112" t="s">
        <v>199</v>
      </c>
      <c r="E41" s="112" t="s">
        <v>185</v>
      </c>
      <c r="F41" s="112" t="s">
        <v>200</v>
      </c>
      <c r="G41" s="112" t="s">
        <v>13</v>
      </c>
      <c r="H41" s="112" t="s">
        <v>142</v>
      </c>
      <c r="I41" s="112" t="s">
        <v>127</v>
      </c>
      <c r="J41" s="112" t="s">
        <v>201</v>
      </c>
      <c r="K41" s="113">
        <v>1329.05</v>
      </c>
      <c r="L41" s="113">
        <v>415.00000000000006</v>
      </c>
      <c r="M41" s="112" t="s">
        <v>188</v>
      </c>
      <c r="N41">
        <v>4.1500000000000004</v>
      </c>
    </row>
    <row r="42" spans="1:14" x14ac:dyDescent="0.3">
      <c r="A42" s="112" t="s">
        <v>184</v>
      </c>
      <c r="B42" s="112" t="s">
        <v>120</v>
      </c>
      <c r="C42" s="112" t="s">
        <v>185</v>
      </c>
      <c r="D42" s="112" t="s">
        <v>199</v>
      </c>
      <c r="E42" s="112" t="s">
        <v>185</v>
      </c>
      <c r="F42" s="112" t="s">
        <v>200</v>
      </c>
      <c r="G42" s="112" t="s">
        <v>13</v>
      </c>
      <c r="H42" s="112" t="s">
        <v>142</v>
      </c>
      <c r="I42" s="112" t="s">
        <v>127</v>
      </c>
      <c r="J42" s="112" t="s">
        <v>170</v>
      </c>
      <c r="K42" s="113">
        <v>16452.09</v>
      </c>
      <c r="L42" s="113">
        <v>6052</v>
      </c>
      <c r="M42" s="112" t="s">
        <v>188</v>
      </c>
      <c r="N42">
        <v>60.52</v>
      </c>
    </row>
    <row r="43" spans="1:14" x14ac:dyDescent="0.3">
      <c r="A43" s="112" t="s">
        <v>184</v>
      </c>
      <c r="B43" s="112" t="s">
        <v>120</v>
      </c>
      <c r="C43" s="112" t="s">
        <v>185</v>
      </c>
      <c r="D43" s="112" t="s">
        <v>199</v>
      </c>
      <c r="E43" s="112" t="s">
        <v>185</v>
      </c>
      <c r="F43" s="112" t="s">
        <v>200</v>
      </c>
      <c r="G43" s="112" t="s">
        <v>13</v>
      </c>
      <c r="H43" s="112" t="s">
        <v>142</v>
      </c>
      <c r="I43" s="112" t="s">
        <v>127</v>
      </c>
      <c r="J43" s="112" t="s">
        <v>171</v>
      </c>
      <c r="K43" s="113">
        <v>2896.92</v>
      </c>
      <c r="L43" s="113">
        <v>1557</v>
      </c>
      <c r="M43" s="112" t="s">
        <v>188</v>
      </c>
      <c r="N43">
        <v>15.57</v>
      </c>
    </row>
    <row r="44" spans="1:14" x14ac:dyDescent="0.3">
      <c r="A44" s="112" t="s">
        <v>184</v>
      </c>
      <c r="B44" s="112" t="s">
        <v>120</v>
      </c>
      <c r="C44" s="112" t="s">
        <v>185</v>
      </c>
      <c r="D44" s="112" t="s">
        <v>199</v>
      </c>
      <c r="E44" s="112" t="s">
        <v>185</v>
      </c>
      <c r="F44" s="112" t="s">
        <v>200</v>
      </c>
      <c r="G44" s="112" t="s">
        <v>13</v>
      </c>
      <c r="H44" s="112" t="s">
        <v>142</v>
      </c>
      <c r="I44" s="112" t="s">
        <v>127</v>
      </c>
      <c r="J44" s="112" t="s">
        <v>172</v>
      </c>
      <c r="K44" s="113">
        <v>9364.2799999999988</v>
      </c>
      <c r="L44" s="113">
        <v>3476</v>
      </c>
      <c r="M44" s="112" t="s">
        <v>188</v>
      </c>
      <c r="N44">
        <v>34.76</v>
      </c>
    </row>
    <row r="45" spans="1:14" x14ac:dyDescent="0.3">
      <c r="A45" s="112" t="s">
        <v>184</v>
      </c>
      <c r="B45" s="112" t="s">
        <v>120</v>
      </c>
      <c r="C45" s="112" t="s">
        <v>185</v>
      </c>
      <c r="D45" s="112" t="s">
        <v>199</v>
      </c>
      <c r="E45" s="112" t="s">
        <v>185</v>
      </c>
      <c r="F45" s="112" t="s">
        <v>200</v>
      </c>
      <c r="G45" s="112" t="s">
        <v>14</v>
      </c>
      <c r="H45" s="112" t="s">
        <v>141</v>
      </c>
      <c r="I45" s="112" t="s">
        <v>127</v>
      </c>
      <c r="J45" s="112" t="s">
        <v>170</v>
      </c>
      <c r="K45" s="113">
        <v>119036.93800000001</v>
      </c>
      <c r="L45" s="113">
        <v>317400</v>
      </c>
      <c r="M45" s="112" t="s">
        <v>188</v>
      </c>
      <c r="N45">
        <v>3174</v>
      </c>
    </row>
    <row r="46" spans="1:14" x14ac:dyDescent="0.3">
      <c r="A46" s="112" t="s">
        <v>184</v>
      </c>
      <c r="B46" s="112" t="s">
        <v>120</v>
      </c>
      <c r="C46" s="112" t="s">
        <v>185</v>
      </c>
      <c r="D46" s="112" t="s">
        <v>199</v>
      </c>
      <c r="E46" s="112" t="s">
        <v>185</v>
      </c>
      <c r="F46" s="112" t="s">
        <v>200</v>
      </c>
      <c r="G46" s="112" t="s">
        <v>14</v>
      </c>
      <c r="H46" s="112" t="s">
        <v>141</v>
      </c>
      <c r="I46" s="112" t="s">
        <v>127</v>
      </c>
      <c r="J46" s="112" t="s">
        <v>171</v>
      </c>
      <c r="K46" s="113">
        <v>225</v>
      </c>
      <c r="L46" s="113">
        <v>73.5</v>
      </c>
      <c r="M46" s="112" t="s">
        <v>188</v>
      </c>
      <c r="N46">
        <v>0.73499999999999999</v>
      </c>
    </row>
    <row r="47" spans="1:14" x14ac:dyDescent="0.3">
      <c r="A47" s="112" t="s">
        <v>184</v>
      </c>
      <c r="B47" s="112" t="s">
        <v>120</v>
      </c>
      <c r="C47" s="112" t="s">
        <v>185</v>
      </c>
      <c r="D47" s="112" t="s">
        <v>199</v>
      </c>
      <c r="E47" s="112" t="s">
        <v>185</v>
      </c>
      <c r="F47" s="112" t="s">
        <v>200</v>
      </c>
      <c r="G47" s="112" t="s">
        <v>14</v>
      </c>
      <c r="H47" s="112" t="s">
        <v>141</v>
      </c>
      <c r="I47" s="112" t="s">
        <v>127</v>
      </c>
      <c r="J47" s="112" t="s">
        <v>172</v>
      </c>
      <c r="K47" s="113">
        <v>33042.93</v>
      </c>
      <c r="L47" s="113">
        <v>9962</v>
      </c>
      <c r="M47" s="112" t="s">
        <v>188</v>
      </c>
      <c r="N47">
        <v>99.62</v>
      </c>
    </row>
    <row r="48" spans="1:14" x14ac:dyDescent="0.3">
      <c r="A48" s="112" t="s">
        <v>184</v>
      </c>
      <c r="B48" s="112" t="s">
        <v>120</v>
      </c>
      <c r="C48" s="112" t="s">
        <v>185</v>
      </c>
      <c r="D48" s="112" t="s">
        <v>199</v>
      </c>
      <c r="E48" s="112" t="s">
        <v>185</v>
      </c>
      <c r="F48" s="112" t="s">
        <v>200</v>
      </c>
      <c r="G48" s="112" t="s">
        <v>21</v>
      </c>
      <c r="H48" s="112" t="s">
        <v>139</v>
      </c>
      <c r="I48" s="112" t="s">
        <v>127</v>
      </c>
      <c r="J48" s="112" t="s">
        <v>171</v>
      </c>
      <c r="K48" s="113">
        <v>176.2</v>
      </c>
      <c r="L48" s="113">
        <v>20</v>
      </c>
      <c r="M48" s="112" t="s">
        <v>188</v>
      </c>
      <c r="N48">
        <v>0.2</v>
      </c>
    </row>
    <row r="49" spans="1:14" x14ac:dyDescent="0.3">
      <c r="A49" s="112" t="s">
        <v>184</v>
      </c>
      <c r="B49" s="112" t="s">
        <v>120</v>
      </c>
      <c r="C49" s="112" t="s">
        <v>185</v>
      </c>
      <c r="D49" s="112" t="s">
        <v>199</v>
      </c>
      <c r="E49" s="112" t="s">
        <v>185</v>
      </c>
      <c r="F49" s="112" t="s">
        <v>200</v>
      </c>
      <c r="G49" s="112" t="s">
        <v>21</v>
      </c>
      <c r="H49" s="112" t="s">
        <v>139</v>
      </c>
      <c r="I49" s="112" t="s">
        <v>127</v>
      </c>
      <c r="J49" s="112" t="s">
        <v>172</v>
      </c>
      <c r="K49" s="113">
        <v>4228.8</v>
      </c>
      <c r="L49" s="113">
        <v>480</v>
      </c>
      <c r="M49" s="112" t="s">
        <v>188</v>
      </c>
      <c r="N49">
        <v>4.8</v>
      </c>
    </row>
    <row r="50" spans="1:14" x14ac:dyDescent="0.3">
      <c r="A50" s="112" t="s">
        <v>184</v>
      </c>
      <c r="B50" s="112" t="s">
        <v>120</v>
      </c>
      <c r="C50" s="112" t="s">
        <v>185</v>
      </c>
      <c r="D50" s="112" t="s">
        <v>199</v>
      </c>
      <c r="E50" s="112" t="s">
        <v>185</v>
      </c>
      <c r="F50" s="112" t="s">
        <v>200</v>
      </c>
      <c r="G50" s="112" t="s">
        <v>26</v>
      </c>
      <c r="H50" s="112" t="s">
        <v>139</v>
      </c>
      <c r="I50" s="112" t="s">
        <v>127</v>
      </c>
      <c r="J50" s="112" t="s">
        <v>172</v>
      </c>
      <c r="K50" s="113">
        <v>3789</v>
      </c>
      <c r="L50" s="113">
        <v>450</v>
      </c>
      <c r="M50" s="112" t="s">
        <v>188</v>
      </c>
      <c r="N50">
        <v>4.5</v>
      </c>
    </row>
    <row r="51" spans="1:14" x14ac:dyDescent="0.3">
      <c r="A51" s="112" t="s">
        <v>184</v>
      </c>
      <c r="B51" s="112" t="s">
        <v>120</v>
      </c>
      <c r="C51" s="112" t="s">
        <v>185</v>
      </c>
      <c r="D51" s="112" t="s">
        <v>199</v>
      </c>
      <c r="E51" s="112" t="s">
        <v>185</v>
      </c>
      <c r="F51" s="112" t="s">
        <v>200</v>
      </c>
      <c r="G51" s="112" t="s">
        <v>27</v>
      </c>
      <c r="H51" s="112" t="s">
        <v>146</v>
      </c>
      <c r="I51" s="112" t="s">
        <v>127</v>
      </c>
      <c r="J51" s="112" t="s">
        <v>171</v>
      </c>
      <c r="K51" s="113">
        <v>4950</v>
      </c>
      <c r="L51" s="113">
        <v>495</v>
      </c>
      <c r="M51" s="112" t="s">
        <v>188</v>
      </c>
      <c r="N51">
        <v>4.95</v>
      </c>
    </row>
    <row r="52" spans="1:14" x14ac:dyDescent="0.3">
      <c r="A52" s="112" t="s">
        <v>184</v>
      </c>
      <c r="B52" s="112" t="s">
        <v>120</v>
      </c>
      <c r="C52" s="112" t="s">
        <v>185</v>
      </c>
      <c r="D52" s="112" t="s">
        <v>199</v>
      </c>
      <c r="E52" s="112" t="s">
        <v>185</v>
      </c>
      <c r="F52" s="112" t="s">
        <v>200</v>
      </c>
      <c r="G52" s="112" t="s">
        <v>27</v>
      </c>
      <c r="H52" s="112" t="s">
        <v>146</v>
      </c>
      <c r="I52" s="112" t="s">
        <v>127</v>
      </c>
      <c r="J52" s="112" t="s">
        <v>172</v>
      </c>
      <c r="K52" s="113">
        <v>9263</v>
      </c>
      <c r="L52" s="113">
        <v>648</v>
      </c>
      <c r="M52" s="112" t="s">
        <v>188</v>
      </c>
      <c r="N52">
        <v>6.48</v>
      </c>
    </row>
    <row r="53" spans="1:14" x14ac:dyDescent="0.3">
      <c r="A53" s="112" t="s">
        <v>184</v>
      </c>
      <c r="B53" s="112" t="s">
        <v>120</v>
      </c>
      <c r="C53" s="112" t="s">
        <v>185</v>
      </c>
      <c r="D53" s="112" t="s">
        <v>199</v>
      </c>
      <c r="E53" s="112" t="s">
        <v>185</v>
      </c>
      <c r="F53" s="112" t="s">
        <v>200</v>
      </c>
      <c r="G53" s="112" t="s">
        <v>28</v>
      </c>
      <c r="H53" s="112" t="s">
        <v>144</v>
      </c>
      <c r="I53" s="112" t="s">
        <v>127</v>
      </c>
      <c r="J53" s="112" t="s">
        <v>170</v>
      </c>
      <c r="K53" s="113">
        <v>1872</v>
      </c>
      <c r="L53" s="113">
        <v>360</v>
      </c>
      <c r="M53" s="112" t="s">
        <v>188</v>
      </c>
      <c r="N53">
        <v>3.6</v>
      </c>
    </row>
    <row r="54" spans="1:14" x14ac:dyDescent="0.3">
      <c r="A54" s="112" t="s">
        <v>184</v>
      </c>
      <c r="B54" s="112" t="s">
        <v>120</v>
      </c>
      <c r="C54" s="112" t="s">
        <v>185</v>
      </c>
      <c r="D54" s="112" t="s">
        <v>199</v>
      </c>
      <c r="E54" s="112" t="s">
        <v>185</v>
      </c>
      <c r="F54" s="112" t="s">
        <v>200</v>
      </c>
      <c r="G54" s="112" t="s">
        <v>138</v>
      </c>
      <c r="H54" s="112" t="s">
        <v>134</v>
      </c>
      <c r="I54" s="112" t="s">
        <v>127</v>
      </c>
      <c r="J54" s="112" t="s">
        <v>170</v>
      </c>
      <c r="K54" s="113">
        <v>8000</v>
      </c>
      <c r="L54" s="113">
        <v>1600</v>
      </c>
      <c r="M54" s="112" t="s">
        <v>188</v>
      </c>
      <c r="N54">
        <v>16</v>
      </c>
    </row>
    <row r="55" spans="1:14" x14ac:dyDescent="0.3">
      <c r="A55" s="112" t="s">
        <v>184</v>
      </c>
      <c r="B55" s="112" t="s">
        <v>120</v>
      </c>
      <c r="C55" s="112" t="s">
        <v>185</v>
      </c>
      <c r="D55" s="112" t="s">
        <v>199</v>
      </c>
      <c r="E55" s="112" t="s">
        <v>185</v>
      </c>
      <c r="F55" s="112" t="s">
        <v>200</v>
      </c>
      <c r="G55" s="112" t="s">
        <v>138</v>
      </c>
      <c r="H55" s="112" t="s">
        <v>134</v>
      </c>
      <c r="I55" s="112" t="s">
        <v>127</v>
      </c>
      <c r="J55" s="112" t="s">
        <v>172</v>
      </c>
      <c r="K55" s="113">
        <v>21000</v>
      </c>
      <c r="L55" s="113">
        <v>4200</v>
      </c>
      <c r="M55" s="112" t="s">
        <v>188</v>
      </c>
      <c r="N55">
        <v>42</v>
      </c>
    </row>
    <row r="56" spans="1:14" x14ac:dyDescent="0.3">
      <c r="A56" s="112" t="s">
        <v>184</v>
      </c>
      <c r="B56" s="112" t="s">
        <v>120</v>
      </c>
      <c r="C56" s="112" t="s">
        <v>185</v>
      </c>
      <c r="D56" s="112" t="s">
        <v>202</v>
      </c>
      <c r="E56" s="112" t="s">
        <v>185</v>
      </c>
      <c r="F56" s="112" t="s">
        <v>203</v>
      </c>
      <c r="G56" s="112" t="s">
        <v>7</v>
      </c>
      <c r="H56" s="112" t="s">
        <v>148</v>
      </c>
      <c r="I56" s="112" t="s">
        <v>127</v>
      </c>
      <c r="J56" s="112" t="s">
        <v>170</v>
      </c>
      <c r="K56" s="113">
        <v>4161.6324512650344</v>
      </c>
      <c r="L56" s="113">
        <v>108</v>
      </c>
      <c r="M56" s="112" t="s">
        <v>188</v>
      </c>
      <c r="N56">
        <v>1.08</v>
      </c>
    </row>
    <row r="57" spans="1:14" x14ac:dyDescent="0.3">
      <c r="A57" s="112" t="s">
        <v>184</v>
      </c>
      <c r="B57" s="112" t="s">
        <v>120</v>
      </c>
      <c r="C57" s="112" t="s">
        <v>185</v>
      </c>
      <c r="D57" s="112" t="s">
        <v>202</v>
      </c>
      <c r="E57" s="112" t="s">
        <v>185</v>
      </c>
      <c r="F57" s="112" t="s">
        <v>203</v>
      </c>
      <c r="G57" s="112" t="s">
        <v>7</v>
      </c>
      <c r="H57" s="112" t="s">
        <v>148</v>
      </c>
      <c r="I57" s="112" t="s">
        <v>127</v>
      </c>
      <c r="J57" s="112" t="s">
        <v>171</v>
      </c>
      <c r="K57" s="113">
        <v>1237.1176102551326</v>
      </c>
      <c r="L57" s="113">
        <v>148.5</v>
      </c>
      <c r="M57" s="112" t="s">
        <v>188</v>
      </c>
      <c r="N57">
        <v>1.4850000000000001</v>
      </c>
    </row>
    <row r="58" spans="1:14" x14ac:dyDescent="0.3">
      <c r="A58" s="112" t="s">
        <v>184</v>
      </c>
      <c r="B58" s="112" t="s">
        <v>120</v>
      </c>
      <c r="C58" s="112" t="s">
        <v>185</v>
      </c>
      <c r="D58" s="112" t="s">
        <v>202</v>
      </c>
      <c r="E58" s="112" t="s">
        <v>185</v>
      </c>
      <c r="F58" s="112" t="s">
        <v>203</v>
      </c>
      <c r="G58" s="112" t="s">
        <v>7</v>
      </c>
      <c r="H58" s="112" t="s">
        <v>148</v>
      </c>
      <c r="I58" s="112" t="s">
        <v>127</v>
      </c>
      <c r="J58" s="112" t="s">
        <v>172</v>
      </c>
      <c r="K58" s="113">
        <v>2633.4390503323852</v>
      </c>
      <c r="L58" s="113">
        <v>130.5</v>
      </c>
      <c r="M58" s="112" t="s">
        <v>188</v>
      </c>
      <c r="N58">
        <v>1.3049999999999999</v>
      </c>
    </row>
    <row r="59" spans="1:14" x14ac:dyDescent="0.3">
      <c r="A59" s="112" t="s">
        <v>184</v>
      </c>
      <c r="B59" s="112" t="s">
        <v>120</v>
      </c>
      <c r="C59" s="112" t="s">
        <v>185</v>
      </c>
      <c r="D59" s="112" t="s">
        <v>202</v>
      </c>
      <c r="E59" s="112" t="s">
        <v>185</v>
      </c>
      <c r="F59" s="112" t="s">
        <v>203</v>
      </c>
      <c r="G59" s="112" t="s">
        <v>11</v>
      </c>
      <c r="H59" s="112" t="s">
        <v>126</v>
      </c>
      <c r="I59" s="112" t="s">
        <v>127</v>
      </c>
      <c r="J59" s="112" t="s">
        <v>170</v>
      </c>
      <c r="K59" s="113">
        <v>2610</v>
      </c>
      <c r="L59" s="113">
        <v>450</v>
      </c>
      <c r="M59" s="112" t="s">
        <v>188</v>
      </c>
      <c r="N59">
        <v>4.5</v>
      </c>
    </row>
    <row r="60" spans="1:14" x14ac:dyDescent="0.3">
      <c r="A60" s="112" t="s">
        <v>184</v>
      </c>
      <c r="B60" s="112" t="s">
        <v>120</v>
      </c>
      <c r="C60" s="112" t="s">
        <v>185</v>
      </c>
      <c r="D60" s="112" t="s">
        <v>202</v>
      </c>
      <c r="E60" s="112" t="s">
        <v>185</v>
      </c>
      <c r="F60" s="112" t="s">
        <v>203</v>
      </c>
      <c r="G60" s="112" t="s">
        <v>13</v>
      </c>
      <c r="H60" s="112" t="s">
        <v>142</v>
      </c>
      <c r="I60" s="112" t="s">
        <v>127</v>
      </c>
      <c r="J60" s="112" t="s">
        <v>170</v>
      </c>
      <c r="K60" s="113">
        <v>233418.00999999998</v>
      </c>
      <c r="L60" s="113">
        <v>151134</v>
      </c>
      <c r="M60" s="112" t="s">
        <v>188</v>
      </c>
      <c r="N60">
        <v>1511.34</v>
      </c>
    </row>
    <row r="61" spans="1:14" x14ac:dyDescent="0.3">
      <c r="A61" s="112" t="s">
        <v>184</v>
      </c>
      <c r="B61" s="112" t="s">
        <v>120</v>
      </c>
      <c r="C61" s="112" t="s">
        <v>185</v>
      </c>
      <c r="D61" s="112" t="s">
        <v>202</v>
      </c>
      <c r="E61" s="112" t="s">
        <v>185</v>
      </c>
      <c r="F61" s="112" t="s">
        <v>203</v>
      </c>
      <c r="G61" s="112" t="s">
        <v>13</v>
      </c>
      <c r="H61" s="112" t="s">
        <v>142</v>
      </c>
      <c r="I61" s="112" t="s">
        <v>127</v>
      </c>
      <c r="J61" s="112" t="s">
        <v>171</v>
      </c>
      <c r="K61" s="113">
        <v>98763.489999999991</v>
      </c>
      <c r="L61" s="113">
        <v>70680</v>
      </c>
      <c r="M61" s="112" t="s">
        <v>188</v>
      </c>
      <c r="N61">
        <v>706.8</v>
      </c>
    </row>
    <row r="62" spans="1:14" x14ac:dyDescent="0.3">
      <c r="A62" s="112" t="s">
        <v>184</v>
      </c>
      <c r="B62" s="112" t="s">
        <v>120</v>
      </c>
      <c r="C62" s="112" t="s">
        <v>185</v>
      </c>
      <c r="D62" s="112" t="s">
        <v>202</v>
      </c>
      <c r="E62" s="112" t="s">
        <v>185</v>
      </c>
      <c r="F62" s="112" t="s">
        <v>203</v>
      </c>
      <c r="G62" s="112" t="s">
        <v>13</v>
      </c>
      <c r="H62" s="112" t="s">
        <v>142</v>
      </c>
      <c r="I62" s="112" t="s">
        <v>127</v>
      </c>
      <c r="J62" s="112" t="s">
        <v>172</v>
      </c>
      <c r="K62" s="113">
        <v>137564.5</v>
      </c>
      <c r="L62" s="113">
        <v>83512</v>
      </c>
      <c r="M62" s="112" t="s">
        <v>188</v>
      </c>
      <c r="N62">
        <v>835.12</v>
      </c>
    </row>
    <row r="63" spans="1:14" x14ac:dyDescent="0.3">
      <c r="A63" s="112" t="s">
        <v>184</v>
      </c>
      <c r="B63" s="112" t="s">
        <v>120</v>
      </c>
      <c r="C63" s="112" t="s">
        <v>185</v>
      </c>
      <c r="D63" s="112" t="s">
        <v>202</v>
      </c>
      <c r="E63" s="112" t="s">
        <v>185</v>
      </c>
      <c r="F63" s="112" t="s">
        <v>203</v>
      </c>
      <c r="G63" s="112" t="s">
        <v>14</v>
      </c>
      <c r="H63" s="112" t="s">
        <v>141</v>
      </c>
      <c r="I63" s="112" t="s">
        <v>127</v>
      </c>
      <c r="J63" s="112" t="s">
        <v>170</v>
      </c>
      <c r="K63" s="113">
        <v>89260.31</v>
      </c>
      <c r="L63" s="113">
        <v>42565</v>
      </c>
      <c r="M63" s="112" t="s">
        <v>188</v>
      </c>
      <c r="N63">
        <v>425.65</v>
      </c>
    </row>
    <row r="64" spans="1:14" x14ac:dyDescent="0.3">
      <c r="A64" s="112" t="s">
        <v>184</v>
      </c>
      <c r="B64" s="112" t="s">
        <v>120</v>
      </c>
      <c r="C64" s="112" t="s">
        <v>185</v>
      </c>
      <c r="D64" s="112" t="s">
        <v>202</v>
      </c>
      <c r="E64" s="112" t="s">
        <v>185</v>
      </c>
      <c r="F64" s="112" t="s">
        <v>203</v>
      </c>
      <c r="G64" s="112" t="s">
        <v>14</v>
      </c>
      <c r="H64" s="112" t="s">
        <v>141</v>
      </c>
      <c r="I64" s="112" t="s">
        <v>127</v>
      </c>
      <c r="J64" s="112" t="s">
        <v>171</v>
      </c>
      <c r="K64" s="113">
        <v>22680</v>
      </c>
      <c r="L64" s="113">
        <v>47300</v>
      </c>
      <c r="M64" s="112" t="s">
        <v>188</v>
      </c>
      <c r="N64">
        <v>473</v>
      </c>
    </row>
    <row r="65" spans="1:14" x14ac:dyDescent="0.3">
      <c r="A65" s="112" t="s">
        <v>184</v>
      </c>
      <c r="B65" s="112" t="s">
        <v>120</v>
      </c>
      <c r="C65" s="112" t="s">
        <v>185</v>
      </c>
      <c r="D65" s="112" t="s">
        <v>202</v>
      </c>
      <c r="E65" s="112" t="s">
        <v>185</v>
      </c>
      <c r="F65" s="112" t="s">
        <v>203</v>
      </c>
      <c r="G65" s="112" t="s">
        <v>14</v>
      </c>
      <c r="H65" s="112" t="s">
        <v>141</v>
      </c>
      <c r="I65" s="112" t="s">
        <v>127</v>
      </c>
      <c r="J65" s="112" t="s">
        <v>172</v>
      </c>
      <c r="K65" s="113">
        <v>102542.9</v>
      </c>
      <c r="L65" s="113">
        <v>216000</v>
      </c>
      <c r="M65" s="112" t="s">
        <v>188</v>
      </c>
      <c r="N65">
        <v>2160</v>
      </c>
    </row>
    <row r="66" spans="1:14" x14ac:dyDescent="0.3">
      <c r="A66" s="112" t="s">
        <v>184</v>
      </c>
      <c r="B66" s="112" t="s">
        <v>120</v>
      </c>
      <c r="C66" s="112" t="s">
        <v>185</v>
      </c>
      <c r="D66" s="112" t="s">
        <v>202</v>
      </c>
      <c r="E66" s="112" t="s">
        <v>185</v>
      </c>
      <c r="F66" s="112" t="s">
        <v>203</v>
      </c>
      <c r="G66" s="112" t="s">
        <v>27</v>
      </c>
      <c r="H66" s="112" t="s">
        <v>146</v>
      </c>
      <c r="I66" s="112" t="s">
        <v>127</v>
      </c>
      <c r="J66" s="112" t="s">
        <v>172</v>
      </c>
      <c r="K66" s="113">
        <v>7345</v>
      </c>
      <c r="L66" s="113">
        <v>1932</v>
      </c>
      <c r="M66" s="112" t="s">
        <v>188</v>
      </c>
      <c r="N66">
        <v>19.32</v>
      </c>
    </row>
    <row r="67" spans="1:14" x14ac:dyDescent="0.3">
      <c r="A67" s="112" t="s">
        <v>184</v>
      </c>
      <c r="B67" s="112" t="s">
        <v>120</v>
      </c>
      <c r="C67" s="112" t="s">
        <v>185</v>
      </c>
      <c r="D67" s="112" t="s">
        <v>204</v>
      </c>
      <c r="E67" s="112" t="s">
        <v>185</v>
      </c>
      <c r="F67" s="112" t="s">
        <v>205</v>
      </c>
      <c r="G67" s="112" t="s">
        <v>13</v>
      </c>
      <c r="H67" s="112" t="s">
        <v>142</v>
      </c>
      <c r="I67" s="112" t="s">
        <v>127</v>
      </c>
      <c r="J67" s="112" t="s">
        <v>170</v>
      </c>
      <c r="K67" s="113">
        <v>14181.890000000001</v>
      </c>
      <c r="L67" s="113">
        <v>10239</v>
      </c>
      <c r="M67" s="112" t="s">
        <v>188</v>
      </c>
      <c r="N67">
        <v>102.39</v>
      </c>
    </row>
    <row r="68" spans="1:14" x14ac:dyDescent="0.3">
      <c r="A68" s="112" t="s">
        <v>184</v>
      </c>
      <c r="B68" s="112" t="s">
        <v>120</v>
      </c>
      <c r="C68" s="112" t="s">
        <v>185</v>
      </c>
      <c r="D68" s="112" t="s">
        <v>204</v>
      </c>
      <c r="E68" s="112" t="s">
        <v>185</v>
      </c>
      <c r="F68" s="112" t="s">
        <v>205</v>
      </c>
      <c r="G68" s="112" t="s">
        <v>13</v>
      </c>
      <c r="H68" s="112" t="s">
        <v>142</v>
      </c>
      <c r="I68" s="112" t="s">
        <v>127</v>
      </c>
      <c r="J68" s="112" t="s">
        <v>171</v>
      </c>
      <c r="K68" s="113">
        <v>4312.49</v>
      </c>
      <c r="L68" s="113">
        <v>3635</v>
      </c>
      <c r="M68" s="112" t="s">
        <v>188</v>
      </c>
      <c r="N68">
        <v>36.35</v>
      </c>
    </row>
    <row r="69" spans="1:14" x14ac:dyDescent="0.3">
      <c r="A69" s="112" t="s">
        <v>184</v>
      </c>
      <c r="B69" s="112" t="s">
        <v>120</v>
      </c>
      <c r="C69" s="112" t="s">
        <v>185</v>
      </c>
      <c r="D69" s="112" t="s">
        <v>204</v>
      </c>
      <c r="E69" s="112" t="s">
        <v>185</v>
      </c>
      <c r="F69" s="112" t="s">
        <v>205</v>
      </c>
      <c r="G69" s="112" t="s">
        <v>13</v>
      </c>
      <c r="H69" s="112" t="s">
        <v>142</v>
      </c>
      <c r="I69" s="112" t="s">
        <v>127</v>
      </c>
      <c r="J69" s="112" t="s">
        <v>172</v>
      </c>
      <c r="K69" s="113">
        <v>41321.19</v>
      </c>
      <c r="L69" s="113">
        <v>20476</v>
      </c>
      <c r="M69" s="112" t="s">
        <v>188</v>
      </c>
      <c r="N69">
        <v>204.76</v>
      </c>
    </row>
    <row r="70" spans="1:14" x14ac:dyDescent="0.3">
      <c r="A70" s="112" t="s">
        <v>184</v>
      </c>
      <c r="B70" s="112" t="s">
        <v>120</v>
      </c>
      <c r="C70" s="112" t="s">
        <v>185</v>
      </c>
      <c r="D70" s="112" t="s">
        <v>204</v>
      </c>
      <c r="E70" s="112" t="s">
        <v>185</v>
      </c>
      <c r="F70" s="112" t="s">
        <v>205</v>
      </c>
      <c r="G70" s="112" t="s">
        <v>14</v>
      </c>
      <c r="H70" s="112" t="s">
        <v>141</v>
      </c>
      <c r="I70" s="112" t="s">
        <v>127</v>
      </c>
      <c r="J70" s="112" t="s">
        <v>170</v>
      </c>
      <c r="K70" s="113">
        <v>11752.800000000001</v>
      </c>
      <c r="L70" s="113">
        <v>27450</v>
      </c>
      <c r="M70" s="112" t="s">
        <v>188</v>
      </c>
      <c r="N70">
        <v>274.5</v>
      </c>
    </row>
    <row r="71" spans="1:14" x14ac:dyDescent="0.3">
      <c r="A71" s="112" t="s">
        <v>184</v>
      </c>
      <c r="B71" s="112" t="s">
        <v>120</v>
      </c>
      <c r="C71" s="112" t="s">
        <v>185</v>
      </c>
      <c r="D71" s="112" t="s">
        <v>204</v>
      </c>
      <c r="E71" s="112" t="s">
        <v>185</v>
      </c>
      <c r="F71" s="112" t="s">
        <v>205</v>
      </c>
      <c r="G71" s="112" t="s">
        <v>14</v>
      </c>
      <c r="H71" s="112" t="s">
        <v>141</v>
      </c>
      <c r="I71" s="112" t="s">
        <v>127</v>
      </c>
      <c r="J71" s="112" t="s">
        <v>172</v>
      </c>
      <c r="K71" s="113">
        <v>1100.4000000000001</v>
      </c>
      <c r="L71" s="113">
        <v>2920</v>
      </c>
      <c r="M71" s="112" t="s">
        <v>188</v>
      </c>
      <c r="N71">
        <v>29.2</v>
      </c>
    </row>
    <row r="72" spans="1:14" x14ac:dyDescent="0.3">
      <c r="A72" s="112" t="s">
        <v>184</v>
      </c>
      <c r="B72" s="112" t="s">
        <v>120</v>
      </c>
      <c r="C72" s="112" t="s">
        <v>185</v>
      </c>
      <c r="D72" s="112" t="s">
        <v>204</v>
      </c>
      <c r="E72" s="112" t="s">
        <v>185</v>
      </c>
      <c r="F72" s="112" t="s">
        <v>205</v>
      </c>
      <c r="G72" s="112" t="s">
        <v>27</v>
      </c>
      <c r="H72" s="112" t="s">
        <v>146</v>
      </c>
      <c r="I72" s="112" t="s">
        <v>127</v>
      </c>
      <c r="J72" s="112" t="s">
        <v>170</v>
      </c>
      <c r="K72" s="113">
        <v>288</v>
      </c>
      <c r="L72" s="113">
        <v>27</v>
      </c>
      <c r="M72" s="112" t="s">
        <v>188</v>
      </c>
      <c r="N72">
        <v>0.27</v>
      </c>
    </row>
    <row r="73" spans="1:14" x14ac:dyDescent="0.3">
      <c r="A73" s="112" t="s">
        <v>184</v>
      </c>
      <c r="B73" s="112" t="s">
        <v>120</v>
      </c>
      <c r="C73" s="112" t="s">
        <v>185</v>
      </c>
      <c r="D73" s="112" t="s">
        <v>204</v>
      </c>
      <c r="E73" s="112" t="s">
        <v>185</v>
      </c>
      <c r="F73" s="112" t="s">
        <v>205</v>
      </c>
      <c r="G73" s="112" t="s">
        <v>27</v>
      </c>
      <c r="H73" s="112" t="s">
        <v>146</v>
      </c>
      <c r="I73" s="112" t="s">
        <v>127</v>
      </c>
      <c r="J73" s="112" t="s">
        <v>171</v>
      </c>
      <c r="K73" s="113">
        <v>510</v>
      </c>
      <c r="L73" s="113">
        <v>45</v>
      </c>
      <c r="M73" s="112" t="s">
        <v>188</v>
      </c>
      <c r="N73">
        <v>0.45</v>
      </c>
    </row>
    <row r="74" spans="1:14" x14ac:dyDescent="0.3">
      <c r="A74" s="112" t="s">
        <v>184</v>
      </c>
      <c r="B74" s="112" t="s">
        <v>120</v>
      </c>
      <c r="C74" s="112" t="s">
        <v>185</v>
      </c>
      <c r="D74" s="112" t="s">
        <v>204</v>
      </c>
      <c r="E74" s="112" t="s">
        <v>185</v>
      </c>
      <c r="F74" s="112" t="s">
        <v>205</v>
      </c>
      <c r="G74" s="112" t="s">
        <v>27</v>
      </c>
      <c r="H74" s="112" t="s">
        <v>146</v>
      </c>
      <c r="I74" s="112" t="s">
        <v>127</v>
      </c>
      <c r="J74" s="112" t="s">
        <v>172</v>
      </c>
      <c r="K74" s="113">
        <v>4369</v>
      </c>
      <c r="L74" s="113">
        <v>387</v>
      </c>
      <c r="M74" s="112" t="s">
        <v>188</v>
      </c>
      <c r="N74">
        <v>3.87</v>
      </c>
    </row>
    <row r="75" spans="1:14" x14ac:dyDescent="0.3">
      <c r="A75" s="112" t="s">
        <v>184</v>
      </c>
      <c r="B75" s="112" t="s">
        <v>120</v>
      </c>
      <c r="C75" s="112" t="s">
        <v>185</v>
      </c>
      <c r="D75" s="112" t="s">
        <v>206</v>
      </c>
      <c r="E75" s="112" t="s">
        <v>185</v>
      </c>
      <c r="F75" s="112" t="s">
        <v>207</v>
      </c>
      <c r="G75" s="112" t="s">
        <v>7</v>
      </c>
      <c r="H75" s="112" t="s">
        <v>148</v>
      </c>
      <c r="I75" s="112" t="s">
        <v>127</v>
      </c>
      <c r="J75" s="112" t="s">
        <v>170</v>
      </c>
      <c r="K75" s="113">
        <v>28283.184170607095</v>
      </c>
      <c r="L75" s="113">
        <v>13887</v>
      </c>
      <c r="M75" s="112" t="s">
        <v>188</v>
      </c>
      <c r="N75">
        <v>138.87</v>
      </c>
    </row>
    <row r="76" spans="1:14" x14ac:dyDescent="0.3">
      <c r="A76" s="112" t="s">
        <v>184</v>
      </c>
      <c r="B76" s="112" t="s">
        <v>120</v>
      </c>
      <c r="C76" s="112" t="s">
        <v>185</v>
      </c>
      <c r="D76" s="112" t="s">
        <v>206</v>
      </c>
      <c r="E76" s="112" t="s">
        <v>185</v>
      </c>
      <c r="F76" s="112" t="s">
        <v>207</v>
      </c>
      <c r="G76" s="112" t="s">
        <v>7</v>
      </c>
      <c r="H76" s="112" t="s">
        <v>148</v>
      </c>
      <c r="I76" s="112" t="s">
        <v>127</v>
      </c>
      <c r="J76" s="112" t="s">
        <v>171</v>
      </c>
      <c r="K76" s="113">
        <v>20026.234107534085</v>
      </c>
      <c r="L76" s="113">
        <v>11555.5</v>
      </c>
      <c r="M76" s="112" t="s">
        <v>188</v>
      </c>
      <c r="N76">
        <v>115.55500000000001</v>
      </c>
    </row>
    <row r="77" spans="1:14" x14ac:dyDescent="0.3">
      <c r="A77" s="112" t="s">
        <v>184</v>
      </c>
      <c r="B77" s="112" t="s">
        <v>120</v>
      </c>
      <c r="C77" s="112" t="s">
        <v>185</v>
      </c>
      <c r="D77" s="112" t="s">
        <v>206</v>
      </c>
      <c r="E77" s="112" t="s">
        <v>185</v>
      </c>
      <c r="F77" s="112" t="s">
        <v>207</v>
      </c>
      <c r="G77" s="112" t="s">
        <v>7</v>
      </c>
      <c r="H77" s="112" t="s">
        <v>148</v>
      </c>
      <c r="I77" s="112" t="s">
        <v>127</v>
      </c>
      <c r="J77" s="112" t="s">
        <v>172</v>
      </c>
      <c r="K77" s="113">
        <v>31147.22738841407</v>
      </c>
      <c r="L77" s="113">
        <v>1543.5</v>
      </c>
      <c r="M77" s="112" t="s">
        <v>188</v>
      </c>
      <c r="N77">
        <v>15.435</v>
      </c>
    </row>
    <row r="78" spans="1:14" x14ac:dyDescent="0.3">
      <c r="A78" s="112" t="s">
        <v>184</v>
      </c>
      <c r="B78" s="112" t="s">
        <v>120</v>
      </c>
      <c r="C78" s="112" t="s">
        <v>185</v>
      </c>
      <c r="D78" s="112" t="s">
        <v>206</v>
      </c>
      <c r="E78" s="112" t="s">
        <v>185</v>
      </c>
      <c r="F78" s="112" t="s">
        <v>207</v>
      </c>
      <c r="G78" s="112" t="s">
        <v>135</v>
      </c>
      <c r="H78" s="112" t="s">
        <v>134</v>
      </c>
      <c r="I78" s="112" t="s">
        <v>127</v>
      </c>
      <c r="J78" s="112" t="s">
        <v>170</v>
      </c>
      <c r="K78" s="113">
        <v>20927.82</v>
      </c>
      <c r="L78" s="113">
        <v>3814.5000000000005</v>
      </c>
      <c r="M78" s="112" t="s">
        <v>188</v>
      </c>
      <c r="N78">
        <v>38.145000000000003</v>
      </c>
    </row>
    <row r="79" spans="1:14" x14ac:dyDescent="0.3">
      <c r="A79" s="112" t="s">
        <v>184</v>
      </c>
      <c r="B79" s="112" t="s">
        <v>120</v>
      </c>
      <c r="C79" s="112" t="s">
        <v>185</v>
      </c>
      <c r="D79" s="112" t="s">
        <v>206</v>
      </c>
      <c r="E79" s="112" t="s">
        <v>185</v>
      </c>
      <c r="F79" s="112" t="s">
        <v>207</v>
      </c>
      <c r="G79" s="112" t="s">
        <v>135</v>
      </c>
      <c r="H79" s="112" t="s">
        <v>134</v>
      </c>
      <c r="I79" s="112" t="s">
        <v>127</v>
      </c>
      <c r="J79" s="112" t="s">
        <v>172</v>
      </c>
      <c r="K79" s="113">
        <v>96292.53</v>
      </c>
      <c r="L79" s="113">
        <v>15600.75</v>
      </c>
      <c r="M79" s="112" t="s">
        <v>188</v>
      </c>
      <c r="N79">
        <v>156.00749999999999</v>
      </c>
    </row>
    <row r="80" spans="1:14" x14ac:dyDescent="0.3">
      <c r="A80" s="112" t="s">
        <v>184</v>
      </c>
      <c r="B80" s="112" t="s">
        <v>120</v>
      </c>
      <c r="C80" s="112" t="s">
        <v>185</v>
      </c>
      <c r="D80" s="112" t="s">
        <v>206</v>
      </c>
      <c r="E80" s="112" t="s">
        <v>185</v>
      </c>
      <c r="F80" s="112" t="s">
        <v>207</v>
      </c>
      <c r="G80" s="112" t="s">
        <v>11</v>
      </c>
      <c r="H80" s="112" t="s">
        <v>126</v>
      </c>
      <c r="I80" s="112" t="s">
        <v>127</v>
      </c>
      <c r="J80" s="112" t="s">
        <v>170</v>
      </c>
      <c r="K80" s="113">
        <v>5441.98</v>
      </c>
      <c r="L80" s="113">
        <v>733.5</v>
      </c>
      <c r="M80" s="112" t="s">
        <v>188</v>
      </c>
      <c r="N80">
        <v>7.335</v>
      </c>
    </row>
    <row r="81" spans="1:14" x14ac:dyDescent="0.3">
      <c r="A81" s="112" t="s">
        <v>184</v>
      </c>
      <c r="B81" s="112" t="s">
        <v>120</v>
      </c>
      <c r="C81" s="112" t="s">
        <v>185</v>
      </c>
      <c r="D81" s="112" t="s">
        <v>206</v>
      </c>
      <c r="E81" s="112" t="s">
        <v>185</v>
      </c>
      <c r="F81" s="112" t="s">
        <v>207</v>
      </c>
      <c r="G81" s="112" t="s">
        <v>11</v>
      </c>
      <c r="H81" s="112" t="s">
        <v>126</v>
      </c>
      <c r="I81" s="112" t="s">
        <v>127</v>
      </c>
      <c r="J81" s="112" t="s">
        <v>172</v>
      </c>
      <c r="K81" s="113">
        <v>24125.33</v>
      </c>
      <c r="L81" s="113">
        <v>2795.5</v>
      </c>
      <c r="M81" s="112" t="s">
        <v>188</v>
      </c>
      <c r="N81">
        <v>27.954999999999998</v>
      </c>
    </row>
    <row r="82" spans="1:14" x14ac:dyDescent="0.3">
      <c r="A82" s="112" t="s">
        <v>184</v>
      </c>
      <c r="B82" s="112" t="s">
        <v>120</v>
      </c>
      <c r="C82" s="112" t="s">
        <v>185</v>
      </c>
      <c r="D82" s="112" t="s">
        <v>206</v>
      </c>
      <c r="E82" s="112" t="s">
        <v>185</v>
      </c>
      <c r="F82" s="112" t="s">
        <v>207</v>
      </c>
      <c r="G82" s="112" t="s">
        <v>13</v>
      </c>
      <c r="H82" s="112" t="s">
        <v>142</v>
      </c>
      <c r="I82" s="112" t="s">
        <v>127</v>
      </c>
      <c r="J82" s="112" t="s">
        <v>201</v>
      </c>
      <c r="K82" s="113">
        <v>265.81</v>
      </c>
      <c r="L82" s="113">
        <v>83</v>
      </c>
      <c r="M82" s="112" t="s">
        <v>188</v>
      </c>
      <c r="N82">
        <v>0.83</v>
      </c>
    </row>
    <row r="83" spans="1:14" x14ac:dyDescent="0.3">
      <c r="A83" s="112" t="s">
        <v>184</v>
      </c>
      <c r="B83" s="112" t="s">
        <v>120</v>
      </c>
      <c r="C83" s="112" t="s">
        <v>185</v>
      </c>
      <c r="D83" s="112" t="s">
        <v>206</v>
      </c>
      <c r="E83" s="112" t="s">
        <v>185</v>
      </c>
      <c r="F83" s="112" t="s">
        <v>207</v>
      </c>
      <c r="G83" s="112" t="s">
        <v>13</v>
      </c>
      <c r="H83" s="112" t="s">
        <v>142</v>
      </c>
      <c r="I83" s="112" t="s">
        <v>127</v>
      </c>
      <c r="J83" s="112" t="s">
        <v>170</v>
      </c>
      <c r="K83" s="113">
        <v>107034.12999999999</v>
      </c>
      <c r="L83" s="113">
        <v>25782</v>
      </c>
      <c r="M83" s="112" t="s">
        <v>188</v>
      </c>
      <c r="N83">
        <v>257.82</v>
      </c>
    </row>
    <row r="84" spans="1:14" x14ac:dyDescent="0.3">
      <c r="A84" s="112" t="s">
        <v>184</v>
      </c>
      <c r="B84" s="112" t="s">
        <v>120</v>
      </c>
      <c r="C84" s="112" t="s">
        <v>185</v>
      </c>
      <c r="D84" s="112" t="s">
        <v>206</v>
      </c>
      <c r="E84" s="112" t="s">
        <v>185</v>
      </c>
      <c r="F84" s="112" t="s">
        <v>207</v>
      </c>
      <c r="G84" s="112" t="s">
        <v>13</v>
      </c>
      <c r="H84" s="112" t="s">
        <v>142</v>
      </c>
      <c r="I84" s="112" t="s">
        <v>127</v>
      </c>
      <c r="J84" s="112" t="s">
        <v>171</v>
      </c>
      <c r="K84" s="113">
        <v>17641.48</v>
      </c>
      <c r="L84" s="113">
        <v>26675</v>
      </c>
      <c r="M84" s="112" t="s">
        <v>188</v>
      </c>
      <c r="N84">
        <v>266.75</v>
      </c>
    </row>
    <row r="85" spans="1:14" x14ac:dyDescent="0.3">
      <c r="A85" s="112" t="s">
        <v>184</v>
      </c>
      <c r="B85" s="112" t="s">
        <v>120</v>
      </c>
      <c r="C85" s="112" t="s">
        <v>185</v>
      </c>
      <c r="D85" s="112" t="s">
        <v>206</v>
      </c>
      <c r="E85" s="112" t="s">
        <v>185</v>
      </c>
      <c r="F85" s="112" t="s">
        <v>207</v>
      </c>
      <c r="G85" s="112" t="s">
        <v>13</v>
      </c>
      <c r="H85" s="112" t="s">
        <v>142</v>
      </c>
      <c r="I85" s="112" t="s">
        <v>127</v>
      </c>
      <c r="J85" s="112" t="s">
        <v>172</v>
      </c>
      <c r="K85" s="113">
        <v>241581.7</v>
      </c>
      <c r="L85" s="113">
        <v>102854</v>
      </c>
      <c r="M85" s="112" t="s">
        <v>188</v>
      </c>
      <c r="N85">
        <v>1028.54</v>
      </c>
    </row>
    <row r="86" spans="1:14" x14ac:dyDescent="0.3">
      <c r="A86" s="112" t="s">
        <v>184</v>
      </c>
      <c r="B86" s="112" t="s">
        <v>120</v>
      </c>
      <c r="C86" s="112" t="s">
        <v>185</v>
      </c>
      <c r="D86" s="112" t="s">
        <v>206</v>
      </c>
      <c r="E86" s="112" t="s">
        <v>185</v>
      </c>
      <c r="F86" s="112" t="s">
        <v>207</v>
      </c>
      <c r="G86" s="112" t="s">
        <v>14</v>
      </c>
      <c r="H86" s="112" t="s">
        <v>141</v>
      </c>
      <c r="I86" s="112" t="s">
        <v>127</v>
      </c>
      <c r="J86" s="112" t="s">
        <v>170</v>
      </c>
      <c r="K86" s="113">
        <v>182860.66</v>
      </c>
      <c r="L86" s="113">
        <v>180227.5</v>
      </c>
      <c r="M86" s="112" t="s">
        <v>188</v>
      </c>
      <c r="N86">
        <v>1802.2750000000001</v>
      </c>
    </row>
    <row r="87" spans="1:14" x14ac:dyDescent="0.3">
      <c r="A87" s="112" t="s">
        <v>184</v>
      </c>
      <c r="B87" s="112" t="s">
        <v>120</v>
      </c>
      <c r="C87" s="112" t="s">
        <v>185</v>
      </c>
      <c r="D87" s="112" t="s">
        <v>206</v>
      </c>
      <c r="E87" s="112" t="s">
        <v>185</v>
      </c>
      <c r="F87" s="112" t="s">
        <v>207</v>
      </c>
      <c r="G87" s="112" t="s">
        <v>14</v>
      </c>
      <c r="H87" s="112" t="s">
        <v>141</v>
      </c>
      <c r="I87" s="112" t="s">
        <v>127</v>
      </c>
      <c r="J87" s="112" t="s">
        <v>208</v>
      </c>
      <c r="K87" s="113">
        <v>1185</v>
      </c>
      <c r="L87" s="113">
        <v>200</v>
      </c>
      <c r="M87" s="112" t="s">
        <v>188</v>
      </c>
      <c r="N87">
        <v>2</v>
      </c>
    </row>
    <row r="88" spans="1:14" x14ac:dyDescent="0.3">
      <c r="A88" s="112" t="s">
        <v>184</v>
      </c>
      <c r="B88" s="112" t="s">
        <v>120</v>
      </c>
      <c r="C88" s="112" t="s">
        <v>185</v>
      </c>
      <c r="D88" s="112" t="s">
        <v>206</v>
      </c>
      <c r="E88" s="112" t="s">
        <v>185</v>
      </c>
      <c r="F88" s="112" t="s">
        <v>207</v>
      </c>
      <c r="G88" s="112" t="s">
        <v>14</v>
      </c>
      <c r="H88" s="112" t="s">
        <v>141</v>
      </c>
      <c r="I88" s="112" t="s">
        <v>127</v>
      </c>
      <c r="J88" s="112" t="s">
        <v>171</v>
      </c>
      <c r="K88" s="113">
        <v>190.08</v>
      </c>
      <c r="L88" s="113">
        <v>60</v>
      </c>
      <c r="M88" s="112" t="s">
        <v>188</v>
      </c>
      <c r="N88">
        <v>0.6</v>
      </c>
    </row>
    <row r="89" spans="1:14" x14ac:dyDescent="0.3">
      <c r="A89" s="112" t="s">
        <v>184</v>
      </c>
      <c r="B89" s="112" t="s">
        <v>120</v>
      </c>
      <c r="C89" s="112" t="s">
        <v>185</v>
      </c>
      <c r="D89" s="112" t="s">
        <v>206</v>
      </c>
      <c r="E89" s="112" t="s">
        <v>185</v>
      </c>
      <c r="F89" s="112" t="s">
        <v>207</v>
      </c>
      <c r="G89" s="112" t="s">
        <v>14</v>
      </c>
      <c r="H89" s="112" t="s">
        <v>141</v>
      </c>
      <c r="I89" s="112" t="s">
        <v>127</v>
      </c>
      <c r="J89" s="112" t="s">
        <v>172</v>
      </c>
      <c r="K89" s="113">
        <v>762921.06</v>
      </c>
      <c r="L89" s="113">
        <v>1373743</v>
      </c>
      <c r="M89" s="112" t="s">
        <v>188</v>
      </c>
      <c r="N89">
        <v>13737.43</v>
      </c>
    </row>
    <row r="90" spans="1:14" x14ac:dyDescent="0.3">
      <c r="A90" s="112" t="s">
        <v>184</v>
      </c>
      <c r="B90" s="112" t="s">
        <v>120</v>
      </c>
      <c r="C90" s="112" t="s">
        <v>185</v>
      </c>
      <c r="D90" s="112" t="s">
        <v>206</v>
      </c>
      <c r="E90" s="112" t="s">
        <v>185</v>
      </c>
      <c r="F90" s="112" t="s">
        <v>207</v>
      </c>
      <c r="G90" s="112" t="s">
        <v>18</v>
      </c>
      <c r="H90" s="112" t="s">
        <v>143</v>
      </c>
      <c r="I90" s="112" t="s">
        <v>127</v>
      </c>
      <c r="J90" s="112" t="s">
        <v>170</v>
      </c>
      <c r="K90" s="113">
        <v>20122.599999999999</v>
      </c>
      <c r="L90" s="113">
        <v>3310</v>
      </c>
      <c r="M90" s="112" t="s">
        <v>188</v>
      </c>
      <c r="N90">
        <v>33.1</v>
      </c>
    </row>
    <row r="91" spans="1:14" x14ac:dyDescent="0.3">
      <c r="A91" s="112" t="s">
        <v>184</v>
      </c>
      <c r="B91" s="112" t="s">
        <v>120</v>
      </c>
      <c r="C91" s="112" t="s">
        <v>185</v>
      </c>
      <c r="D91" s="112" t="s">
        <v>206</v>
      </c>
      <c r="E91" s="112" t="s">
        <v>185</v>
      </c>
      <c r="F91" s="112" t="s">
        <v>207</v>
      </c>
      <c r="G91" s="112" t="s">
        <v>18</v>
      </c>
      <c r="H91" s="112" t="s">
        <v>143</v>
      </c>
      <c r="I91" s="112" t="s">
        <v>127</v>
      </c>
      <c r="J91" s="112" t="s">
        <v>171</v>
      </c>
      <c r="K91" s="113">
        <v>7273.89</v>
      </c>
      <c r="L91" s="113">
        <v>873</v>
      </c>
      <c r="M91" s="112" t="s">
        <v>188</v>
      </c>
      <c r="N91">
        <v>8.73</v>
      </c>
    </row>
    <row r="92" spans="1:14" x14ac:dyDescent="0.3">
      <c r="A92" s="112" t="s">
        <v>184</v>
      </c>
      <c r="B92" s="112" t="s">
        <v>120</v>
      </c>
      <c r="C92" s="112" t="s">
        <v>185</v>
      </c>
      <c r="D92" s="112" t="s">
        <v>206</v>
      </c>
      <c r="E92" s="112" t="s">
        <v>185</v>
      </c>
      <c r="F92" s="112" t="s">
        <v>207</v>
      </c>
      <c r="G92" s="112" t="s">
        <v>18</v>
      </c>
      <c r="H92" s="112" t="s">
        <v>143</v>
      </c>
      <c r="I92" s="112" t="s">
        <v>127</v>
      </c>
      <c r="J92" s="112" t="s">
        <v>172</v>
      </c>
      <c r="K92" s="113">
        <v>113823.85</v>
      </c>
      <c r="L92" s="113">
        <v>10556</v>
      </c>
      <c r="M92" s="112" t="s">
        <v>188</v>
      </c>
      <c r="N92">
        <v>105.56</v>
      </c>
    </row>
    <row r="93" spans="1:14" x14ac:dyDescent="0.3">
      <c r="A93" s="112" t="s">
        <v>184</v>
      </c>
      <c r="B93" s="112" t="s">
        <v>120</v>
      </c>
      <c r="C93" s="112" t="s">
        <v>185</v>
      </c>
      <c r="D93" s="112" t="s">
        <v>206</v>
      </c>
      <c r="E93" s="112" t="s">
        <v>185</v>
      </c>
      <c r="F93" s="112" t="s">
        <v>207</v>
      </c>
      <c r="G93" s="112" t="s">
        <v>20</v>
      </c>
      <c r="H93" s="112" t="s">
        <v>139</v>
      </c>
      <c r="I93" s="112" t="s">
        <v>127</v>
      </c>
      <c r="J93" s="112" t="s">
        <v>170</v>
      </c>
      <c r="K93" s="113">
        <v>25642.5</v>
      </c>
      <c r="L93" s="113">
        <v>2630</v>
      </c>
      <c r="M93" s="112" t="s">
        <v>188</v>
      </c>
      <c r="N93">
        <v>26.3</v>
      </c>
    </row>
    <row r="94" spans="1:14" x14ac:dyDescent="0.3">
      <c r="A94" s="112" t="s">
        <v>184</v>
      </c>
      <c r="B94" s="112" t="s">
        <v>120</v>
      </c>
      <c r="C94" s="112" t="s">
        <v>185</v>
      </c>
      <c r="D94" s="112" t="s">
        <v>206</v>
      </c>
      <c r="E94" s="112" t="s">
        <v>185</v>
      </c>
      <c r="F94" s="112" t="s">
        <v>207</v>
      </c>
      <c r="G94" s="112" t="s">
        <v>20</v>
      </c>
      <c r="H94" s="112" t="s">
        <v>139</v>
      </c>
      <c r="I94" s="112" t="s">
        <v>127</v>
      </c>
      <c r="J94" s="112" t="s">
        <v>171</v>
      </c>
      <c r="K94" s="113">
        <v>29347.5</v>
      </c>
      <c r="L94" s="113">
        <v>3010</v>
      </c>
      <c r="M94" s="112" t="s">
        <v>188</v>
      </c>
      <c r="N94">
        <v>30.1</v>
      </c>
    </row>
    <row r="95" spans="1:14" x14ac:dyDescent="0.3">
      <c r="A95" s="112" t="s">
        <v>184</v>
      </c>
      <c r="B95" s="112" t="s">
        <v>120</v>
      </c>
      <c r="C95" s="112" t="s">
        <v>185</v>
      </c>
      <c r="D95" s="112" t="s">
        <v>206</v>
      </c>
      <c r="E95" s="112" t="s">
        <v>185</v>
      </c>
      <c r="F95" s="112" t="s">
        <v>207</v>
      </c>
      <c r="G95" s="112" t="s">
        <v>20</v>
      </c>
      <c r="H95" s="112" t="s">
        <v>139</v>
      </c>
      <c r="I95" s="112" t="s">
        <v>127</v>
      </c>
      <c r="J95" s="112" t="s">
        <v>172</v>
      </c>
      <c r="K95" s="113">
        <v>23205</v>
      </c>
      <c r="L95" s="113">
        <v>2380</v>
      </c>
      <c r="M95" s="112" t="s">
        <v>188</v>
      </c>
      <c r="N95">
        <v>23.8</v>
      </c>
    </row>
    <row r="96" spans="1:14" x14ac:dyDescent="0.3">
      <c r="A96" s="112" t="s">
        <v>184</v>
      </c>
      <c r="B96" s="112" t="s">
        <v>120</v>
      </c>
      <c r="C96" s="112" t="s">
        <v>185</v>
      </c>
      <c r="D96" s="112" t="s">
        <v>206</v>
      </c>
      <c r="E96" s="112" t="s">
        <v>185</v>
      </c>
      <c r="F96" s="112" t="s">
        <v>207</v>
      </c>
      <c r="G96" s="112" t="s">
        <v>21</v>
      </c>
      <c r="H96" s="112" t="s">
        <v>139</v>
      </c>
      <c r="I96" s="112" t="s">
        <v>127</v>
      </c>
      <c r="J96" s="112" t="s">
        <v>171</v>
      </c>
      <c r="K96" s="113">
        <v>9558.85</v>
      </c>
      <c r="L96" s="113">
        <v>1085</v>
      </c>
      <c r="M96" s="112" t="s">
        <v>188</v>
      </c>
      <c r="N96">
        <v>10.85</v>
      </c>
    </row>
    <row r="97" spans="1:14" x14ac:dyDescent="0.3">
      <c r="A97" s="112" t="s">
        <v>184</v>
      </c>
      <c r="B97" s="112" t="s">
        <v>120</v>
      </c>
      <c r="C97" s="112" t="s">
        <v>185</v>
      </c>
      <c r="D97" s="112" t="s">
        <v>206</v>
      </c>
      <c r="E97" s="112" t="s">
        <v>185</v>
      </c>
      <c r="F97" s="112" t="s">
        <v>207</v>
      </c>
      <c r="G97" s="112" t="s">
        <v>21</v>
      </c>
      <c r="H97" s="112" t="s">
        <v>139</v>
      </c>
      <c r="I97" s="112" t="s">
        <v>127</v>
      </c>
      <c r="J97" s="112" t="s">
        <v>172</v>
      </c>
      <c r="K97" s="113">
        <v>181618.15</v>
      </c>
      <c r="L97" s="113">
        <v>20615</v>
      </c>
      <c r="M97" s="112" t="s">
        <v>188</v>
      </c>
      <c r="N97">
        <v>206.15</v>
      </c>
    </row>
    <row r="98" spans="1:14" x14ac:dyDescent="0.3">
      <c r="A98" s="112" t="s">
        <v>184</v>
      </c>
      <c r="B98" s="112" t="s">
        <v>120</v>
      </c>
      <c r="C98" s="112" t="s">
        <v>185</v>
      </c>
      <c r="D98" s="112" t="s">
        <v>206</v>
      </c>
      <c r="E98" s="112" t="s">
        <v>185</v>
      </c>
      <c r="F98" s="112" t="s">
        <v>207</v>
      </c>
      <c r="G98" s="112" t="s">
        <v>26</v>
      </c>
      <c r="H98" s="112" t="s">
        <v>139</v>
      </c>
      <c r="I98" s="112" t="s">
        <v>127</v>
      </c>
      <c r="J98" s="112" t="s">
        <v>170</v>
      </c>
      <c r="K98" s="113">
        <v>209178.06</v>
      </c>
      <c r="L98" s="113">
        <v>24843</v>
      </c>
      <c r="M98" s="112" t="s">
        <v>188</v>
      </c>
      <c r="N98">
        <v>248.43</v>
      </c>
    </row>
    <row r="99" spans="1:14" x14ac:dyDescent="0.3">
      <c r="A99" s="112" t="s">
        <v>184</v>
      </c>
      <c r="B99" s="112" t="s">
        <v>120</v>
      </c>
      <c r="C99" s="112" t="s">
        <v>185</v>
      </c>
      <c r="D99" s="112" t="s">
        <v>206</v>
      </c>
      <c r="E99" s="112" t="s">
        <v>185</v>
      </c>
      <c r="F99" s="112" t="s">
        <v>207</v>
      </c>
      <c r="G99" s="112" t="s">
        <v>26</v>
      </c>
      <c r="H99" s="112" t="s">
        <v>139</v>
      </c>
      <c r="I99" s="112" t="s">
        <v>127</v>
      </c>
      <c r="J99" s="112" t="s">
        <v>171</v>
      </c>
      <c r="K99" s="113">
        <v>60480.86</v>
      </c>
      <c r="L99" s="113">
        <v>7183</v>
      </c>
      <c r="M99" s="112" t="s">
        <v>188</v>
      </c>
      <c r="N99">
        <v>71.83</v>
      </c>
    </row>
    <row r="100" spans="1:14" x14ac:dyDescent="0.3">
      <c r="A100" s="112" t="s">
        <v>184</v>
      </c>
      <c r="B100" s="112" t="s">
        <v>120</v>
      </c>
      <c r="C100" s="112" t="s">
        <v>185</v>
      </c>
      <c r="D100" s="112" t="s">
        <v>206</v>
      </c>
      <c r="E100" s="112" t="s">
        <v>185</v>
      </c>
      <c r="F100" s="112" t="s">
        <v>207</v>
      </c>
      <c r="G100" s="112" t="s">
        <v>26</v>
      </c>
      <c r="H100" s="112" t="s">
        <v>139</v>
      </c>
      <c r="I100" s="112" t="s">
        <v>127</v>
      </c>
      <c r="J100" s="112" t="s">
        <v>172</v>
      </c>
      <c r="K100" s="113">
        <v>305780.71999999997</v>
      </c>
      <c r="L100" s="113">
        <v>36316</v>
      </c>
      <c r="M100" s="112" t="s">
        <v>188</v>
      </c>
      <c r="N100">
        <v>363.16</v>
      </c>
    </row>
    <row r="101" spans="1:14" x14ac:dyDescent="0.3">
      <c r="A101" s="112" t="s">
        <v>184</v>
      </c>
      <c r="B101" s="112" t="s">
        <v>120</v>
      </c>
      <c r="C101" s="112" t="s">
        <v>185</v>
      </c>
      <c r="D101" s="112" t="s">
        <v>206</v>
      </c>
      <c r="E101" s="112" t="s">
        <v>185</v>
      </c>
      <c r="F101" s="112" t="s">
        <v>207</v>
      </c>
      <c r="G101" s="112" t="s">
        <v>27</v>
      </c>
      <c r="H101" s="112" t="s">
        <v>146</v>
      </c>
      <c r="I101" s="112" t="s">
        <v>127</v>
      </c>
      <c r="J101" s="112" t="s">
        <v>170</v>
      </c>
      <c r="K101" s="113">
        <v>4097.28</v>
      </c>
      <c r="L101" s="113">
        <v>397</v>
      </c>
      <c r="M101" s="112" t="s">
        <v>188</v>
      </c>
      <c r="N101">
        <v>3.97</v>
      </c>
    </row>
    <row r="102" spans="1:14" x14ac:dyDescent="0.3">
      <c r="A102" s="112" t="s">
        <v>184</v>
      </c>
      <c r="B102" s="112" t="s">
        <v>120</v>
      </c>
      <c r="C102" s="112" t="s">
        <v>185</v>
      </c>
      <c r="D102" s="112" t="s">
        <v>206</v>
      </c>
      <c r="E102" s="112" t="s">
        <v>185</v>
      </c>
      <c r="F102" s="112" t="s">
        <v>207</v>
      </c>
      <c r="G102" s="112" t="s">
        <v>27</v>
      </c>
      <c r="H102" s="112" t="s">
        <v>146</v>
      </c>
      <c r="I102" s="112" t="s">
        <v>127</v>
      </c>
      <c r="J102" s="112" t="s">
        <v>171</v>
      </c>
      <c r="K102" s="113">
        <v>20652</v>
      </c>
      <c r="L102" s="113">
        <v>1980</v>
      </c>
      <c r="M102" s="112" t="s">
        <v>188</v>
      </c>
      <c r="N102">
        <v>19.8</v>
      </c>
    </row>
    <row r="103" spans="1:14" x14ac:dyDescent="0.3">
      <c r="A103" s="112" t="s">
        <v>184</v>
      </c>
      <c r="B103" s="112" t="s">
        <v>120</v>
      </c>
      <c r="C103" s="112" t="s">
        <v>185</v>
      </c>
      <c r="D103" s="112" t="s">
        <v>206</v>
      </c>
      <c r="E103" s="112" t="s">
        <v>185</v>
      </c>
      <c r="F103" s="112" t="s">
        <v>207</v>
      </c>
      <c r="G103" s="112" t="s">
        <v>27</v>
      </c>
      <c r="H103" s="112" t="s">
        <v>146</v>
      </c>
      <c r="I103" s="112" t="s">
        <v>127</v>
      </c>
      <c r="J103" s="112" t="s">
        <v>172</v>
      </c>
      <c r="K103" s="113">
        <v>453484</v>
      </c>
      <c r="L103" s="113">
        <v>48936</v>
      </c>
      <c r="M103" s="112" t="s">
        <v>188</v>
      </c>
      <c r="N103">
        <v>489.36</v>
      </c>
    </row>
    <row r="104" spans="1:14" x14ac:dyDescent="0.3">
      <c r="A104" s="112" t="s">
        <v>184</v>
      </c>
      <c r="B104" s="112" t="s">
        <v>120</v>
      </c>
      <c r="C104" s="112" t="s">
        <v>185</v>
      </c>
      <c r="D104" s="112" t="s">
        <v>206</v>
      </c>
      <c r="E104" s="112" t="s">
        <v>185</v>
      </c>
      <c r="F104" s="112" t="s">
        <v>207</v>
      </c>
      <c r="G104" s="112" t="s">
        <v>136</v>
      </c>
      <c r="H104" s="112" t="s">
        <v>134</v>
      </c>
      <c r="I104" s="112" t="s">
        <v>127</v>
      </c>
      <c r="J104" s="112" t="s">
        <v>172</v>
      </c>
      <c r="K104" s="113">
        <v>3300</v>
      </c>
      <c r="L104" s="113">
        <v>300</v>
      </c>
      <c r="M104" s="112" t="s">
        <v>188</v>
      </c>
      <c r="N104">
        <v>3</v>
      </c>
    </row>
    <row r="105" spans="1:14" x14ac:dyDescent="0.3">
      <c r="A105" s="112" t="s">
        <v>184</v>
      </c>
      <c r="B105" s="112" t="s">
        <v>120</v>
      </c>
      <c r="C105" s="112" t="s">
        <v>185</v>
      </c>
      <c r="D105" s="112" t="s">
        <v>206</v>
      </c>
      <c r="E105" s="112" t="s">
        <v>185</v>
      </c>
      <c r="F105" s="112" t="s">
        <v>207</v>
      </c>
      <c r="G105" s="112" t="s">
        <v>138</v>
      </c>
      <c r="H105" s="112" t="s">
        <v>134</v>
      </c>
      <c r="I105" s="112" t="s">
        <v>127</v>
      </c>
      <c r="J105" s="112" t="s">
        <v>170</v>
      </c>
      <c r="K105" s="113">
        <v>500</v>
      </c>
      <c r="L105" s="113">
        <v>200</v>
      </c>
      <c r="M105" s="112" t="s">
        <v>188</v>
      </c>
      <c r="N105">
        <v>2</v>
      </c>
    </row>
    <row r="106" spans="1:14" x14ac:dyDescent="0.3">
      <c r="A106" s="112" t="s">
        <v>184</v>
      </c>
      <c r="B106" s="112" t="s">
        <v>120</v>
      </c>
      <c r="C106" s="112" t="s">
        <v>185</v>
      </c>
      <c r="D106" s="112" t="s">
        <v>209</v>
      </c>
      <c r="E106" s="112" t="s">
        <v>185</v>
      </c>
      <c r="F106" s="112" t="s">
        <v>210</v>
      </c>
      <c r="G106" s="112" t="s">
        <v>7</v>
      </c>
      <c r="H106" s="112" t="s">
        <v>148</v>
      </c>
      <c r="I106" s="112" t="s">
        <v>127</v>
      </c>
      <c r="J106" s="112" t="s">
        <v>170</v>
      </c>
      <c r="K106" s="113">
        <v>2080.8162256325172</v>
      </c>
      <c r="L106" s="113">
        <v>54</v>
      </c>
      <c r="M106" s="112" t="s">
        <v>188</v>
      </c>
      <c r="N106">
        <v>0.54</v>
      </c>
    </row>
    <row r="107" spans="1:14" x14ac:dyDescent="0.3">
      <c r="A107" s="112" t="s">
        <v>184</v>
      </c>
      <c r="B107" s="112" t="s">
        <v>120</v>
      </c>
      <c r="C107" s="112" t="s">
        <v>185</v>
      </c>
      <c r="D107" s="112" t="s">
        <v>209</v>
      </c>
      <c r="E107" s="112" t="s">
        <v>185</v>
      </c>
      <c r="F107" s="112" t="s">
        <v>210</v>
      </c>
      <c r="G107" s="112" t="s">
        <v>7</v>
      </c>
      <c r="H107" s="112" t="s">
        <v>148</v>
      </c>
      <c r="I107" s="112" t="s">
        <v>127</v>
      </c>
      <c r="J107" s="112" t="s">
        <v>171</v>
      </c>
      <c r="K107" s="113">
        <v>2213.4181004762572</v>
      </c>
      <c r="L107" s="113">
        <v>198.00000000000003</v>
      </c>
      <c r="M107" s="112" t="s">
        <v>188</v>
      </c>
      <c r="N107">
        <v>1.9800000000000002</v>
      </c>
    </row>
    <row r="108" spans="1:14" x14ac:dyDescent="0.3">
      <c r="A108" s="112" t="s">
        <v>184</v>
      </c>
      <c r="B108" s="112" t="s">
        <v>120</v>
      </c>
      <c r="C108" s="112" t="s">
        <v>185</v>
      </c>
      <c r="D108" s="112" t="s">
        <v>209</v>
      </c>
      <c r="E108" s="112" t="s">
        <v>185</v>
      </c>
      <c r="F108" s="112" t="s">
        <v>210</v>
      </c>
      <c r="G108" s="112" t="s">
        <v>13</v>
      </c>
      <c r="H108" s="112" t="s">
        <v>142</v>
      </c>
      <c r="I108" s="112" t="s">
        <v>127</v>
      </c>
      <c r="J108" s="112" t="s">
        <v>170</v>
      </c>
      <c r="K108" s="113">
        <v>24518.350000000006</v>
      </c>
      <c r="L108" s="113">
        <v>10140</v>
      </c>
      <c r="M108" s="112" t="s">
        <v>188</v>
      </c>
      <c r="N108">
        <v>101.4</v>
      </c>
    </row>
    <row r="109" spans="1:14" x14ac:dyDescent="0.3">
      <c r="A109" s="112" t="s">
        <v>184</v>
      </c>
      <c r="B109" s="112" t="s">
        <v>120</v>
      </c>
      <c r="C109" s="112" t="s">
        <v>185</v>
      </c>
      <c r="D109" s="112" t="s">
        <v>209</v>
      </c>
      <c r="E109" s="112" t="s">
        <v>185</v>
      </c>
      <c r="F109" s="112" t="s">
        <v>210</v>
      </c>
      <c r="G109" s="112" t="s">
        <v>13</v>
      </c>
      <c r="H109" s="112" t="s">
        <v>142</v>
      </c>
      <c r="I109" s="112" t="s">
        <v>127</v>
      </c>
      <c r="J109" s="112" t="s">
        <v>171</v>
      </c>
      <c r="K109" s="113">
        <v>3087.83</v>
      </c>
      <c r="L109" s="113">
        <v>1163</v>
      </c>
      <c r="M109" s="112" t="s">
        <v>188</v>
      </c>
      <c r="N109">
        <v>11.63</v>
      </c>
    </row>
    <row r="110" spans="1:14" x14ac:dyDescent="0.3">
      <c r="A110" s="112" t="s">
        <v>184</v>
      </c>
      <c r="B110" s="112" t="s">
        <v>120</v>
      </c>
      <c r="C110" s="112" t="s">
        <v>185</v>
      </c>
      <c r="D110" s="112" t="s">
        <v>209</v>
      </c>
      <c r="E110" s="112" t="s">
        <v>185</v>
      </c>
      <c r="F110" s="112" t="s">
        <v>210</v>
      </c>
      <c r="G110" s="112" t="s">
        <v>13</v>
      </c>
      <c r="H110" s="112" t="s">
        <v>142</v>
      </c>
      <c r="I110" s="112" t="s">
        <v>127</v>
      </c>
      <c r="J110" s="112" t="s">
        <v>172</v>
      </c>
      <c r="K110" s="113">
        <v>32872.829999999994</v>
      </c>
      <c r="L110" s="113">
        <v>11325</v>
      </c>
      <c r="M110" s="112" t="s">
        <v>188</v>
      </c>
      <c r="N110">
        <v>113.25</v>
      </c>
    </row>
    <row r="111" spans="1:14" x14ac:dyDescent="0.3">
      <c r="A111" s="112" t="s">
        <v>184</v>
      </c>
      <c r="B111" s="112" t="s">
        <v>120</v>
      </c>
      <c r="C111" s="112" t="s">
        <v>185</v>
      </c>
      <c r="D111" s="112" t="s">
        <v>209</v>
      </c>
      <c r="E111" s="112" t="s">
        <v>185</v>
      </c>
      <c r="F111" s="112" t="s">
        <v>210</v>
      </c>
      <c r="G111" s="112" t="s">
        <v>14</v>
      </c>
      <c r="H111" s="112" t="s">
        <v>141</v>
      </c>
      <c r="I111" s="112" t="s">
        <v>127</v>
      </c>
      <c r="J111" s="112" t="s">
        <v>171</v>
      </c>
      <c r="K111" s="113">
        <v>22680</v>
      </c>
      <c r="L111" s="113">
        <v>47300</v>
      </c>
      <c r="M111" s="112" t="s">
        <v>188</v>
      </c>
      <c r="N111">
        <v>473</v>
      </c>
    </row>
    <row r="112" spans="1:14" x14ac:dyDescent="0.3">
      <c r="A112" s="112" t="s">
        <v>184</v>
      </c>
      <c r="B112" s="112" t="s">
        <v>120</v>
      </c>
      <c r="C112" s="112" t="s">
        <v>185</v>
      </c>
      <c r="D112" s="112" t="s">
        <v>209</v>
      </c>
      <c r="E112" s="112" t="s">
        <v>185</v>
      </c>
      <c r="F112" s="112" t="s">
        <v>210</v>
      </c>
      <c r="G112" s="112" t="s">
        <v>14</v>
      </c>
      <c r="H112" s="112" t="s">
        <v>141</v>
      </c>
      <c r="I112" s="112" t="s">
        <v>127</v>
      </c>
      <c r="J112" s="112" t="s">
        <v>172</v>
      </c>
      <c r="K112" s="113">
        <v>4532.5599999999995</v>
      </c>
      <c r="L112" s="113">
        <v>1710</v>
      </c>
      <c r="M112" s="112" t="s">
        <v>188</v>
      </c>
      <c r="N112">
        <v>17.100000000000001</v>
      </c>
    </row>
    <row r="113" spans="1:14" x14ac:dyDescent="0.3">
      <c r="A113" s="112" t="s">
        <v>184</v>
      </c>
      <c r="B113" s="112" t="s">
        <v>120</v>
      </c>
      <c r="C113" s="112" t="s">
        <v>185</v>
      </c>
      <c r="D113" s="112" t="s">
        <v>209</v>
      </c>
      <c r="E113" s="112" t="s">
        <v>185</v>
      </c>
      <c r="F113" s="112" t="s">
        <v>210</v>
      </c>
      <c r="G113" s="112" t="s">
        <v>27</v>
      </c>
      <c r="H113" s="112" t="s">
        <v>146</v>
      </c>
      <c r="I113" s="112" t="s">
        <v>127</v>
      </c>
      <c r="J113" s="112" t="s">
        <v>172</v>
      </c>
      <c r="K113" s="113">
        <v>1350</v>
      </c>
      <c r="L113" s="113">
        <v>675</v>
      </c>
      <c r="M113" s="112" t="s">
        <v>188</v>
      </c>
      <c r="N113">
        <v>6.75</v>
      </c>
    </row>
    <row r="114" spans="1:14" x14ac:dyDescent="0.3">
      <c r="A114" s="112" t="s">
        <v>184</v>
      </c>
      <c r="B114" s="112" t="s">
        <v>120</v>
      </c>
      <c r="C114" s="112" t="s">
        <v>185</v>
      </c>
      <c r="D114" s="112" t="s">
        <v>211</v>
      </c>
      <c r="E114" s="112" t="s">
        <v>185</v>
      </c>
      <c r="F114" s="112" t="s">
        <v>212</v>
      </c>
      <c r="G114" s="112" t="s">
        <v>13</v>
      </c>
      <c r="H114" s="112" t="s">
        <v>142</v>
      </c>
      <c r="I114" s="112" t="s">
        <v>127</v>
      </c>
      <c r="J114" s="112" t="s">
        <v>170</v>
      </c>
      <c r="K114" s="113">
        <v>1561.82</v>
      </c>
      <c r="L114" s="113">
        <v>478</v>
      </c>
      <c r="M114" s="112" t="s">
        <v>188</v>
      </c>
      <c r="N114">
        <v>4.78</v>
      </c>
    </row>
    <row r="115" spans="1:14" x14ac:dyDescent="0.3">
      <c r="A115" s="112" t="s">
        <v>184</v>
      </c>
      <c r="B115" s="112" t="s">
        <v>120</v>
      </c>
      <c r="C115" s="112" t="s">
        <v>185</v>
      </c>
      <c r="D115" s="112" t="s">
        <v>211</v>
      </c>
      <c r="E115" s="112" t="s">
        <v>185</v>
      </c>
      <c r="F115" s="112" t="s">
        <v>212</v>
      </c>
      <c r="G115" s="112" t="s">
        <v>13</v>
      </c>
      <c r="H115" s="112" t="s">
        <v>142</v>
      </c>
      <c r="I115" s="112" t="s">
        <v>127</v>
      </c>
      <c r="J115" s="112" t="s">
        <v>172</v>
      </c>
      <c r="K115" s="113">
        <v>1561.63</v>
      </c>
      <c r="L115" s="113">
        <v>478</v>
      </c>
      <c r="M115" s="112" t="s">
        <v>188</v>
      </c>
      <c r="N115">
        <v>4.78</v>
      </c>
    </row>
    <row r="116" spans="1:14" x14ac:dyDescent="0.3">
      <c r="A116" s="112" t="s">
        <v>184</v>
      </c>
      <c r="B116" s="112" t="s">
        <v>120</v>
      </c>
      <c r="C116" s="112" t="s">
        <v>185</v>
      </c>
      <c r="D116" s="112" t="s">
        <v>211</v>
      </c>
      <c r="E116" s="112" t="s">
        <v>185</v>
      </c>
      <c r="F116" s="112" t="s">
        <v>212</v>
      </c>
      <c r="G116" s="112" t="s">
        <v>14</v>
      </c>
      <c r="H116" s="112" t="s">
        <v>141</v>
      </c>
      <c r="I116" s="112" t="s">
        <v>127</v>
      </c>
      <c r="J116" s="112" t="s">
        <v>170</v>
      </c>
      <c r="K116" s="113">
        <v>3310</v>
      </c>
      <c r="L116" s="113">
        <v>900</v>
      </c>
      <c r="M116" s="112" t="s">
        <v>188</v>
      </c>
      <c r="N116">
        <v>9</v>
      </c>
    </row>
    <row r="117" spans="1:14" x14ac:dyDescent="0.3">
      <c r="A117" s="112" t="s">
        <v>184</v>
      </c>
      <c r="B117" s="112" t="s">
        <v>120</v>
      </c>
      <c r="C117" s="112" t="s">
        <v>185</v>
      </c>
      <c r="D117" s="112" t="s">
        <v>213</v>
      </c>
      <c r="E117" s="112" t="s">
        <v>185</v>
      </c>
      <c r="F117" s="112" t="s">
        <v>214</v>
      </c>
      <c r="G117" s="112" t="s">
        <v>7</v>
      </c>
      <c r="H117" s="112" t="s">
        <v>148</v>
      </c>
      <c r="I117" s="112" t="s">
        <v>127</v>
      </c>
      <c r="J117" s="112" t="s">
        <v>170</v>
      </c>
      <c r="K117" s="113">
        <v>6387.3835752825771</v>
      </c>
      <c r="L117" s="113">
        <v>904.29</v>
      </c>
      <c r="M117" s="112" t="s">
        <v>188</v>
      </c>
      <c r="N117">
        <v>9.0428999999999995</v>
      </c>
    </row>
    <row r="118" spans="1:14" x14ac:dyDescent="0.3">
      <c r="A118" s="112" t="s">
        <v>184</v>
      </c>
      <c r="B118" s="112" t="s">
        <v>120</v>
      </c>
      <c r="C118" s="112" t="s">
        <v>185</v>
      </c>
      <c r="D118" s="112" t="s">
        <v>213</v>
      </c>
      <c r="E118" s="112" t="s">
        <v>185</v>
      </c>
      <c r="F118" s="112" t="s">
        <v>214</v>
      </c>
      <c r="G118" s="112" t="s">
        <v>7</v>
      </c>
      <c r="H118" s="112" t="s">
        <v>148</v>
      </c>
      <c r="I118" s="112" t="s">
        <v>127</v>
      </c>
      <c r="J118" s="112" t="s">
        <v>171</v>
      </c>
      <c r="K118" s="113">
        <v>31.293735926305025</v>
      </c>
      <c r="L118" s="113">
        <v>1.5</v>
      </c>
      <c r="M118" s="112" t="s">
        <v>188</v>
      </c>
      <c r="N118">
        <v>1.4999999999999999E-2</v>
      </c>
    </row>
    <row r="119" spans="1:14" x14ac:dyDescent="0.3">
      <c r="A119" s="112" t="s">
        <v>184</v>
      </c>
      <c r="B119" s="112" t="s">
        <v>120</v>
      </c>
      <c r="C119" s="112" t="s">
        <v>185</v>
      </c>
      <c r="D119" s="112" t="s">
        <v>213</v>
      </c>
      <c r="E119" s="112" t="s">
        <v>185</v>
      </c>
      <c r="F119" s="112" t="s">
        <v>214</v>
      </c>
      <c r="G119" s="112" t="s">
        <v>7</v>
      </c>
      <c r="H119" s="112" t="s">
        <v>148</v>
      </c>
      <c r="I119" s="112" t="s">
        <v>127</v>
      </c>
      <c r="J119" s="112" t="s">
        <v>172</v>
      </c>
      <c r="K119" s="113">
        <v>42143.128420386201</v>
      </c>
      <c r="L119" s="113">
        <v>22906.5</v>
      </c>
      <c r="M119" s="112" t="s">
        <v>188</v>
      </c>
      <c r="N119">
        <v>229.065</v>
      </c>
    </row>
    <row r="120" spans="1:14" x14ac:dyDescent="0.3">
      <c r="A120" s="112" t="s">
        <v>184</v>
      </c>
      <c r="B120" s="112" t="s">
        <v>120</v>
      </c>
      <c r="C120" s="112" t="s">
        <v>185</v>
      </c>
      <c r="D120" s="112" t="s">
        <v>213</v>
      </c>
      <c r="E120" s="112" t="s">
        <v>185</v>
      </c>
      <c r="F120" s="112" t="s">
        <v>214</v>
      </c>
      <c r="G120" s="112" t="s">
        <v>135</v>
      </c>
      <c r="H120" s="112" t="s">
        <v>134</v>
      </c>
      <c r="I120" s="112" t="s">
        <v>127</v>
      </c>
      <c r="J120" s="112" t="s">
        <v>170</v>
      </c>
      <c r="K120" s="113">
        <v>3935.4</v>
      </c>
      <c r="L120" s="113">
        <v>1102.5</v>
      </c>
      <c r="M120" s="112" t="s">
        <v>188</v>
      </c>
      <c r="N120">
        <v>11.025</v>
      </c>
    </row>
    <row r="121" spans="1:14" x14ac:dyDescent="0.3">
      <c r="A121" s="112" t="s">
        <v>184</v>
      </c>
      <c r="B121" s="112" t="s">
        <v>120</v>
      </c>
      <c r="C121" s="112" t="s">
        <v>185</v>
      </c>
      <c r="D121" s="112" t="s">
        <v>213</v>
      </c>
      <c r="E121" s="112" t="s">
        <v>185</v>
      </c>
      <c r="F121" s="112" t="s">
        <v>214</v>
      </c>
      <c r="G121" s="112" t="s">
        <v>135</v>
      </c>
      <c r="H121" s="112" t="s">
        <v>134</v>
      </c>
      <c r="I121" s="112" t="s">
        <v>127</v>
      </c>
      <c r="J121" s="112" t="s">
        <v>172</v>
      </c>
      <c r="K121" s="113">
        <v>7084.14</v>
      </c>
      <c r="L121" s="113">
        <v>1732.5</v>
      </c>
      <c r="M121" s="112" t="s">
        <v>188</v>
      </c>
      <c r="N121">
        <v>17.324999999999999</v>
      </c>
    </row>
    <row r="122" spans="1:14" x14ac:dyDescent="0.3">
      <c r="A122" s="112" t="s">
        <v>184</v>
      </c>
      <c r="B122" s="112" t="s">
        <v>120</v>
      </c>
      <c r="C122" s="112" t="s">
        <v>185</v>
      </c>
      <c r="D122" s="112" t="s">
        <v>213</v>
      </c>
      <c r="E122" s="112" t="s">
        <v>185</v>
      </c>
      <c r="F122" s="112" t="s">
        <v>214</v>
      </c>
      <c r="G122" s="112" t="s">
        <v>9</v>
      </c>
      <c r="H122" s="112" t="s">
        <v>144</v>
      </c>
      <c r="I122" s="112" t="s">
        <v>127</v>
      </c>
      <c r="J122" s="112" t="s">
        <v>170</v>
      </c>
      <c r="K122" s="113">
        <v>10764</v>
      </c>
      <c r="L122" s="113">
        <v>2070</v>
      </c>
      <c r="M122" s="112" t="s">
        <v>188</v>
      </c>
      <c r="N122">
        <v>20.7</v>
      </c>
    </row>
    <row r="123" spans="1:14" x14ac:dyDescent="0.3">
      <c r="A123" s="112" t="s">
        <v>184</v>
      </c>
      <c r="B123" s="112" t="s">
        <v>120</v>
      </c>
      <c r="C123" s="112" t="s">
        <v>185</v>
      </c>
      <c r="D123" s="112" t="s">
        <v>213</v>
      </c>
      <c r="E123" s="112" t="s">
        <v>185</v>
      </c>
      <c r="F123" s="112" t="s">
        <v>214</v>
      </c>
      <c r="G123" s="112" t="s">
        <v>11</v>
      </c>
      <c r="H123" s="112" t="s">
        <v>126</v>
      </c>
      <c r="I123" s="112" t="s">
        <v>127</v>
      </c>
      <c r="J123" s="112" t="s">
        <v>170</v>
      </c>
      <c r="K123" s="113">
        <v>43126.69</v>
      </c>
      <c r="L123" s="113">
        <v>7775.5</v>
      </c>
      <c r="M123" s="112" t="s">
        <v>188</v>
      </c>
      <c r="N123">
        <v>77.754999999999995</v>
      </c>
    </row>
    <row r="124" spans="1:14" x14ac:dyDescent="0.3">
      <c r="A124" s="112" t="s">
        <v>184</v>
      </c>
      <c r="B124" s="112" t="s">
        <v>120</v>
      </c>
      <c r="C124" s="112" t="s">
        <v>185</v>
      </c>
      <c r="D124" s="112" t="s">
        <v>213</v>
      </c>
      <c r="E124" s="112" t="s">
        <v>185</v>
      </c>
      <c r="F124" s="112" t="s">
        <v>214</v>
      </c>
      <c r="G124" s="112" t="s">
        <v>11</v>
      </c>
      <c r="H124" s="112" t="s">
        <v>126</v>
      </c>
      <c r="I124" s="112" t="s">
        <v>127</v>
      </c>
      <c r="J124" s="112" t="s">
        <v>172</v>
      </c>
      <c r="K124" s="113">
        <v>32183.64</v>
      </c>
      <c r="L124" s="113">
        <v>3397.5</v>
      </c>
      <c r="M124" s="112" t="s">
        <v>188</v>
      </c>
      <c r="N124">
        <v>33.975000000000001</v>
      </c>
    </row>
    <row r="125" spans="1:14" x14ac:dyDescent="0.3">
      <c r="A125" s="112" t="s">
        <v>184</v>
      </c>
      <c r="B125" s="112" t="s">
        <v>120</v>
      </c>
      <c r="C125" s="112" t="s">
        <v>185</v>
      </c>
      <c r="D125" s="112" t="s">
        <v>213</v>
      </c>
      <c r="E125" s="112" t="s">
        <v>185</v>
      </c>
      <c r="F125" s="112" t="s">
        <v>214</v>
      </c>
      <c r="G125" s="112" t="s">
        <v>13</v>
      </c>
      <c r="H125" s="112" t="s">
        <v>142</v>
      </c>
      <c r="I125" s="112" t="s">
        <v>127</v>
      </c>
      <c r="J125" s="112" t="s">
        <v>201</v>
      </c>
      <c r="K125" s="113">
        <v>5222.0600000000004</v>
      </c>
      <c r="L125" s="113">
        <v>4249</v>
      </c>
      <c r="M125" s="112" t="s">
        <v>188</v>
      </c>
      <c r="N125">
        <v>42.49</v>
      </c>
    </row>
    <row r="126" spans="1:14" x14ac:dyDescent="0.3">
      <c r="A126" s="112" t="s">
        <v>184</v>
      </c>
      <c r="B126" s="112" t="s">
        <v>120</v>
      </c>
      <c r="C126" s="112" t="s">
        <v>185</v>
      </c>
      <c r="D126" s="112" t="s">
        <v>213</v>
      </c>
      <c r="E126" s="112" t="s">
        <v>185</v>
      </c>
      <c r="F126" s="112" t="s">
        <v>214</v>
      </c>
      <c r="G126" s="112" t="s">
        <v>13</v>
      </c>
      <c r="H126" s="112" t="s">
        <v>142</v>
      </c>
      <c r="I126" s="112" t="s">
        <v>127</v>
      </c>
      <c r="J126" s="112" t="s">
        <v>170</v>
      </c>
      <c r="K126" s="113">
        <v>480352.06999999989</v>
      </c>
      <c r="L126" s="113">
        <v>211714</v>
      </c>
      <c r="M126" s="112" t="s">
        <v>188</v>
      </c>
      <c r="N126">
        <v>2117.14</v>
      </c>
    </row>
    <row r="127" spans="1:14" x14ac:dyDescent="0.3">
      <c r="A127" s="112" t="s">
        <v>184</v>
      </c>
      <c r="B127" s="112" t="s">
        <v>120</v>
      </c>
      <c r="C127" s="112" t="s">
        <v>185</v>
      </c>
      <c r="D127" s="112" t="s">
        <v>213</v>
      </c>
      <c r="E127" s="112" t="s">
        <v>185</v>
      </c>
      <c r="F127" s="112" t="s">
        <v>214</v>
      </c>
      <c r="G127" s="112" t="s">
        <v>13</v>
      </c>
      <c r="H127" s="112" t="s">
        <v>142</v>
      </c>
      <c r="I127" s="112" t="s">
        <v>127</v>
      </c>
      <c r="J127" s="112" t="s">
        <v>208</v>
      </c>
      <c r="K127" s="113">
        <v>6851.25</v>
      </c>
      <c r="L127" s="113">
        <v>822</v>
      </c>
      <c r="M127" s="112" t="s">
        <v>188</v>
      </c>
      <c r="N127">
        <v>8.2200000000000006</v>
      </c>
    </row>
    <row r="128" spans="1:14" x14ac:dyDescent="0.3">
      <c r="A128" s="112" t="s">
        <v>184</v>
      </c>
      <c r="B128" s="112" t="s">
        <v>120</v>
      </c>
      <c r="C128" s="112" t="s">
        <v>185</v>
      </c>
      <c r="D128" s="112" t="s">
        <v>213</v>
      </c>
      <c r="E128" s="112" t="s">
        <v>185</v>
      </c>
      <c r="F128" s="112" t="s">
        <v>214</v>
      </c>
      <c r="G128" s="112" t="s">
        <v>13</v>
      </c>
      <c r="H128" s="112" t="s">
        <v>142</v>
      </c>
      <c r="I128" s="112" t="s">
        <v>127</v>
      </c>
      <c r="J128" s="112" t="s">
        <v>215</v>
      </c>
      <c r="K128" s="113">
        <v>6324.07</v>
      </c>
      <c r="L128" s="113">
        <v>515</v>
      </c>
      <c r="M128" s="112" t="s">
        <v>188</v>
      </c>
      <c r="N128">
        <v>5.15</v>
      </c>
    </row>
    <row r="129" spans="1:14" x14ac:dyDescent="0.3">
      <c r="A129" s="112" t="s">
        <v>184</v>
      </c>
      <c r="B129" s="112" t="s">
        <v>120</v>
      </c>
      <c r="C129" s="112" t="s">
        <v>185</v>
      </c>
      <c r="D129" s="112" t="s">
        <v>213</v>
      </c>
      <c r="E129" s="112" t="s">
        <v>185</v>
      </c>
      <c r="F129" s="112" t="s">
        <v>214</v>
      </c>
      <c r="G129" s="112" t="s">
        <v>13</v>
      </c>
      <c r="H129" s="112" t="s">
        <v>142</v>
      </c>
      <c r="I129" s="112" t="s">
        <v>127</v>
      </c>
      <c r="J129" s="112" t="s">
        <v>171</v>
      </c>
      <c r="K129" s="113">
        <v>220420.03999999998</v>
      </c>
      <c r="L129" s="113">
        <v>87305</v>
      </c>
      <c r="M129" s="112" t="s">
        <v>188</v>
      </c>
      <c r="N129">
        <v>873.05</v>
      </c>
    </row>
    <row r="130" spans="1:14" x14ac:dyDescent="0.3">
      <c r="A130" s="112" t="s">
        <v>184</v>
      </c>
      <c r="B130" s="112" t="s">
        <v>120</v>
      </c>
      <c r="C130" s="112" t="s">
        <v>185</v>
      </c>
      <c r="D130" s="112" t="s">
        <v>213</v>
      </c>
      <c r="E130" s="112" t="s">
        <v>185</v>
      </c>
      <c r="F130" s="112" t="s">
        <v>214</v>
      </c>
      <c r="G130" s="112" t="s">
        <v>13</v>
      </c>
      <c r="H130" s="112" t="s">
        <v>142</v>
      </c>
      <c r="I130" s="112" t="s">
        <v>127</v>
      </c>
      <c r="J130" s="112" t="s">
        <v>172</v>
      </c>
      <c r="K130" s="113">
        <v>769393.84000000032</v>
      </c>
      <c r="L130" s="113">
        <v>305560</v>
      </c>
      <c r="M130" s="112" t="s">
        <v>188</v>
      </c>
      <c r="N130">
        <v>3055.6</v>
      </c>
    </row>
    <row r="131" spans="1:14" x14ac:dyDescent="0.3">
      <c r="A131" s="112" t="s">
        <v>184</v>
      </c>
      <c r="B131" s="112" t="s">
        <v>120</v>
      </c>
      <c r="C131" s="112" t="s">
        <v>185</v>
      </c>
      <c r="D131" s="112" t="s">
        <v>213</v>
      </c>
      <c r="E131" s="112" t="s">
        <v>185</v>
      </c>
      <c r="F131" s="112" t="s">
        <v>214</v>
      </c>
      <c r="G131" s="112" t="s">
        <v>14</v>
      </c>
      <c r="H131" s="112" t="s">
        <v>141</v>
      </c>
      <c r="I131" s="112" t="s">
        <v>127</v>
      </c>
      <c r="J131" s="112" t="s">
        <v>170</v>
      </c>
      <c r="K131" s="113">
        <v>206870.23800000001</v>
      </c>
      <c r="L131" s="113">
        <v>116795</v>
      </c>
      <c r="M131" s="112" t="s">
        <v>188</v>
      </c>
      <c r="N131">
        <v>1167.95</v>
      </c>
    </row>
    <row r="132" spans="1:14" x14ac:dyDescent="0.3">
      <c r="A132" s="112" t="s">
        <v>184</v>
      </c>
      <c r="B132" s="112" t="s">
        <v>120</v>
      </c>
      <c r="C132" s="112" t="s">
        <v>185</v>
      </c>
      <c r="D132" s="112" t="s">
        <v>213</v>
      </c>
      <c r="E132" s="112" t="s">
        <v>185</v>
      </c>
      <c r="F132" s="112" t="s">
        <v>214</v>
      </c>
      <c r="G132" s="112" t="s">
        <v>14</v>
      </c>
      <c r="H132" s="112" t="s">
        <v>141</v>
      </c>
      <c r="I132" s="112" t="s">
        <v>127</v>
      </c>
      <c r="J132" s="112" t="s">
        <v>208</v>
      </c>
      <c r="K132" s="113">
        <v>376</v>
      </c>
      <c r="L132" s="113">
        <v>200</v>
      </c>
      <c r="M132" s="112" t="s">
        <v>188</v>
      </c>
      <c r="N132">
        <v>2</v>
      </c>
    </row>
    <row r="133" spans="1:14" x14ac:dyDescent="0.3">
      <c r="A133" s="112" t="s">
        <v>184</v>
      </c>
      <c r="B133" s="112" t="s">
        <v>120</v>
      </c>
      <c r="C133" s="112" t="s">
        <v>185</v>
      </c>
      <c r="D133" s="112" t="s">
        <v>213</v>
      </c>
      <c r="E133" s="112" t="s">
        <v>185</v>
      </c>
      <c r="F133" s="112" t="s">
        <v>214</v>
      </c>
      <c r="G133" s="112" t="s">
        <v>14</v>
      </c>
      <c r="H133" s="112" t="s">
        <v>141</v>
      </c>
      <c r="I133" s="112" t="s">
        <v>127</v>
      </c>
      <c r="J133" s="112" t="s">
        <v>171</v>
      </c>
      <c r="K133" s="113">
        <v>1853.28</v>
      </c>
      <c r="L133" s="113">
        <v>455</v>
      </c>
      <c r="M133" s="112" t="s">
        <v>188</v>
      </c>
      <c r="N133">
        <v>4.55</v>
      </c>
    </row>
    <row r="134" spans="1:14" x14ac:dyDescent="0.3">
      <c r="A134" s="112" t="s">
        <v>184</v>
      </c>
      <c r="B134" s="112" t="s">
        <v>120</v>
      </c>
      <c r="C134" s="112" t="s">
        <v>185</v>
      </c>
      <c r="D134" s="112" t="s">
        <v>213</v>
      </c>
      <c r="E134" s="112" t="s">
        <v>185</v>
      </c>
      <c r="F134" s="112" t="s">
        <v>214</v>
      </c>
      <c r="G134" s="112" t="s">
        <v>14</v>
      </c>
      <c r="H134" s="112" t="s">
        <v>141</v>
      </c>
      <c r="I134" s="112" t="s">
        <v>127</v>
      </c>
      <c r="J134" s="112" t="s">
        <v>172</v>
      </c>
      <c r="K134" s="113">
        <v>278793.92</v>
      </c>
      <c r="L134" s="113">
        <v>828468</v>
      </c>
      <c r="M134" s="112" t="s">
        <v>188</v>
      </c>
      <c r="N134">
        <v>8284.68</v>
      </c>
    </row>
    <row r="135" spans="1:14" x14ac:dyDescent="0.3">
      <c r="A135" s="112" t="s">
        <v>184</v>
      </c>
      <c r="B135" s="112" t="s">
        <v>120</v>
      </c>
      <c r="C135" s="112" t="s">
        <v>185</v>
      </c>
      <c r="D135" s="112" t="s">
        <v>213</v>
      </c>
      <c r="E135" s="112" t="s">
        <v>185</v>
      </c>
      <c r="F135" s="112" t="s">
        <v>214</v>
      </c>
      <c r="G135" s="112" t="s">
        <v>17</v>
      </c>
      <c r="H135" s="112" t="s">
        <v>126</v>
      </c>
      <c r="I135" s="112" t="s">
        <v>127</v>
      </c>
      <c r="J135" s="112" t="s">
        <v>170</v>
      </c>
      <c r="K135" s="113">
        <v>4290</v>
      </c>
      <c r="L135" s="113">
        <v>540</v>
      </c>
      <c r="M135" s="112" t="s">
        <v>188</v>
      </c>
      <c r="N135">
        <v>5.4</v>
      </c>
    </row>
    <row r="136" spans="1:14" x14ac:dyDescent="0.3">
      <c r="A136" s="112" t="s">
        <v>184</v>
      </c>
      <c r="B136" s="112" t="s">
        <v>120</v>
      </c>
      <c r="C136" s="112" t="s">
        <v>185</v>
      </c>
      <c r="D136" s="112" t="s">
        <v>213</v>
      </c>
      <c r="E136" s="112" t="s">
        <v>185</v>
      </c>
      <c r="F136" s="112" t="s">
        <v>214</v>
      </c>
      <c r="G136" s="112" t="s">
        <v>17</v>
      </c>
      <c r="H136" s="112" t="s">
        <v>126</v>
      </c>
      <c r="I136" s="112" t="s">
        <v>127</v>
      </c>
      <c r="J136" s="112" t="s">
        <v>172</v>
      </c>
      <c r="K136" s="113">
        <v>8100</v>
      </c>
      <c r="L136" s="113">
        <v>1192</v>
      </c>
      <c r="M136" s="112" t="s">
        <v>188</v>
      </c>
      <c r="N136">
        <v>11.92</v>
      </c>
    </row>
    <row r="137" spans="1:14" x14ac:dyDescent="0.3">
      <c r="A137" s="112" t="s">
        <v>184</v>
      </c>
      <c r="B137" s="112" t="s">
        <v>120</v>
      </c>
      <c r="C137" s="112" t="s">
        <v>185</v>
      </c>
      <c r="D137" s="112" t="s">
        <v>213</v>
      </c>
      <c r="E137" s="112" t="s">
        <v>185</v>
      </c>
      <c r="F137" s="112" t="s">
        <v>214</v>
      </c>
      <c r="G137" s="112" t="s">
        <v>18</v>
      </c>
      <c r="H137" s="112" t="s">
        <v>143</v>
      </c>
      <c r="I137" s="112" t="s">
        <v>127</v>
      </c>
      <c r="J137" s="112" t="s">
        <v>170</v>
      </c>
      <c r="K137" s="113">
        <v>17686.95</v>
      </c>
      <c r="L137" s="113">
        <v>2719</v>
      </c>
      <c r="M137" s="112" t="s">
        <v>188</v>
      </c>
      <c r="N137">
        <v>27.19</v>
      </c>
    </row>
    <row r="138" spans="1:14" x14ac:dyDescent="0.3">
      <c r="A138" s="112" t="s">
        <v>184</v>
      </c>
      <c r="B138" s="112" t="s">
        <v>120</v>
      </c>
      <c r="C138" s="112" t="s">
        <v>185</v>
      </c>
      <c r="D138" s="112" t="s">
        <v>213</v>
      </c>
      <c r="E138" s="112" t="s">
        <v>185</v>
      </c>
      <c r="F138" s="112" t="s">
        <v>214</v>
      </c>
      <c r="G138" s="112" t="s">
        <v>18</v>
      </c>
      <c r="H138" s="112" t="s">
        <v>143</v>
      </c>
      <c r="I138" s="112" t="s">
        <v>127</v>
      </c>
      <c r="J138" s="112" t="s">
        <v>171</v>
      </c>
      <c r="K138" s="113">
        <v>6251.08</v>
      </c>
      <c r="L138" s="113">
        <v>958</v>
      </c>
      <c r="M138" s="112" t="s">
        <v>188</v>
      </c>
      <c r="N138">
        <v>9.58</v>
      </c>
    </row>
    <row r="139" spans="1:14" x14ac:dyDescent="0.3">
      <c r="A139" s="112" t="s">
        <v>184</v>
      </c>
      <c r="B139" s="112" t="s">
        <v>120</v>
      </c>
      <c r="C139" s="112" t="s">
        <v>185</v>
      </c>
      <c r="D139" s="112" t="s">
        <v>213</v>
      </c>
      <c r="E139" s="112" t="s">
        <v>185</v>
      </c>
      <c r="F139" s="112" t="s">
        <v>214</v>
      </c>
      <c r="G139" s="112" t="s">
        <v>18</v>
      </c>
      <c r="H139" s="112" t="s">
        <v>143</v>
      </c>
      <c r="I139" s="112" t="s">
        <v>127</v>
      </c>
      <c r="J139" s="112" t="s">
        <v>172</v>
      </c>
      <c r="K139" s="113">
        <v>37519.68</v>
      </c>
      <c r="L139" s="113">
        <v>3990.9999999999995</v>
      </c>
      <c r="M139" s="112" t="s">
        <v>188</v>
      </c>
      <c r="N139">
        <v>39.909999999999997</v>
      </c>
    </row>
    <row r="140" spans="1:14" x14ac:dyDescent="0.3">
      <c r="A140" s="112" t="s">
        <v>184</v>
      </c>
      <c r="B140" s="112" t="s">
        <v>120</v>
      </c>
      <c r="C140" s="112" t="s">
        <v>185</v>
      </c>
      <c r="D140" s="112" t="s">
        <v>213</v>
      </c>
      <c r="E140" s="112" t="s">
        <v>185</v>
      </c>
      <c r="F140" s="112" t="s">
        <v>214</v>
      </c>
      <c r="G140" s="112" t="s">
        <v>20</v>
      </c>
      <c r="H140" s="112" t="s">
        <v>139</v>
      </c>
      <c r="I140" s="112" t="s">
        <v>127</v>
      </c>
      <c r="J140" s="112" t="s">
        <v>170</v>
      </c>
      <c r="K140" s="113">
        <v>321.75</v>
      </c>
      <c r="L140" s="113">
        <v>33</v>
      </c>
      <c r="M140" s="112" t="s">
        <v>188</v>
      </c>
      <c r="N140">
        <v>0.33</v>
      </c>
    </row>
    <row r="141" spans="1:14" x14ac:dyDescent="0.3">
      <c r="A141" s="112" t="s">
        <v>184</v>
      </c>
      <c r="B141" s="112" t="s">
        <v>120</v>
      </c>
      <c r="C141" s="112" t="s">
        <v>185</v>
      </c>
      <c r="D141" s="112" t="s">
        <v>213</v>
      </c>
      <c r="E141" s="112" t="s">
        <v>185</v>
      </c>
      <c r="F141" s="112" t="s">
        <v>214</v>
      </c>
      <c r="G141" s="112" t="s">
        <v>20</v>
      </c>
      <c r="H141" s="112" t="s">
        <v>139</v>
      </c>
      <c r="I141" s="112" t="s">
        <v>127</v>
      </c>
      <c r="J141" s="112" t="s">
        <v>171</v>
      </c>
      <c r="K141" s="113">
        <v>1335.75</v>
      </c>
      <c r="L141" s="113">
        <v>137</v>
      </c>
      <c r="M141" s="112" t="s">
        <v>188</v>
      </c>
      <c r="N141">
        <v>1.37</v>
      </c>
    </row>
    <row r="142" spans="1:14" x14ac:dyDescent="0.3">
      <c r="A142" s="112" t="s">
        <v>184</v>
      </c>
      <c r="B142" s="112" t="s">
        <v>120</v>
      </c>
      <c r="C142" s="112" t="s">
        <v>185</v>
      </c>
      <c r="D142" s="112" t="s">
        <v>213</v>
      </c>
      <c r="E142" s="112" t="s">
        <v>185</v>
      </c>
      <c r="F142" s="112" t="s">
        <v>214</v>
      </c>
      <c r="G142" s="112" t="s">
        <v>20</v>
      </c>
      <c r="H142" s="112" t="s">
        <v>139</v>
      </c>
      <c r="I142" s="112" t="s">
        <v>127</v>
      </c>
      <c r="J142" s="112" t="s">
        <v>172</v>
      </c>
      <c r="K142" s="113">
        <v>448.5</v>
      </c>
      <c r="L142" s="113">
        <v>46</v>
      </c>
      <c r="M142" s="112" t="s">
        <v>188</v>
      </c>
      <c r="N142">
        <v>0.46</v>
      </c>
    </row>
    <row r="143" spans="1:14" x14ac:dyDescent="0.3">
      <c r="A143" s="112" t="s">
        <v>184</v>
      </c>
      <c r="B143" s="112" t="s">
        <v>120</v>
      </c>
      <c r="C143" s="112" t="s">
        <v>185</v>
      </c>
      <c r="D143" s="112" t="s">
        <v>213</v>
      </c>
      <c r="E143" s="112" t="s">
        <v>185</v>
      </c>
      <c r="F143" s="112" t="s">
        <v>214</v>
      </c>
      <c r="G143" s="112" t="s">
        <v>21</v>
      </c>
      <c r="H143" s="112" t="s">
        <v>139</v>
      </c>
      <c r="I143" s="112" t="s">
        <v>127</v>
      </c>
      <c r="J143" s="112" t="s">
        <v>171</v>
      </c>
      <c r="K143" s="113">
        <v>440.5</v>
      </c>
      <c r="L143" s="113">
        <v>50</v>
      </c>
      <c r="M143" s="112" t="s">
        <v>188</v>
      </c>
      <c r="N143">
        <v>0.5</v>
      </c>
    </row>
    <row r="144" spans="1:14" x14ac:dyDescent="0.3">
      <c r="A144" s="112" t="s">
        <v>184</v>
      </c>
      <c r="B144" s="112" t="s">
        <v>120</v>
      </c>
      <c r="C144" s="112" t="s">
        <v>185</v>
      </c>
      <c r="D144" s="112" t="s">
        <v>213</v>
      </c>
      <c r="E144" s="112" t="s">
        <v>185</v>
      </c>
      <c r="F144" s="112" t="s">
        <v>214</v>
      </c>
      <c r="G144" s="112" t="s">
        <v>21</v>
      </c>
      <c r="H144" s="112" t="s">
        <v>139</v>
      </c>
      <c r="I144" s="112" t="s">
        <v>127</v>
      </c>
      <c r="J144" s="112" t="s">
        <v>172</v>
      </c>
      <c r="K144" s="113">
        <v>9206.4500000000007</v>
      </c>
      <c r="L144" s="113">
        <v>1045</v>
      </c>
      <c r="M144" s="112" t="s">
        <v>188</v>
      </c>
      <c r="N144">
        <v>10.45</v>
      </c>
    </row>
    <row r="145" spans="1:14" x14ac:dyDescent="0.3">
      <c r="A145" s="112" t="s">
        <v>184</v>
      </c>
      <c r="B145" s="112" t="s">
        <v>120</v>
      </c>
      <c r="C145" s="112" t="s">
        <v>185</v>
      </c>
      <c r="D145" s="112" t="s">
        <v>213</v>
      </c>
      <c r="E145" s="112" t="s">
        <v>185</v>
      </c>
      <c r="F145" s="112" t="s">
        <v>214</v>
      </c>
      <c r="G145" s="112" t="s">
        <v>26</v>
      </c>
      <c r="H145" s="112" t="s">
        <v>139</v>
      </c>
      <c r="I145" s="112" t="s">
        <v>127</v>
      </c>
      <c r="J145" s="112" t="s">
        <v>170</v>
      </c>
      <c r="K145" s="113">
        <v>4504.7</v>
      </c>
      <c r="L145" s="113">
        <v>535</v>
      </c>
      <c r="M145" s="112" t="s">
        <v>188</v>
      </c>
      <c r="N145">
        <v>5.35</v>
      </c>
    </row>
    <row r="146" spans="1:14" x14ac:dyDescent="0.3">
      <c r="A146" s="112" t="s">
        <v>184</v>
      </c>
      <c r="B146" s="112" t="s">
        <v>120</v>
      </c>
      <c r="C146" s="112" t="s">
        <v>185</v>
      </c>
      <c r="D146" s="112" t="s">
        <v>213</v>
      </c>
      <c r="E146" s="112" t="s">
        <v>185</v>
      </c>
      <c r="F146" s="112" t="s">
        <v>214</v>
      </c>
      <c r="G146" s="112" t="s">
        <v>26</v>
      </c>
      <c r="H146" s="112" t="s">
        <v>139</v>
      </c>
      <c r="I146" s="112" t="s">
        <v>127</v>
      </c>
      <c r="J146" s="112" t="s">
        <v>171</v>
      </c>
      <c r="K146" s="113">
        <v>5422.48</v>
      </c>
      <c r="L146" s="113">
        <v>644</v>
      </c>
      <c r="M146" s="112" t="s">
        <v>188</v>
      </c>
      <c r="N146">
        <v>6.44</v>
      </c>
    </row>
    <row r="147" spans="1:14" x14ac:dyDescent="0.3">
      <c r="A147" s="112" t="s">
        <v>184</v>
      </c>
      <c r="B147" s="112" t="s">
        <v>120</v>
      </c>
      <c r="C147" s="112" t="s">
        <v>185</v>
      </c>
      <c r="D147" s="112" t="s">
        <v>213</v>
      </c>
      <c r="E147" s="112" t="s">
        <v>185</v>
      </c>
      <c r="F147" s="112" t="s">
        <v>214</v>
      </c>
      <c r="G147" s="112" t="s">
        <v>26</v>
      </c>
      <c r="H147" s="112" t="s">
        <v>139</v>
      </c>
      <c r="I147" s="112" t="s">
        <v>127</v>
      </c>
      <c r="J147" s="112" t="s">
        <v>172</v>
      </c>
      <c r="K147" s="113">
        <v>18683.98</v>
      </c>
      <c r="L147" s="113">
        <v>2219</v>
      </c>
      <c r="M147" s="112" t="s">
        <v>188</v>
      </c>
      <c r="N147">
        <v>22.19</v>
      </c>
    </row>
    <row r="148" spans="1:14" x14ac:dyDescent="0.3">
      <c r="A148" s="112" t="s">
        <v>184</v>
      </c>
      <c r="B148" s="112" t="s">
        <v>120</v>
      </c>
      <c r="C148" s="112" t="s">
        <v>185</v>
      </c>
      <c r="D148" s="112" t="s">
        <v>213</v>
      </c>
      <c r="E148" s="112" t="s">
        <v>185</v>
      </c>
      <c r="F148" s="112" t="s">
        <v>214</v>
      </c>
      <c r="G148" s="112" t="s">
        <v>27</v>
      </c>
      <c r="H148" s="112" t="s">
        <v>146</v>
      </c>
      <c r="I148" s="112" t="s">
        <v>127</v>
      </c>
      <c r="J148" s="112" t="s">
        <v>172</v>
      </c>
      <c r="K148" s="113">
        <v>15863</v>
      </c>
      <c r="L148" s="113">
        <v>2000</v>
      </c>
      <c r="M148" s="112" t="s">
        <v>188</v>
      </c>
      <c r="N148">
        <v>20</v>
      </c>
    </row>
    <row r="149" spans="1:14" x14ac:dyDescent="0.3">
      <c r="A149" s="112" t="s">
        <v>184</v>
      </c>
      <c r="B149" s="112" t="s">
        <v>120</v>
      </c>
      <c r="C149" s="112" t="s">
        <v>185</v>
      </c>
      <c r="D149" s="112" t="s">
        <v>213</v>
      </c>
      <c r="E149" s="112" t="s">
        <v>185</v>
      </c>
      <c r="F149" s="112" t="s">
        <v>214</v>
      </c>
      <c r="G149" s="112" t="s">
        <v>30</v>
      </c>
      <c r="H149" s="112" t="s">
        <v>149</v>
      </c>
      <c r="I149" s="112" t="s">
        <v>127</v>
      </c>
      <c r="J149" s="112" t="s">
        <v>172</v>
      </c>
      <c r="K149" s="113">
        <v>2746.5</v>
      </c>
      <c r="L149" s="113">
        <v>697</v>
      </c>
      <c r="M149" s="112" t="s">
        <v>188</v>
      </c>
      <c r="N149">
        <v>6.97</v>
      </c>
    </row>
    <row r="150" spans="1:14" x14ac:dyDescent="0.3">
      <c r="A150" s="112" t="s">
        <v>184</v>
      </c>
      <c r="B150" s="112" t="s">
        <v>120</v>
      </c>
      <c r="C150" s="112" t="s">
        <v>185</v>
      </c>
      <c r="D150" s="112" t="s">
        <v>213</v>
      </c>
      <c r="E150" s="112" t="s">
        <v>185</v>
      </c>
      <c r="F150" s="112" t="s">
        <v>214</v>
      </c>
      <c r="G150" s="112" t="s">
        <v>31</v>
      </c>
      <c r="H150" s="112" t="s">
        <v>139</v>
      </c>
      <c r="I150" s="112" t="s">
        <v>127</v>
      </c>
      <c r="J150" s="112" t="s">
        <v>172</v>
      </c>
      <c r="K150" s="113">
        <v>3198</v>
      </c>
      <c r="L150" s="113">
        <v>533</v>
      </c>
      <c r="M150" s="112" t="s">
        <v>188</v>
      </c>
      <c r="N150">
        <v>5.33</v>
      </c>
    </row>
    <row r="151" spans="1:14" x14ac:dyDescent="0.3">
      <c r="A151" s="112" t="s">
        <v>184</v>
      </c>
      <c r="B151" s="112" t="s">
        <v>120</v>
      </c>
      <c r="C151" s="112" t="s">
        <v>185</v>
      </c>
      <c r="D151" s="112" t="s">
        <v>213</v>
      </c>
      <c r="E151" s="112" t="s">
        <v>185</v>
      </c>
      <c r="F151" s="112" t="s">
        <v>214</v>
      </c>
      <c r="G151" s="112" t="s">
        <v>138</v>
      </c>
      <c r="H151" s="112" t="s">
        <v>134</v>
      </c>
      <c r="I151" s="112" t="s">
        <v>127</v>
      </c>
      <c r="J151" s="112" t="s">
        <v>170</v>
      </c>
      <c r="K151" s="113">
        <v>3750</v>
      </c>
      <c r="L151" s="113">
        <v>1500</v>
      </c>
      <c r="M151" s="112" t="s">
        <v>188</v>
      </c>
      <c r="N151">
        <v>15</v>
      </c>
    </row>
    <row r="152" spans="1:14" x14ac:dyDescent="0.3">
      <c r="A152" s="112" t="s">
        <v>184</v>
      </c>
      <c r="B152" s="112" t="s">
        <v>120</v>
      </c>
      <c r="C152" s="112" t="s">
        <v>185</v>
      </c>
      <c r="D152" s="112" t="s">
        <v>213</v>
      </c>
      <c r="E152" s="112" t="s">
        <v>185</v>
      </c>
      <c r="F152" s="112" t="s">
        <v>214</v>
      </c>
      <c r="G152" s="112" t="s">
        <v>138</v>
      </c>
      <c r="H152" s="112" t="s">
        <v>134</v>
      </c>
      <c r="I152" s="112" t="s">
        <v>127</v>
      </c>
      <c r="J152" s="112" t="s">
        <v>172</v>
      </c>
      <c r="K152" s="113">
        <v>7000</v>
      </c>
      <c r="L152" s="113">
        <v>2800</v>
      </c>
      <c r="M152" s="112" t="s">
        <v>188</v>
      </c>
      <c r="N152">
        <v>28</v>
      </c>
    </row>
    <row r="153" spans="1:14" x14ac:dyDescent="0.3">
      <c r="A153" s="112" t="s">
        <v>184</v>
      </c>
      <c r="B153" s="112" t="s">
        <v>120</v>
      </c>
      <c r="C153" s="112" t="s">
        <v>185</v>
      </c>
      <c r="D153" s="112" t="s">
        <v>213</v>
      </c>
      <c r="E153" s="112" t="s">
        <v>185</v>
      </c>
      <c r="F153" s="112" t="s">
        <v>214</v>
      </c>
      <c r="G153" s="112" t="s">
        <v>37</v>
      </c>
      <c r="H153" s="112" t="s">
        <v>144</v>
      </c>
      <c r="I153" s="112" t="s">
        <v>127</v>
      </c>
      <c r="J153" s="112" t="s">
        <v>170</v>
      </c>
      <c r="K153" s="113">
        <v>234</v>
      </c>
      <c r="L153" s="113">
        <v>45</v>
      </c>
      <c r="M153" s="112" t="s">
        <v>188</v>
      </c>
      <c r="N153">
        <v>0.45</v>
      </c>
    </row>
    <row r="154" spans="1:14" x14ac:dyDescent="0.3">
      <c r="A154" s="112" t="s">
        <v>184</v>
      </c>
      <c r="B154" s="112" t="s">
        <v>120</v>
      </c>
      <c r="C154" s="112" t="s">
        <v>185</v>
      </c>
      <c r="D154" s="112" t="s">
        <v>216</v>
      </c>
      <c r="E154" s="112" t="s">
        <v>185</v>
      </c>
      <c r="F154" s="112" t="s">
        <v>217</v>
      </c>
      <c r="G154" s="112" t="s">
        <v>27</v>
      </c>
      <c r="H154" s="112" t="s">
        <v>146</v>
      </c>
      <c r="I154" s="112" t="s">
        <v>127</v>
      </c>
      <c r="J154" s="112" t="s">
        <v>172</v>
      </c>
      <c r="K154" s="113">
        <v>13989</v>
      </c>
      <c r="L154" s="113">
        <v>1059</v>
      </c>
      <c r="M154" s="112" t="s">
        <v>188</v>
      </c>
      <c r="N154">
        <v>10.59</v>
      </c>
    </row>
    <row r="155" spans="1:14" x14ac:dyDescent="0.3">
      <c r="A155" s="112" t="s">
        <v>184</v>
      </c>
      <c r="B155" s="112" t="s">
        <v>120</v>
      </c>
      <c r="C155" s="112" t="s">
        <v>185</v>
      </c>
      <c r="D155" s="112" t="s">
        <v>218</v>
      </c>
      <c r="E155" s="112" t="s">
        <v>185</v>
      </c>
      <c r="F155" s="112" t="s">
        <v>219</v>
      </c>
      <c r="G155" s="112" t="s">
        <v>11</v>
      </c>
      <c r="H155" s="112" t="s">
        <v>126</v>
      </c>
      <c r="I155" s="112" t="s">
        <v>127</v>
      </c>
      <c r="J155" s="112" t="s">
        <v>170</v>
      </c>
      <c r="K155" s="113">
        <v>8284.7999999999993</v>
      </c>
      <c r="L155" s="113">
        <v>864</v>
      </c>
      <c r="M155" s="112" t="s">
        <v>188</v>
      </c>
      <c r="N155">
        <v>8.64</v>
      </c>
    </row>
    <row r="156" spans="1:14" x14ac:dyDescent="0.3">
      <c r="A156" s="112" t="s">
        <v>184</v>
      </c>
      <c r="B156" s="112" t="s">
        <v>120</v>
      </c>
      <c r="C156" s="112" t="s">
        <v>185</v>
      </c>
      <c r="D156" s="112" t="s">
        <v>218</v>
      </c>
      <c r="E156" s="112" t="s">
        <v>185</v>
      </c>
      <c r="F156" s="112" t="s">
        <v>219</v>
      </c>
      <c r="G156" s="112" t="s">
        <v>13</v>
      </c>
      <c r="H156" s="112" t="s">
        <v>142</v>
      </c>
      <c r="I156" s="112" t="s">
        <v>127</v>
      </c>
      <c r="J156" s="112" t="s">
        <v>170</v>
      </c>
      <c r="K156" s="113">
        <v>17536.09</v>
      </c>
      <c r="L156" s="113">
        <v>13106</v>
      </c>
      <c r="M156" s="112" t="s">
        <v>188</v>
      </c>
      <c r="N156">
        <v>131.06</v>
      </c>
    </row>
    <row r="157" spans="1:14" x14ac:dyDescent="0.3">
      <c r="A157" s="112" t="s">
        <v>184</v>
      </c>
      <c r="B157" s="112" t="s">
        <v>120</v>
      </c>
      <c r="C157" s="112" t="s">
        <v>185</v>
      </c>
      <c r="D157" s="112" t="s">
        <v>218</v>
      </c>
      <c r="E157" s="112" t="s">
        <v>185</v>
      </c>
      <c r="F157" s="112" t="s">
        <v>219</v>
      </c>
      <c r="G157" s="112" t="s">
        <v>13</v>
      </c>
      <c r="H157" s="112" t="s">
        <v>142</v>
      </c>
      <c r="I157" s="112" t="s">
        <v>127</v>
      </c>
      <c r="J157" s="112" t="s">
        <v>172</v>
      </c>
      <c r="K157" s="113">
        <v>95987.010000000009</v>
      </c>
      <c r="L157" s="113">
        <v>69775</v>
      </c>
      <c r="M157" s="112" t="s">
        <v>188</v>
      </c>
      <c r="N157">
        <v>697.75</v>
      </c>
    </row>
    <row r="158" spans="1:14" x14ac:dyDescent="0.3">
      <c r="A158" s="112" t="s">
        <v>184</v>
      </c>
      <c r="B158" s="112" t="s">
        <v>120</v>
      </c>
      <c r="C158" s="112" t="s">
        <v>185</v>
      </c>
      <c r="D158" s="112" t="s">
        <v>218</v>
      </c>
      <c r="E158" s="112" t="s">
        <v>185</v>
      </c>
      <c r="F158" s="112" t="s">
        <v>219</v>
      </c>
      <c r="G158" s="112" t="s">
        <v>14</v>
      </c>
      <c r="H158" s="112" t="s">
        <v>141</v>
      </c>
      <c r="I158" s="112" t="s">
        <v>127</v>
      </c>
      <c r="J158" s="112" t="s">
        <v>172</v>
      </c>
      <c r="K158" s="113">
        <v>14246.4</v>
      </c>
      <c r="L158" s="113">
        <v>10260</v>
      </c>
      <c r="M158" s="112" t="s">
        <v>188</v>
      </c>
      <c r="N158">
        <v>102.6</v>
      </c>
    </row>
    <row r="159" spans="1:14" x14ac:dyDescent="0.3">
      <c r="A159" s="112" t="s">
        <v>184</v>
      </c>
      <c r="B159" s="112" t="s">
        <v>120</v>
      </c>
      <c r="C159" s="112" t="s">
        <v>185</v>
      </c>
      <c r="D159" s="112" t="s">
        <v>218</v>
      </c>
      <c r="E159" s="112" t="s">
        <v>185</v>
      </c>
      <c r="F159" s="112" t="s">
        <v>219</v>
      </c>
      <c r="G159" s="112" t="s">
        <v>18</v>
      </c>
      <c r="H159" s="112" t="s">
        <v>143</v>
      </c>
      <c r="I159" s="112" t="s">
        <v>127</v>
      </c>
      <c r="J159" s="112" t="s">
        <v>170</v>
      </c>
      <c r="K159" s="113">
        <v>15849.11</v>
      </c>
      <c r="L159" s="113">
        <v>2931</v>
      </c>
      <c r="M159" s="112" t="s">
        <v>188</v>
      </c>
      <c r="N159">
        <v>29.31</v>
      </c>
    </row>
    <row r="160" spans="1:14" x14ac:dyDescent="0.3">
      <c r="A160" s="112" t="s">
        <v>184</v>
      </c>
      <c r="B160" s="112" t="s">
        <v>120</v>
      </c>
      <c r="C160" s="112" t="s">
        <v>185</v>
      </c>
      <c r="D160" s="112" t="s">
        <v>218</v>
      </c>
      <c r="E160" s="112" t="s">
        <v>185</v>
      </c>
      <c r="F160" s="112" t="s">
        <v>219</v>
      </c>
      <c r="G160" s="112" t="s">
        <v>18</v>
      </c>
      <c r="H160" s="112" t="s">
        <v>143</v>
      </c>
      <c r="I160" s="112" t="s">
        <v>127</v>
      </c>
      <c r="J160" s="112" t="s">
        <v>171</v>
      </c>
      <c r="K160" s="113">
        <v>1755</v>
      </c>
      <c r="L160" s="113">
        <v>270</v>
      </c>
      <c r="M160" s="112" t="s">
        <v>188</v>
      </c>
      <c r="N160">
        <v>2.7</v>
      </c>
    </row>
    <row r="161" spans="1:14" x14ac:dyDescent="0.3">
      <c r="A161" s="112" t="s">
        <v>184</v>
      </c>
      <c r="B161" s="112" t="s">
        <v>120</v>
      </c>
      <c r="C161" s="112" t="s">
        <v>185</v>
      </c>
      <c r="D161" s="112" t="s">
        <v>218</v>
      </c>
      <c r="E161" s="112" t="s">
        <v>185</v>
      </c>
      <c r="F161" s="112" t="s">
        <v>219</v>
      </c>
      <c r="G161" s="112" t="s">
        <v>18</v>
      </c>
      <c r="H161" s="112" t="s">
        <v>143</v>
      </c>
      <c r="I161" s="112" t="s">
        <v>127</v>
      </c>
      <c r="J161" s="112" t="s">
        <v>172</v>
      </c>
      <c r="K161" s="113">
        <v>29466.080000000002</v>
      </c>
      <c r="L161" s="113">
        <v>4536</v>
      </c>
      <c r="M161" s="112" t="s">
        <v>188</v>
      </c>
      <c r="N161">
        <v>45.36</v>
      </c>
    </row>
    <row r="162" spans="1:14" x14ac:dyDescent="0.3">
      <c r="A162" s="112" t="s">
        <v>220</v>
      </c>
      <c r="B162" s="112" t="s">
        <v>120</v>
      </c>
      <c r="C162" s="112" t="s">
        <v>221</v>
      </c>
      <c r="D162" s="112" t="s">
        <v>76</v>
      </c>
      <c r="E162" s="112" t="s">
        <v>221</v>
      </c>
      <c r="F162" s="112" t="s">
        <v>222</v>
      </c>
      <c r="G162" s="112" t="s">
        <v>13</v>
      </c>
      <c r="H162" s="112" t="s">
        <v>142</v>
      </c>
      <c r="I162" s="112" t="s">
        <v>127</v>
      </c>
      <c r="J162" s="112" t="s">
        <v>170</v>
      </c>
      <c r="K162" s="113">
        <v>1496.68</v>
      </c>
      <c r="L162" s="113">
        <v>566</v>
      </c>
      <c r="M162" s="112" t="s">
        <v>220</v>
      </c>
      <c r="N162">
        <v>5.66</v>
      </c>
    </row>
    <row r="163" spans="1:14" x14ac:dyDescent="0.3">
      <c r="A163" s="112" t="s">
        <v>220</v>
      </c>
      <c r="B163" s="112" t="s">
        <v>120</v>
      </c>
      <c r="C163" s="112" t="s">
        <v>221</v>
      </c>
      <c r="D163" s="112" t="s">
        <v>76</v>
      </c>
      <c r="E163" s="112" t="s">
        <v>221</v>
      </c>
      <c r="F163" s="112" t="s">
        <v>222</v>
      </c>
      <c r="G163" s="112" t="s">
        <v>13</v>
      </c>
      <c r="H163" s="112" t="s">
        <v>142</v>
      </c>
      <c r="I163" s="112" t="s">
        <v>127</v>
      </c>
      <c r="J163" s="112" t="s">
        <v>171</v>
      </c>
      <c r="K163" s="113">
        <v>309.19</v>
      </c>
      <c r="L163" s="113">
        <v>92</v>
      </c>
      <c r="M163" s="112" t="s">
        <v>220</v>
      </c>
      <c r="N163">
        <v>0.92</v>
      </c>
    </row>
    <row r="164" spans="1:14" x14ac:dyDescent="0.3">
      <c r="A164" s="112" t="s">
        <v>220</v>
      </c>
      <c r="B164" s="112" t="s">
        <v>120</v>
      </c>
      <c r="C164" s="112" t="s">
        <v>221</v>
      </c>
      <c r="D164" s="112" t="s">
        <v>76</v>
      </c>
      <c r="E164" s="112" t="s">
        <v>221</v>
      </c>
      <c r="F164" s="112" t="s">
        <v>222</v>
      </c>
      <c r="G164" s="112" t="s">
        <v>13</v>
      </c>
      <c r="H164" s="112" t="s">
        <v>142</v>
      </c>
      <c r="I164" s="112" t="s">
        <v>127</v>
      </c>
      <c r="J164" s="112" t="s">
        <v>172</v>
      </c>
      <c r="K164" s="113">
        <v>9930.9599999999991</v>
      </c>
      <c r="L164" s="113">
        <v>3057</v>
      </c>
      <c r="M164" s="112" t="s">
        <v>220</v>
      </c>
      <c r="N164">
        <v>30.57</v>
      </c>
    </row>
    <row r="165" spans="1:14" x14ac:dyDescent="0.3">
      <c r="A165" s="112" t="s">
        <v>220</v>
      </c>
      <c r="B165" s="112" t="s">
        <v>120</v>
      </c>
      <c r="C165" s="112" t="s">
        <v>221</v>
      </c>
      <c r="D165" s="112" t="s">
        <v>76</v>
      </c>
      <c r="E165" s="112" t="s">
        <v>221</v>
      </c>
      <c r="F165" s="112" t="s">
        <v>222</v>
      </c>
      <c r="G165" s="112" t="s">
        <v>14</v>
      </c>
      <c r="H165" s="112" t="s">
        <v>141</v>
      </c>
      <c r="I165" s="112" t="s">
        <v>127</v>
      </c>
      <c r="J165" s="112" t="s">
        <v>170</v>
      </c>
      <c r="K165" s="113">
        <v>9341.6</v>
      </c>
      <c r="L165" s="113">
        <v>2150</v>
      </c>
      <c r="M165" s="112" t="s">
        <v>220</v>
      </c>
      <c r="N165">
        <v>21.5</v>
      </c>
    </row>
    <row r="166" spans="1:14" x14ac:dyDescent="0.3">
      <c r="A166" s="112" t="s">
        <v>220</v>
      </c>
      <c r="B166" s="112" t="s">
        <v>120</v>
      </c>
      <c r="C166" s="112" t="s">
        <v>221</v>
      </c>
      <c r="D166" s="112" t="s">
        <v>76</v>
      </c>
      <c r="E166" s="112" t="s">
        <v>221</v>
      </c>
      <c r="F166" s="112" t="s">
        <v>222</v>
      </c>
      <c r="G166" s="112" t="s">
        <v>14</v>
      </c>
      <c r="H166" s="112" t="s">
        <v>141</v>
      </c>
      <c r="I166" s="112" t="s">
        <v>127</v>
      </c>
      <c r="J166" s="112" t="s">
        <v>171</v>
      </c>
      <c r="K166" s="113">
        <v>718.76</v>
      </c>
      <c r="L166" s="113">
        <v>194</v>
      </c>
      <c r="M166" s="112" t="s">
        <v>220</v>
      </c>
      <c r="N166">
        <v>1.94</v>
      </c>
    </row>
    <row r="167" spans="1:14" x14ac:dyDescent="0.3">
      <c r="A167" s="112" t="s">
        <v>220</v>
      </c>
      <c r="B167" s="112" t="s">
        <v>120</v>
      </c>
      <c r="C167" s="112" t="s">
        <v>221</v>
      </c>
      <c r="D167" s="112" t="s">
        <v>76</v>
      </c>
      <c r="E167" s="112" t="s">
        <v>221</v>
      </c>
      <c r="F167" s="112" t="s">
        <v>222</v>
      </c>
      <c r="G167" s="112" t="s">
        <v>14</v>
      </c>
      <c r="H167" s="112" t="s">
        <v>141</v>
      </c>
      <c r="I167" s="112" t="s">
        <v>127</v>
      </c>
      <c r="J167" s="112" t="s">
        <v>172</v>
      </c>
      <c r="K167" s="113">
        <v>62437.760000000002</v>
      </c>
      <c r="L167" s="113">
        <v>56015</v>
      </c>
      <c r="M167" s="112" t="s">
        <v>220</v>
      </c>
      <c r="N167">
        <v>560.15</v>
      </c>
    </row>
    <row r="168" spans="1:14" x14ac:dyDescent="0.3">
      <c r="A168" s="112" t="s">
        <v>220</v>
      </c>
      <c r="B168" s="112" t="s">
        <v>120</v>
      </c>
      <c r="C168" s="112" t="s">
        <v>221</v>
      </c>
      <c r="D168" s="112" t="s">
        <v>76</v>
      </c>
      <c r="E168" s="112" t="s">
        <v>221</v>
      </c>
      <c r="F168" s="112" t="s">
        <v>222</v>
      </c>
      <c r="G168" s="112" t="s">
        <v>18</v>
      </c>
      <c r="H168" s="112" t="s">
        <v>143</v>
      </c>
      <c r="I168" s="112" t="s">
        <v>127</v>
      </c>
      <c r="J168" s="112" t="s">
        <v>170</v>
      </c>
      <c r="K168" s="113">
        <v>4254.75</v>
      </c>
      <c r="L168" s="113">
        <v>554</v>
      </c>
      <c r="M168" s="112" t="s">
        <v>220</v>
      </c>
      <c r="N168">
        <v>5.54</v>
      </c>
    </row>
    <row r="169" spans="1:14" x14ac:dyDescent="0.3">
      <c r="A169" s="112" t="s">
        <v>220</v>
      </c>
      <c r="B169" s="112" t="s">
        <v>120</v>
      </c>
      <c r="C169" s="112" t="s">
        <v>221</v>
      </c>
      <c r="D169" s="112" t="s">
        <v>76</v>
      </c>
      <c r="E169" s="112" t="s">
        <v>221</v>
      </c>
      <c r="F169" s="112" t="s">
        <v>222</v>
      </c>
      <c r="G169" s="112" t="s">
        <v>18</v>
      </c>
      <c r="H169" s="112" t="s">
        <v>143</v>
      </c>
      <c r="I169" s="112" t="s">
        <v>127</v>
      </c>
      <c r="J169" s="112" t="s">
        <v>171</v>
      </c>
      <c r="K169" s="113">
        <v>1909.2</v>
      </c>
      <c r="L169" s="113">
        <v>185</v>
      </c>
      <c r="M169" s="112" t="s">
        <v>220</v>
      </c>
      <c r="N169">
        <v>1.85</v>
      </c>
    </row>
    <row r="170" spans="1:14" x14ac:dyDescent="0.3">
      <c r="A170" s="112" t="s">
        <v>220</v>
      </c>
      <c r="B170" s="112" t="s">
        <v>120</v>
      </c>
      <c r="C170" s="112" t="s">
        <v>221</v>
      </c>
      <c r="D170" s="112" t="s">
        <v>76</v>
      </c>
      <c r="E170" s="112" t="s">
        <v>221</v>
      </c>
      <c r="F170" s="112" t="s">
        <v>222</v>
      </c>
      <c r="G170" s="112" t="s">
        <v>18</v>
      </c>
      <c r="H170" s="112" t="s">
        <v>143</v>
      </c>
      <c r="I170" s="112" t="s">
        <v>127</v>
      </c>
      <c r="J170" s="112" t="s">
        <v>172</v>
      </c>
      <c r="K170" s="113">
        <v>23669.24</v>
      </c>
      <c r="L170" s="113">
        <v>2154</v>
      </c>
      <c r="M170" s="112" t="s">
        <v>220</v>
      </c>
      <c r="N170">
        <v>21.54</v>
      </c>
    </row>
    <row r="171" spans="1:14" x14ac:dyDescent="0.3">
      <c r="A171" s="112" t="s">
        <v>220</v>
      </c>
      <c r="B171" s="112" t="s">
        <v>120</v>
      </c>
      <c r="C171" s="112" t="s">
        <v>221</v>
      </c>
      <c r="D171" s="112" t="s">
        <v>76</v>
      </c>
      <c r="E171" s="112" t="s">
        <v>221</v>
      </c>
      <c r="F171" s="112" t="s">
        <v>222</v>
      </c>
      <c r="G171" s="112" t="s">
        <v>20</v>
      </c>
      <c r="H171" s="112" t="s">
        <v>139</v>
      </c>
      <c r="I171" s="112" t="s">
        <v>127</v>
      </c>
      <c r="J171" s="112" t="s">
        <v>170</v>
      </c>
      <c r="K171" s="113">
        <v>1657.5</v>
      </c>
      <c r="L171" s="113">
        <v>170</v>
      </c>
      <c r="M171" s="112" t="s">
        <v>220</v>
      </c>
      <c r="N171">
        <v>1.7</v>
      </c>
    </row>
    <row r="172" spans="1:14" x14ac:dyDescent="0.3">
      <c r="A172" s="112" t="s">
        <v>220</v>
      </c>
      <c r="B172" s="112" t="s">
        <v>120</v>
      </c>
      <c r="C172" s="112" t="s">
        <v>221</v>
      </c>
      <c r="D172" s="112" t="s">
        <v>76</v>
      </c>
      <c r="E172" s="112" t="s">
        <v>221</v>
      </c>
      <c r="F172" s="112" t="s">
        <v>222</v>
      </c>
      <c r="G172" s="112" t="s">
        <v>20</v>
      </c>
      <c r="H172" s="112" t="s">
        <v>139</v>
      </c>
      <c r="I172" s="112" t="s">
        <v>127</v>
      </c>
      <c r="J172" s="112" t="s">
        <v>171</v>
      </c>
      <c r="K172" s="113">
        <v>1072.5</v>
      </c>
      <c r="L172" s="113">
        <v>110.00000000000001</v>
      </c>
      <c r="M172" s="112" t="s">
        <v>220</v>
      </c>
      <c r="N172">
        <v>1.1000000000000001</v>
      </c>
    </row>
    <row r="173" spans="1:14" x14ac:dyDescent="0.3">
      <c r="A173" s="112" t="s">
        <v>220</v>
      </c>
      <c r="B173" s="112" t="s">
        <v>120</v>
      </c>
      <c r="C173" s="112" t="s">
        <v>221</v>
      </c>
      <c r="D173" s="112" t="s">
        <v>76</v>
      </c>
      <c r="E173" s="112" t="s">
        <v>221</v>
      </c>
      <c r="F173" s="112" t="s">
        <v>222</v>
      </c>
      <c r="G173" s="112" t="s">
        <v>20</v>
      </c>
      <c r="H173" s="112" t="s">
        <v>139</v>
      </c>
      <c r="I173" s="112" t="s">
        <v>127</v>
      </c>
      <c r="J173" s="112" t="s">
        <v>172</v>
      </c>
      <c r="K173" s="113">
        <v>1443</v>
      </c>
      <c r="L173" s="113">
        <v>148</v>
      </c>
      <c r="M173" s="112" t="s">
        <v>220</v>
      </c>
      <c r="N173">
        <v>1.48</v>
      </c>
    </row>
    <row r="174" spans="1:14" x14ac:dyDescent="0.3">
      <c r="A174" s="112" t="s">
        <v>220</v>
      </c>
      <c r="B174" s="112" t="s">
        <v>120</v>
      </c>
      <c r="C174" s="112" t="s">
        <v>221</v>
      </c>
      <c r="D174" s="112" t="s">
        <v>76</v>
      </c>
      <c r="E174" s="112" t="s">
        <v>221</v>
      </c>
      <c r="F174" s="112" t="s">
        <v>222</v>
      </c>
      <c r="G174" s="112" t="s">
        <v>26</v>
      </c>
      <c r="H174" s="112" t="s">
        <v>139</v>
      </c>
      <c r="I174" s="112" t="s">
        <v>127</v>
      </c>
      <c r="J174" s="112" t="s">
        <v>170</v>
      </c>
      <c r="K174" s="113">
        <v>1044.08</v>
      </c>
      <c r="L174" s="113">
        <v>124</v>
      </c>
      <c r="M174" s="112" t="s">
        <v>220</v>
      </c>
      <c r="N174">
        <v>1.24</v>
      </c>
    </row>
    <row r="175" spans="1:14" x14ac:dyDescent="0.3">
      <c r="A175" s="112" t="s">
        <v>220</v>
      </c>
      <c r="B175" s="112" t="s">
        <v>120</v>
      </c>
      <c r="C175" s="112" t="s">
        <v>221</v>
      </c>
      <c r="D175" s="112" t="s">
        <v>76</v>
      </c>
      <c r="E175" s="112" t="s">
        <v>221</v>
      </c>
      <c r="F175" s="112" t="s">
        <v>222</v>
      </c>
      <c r="G175" s="112" t="s">
        <v>26</v>
      </c>
      <c r="H175" s="112" t="s">
        <v>139</v>
      </c>
      <c r="I175" s="112" t="s">
        <v>127</v>
      </c>
      <c r="J175" s="112" t="s">
        <v>171</v>
      </c>
      <c r="K175" s="113">
        <v>3174.34</v>
      </c>
      <c r="L175" s="113">
        <v>377</v>
      </c>
      <c r="M175" s="112" t="s">
        <v>220</v>
      </c>
      <c r="N175">
        <v>3.77</v>
      </c>
    </row>
    <row r="176" spans="1:14" x14ac:dyDescent="0.3">
      <c r="A176" s="112" t="s">
        <v>220</v>
      </c>
      <c r="B176" s="112" t="s">
        <v>120</v>
      </c>
      <c r="C176" s="112" t="s">
        <v>221</v>
      </c>
      <c r="D176" s="112" t="s">
        <v>76</v>
      </c>
      <c r="E176" s="112" t="s">
        <v>221</v>
      </c>
      <c r="F176" s="112" t="s">
        <v>222</v>
      </c>
      <c r="G176" s="112" t="s">
        <v>26</v>
      </c>
      <c r="H176" s="112" t="s">
        <v>139</v>
      </c>
      <c r="I176" s="112" t="s">
        <v>127</v>
      </c>
      <c r="J176" s="112" t="s">
        <v>172</v>
      </c>
      <c r="K176" s="113">
        <v>1422.98</v>
      </c>
      <c r="L176" s="113">
        <v>169</v>
      </c>
      <c r="M176" s="112" t="s">
        <v>220</v>
      </c>
      <c r="N176">
        <v>1.69</v>
      </c>
    </row>
    <row r="177" spans="1:14" x14ac:dyDescent="0.3">
      <c r="A177" s="112" t="s">
        <v>220</v>
      </c>
      <c r="B177" s="112" t="s">
        <v>120</v>
      </c>
      <c r="C177" s="112" t="s">
        <v>221</v>
      </c>
      <c r="D177" s="112" t="s">
        <v>76</v>
      </c>
      <c r="E177" s="112" t="s">
        <v>221</v>
      </c>
      <c r="F177" s="112" t="s">
        <v>222</v>
      </c>
      <c r="G177" s="112" t="s">
        <v>27</v>
      </c>
      <c r="H177" s="112" t="s">
        <v>146</v>
      </c>
      <c r="I177" s="112" t="s">
        <v>127</v>
      </c>
      <c r="J177" s="112" t="s">
        <v>172</v>
      </c>
      <c r="K177" s="113">
        <v>7712.5599999999995</v>
      </c>
      <c r="L177" s="113">
        <v>600</v>
      </c>
      <c r="M177" s="112" t="s">
        <v>220</v>
      </c>
      <c r="N177">
        <v>6</v>
      </c>
    </row>
    <row r="178" spans="1:14" x14ac:dyDescent="0.3">
      <c r="A178" s="112" t="s">
        <v>220</v>
      </c>
      <c r="B178" s="112" t="s">
        <v>120</v>
      </c>
      <c r="C178" s="112" t="s">
        <v>221</v>
      </c>
      <c r="D178" s="112" t="s">
        <v>76</v>
      </c>
      <c r="E178" s="112" t="s">
        <v>221</v>
      </c>
      <c r="F178" s="112" t="s">
        <v>222</v>
      </c>
      <c r="G178" s="112" t="s">
        <v>30</v>
      </c>
      <c r="H178" s="112" t="s">
        <v>149</v>
      </c>
      <c r="I178" s="112" t="s">
        <v>127</v>
      </c>
      <c r="J178" s="112" t="s">
        <v>172</v>
      </c>
      <c r="K178" s="113">
        <v>671.7</v>
      </c>
      <c r="L178" s="113">
        <v>112.5</v>
      </c>
      <c r="M178" s="112" t="s">
        <v>220</v>
      </c>
      <c r="N178">
        <v>1.125</v>
      </c>
    </row>
    <row r="179" spans="1:14" x14ac:dyDescent="0.3">
      <c r="A179" s="112" t="s">
        <v>220</v>
      </c>
      <c r="B179" s="112" t="s">
        <v>120</v>
      </c>
      <c r="C179" s="112" t="s">
        <v>221</v>
      </c>
      <c r="D179" s="112" t="s">
        <v>77</v>
      </c>
      <c r="E179" s="112" t="s">
        <v>221</v>
      </c>
      <c r="F179" s="112" t="s">
        <v>223</v>
      </c>
      <c r="G179" s="112" t="s">
        <v>7</v>
      </c>
      <c r="H179" s="112" t="s">
        <v>148</v>
      </c>
      <c r="I179" s="112" t="s">
        <v>127</v>
      </c>
      <c r="J179" s="112" t="s">
        <v>170</v>
      </c>
      <c r="K179" s="113">
        <v>11194.365165879182</v>
      </c>
      <c r="L179" s="113">
        <v>662.5</v>
      </c>
      <c r="M179" s="112" t="s">
        <v>220</v>
      </c>
      <c r="N179">
        <v>6.625</v>
      </c>
    </row>
    <row r="180" spans="1:14" x14ac:dyDescent="0.3">
      <c r="A180" s="112" t="s">
        <v>220</v>
      </c>
      <c r="B180" s="112" t="s">
        <v>120</v>
      </c>
      <c r="C180" s="112" t="s">
        <v>221</v>
      </c>
      <c r="D180" s="112" t="s">
        <v>77</v>
      </c>
      <c r="E180" s="112" t="s">
        <v>221</v>
      </c>
      <c r="F180" s="112" t="s">
        <v>223</v>
      </c>
      <c r="G180" s="112" t="s">
        <v>7</v>
      </c>
      <c r="H180" s="112" t="s">
        <v>148</v>
      </c>
      <c r="I180" s="112" t="s">
        <v>127</v>
      </c>
      <c r="J180" s="112" t="s">
        <v>171</v>
      </c>
      <c r="K180" s="113">
        <v>6.2480687386622868</v>
      </c>
      <c r="L180" s="113">
        <v>0.75</v>
      </c>
      <c r="M180" s="112" t="s">
        <v>220</v>
      </c>
      <c r="N180">
        <v>7.4999999999999997E-3</v>
      </c>
    </row>
    <row r="181" spans="1:14" x14ac:dyDescent="0.3">
      <c r="A181" s="112" t="s">
        <v>220</v>
      </c>
      <c r="B181" s="112" t="s">
        <v>120</v>
      </c>
      <c r="C181" s="112" t="s">
        <v>221</v>
      </c>
      <c r="D181" s="112" t="s">
        <v>77</v>
      </c>
      <c r="E181" s="112" t="s">
        <v>221</v>
      </c>
      <c r="F181" s="112" t="s">
        <v>223</v>
      </c>
      <c r="G181" s="112" t="s">
        <v>7</v>
      </c>
      <c r="H181" s="112" t="s">
        <v>148</v>
      </c>
      <c r="I181" s="112" t="s">
        <v>127</v>
      </c>
      <c r="J181" s="112" t="s">
        <v>172</v>
      </c>
      <c r="K181" s="113">
        <v>726.46594491927874</v>
      </c>
      <c r="L181" s="113">
        <v>36</v>
      </c>
      <c r="M181" s="112" t="s">
        <v>220</v>
      </c>
      <c r="N181">
        <v>0.36</v>
      </c>
    </row>
    <row r="182" spans="1:14" x14ac:dyDescent="0.3">
      <c r="A182" s="112" t="s">
        <v>220</v>
      </c>
      <c r="B182" s="112" t="s">
        <v>120</v>
      </c>
      <c r="C182" s="112" t="s">
        <v>221</v>
      </c>
      <c r="D182" s="112" t="s">
        <v>77</v>
      </c>
      <c r="E182" s="112" t="s">
        <v>221</v>
      </c>
      <c r="F182" s="112" t="s">
        <v>223</v>
      </c>
      <c r="G182" s="112" t="s">
        <v>135</v>
      </c>
      <c r="H182" s="112" t="s">
        <v>134</v>
      </c>
      <c r="I182" s="112" t="s">
        <v>127</v>
      </c>
      <c r="J182" s="112" t="s">
        <v>170</v>
      </c>
      <c r="K182" s="113">
        <v>4951.5</v>
      </c>
      <c r="L182" s="113">
        <v>976</v>
      </c>
      <c r="M182" s="112" t="s">
        <v>220</v>
      </c>
      <c r="N182">
        <v>9.76</v>
      </c>
    </row>
    <row r="183" spans="1:14" x14ac:dyDescent="0.3">
      <c r="A183" s="112" t="s">
        <v>220</v>
      </c>
      <c r="B183" s="112" t="s">
        <v>120</v>
      </c>
      <c r="C183" s="112" t="s">
        <v>221</v>
      </c>
      <c r="D183" s="112" t="s">
        <v>77</v>
      </c>
      <c r="E183" s="112" t="s">
        <v>221</v>
      </c>
      <c r="F183" s="112" t="s">
        <v>223</v>
      </c>
      <c r="G183" s="112" t="s">
        <v>135</v>
      </c>
      <c r="H183" s="112" t="s">
        <v>134</v>
      </c>
      <c r="I183" s="112" t="s">
        <v>127</v>
      </c>
      <c r="J183" s="112" t="s">
        <v>172</v>
      </c>
      <c r="K183" s="113">
        <v>12504.52</v>
      </c>
      <c r="L183" s="113">
        <v>2507</v>
      </c>
      <c r="M183" s="112" t="s">
        <v>220</v>
      </c>
      <c r="N183">
        <v>25.07</v>
      </c>
    </row>
    <row r="184" spans="1:14" x14ac:dyDescent="0.3">
      <c r="A184" s="112" t="s">
        <v>220</v>
      </c>
      <c r="B184" s="112" t="s">
        <v>120</v>
      </c>
      <c r="C184" s="112" t="s">
        <v>221</v>
      </c>
      <c r="D184" s="112" t="s">
        <v>77</v>
      </c>
      <c r="E184" s="112" t="s">
        <v>221</v>
      </c>
      <c r="F184" s="112" t="s">
        <v>223</v>
      </c>
      <c r="G184" s="112" t="s">
        <v>9</v>
      </c>
      <c r="H184" s="112" t="s">
        <v>144</v>
      </c>
      <c r="I184" s="112" t="s">
        <v>127</v>
      </c>
      <c r="J184" s="112" t="s">
        <v>170</v>
      </c>
      <c r="K184" s="113">
        <v>4680</v>
      </c>
      <c r="L184" s="113">
        <v>900</v>
      </c>
      <c r="M184" s="112" t="s">
        <v>220</v>
      </c>
      <c r="N184">
        <v>9</v>
      </c>
    </row>
    <row r="185" spans="1:14" x14ac:dyDescent="0.3">
      <c r="A185" s="112" t="s">
        <v>220</v>
      </c>
      <c r="B185" s="112" t="s">
        <v>120</v>
      </c>
      <c r="C185" s="112" t="s">
        <v>221</v>
      </c>
      <c r="D185" s="112" t="s">
        <v>77</v>
      </c>
      <c r="E185" s="112" t="s">
        <v>221</v>
      </c>
      <c r="F185" s="112" t="s">
        <v>223</v>
      </c>
      <c r="G185" s="112" t="s">
        <v>11</v>
      </c>
      <c r="H185" s="112" t="s">
        <v>126</v>
      </c>
      <c r="I185" s="112" t="s">
        <v>127</v>
      </c>
      <c r="J185" s="112" t="s">
        <v>170</v>
      </c>
      <c r="K185" s="113">
        <v>17385.21</v>
      </c>
      <c r="L185" s="113">
        <v>2177</v>
      </c>
      <c r="M185" s="112" t="s">
        <v>220</v>
      </c>
      <c r="N185">
        <v>21.77</v>
      </c>
    </row>
    <row r="186" spans="1:14" x14ac:dyDescent="0.3">
      <c r="A186" s="112" t="s">
        <v>220</v>
      </c>
      <c r="B186" s="112" t="s">
        <v>120</v>
      </c>
      <c r="C186" s="112" t="s">
        <v>221</v>
      </c>
      <c r="D186" s="112" t="s">
        <v>77</v>
      </c>
      <c r="E186" s="112" t="s">
        <v>221</v>
      </c>
      <c r="F186" s="112" t="s">
        <v>223</v>
      </c>
      <c r="G186" s="112" t="s">
        <v>11</v>
      </c>
      <c r="H186" s="112" t="s">
        <v>126</v>
      </c>
      <c r="I186" s="112" t="s">
        <v>127</v>
      </c>
      <c r="J186" s="112" t="s">
        <v>171</v>
      </c>
      <c r="K186" s="113">
        <v>2567.84</v>
      </c>
      <c r="L186" s="113">
        <v>237</v>
      </c>
      <c r="M186" s="112" t="s">
        <v>220</v>
      </c>
      <c r="N186">
        <v>2.37</v>
      </c>
    </row>
    <row r="187" spans="1:14" x14ac:dyDescent="0.3">
      <c r="A187" s="112" t="s">
        <v>220</v>
      </c>
      <c r="B187" s="112" t="s">
        <v>120</v>
      </c>
      <c r="C187" s="112" t="s">
        <v>221</v>
      </c>
      <c r="D187" s="112" t="s">
        <v>77</v>
      </c>
      <c r="E187" s="112" t="s">
        <v>221</v>
      </c>
      <c r="F187" s="112" t="s">
        <v>223</v>
      </c>
      <c r="G187" s="112" t="s">
        <v>11</v>
      </c>
      <c r="H187" s="112" t="s">
        <v>126</v>
      </c>
      <c r="I187" s="112" t="s">
        <v>127</v>
      </c>
      <c r="J187" s="112" t="s">
        <v>172</v>
      </c>
      <c r="K187" s="113">
        <v>13633.26</v>
      </c>
      <c r="L187" s="113">
        <v>1430</v>
      </c>
      <c r="M187" s="112" t="s">
        <v>220</v>
      </c>
      <c r="N187">
        <v>14.3</v>
      </c>
    </row>
    <row r="188" spans="1:14" x14ac:dyDescent="0.3">
      <c r="A188" s="112" t="s">
        <v>220</v>
      </c>
      <c r="B188" s="112" t="s">
        <v>120</v>
      </c>
      <c r="C188" s="112" t="s">
        <v>221</v>
      </c>
      <c r="D188" s="112" t="s">
        <v>77</v>
      </c>
      <c r="E188" s="112" t="s">
        <v>221</v>
      </c>
      <c r="F188" s="112" t="s">
        <v>223</v>
      </c>
      <c r="G188" s="112" t="s">
        <v>13</v>
      </c>
      <c r="H188" s="112" t="s">
        <v>142</v>
      </c>
      <c r="I188" s="112" t="s">
        <v>127</v>
      </c>
      <c r="J188" s="112" t="s">
        <v>201</v>
      </c>
      <c r="K188" s="113">
        <v>4651.68</v>
      </c>
      <c r="L188" s="113">
        <v>1454</v>
      </c>
      <c r="M188" s="112" t="s">
        <v>220</v>
      </c>
      <c r="N188">
        <v>14.54</v>
      </c>
    </row>
    <row r="189" spans="1:14" x14ac:dyDescent="0.3">
      <c r="A189" s="112" t="s">
        <v>220</v>
      </c>
      <c r="B189" s="112" t="s">
        <v>120</v>
      </c>
      <c r="C189" s="112" t="s">
        <v>221</v>
      </c>
      <c r="D189" s="112" t="s">
        <v>77</v>
      </c>
      <c r="E189" s="112" t="s">
        <v>221</v>
      </c>
      <c r="F189" s="112" t="s">
        <v>223</v>
      </c>
      <c r="G189" s="112" t="s">
        <v>13</v>
      </c>
      <c r="H189" s="112" t="s">
        <v>142</v>
      </c>
      <c r="I189" s="112" t="s">
        <v>127</v>
      </c>
      <c r="J189" s="112" t="s">
        <v>224</v>
      </c>
      <c r="K189" s="113">
        <v>586.07000000000005</v>
      </c>
      <c r="L189" s="113">
        <v>183</v>
      </c>
      <c r="M189" s="112" t="s">
        <v>220</v>
      </c>
      <c r="N189">
        <v>1.83</v>
      </c>
    </row>
    <row r="190" spans="1:14" x14ac:dyDescent="0.3">
      <c r="A190" s="112" t="s">
        <v>220</v>
      </c>
      <c r="B190" s="112" t="s">
        <v>120</v>
      </c>
      <c r="C190" s="112" t="s">
        <v>221</v>
      </c>
      <c r="D190" s="112" t="s">
        <v>77</v>
      </c>
      <c r="E190" s="112" t="s">
        <v>221</v>
      </c>
      <c r="F190" s="112" t="s">
        <v>223</v>
      </c>
      <c r="G190" s="112" t="s">
        <v>13</v>
      </c>
      <c r="H190" s="112" t="s">
        <v>142</v>
      </c>
      <c r="I190" s="112" t="s">
        <v>127</v>
      </c>
      <c r="J190" s="112" t="s">
        <v>170</v>
      </c>
      <c r="K190" s="113">
        <v>370935.68</v>
      </c>
      <c r="L190" s="113">
        <v>188596</v>
      </c>
      <c r="M190" s="112" t="s">
        <v>220</v>
      </c>
      <c r="N190">
        <v>1885.96</v>
      </c>
    </row>
    <row r="191" spans="1:14" x14ac:dyDescent="0.3">
      <c r="A191" s="112" t="s">
        <v>220</v>
      </c>
      <c r="B191" s="112" t="s">
        <v>120</v>
      </c>
      <c r="C191" s="112" t="s">
        <v>221</v>
      </c>
      <c r="D191" s="112" t="s">
        <v>77</v>
      </c>
      <c r="E191" s="112" t="s">
        <v>221</v>
      </c>
      <c r="F191" s="112" t="s">
        <v>223</v>
      </c>
      <c r="G191" s="112" t="s">
        <v>13</v>
      </c>
      <c r="H191" s="112" t="s">
        <v>142</v>
      </c>
      <c r="I191" s="112" t="s">
        <v>127</v>
      </c>
      <c r="J191" s="112" t="s">
        <v>208</v>
      </c>
      <c r="K191" s="113">
        <v>318.42</v>
      </c>
      <c r="L191" s="113">
        <v>100</v>
      </c>
      <c r="M191" s="112" t="s">
        <v>220</v>
      </c>
      <c r="N191">
        <v>1</v>
      </c>
    </row>
    <row r="192" spans="1:14" x14ac:dyDescent="0.3">
      <c r="A192" s="112" t="s">
        <v>220</v>
      </c>
      <c r="B192" s="112" t="s">
        <v>120</v>
      </c>
      <c r="C192" s="112" t="s">
        <v>221</v>
      </c>
      <c r="D192" s="112" t="s">
        <v>77</v>
      </c>
      <c r="E192" s="112" t="s">
        <v>221</v>
      </c>
      <c r="F192" s="112" t="s">
        <v>223</v>
      </c>
      <c r="G192" s="112" t="s">
        <v>13</v>
      </c>
      <c r="H192" s="112" t="s">
        <v>142</v>
      </c>
      <c r="I192" s="112" t="s">
        <v>127</v>
      </c>
      <c r="J192" s="112" t="s">
        <v>171</v>
      </c>
      <c r="K192" s="113">
        <v>101607.51999999999</v>
      </c>
      <c r="L192" s="113">
        <v>53634</v>
      </c>
      <c r="M192" s="112" t="s">
        <v>220</v>
      </c>
      <c r="N192">
        <v>536.34</v>
      </c>
    </row>
    <row r="193" spans="1:14" x14ac:dyDescent="0.3">
      <c r="A193" s="112" t="s">
        <v>220</v>
      </c>
      <c r="B193" s="112" t="s">
        <v>120</v>
      </c>
      <c r="C193" s="112" t="s">
        <v>221</v>
      </c>
      <c r="D193" s="112" t="s">
        <v>77</v>
      </c>
      <c r="E193" s="112" t="s">
        <v>221</v>
      </c>
      <c r="F193" s="112" t="s">
        <v>223</v>
      </c>
      <c r="G193" s="112" t="s">
        <v>13</v>
      </c>
      <c r="H193" s="112" t="s">
        <v>142</v>
      </c>
      <c r="I193" s="112" t="s">
        <v>127</v>
      </c>
      <c r="J193" s="112" t="s">
        <v>172</v>
      </c>
      <c r="K193" s="113">
        <v>498032.24999999988</v>
      </c>
      <c r="L193" s="113">
        <v>220173</v>
      </c>
      <c r="M193" s="112" t="s">
        <v>220</v>
      </c>
      <c r="N193">
        <v>2201.73</v>
      </c>
    </row>
    <row r="194" spans="1:14" x14ac:dyDescent="0.3">
      <c r="A194" s="112" t="s">
        <v>220</v>
      </c>
      <c r="B194" s="112" t="s">
        <v>120</v>
      </c>
      <c r="C194" s="112" t="s">
        <v>221</v>
      </c>
      <c r="D194" s="112" t="s">
        <v>77</v>
      </c>
      <c r="E194" s="112" t="s">
        <v>221</v>
      </c>
      <c r="F194" s="112" t="s">
        <v>223</v>
      </c>
      <c r="G194" s="112" t="s">
        <v>14</v>
      </c>
      <c r="H194" s="112" t="s">
        <v>141</v>
      </c>
      <c r="I194" s="112" t="s">
        <v>127</v>
      </c>
      <c r="J194" s="112" t="s">
        <v>170</v>
      </c>
      <c r="K194" s="113">
        <v>339580.24999999994</v>
      </c>
      <c r="L194" s="113">
        <v>154063</v>
      </c>
      <c r="M194" s="112" t="s">
        <v>220</v>
      </c>
      <c r="N194">
        <v>1540.63</v>
      </c>
    </row>
    <row r="195" spans="1:14" x14ac:dyDescent="0.3">
      <c r="A195" s="112" t="s">
        <v>220</v>
      </c>
      <c r="B195" s="112" t="s">
        <v>120</v>
      </c>
      <c r="C195" s="112" t="s">
        <v>221</v>
      </c>
      <c r="D195" s="112" t="s">
        <v>77</v>
      </c>
      <c r="E195" s="112" t="s">
        <v>221</v>
      </c>
      <c r="F195" s="112" t="s">
        <v>223</v>
      </c>
      <c r="G195" s="112" t="s">
        <v>14</v>
      </c>
      <c r="H195" s="112" t="s">
        <v>141</v>
      </c>
      <c r="I195" s="112" t="s">
        <v>127</v>
      </c>
      <c r="J195" s="112" t="s">
        <v>171</v>
      </c>
      <c r="K195" s="113">
        <v>280.8</v>
      </c>
      <c r="L195" s="113">
        <v>45</v>
      </c>
      <c r="M195" s="112" t="s">
        <v>220</v>
      </c>
      <c r="N195">
        <v>0.45</v>
      </c>
    </row>
    <row r="196" spans="1:14" x14ac:dyDescent="0.3">
      <c r="A196" s="112" t="s">
        <v>220</v>
      </c>
      <c r="B196" s="112" t="s">
        <v>120</v>
      </c>
      <c r="C196" s="112" t="s">
        <v>221</v>
      </c>
      <c r="D196" s="112" t="s">
        <v>77</v>
      </c>
      <c r="E196" s="112" t="s">
        <v>221</v>
      </c>
      <c r="F196" s="112" t="s">
        <v>223</v>
      </c>
      <c r="G196" s="112" t="s">
        <v>14</v>
      </c>
      <c r="H196" s="112" t="s">
        <v>141</v>
      </c>
      <c r="I196" s="112" t="s">
        <v>127</v>
      </c>
      <c r="J196" s="112" t="s">
        <v>172</v>
      </c>
      <c r="K196" s="113">
        <v>99435.669999999984</v>
      </c>
      <c r="L196" s="113">
        <v>30912</v>
      </c>
      <c r="M196" s="112" t="s">
        <v>220</v>
      </c>
      <c r="N196">
        <v>309.12</v>
      </c>
    </row>
    <row r="197" spans="1:14" x14ac:dyDescent="0.3">
      <c r="A197" s="112" t="s">
        <v>220</v>
      </c>
      <c r="B197" s="112" t="s">
        <v>120</v>
      </c>
      <c r="C197" s="112" t="s">
        <v>221</v>
      </c>
      <c r="D197" s="112" t="s">
        <v>77</v>
      </c>
      <c r="E197" s="112" t="s">
        <v>221</v>
      </c>
      <c r="F197" s="112" t="s">
        <v>223</v>
      </c>
      <c r="G197" s="112" t="s">
        <v>15</v>
      </c>
      <c r="H197" s="112" t="s">
        <v>126</v>
      </c>
      <c r="I197" s="112" t="s">
        <v>127</v>
      </c>
      <c r="J197" s="112" t="s">
        <v>172</v>
      </c>
      <c r="K197" s="113">
        <v>197.1</v>
      </c>
      <c r="L197" s="113">
        <v>67.5</v>
      </c>
      <c r="M197" s="112" t="s">
        <v>220</v>
      </c>
      <c r="N197">
        <v>0.67500000000000004</v>
      </c>
    </row>
    <row r="198" spans="1:14" x14ac:dyDescent="0.3">
      <c r="A198" s="112" t="s">
        <v>220</v>
      </c>
      <c r="B198" s="112" t="s">
        <v>120</v>
      </c>
      <c r="C198" s="112" t="s">
        <v>221</v>
      </c>
      <c r="D198" s="112" t="s">
        <v>77</v>
      </c>
      <c r="E198" s="112" t="s">
        <v>221</v>
      </c>
      <c r="F198" s="112" t="s">
        <v>223</v>
      </c>
      <c r="G198" s="112" t="s">
        <v>18</v>
      </c>
      <c r="H198" s="112" t="s">
        <v>143</v>
      </c>
      <c r="I198" s="112" t="s">
        <v>127</v>
      </c>
      <c r="J198" s="112" t="s">
        <v>170</v>
      </c>
      <c r="K198" s="113">
        <v>8623.69</v>
      </c>
      <c r="L198" s="113">
        <v>1596</v>
      </c>
      <c r="M198" s="112" t="s">
        <v>220</v>
      </c>
      <c r="N198">
        <v>15.96</v>
      </c>
    </row>
    <row r="199" spans="1:14" x14ac:dyDescent="0.3">
      <c r="A199" s="112" t="s">
        <v>220</v>
      </c>
      <c r="B199" s="112" t="s">
        <v>120</v>
      </c>
      <c r="C199" s="112" t="s">
        <v>221</v>
      </c>
      <c r="D199" s="112" t="s">
        <v>77</v>
      </c>
      <c r="E199" s="112" t="s">
        <v>221</v>
      </c>
      <c r="F199" s="112" t="s">
        <v>223</v>
      </c>
      <c r="G199" s="112" t="s">
        <v>18</v>
      </c>
      <c r="H199" s="112" t="s">
        <v>143</v>
      </c>
      <c r="I199" s="112" t="s">
        <v>127</v>
      </c>
      <c r="J199" s="112" t="s">
        <v>208</v>
      </c>
      <c r="K199" s="113">
        <v>957.76</v>
      </c>
      <c r="L199" s="113">
        <v>185</v>
      </c>
      <c r="M199" s="112" t="s">
        <v>220</v>
      </c>
      <c r="N199">
        <v>1.85</v>
      </c>
    </row>
    <row r="200" spans="1:14" x14ac:dyDescent="0.3">
      <c r="A200" s="112" t="s">
        <v>220</v>
      </c>
      <c r="B200" s="112" t="s">
        <v>120</v>
      </c>
      <c r="C200" s="112" t="s">
        <v>221</v>
      </c>
      <c r="D200" s="112" t="s">
        <v>77</v>
      </c>
      <c r="E200" s="112" t="s">
        <v>221</v>
      </c>
      <c r="F200" s="112" t="s">
        <v>223</v>
      </c>
      <c r="G200" s="112" t="s">
        <v>18</v>
      </c>
      <c r="H200" s="112" t="s">
        <v>143</v>
      </c>
      <c r="I200" s="112" t="s">
        <v>127</v>
      </c>
      <c r="J200" s="112" t="s">
        <v>171</v>
      </c>
      <c r="K200" s="113">
        <v>514.79999999999995</v>
      </c>
      <c r="L200" s="113">
        <v>108</v>
      </c>
      <c r="M200" s="112" t="s">
        <v>220</v>
      </c>
      <c r="N200">
        <v>1.08</v>
      </c>
    </row>
    <row r="201" spans="1:14" x14ac:dyDescent="0.3">
      <c r="A201" s="112" t="s">
        <v>220</v>
      </c>
      <c r="B201" s="112" t="s">
        <v>120</v>
      </c>
      <c r="C201" s="112" t="s">
        <v>221</v>
      </c>
      <c r="D201" s="112" t="s">
        <v>77</v>
      </c>
      <c r="E201" s="112" t="s">
        <v>221</v>
      </c>
      <c r="F201" s="112" t="s">
        <v>223</v>
      </c>
      <c r="G201" s="112" t="s">
        <v>18</v>
      </c>
      <c r="H201" s="112" t="s">
        <v>143</v>
      </c>
      <c r="I201" s="112" t="s">
        <v>127</v>
      </c>
      <c r="J201" s="112" t="s">
        <v>172</v>
      </c>
      <c r="K201" s="113">
        <v>38676.46</v>
      </c>
      <c r="L201" s="113">
        <v>5511</v>
      </c>
      <c r="M201" s="112" t="s">
        <v>220</v>
      </c>
      <c r="N201">
        <v>55.11</v>
      </c>
    </row>
    <row r="202" spans="1:14" x14ac:dyDescent="0.3">
      <c r="A202" s="112" t="s">
        <v>220</v>
      </c>
      <c r="B202" s="112" t="s">
        <v>120</v>
      </c>
      <c r="C202" s="112" t="s">
        <v>221</v>
      </c>
      <c r="D202" s="112" t="s">
        <v>77</v>
      </c>
      <c r="E202" s="112" t="s">
        <v>221</v>
      </c>
      <c r="F202" s="112" t="s">
        <v>223</v>
      </c>
      <c r="G202" s="112" t="s">
        <v>20</v>
      </c>
      <c r="H202" s="112" t="s">
        <v>139</v>
      </c>
      <c r="I202" s="112" t="s">
        <v>127</v>
      </c>
      <c r="J202" s="112" t="s">
        <v>170</v>
      </c>
      <c r="K202" s="113">
        <v>6093.75</v>
      </c>
      <c r="L202" s="113">
        <v>625</v>
      </c>
      <c r="M202" s="112" t="s">
        <v>220</v>
      </c>
      <c r="N202">
        <v>6.25</v>
      </c>
    </row>
    <row r="203" spans="1:14" x14ac:dyDescent="0.3">
      <c r="A203" s="112" t="s">
        <v>220</v>
      </c>
      <c r="B203" s="112" t="s">
        <v>120</v>
      </c>
      <c r="C203" s="112" t="s">
        <v>221</v>
      </c>
      <c r="D203" s="112" t="s">
        <v>77</v>
      </c>
      <c r="E203" s="112" t="s">
        <v>221</v>
      </c>
      <c r="F203" s="112" t="s">
        <v>223</v>
      </c>
      <c r="G203" s="112" t="s">
        <v>20</v>
      </c>
      <c r="H203" s="112" t="s">
        <v>139</v>
      </c>
      <c r="I203" s="112" t="s">
        <v>127</v>
      </c>
      <c r="J203" s="112" t="s">
        <v>171</v>
      </c>
      <c r="K203" s="113">
        <v>8160.75</v>
      </c>
      <c r="L203" s="113">
        <v>836.99999999999989</v>
      </c>
      <c r="M203" s="112" t="s">
        <v>220</v>
      </c>
      <c r="N203">
        <v>8.3699999999999992</v>
      </c>
    </row>
    <row r="204" spans="1:14" x14ac:dyDescent="0.3">
      <c r="A204" s="112" t="s">
        <v>220</v>
      </c>
      <c r="B204" s="112" t="s">
        <v>120</v>
      </c>
      <c r="C204" s="112" t="s">
        <v>221</v>
      </c>
      <c r="D204" s="112" t="s">
        <v>77</v>
      </c>
      <c r="E204" s="112" t="s">
        <v>221</v>
      </c>
      <c r="F204" s="112" t="s">
        <v>223</v>
      </c>
      <c r="G204" s="112" t="s">
        <v>20</v>
      </c>
      <c r="H204" s="112" t="s">
        <v>139</v>
      </c>
      <c r="I204" s="112" t="s">
        <v>127</v>
      </c>
      <c r="J204" s="112" t="s">
        <v>172</v>
      </c>
      <c r="K204" s="113">
        <v>5245.5</v>
      </c>
      <c r="L204" s="113">
        <v>538</v>
      </c>
      <c r="M204" s="112" t="s">
        <v>220</v>
      </c>
      <c r="N204">
        <v>5.38</v>
      </c>
    </row>
    <row r="205" spans="1:14" x14ac:dyDescent="0.3">
      <c r="A205" s="112" t="s">
        <v>220</v>
      </c>
      <c r="B205" s="112" t="s">
        <v>120</v>
      </c>
      <c r="C205" s="112" t="s">
        <v>221</v>
      </c>
      <c r="D205" s="112" t="s">
        <v>77</v>
      </c>
      <c r="E205" s="112" t="s">
        <v>221</v>
      </c>
      <c r="F205" s="112" t="s">
        <v>223</v>
      </c>
      <c r="G205" s="112" t="s">
        <v>21</v>
      </c>
      <c r="H205" s="112" t="s">
        <v>139</v>
      </c>
      <c r="I205" s="112" t="s">
        <v>127</v>
      </c>
      <c r="J205" s="112" t="s">
        <v>172</v>
      </c>
      <c r="K205" s="113">
        <v>881</v>
      </c>
      <c r="L205" s="113">
        <v>100</v>
      </c>
      <c r="M205" s="112" t="s">
        <v>220</v>
      </c>
      <c r="N205">
        <v>1</v>
      </c>
    </row>
    <row r="206" spans="1:14" x14ac:dyDescent="0.3">
      <c r="A206" s="112" t="s">
        <v>220</v>
      </c>
      <c r="B206" s="112" t="s">
        <v>120</v>
      </c>
      <c r="C206" s="112" t="s">
        <v>221</v>
      </c>
      <c r="D206" s="112" t="s">
        <v>77</v>
      </c>
      <c r="E206" s="112" t="s">
        <v>221</v>
      </c>
      <c r="F206" s="112" t="s">
        <v>223</v>
      </c>
      <c r="G206" s="112" t="s">
        <v>26</v>
      </c>
      <c r="H206" s="112" t="s">
        <v>139</v>
      </c>
      <c r="I206" s="112" t="s">
        <v>127</v>
      </c>
      <c r="J206" s="112" t="s">
        <v>170</v>
      </c>
      <c r="K206" s="113">
        <v>14760.26</v>
      </c>
      <c r="L206" s="113">
        <v>1753</v>
      </c>
      <c r="M206" s="112" t="s">
        <v>220</v>
      </c>
      <c r="N206">
        <v>17.53</v>
      </c>
    </row>
    <row r="207" spans="1:14" x14ac:dyDescent="0.3">
      <c r="A207" s="112" t="s">
        <v>220</v>
      </c>
      <c r="B207" s="112" t="s">
        <v>120</v>
      </c>
      <c r="C207" s="112" t="s">
        <v>221</v>
      </c>
      <c r="D207" s="112" t="s">
        <v>77</v>
      </c>
      <c r="E207" s="112" t="s">
        <v>221</v>
      </c>
      <c r="F207" s="112" t="s">
        <v>223</v>
      </c>
      <c r="G207" s="112" t="s">
        <v>26</v>
      </c>
      <c r="H207" s="112" t="s">
        <v>139</v>
      </c>
      <c r="I207" s="112" t="s">
        <v>127</v>
      </c>
      <c r="J207" s="112" t="s">
        <v>171</v>
      </c>
      <c r="K207" s="113">
        <v>1633.48</v>
      </c>
      <c r="L207" s="113">
        <v>194</v>
      </c>
      <c r="M207" s="112" t="s">
        <v>220</v>
      </c>
      <c r="N207">
        <v>1.94</v>
      </c>
    </row>
    <row r="208" spans="1:14" x14ac:dyDescent="0.3">
      <c r="A208" s="112" t="s">
        <v>220</v>
      </c>
      <c r="B208" s="112" t="s">
        <v>120</v>
      </c>
      <c r="C208" s="112" t="s">
        <v>221</v>
      </c>
      <c r="D208" s="112" t="s">
        <v>77</v>
      </c>
      <c r="E208" s="112" t="s">
        <v>221</v>
      </c>
      <c r="F208" s="112" t="s">
        <v>223</v>
      </c>
      <c r="G208" s="112" t="s">
        <v>26</v>
      </c>
      <c r="H208" s="112" t="s">
        <v>139</v>
      </c>
      <c r="I208" s="112" t="s">
        <v>127</v>
      </c>
      <c r="J208" s="112" t="s">
        <v>172</v>
      </c>
      <c r="K208" s="113">
        <v>25681</v>
      </c>
      <c r="L208" s="113">
        <v>3050</v>
      </c>
      <c r="M208" s="112" t="s">
        <v>220</v>
      </c>
      <c r="N208">
        <v>30.5</v>
      </c>
    </row>
    <row r="209" spans="1:14" x14ac:dyDescent="0.3">
      <c r="A209" s="112" t="s">
        <v>220</v>
      </c>
      <c r="B209" s="112" t="s">
        <v>120</v>
      </c>
      <c r="C209" s="112" t="s">
        <v>221</v>
      </c>
      <c r="D209" s="112" t="s">
        <v>77</v>
      </c>
      <c r="E209" s="112" t="s">
        <v>221</v>
      </c>
      <c r="F209" s="112" t="s">
        <v>223</v>
      </c>
      <c r="G209" s="112" t="s">
        <v>27</v>
      </c>
      <c r="H209" s="112" t="s">
        <v>146</v>
      </c>
      <c r="I209" s="112" t="s">
        <v>127</v>
      </c>
      <c r="J209" s="112" t="s">
        <v>170</v>
      </c>
      <c r="K209" s="113">
        <v>15178.56</v>
      </c>
      <c r="L209" s="113">
        <v>1467</v>
      </c>
      <c r="M209" s="112" t="s">
        <v>220</v>
      </c>
      <c r="N209">
        <v>14.67</v>
      </c>
    </row>
    <row r="210" spans="1:14" x14ac:dyDescent="0.3">
      <c r="A210" s="112" t="s">
        <v>220</v>
      </c>
      <c r="B210" s="112" t="s">
        <v>120</v>
      </c>
      <c r="C210" s="112" t="s">
        <v>221</v>
      </c>
      <c r="D210" s="112" t="s">
        <v>77</v>
      </c>
      <c r="E210" s="112" t="s">
        <v>221</v>
      </c>
      <c r="F210" s="112" t="s">
        <v>223</v>
      </c>
      <c r="G210" s="112" t="s">
        <v>27</v>
      </c>
      <c r="H210" s="112" t="s">
        <v>146</v>
      </c>
      <c r="I210" s="112" t="s">
        <v>127</v>
      </c>
      <c r="J210" s="112" t="s">
        <v>172</v>
      </c>
      <c r="K210" s="113">
        <v>110287</v>
      </c>
      <c r="L210" s="113">
        <v>9705</v>
      </c>
      <c r="M210" s="112" t="s">
        <v>220</v>
      </c>
      <c r="N210">
        <v>97.05</v>
      </c>
    </row>
    <row r="211" spans="1:14" x14ac:dyDescent="0.3">
      <c r="A211" s="112" t="s">
        <v>220</v>
      </c>
      <c r="B211" s="112" t="s">
        <v>120</v>
      </c>
      <c r="C211" s="112" t="s">
        <v>221</v>
      </c>
      <c r="D211" s="112" t="s">
        <v>77</v>
      </c>
      <c r="E211" s="112" t="s">
        <v>221</v>
      </c>
      <c r="F211" s="112" t="s">
        <v>223</v>
      </c>
      <c r="G211" s="112" t="s">
        <v>136</v>
      </c>
      <c r="H211" s="112" t="s">
        <v>134</v>
      </c>
      <c r="I211" s="112" t="s">
        <v>127</v>
      </c>
      <c r="J211" s="112" t="s">
        <v>172</v>
      </c>
      <c r="K211" s="113">
        <v>6327</v>
      </c>
      <c r="L211" s="113">
        <v>400</v>
      </c>
      <c r="M211" s="112" t="s">
        <v>220</v>
      </c>
      <c r="N211">
        <v>4</v>
      </c>
    </row>
    <row r="212" spans="1:14" x14ac:dyDescent="0.3">
      <c r="A212" s="112" t="s">
        <v>220</v>
      </c>
      <c r="B212" s="112" t="s">
        <v>120</v>
      </c>
      <c r="C212" s="112" t="s">
        <v>221</v>
      </c>
      <c r="D212" s="112" t="s">
        <v>77</v>
      </c>
      <c r="E212" s="112" t="s">
        <v>221</v>
      </c>
      <c r="F212" s="112" t="s">
        <v>223</v>
      </c>
      <c r="G212" s="112" t="s">
        <v>138</v>
      </c>
      <c r="H212" s="112" t="s">
        <v>134</v>
      </c>
      <c r="I212" s="112" t="s">
        <v>127</v>
      </c>
      <c r="J212" s="112" t="s">
        <v>170</v>
      </c>
      <c r="K212" s="113">
        <v>1125</v>
      </c>
      <c r="L212" s="113">
        <v>450</v>
      </c>
      <c r="M212" s="112" t="s">
        <v>220</v>
      </c>
      <c r="N212">
        <v>4.5</v>
      </c>
    </row>
    <row r="213" spans="1:14" x14ac:dyDescent="0.3">
      <c r="A213" s="112" t="s">
        <v>220</v>
      </c>
      <c r="B213" s="112" t="s">
        <v>120</v>
      </c>
      <c r="C213" s="112" t="s">
        <v>221</v>
      </c>
      <c r="D213" s="112" t="s">
        <v>77</v>
      </c>
      <c r="E213" s="112" t="s">
        <v>221</v>
      </c>
      <c r="F213" s="112" t="s">
        <v>223</v>
      </c>
      <c r="G213" s="112" t="s">
        <v>138</v>
      </c>
      <c r="H213" s="112" t="s">
        <v>134</v>
      </c>
      <c r="I213" s="112" t="s">
        <v>127</v>
      </c>
      <c r="J213" s="112" t="s">
        <v>172</v>
      </c>
      <c r="K213" s="113">
        <v>9500</v>
      </c>
      <c r="L213" s="113">
        <v>3800</v>
      </c>
      <c r="M213" s="112" t="s">
        <v>220</v>
      </c>
      <c r="N213">
        <v>38</v>
      </c>
    </row>
    <row r="214" spans="1:14" x14ac:dyDescent="0.3">
      <c r="A214" s="112" t="s">
        <v>220</v>
      </c>
      <c r="B214" s="112" t="s">
        <v>120</v>
      </c>
      <c r="C214" s="112" t="s">
        <v>221</v>
      </c>
      <c r="D214" s="112" t="s">
        <v>78</v>
      </c>
      <c r="E214" s="112" t="s">
        <v>221</v>
      </c>
      <c r="F214" s="112" t="s">
        <v>225</v>
      </c>
      <c r="G214" s="112" t="s">
        <v>13</v>
      </c>
      <c r="H214" s="112" t="s">
        <v>142</v>
      </c>
      <c r="I214" s="112" t="s">
        <v>127</v>
      </c>
      <c r="J214" s="112" t="s">
        <v>201</v>
      </c>
      <c r="K214" s="113">
        <v>115.37</v>
      </c>
      <c r="L214" s="113">
        <v>104</v>
      </c>
      <c r="M214" s="112" t="s">
        <v>220</v>
      </c>
      <c r="N214">
        <v>1.04</v>
      </c>
    </row>
    <row r="215" spans="1:14" x14ac:dyDescent="0.3">
      <c r="A215" s="112" t="s">
        <v>220</v>
      </c>
      <c r="B215" s="112" t="s">
        <v>120</v>
      </c>
      <c r="C215" s="112" t="s">
        <v>221</v>
      </c>
      <c r="D215" s="112" t="s">
        <v>78</v>
      </c>
      <c r="E215" s="112" t="s">
        <v>221</v>
      </c>
      <c r="F215" s="112" t="s">
        <v>225</v>
      </c>
      <c r="G215" s="112" t="s">
        <v>13</v>
      </c>
      <c r="H215" s="112" t="s">
        <v>142</v>
      </c>
      <c r="I215" s="112" t="s">
        <v>127</v>
      </c>
      <c r="J215" s="112" t="s">
        <v>170</v>
      </c>
      <c r="K215" s="113">
        <v>1245.99</v>
      </c>
      <c r="L215" s="113">
        <v>1246</v>
      </c>
      <c r="M215" s="112" t="s">
        <v>220</v>
      </c>
      <c r="N215">
        <v>12.46</v>
      </c>
    </row>
    <row r="216" spans="1:14" x14ac:dyDescent="0.3">
      <c r="A216" s="112" t="s">
        <v>220</v>
      </c>
      <c r="B216" s="112" t="s">
        <v>120</v>
      </c>
      <c r="C216" s="112" t="s">
        <v>221</v>
      </c>
      <c r="D216" s="112" t="s">
        <v>78</v>
      </c>
      <c r="E216" s="112" t="s">
        <v>221</v>
      </c>
      <c r="F216" s="112" t="s">
        <v>225</v>
      </c>
      <c r="G216" s="112" t="s">
        <v>13</v>
      </c>
      <c r="H216" s="112" t="s">
        <v>142</v>
      </c>
      <c r="I216" s="112" t="s">
        <v>127</v>
      </c>
      <c r="J216" s="112" t="s">
        <v>171</v>
      </c>
      <c r="K216" s="113">
        <v>166.13</v>
      </c>
      <c r="L216" s="113">
        <v>208</v>
      </c>
      <c r="M216" s="112" t="s">
        <v>220</v>
      </c>
      <c r="N216">
        <v>2.08</v>
      </c>
    </row>
    <row r="217" spans="1:14" x14ac:dyDescent="0.3">
      <c r="A217" s="112" t="s">
        <v>220</v>
      </c>
      <c r="B217" s="112" t="s">
        <v>120</v>
      </c>
      <c r="C217" s="112" t="s">
        <v>221</v>
      </c>
      <c r="D217" s="112" t="s">
        <v>78</v>
      </c>
      <c r="E217" s="112" t="s">
        <v>221</v>
      </c>
      <c r="F217" s="112" t="s">
        <v>225</v>
      </c>
      <c r="G217" s="112" t="s">
        <v>13</v>
      </c>
      <c r="H217" s="112" t="s">
        <v>142</v>
      </c>
      <c r="I217" s="112" t="s">
        <v>127</v>
      </c>
      <c r="J217" s="112" t="s">
        <v>172</v>
      </c>
      <c r="K217" s="113">
        <v>1913.83</v>
      </c>
      <c r="L217" s="113">
        <v>1558</v>
      </c>
      <c r="M217" s="112" t="s">
        <v>220</v>
      </c>
      <c r="N217">
        <v>15.58</v>
      </c>
    </row>
    <row r="218" spans="1:14" x14ac:dyDescent="0.3">
      <c r="A218" s="112" t="s">
        <v>220</v>
      </c>
      <c r="B218" s="112" t="s">
        <v>120</v>
      </c>
      <c r="C218" s="112" t="s">
        <v>221</v>
      </c>
      <c r="D218" s="112" t="s">
        <v>78</v>
      </c>
      <c r="E218" s="112" t="s">
        <v>221</v>
      </c>
      <c r="F218" s="112" t="s">
        <v>225</v>
      </c>
      <c r="G218" s="112" t="s">
        <v>14</v>
      </c>
      <c r="H218" s="112" t="s">
        <v>141</v>
      </c>
      <c r="I218" s="112" t="s">
        <v>127</v>
      </c>
      <c r="J218" s="112" t="s">
        <v>172</v>
      </c>
      <c r="K218" s="113">
        <v>15652</v>
      </c>
      <c r="L218" s="113">
        <v>32400</v>
      </c>
      <c r="M218" s="112" t="s">
        <v>220</v>
      </c>
      <c r="N218">
        <v>324</v>
      </c>
    </row>
    <row r="219" spans="1:14" x14ac:dyDescent="0.3">
      <c r="A219" s="112" t="s">
        <v>220</v>
      </c>
      <c r="B219" s="112" t="s">
        <v>120</v>
      </c>
      <c r="C219" s="112" t="s">
        <v>221</v>
      </c>
      <c r="D219" s="112" t="s">
        <v>78</v>
      </c>
      <c r="E219" s="112" t="s">
        <v>221</v>
      </c>
      <c r="F219" s="112" t="s">
        <v>225</v>
      </c>
      <c r="G219" s="112" t="s">
        <v>18</v>
      </c>
      <c r="H219" s="112" t="s">
        <v>143</v>
      </c>
      <c r="I219" s="112" t="s">
        <v>127</v>
      </c>
      <c r="J219" s="112" t="s">
        <v>170</v>
      </c>
      <c r="K219" s="113">
        <v>1188</v>
      </c>
      <c r="L219" s="113">
        <v>300</v>
      </c>
      <c r="M219" s="112" t="s">
        <v>220</v>
      </c>
      <c r="N219">
        <v>3</v>
      </c>
    </row>
    <row r="220" spans="1:14" x14ac:dyDescent="0.3">
      <c r="A220" s="112" t="s">
        <v>220</v>
      </c>
      <c r="B220" s="112" t="s">
        <v>120</v>
      </c>
      <c r="C220" s="112" t="s">
        <v>221</v>
      </c>
      <c r="D220" s="112" t="s">
        <v>78</v>
      </c>
      <c r="E220" s="112" t="s">
        <v>221</v>
      </c>
      <c r="F220" s="112" t="s">
        <v>225</v>
      </c>
      <c r="G220" s="112" t="s">
        <v>18</v>
      </c>
      <c r="H220" s="112" t="s">
        <v>143</v>
      </c>
      <c r="I220" s="112" t="s">
        <v>127</v>
      </c>
      <c r="J220" s="112" t="s">
        <v>172</v>
      </c>
      <c r="K220" s="113">
        <v>2085</v>
      </c>
      <c r="L220" s="113">
        <v>300</v>
      </c>
      <c r="M220" s="112" t="s">
        <v>220</v>
      </c>
      <c r="N220">
        <v>3</v>
      </c>
    </row>
    <row r="221" spans="1:14" x14ac:dyDescent="0.3">
      <c r="A221" s="112" t="s">
        <v>220</v>
      </c>
      <c r="B221" s="112" t="s">
        <v>120</v>
      </c>
      <c r="C221" s="112" t="s">
        <v>221</v>
      </c>
      <c r="D221" s="112" t="s">
        <v>78</v>
      </c>
      <c r="E221" s="112" t="s">
        <v>221</v>
      </c>
      <c r="F221" s="112" t="s">
        <v>225</v>
      </c>
      <c r="G221" s="112" t="s">
        <v>26</v>
      </c>
      <c r="H221" s="112" t="s">
        <v>139</v>
      </c>
      <c r="I221" s="112" t="s">
        <v>127</v>
      </c>
      <c r="J221" s="112" t="s">
        <v>170</v>
      </c>
      <c r="K221" s="113">
        <v>60186.16</v>
      </c>
      <c r="L221" s="113">
        <v>7148</v>
      </c>
      <c r="M221" s="112" t="s">
        <v>220</v>
      </c>
      <c r="N221">
        <v>71.48</v>
      </c>
    </row>
    <row r="222" spans="1:14" x14ac:dyDescent="0.3">
      <c r="A222" s="112" t="s">
        <v>220</v>
      </c>
      <c r="B222" s="112" t="s">
        <v>120</v>
      </c>
      <c r="C222" s="112" t="s">
        <v>221</v>
      </c>
      <c r="D222" s="112" t="s">
        <v>78</v>
      </c>
      <c r="E222" s="112" t="s">
        <v>221</v>
      </c>
      <c r="F222" s="112" t="s">
        <v>225</v>
      </c>
      <c r="G222" s="112" t="s">
        <v>26</v>
      </c>
      <c r="H222" s="112" t="s">
        <v>139</v>
      </c>
      <c r="I222" s="112" t="s">
        <v>127</v>
      </c>
      <c r="J222" s="112" t="s">
        <v>171</v>
      </c>
      <c r="K222" s="113">
        <v>34008.379999999997</v>
      </c>
      <c r="L222" s="113">
        <v>4039</v>
      </c>
      <c r="M222" s="112" t="s">
        <v>220</v>
      </c>
      <c r="N222">
        <v>40.39</v>
      </c>
    </row>
    <row r="223" spans="1:14" x14ac:dyDescent="0.3">
      <c r="A223" s="112" t="s">
        <v>220</v>
      </c>
      <c r="B223" s="112" t="s">
        <v>120</v>
      </c>
      <c r="C223" s="112" t="s">
        <v>221</v>
      </c>
      <c r="D223" s="112" t="s">
        <v>78</v>
      </c>
      <c r="E223" s="112" t="s">
        <v>221</v>
      </c>
      <c r="F223" s="112" t="s">
        <v>225</v>
      </c>
      <c r="G223" s="112" t="s">
        <v>27</v>
      </c>
      <c r="H223" s="112" t="s">
        <v>146</v>
      </c>
      <c r="I223" s="112" t="s">
        <v>127</v>
      </c>
      <c r="J223" s="112" t="s">
        <v>171</v>
      </c>
      <c r="K223" s="113">
        <v>1122</v>
      </c>
      <c r="L223" s="113">
        <v>100</v>
      </c>
      <c r="M223" s="112" t="s">
        <v>220</v>
      </c>
      <c r="N223">
        <v>1</v>
      </c>
    </row>
    <row r="224" spans="1:14" x14ac:dyDescent="0.3">
      <c r="A224" s="112" t="s">
        <v>220</v>
      </c>
      <c r="B224" s="112" t="s">
        <v>120</v>
      </c>
      <c r="C224" s="112" t="s">
        <v>221</v>
      </c>
      <c r="D224" s="112" t="s">
        <v>81</v>
      </c>
      <c r="E224" s="112" t="s">
        <v>221</v>
      </c>
      <c r="F224" s="112" t="s">
        <v>226</v>
      </c>
      <c r="G224" s="112" t="s">
        <v>11</v>
      </c>
      <c r="H224" s="112" t="s">
        <v>126</v>
      </c>
      <c r="I224" s="112" t="s">
        <v>127</v>
      </c>
      <c r="J224" s="112" t="s">
        <v>172</v>
      </c>
      <c r="K224" s="113">
        <v>618</v>
      </c>
      <c r="L224" s="113">
        <v>72</v>
      </c>
      <c r="M224" s="112" t="s">
        <v>220</v>
      </c>
      <c r="N224">
        <v>0.72</v>
      </c>
    </row>
    <row r="225" spans="1:14" x14ac:dyDescent="0.3">
      <c r="A225" s="112" t="s">
        <v>220</v>
      </c>
      <c r="B225" s="112" t="s">
        <v>120</v>
      </c>
      <c r="C225" s="112" t="s">
        <v>221</v>
      </c>
      <c r="D225" s="112" t="s">
        <v>81</v>
      </c>
      <c r="E225" s="112" t="s">
        <v>221</v>
      </c>
      <c r="F225" s="112" t="s">
        <v>226</v>
      </c>
      <c r="G225" s="112" t="s">
        <v>13</v>
      </c>
      <c r="H225" s="112" t="s">
        <v>142</v>
      </c>
      <c r="I225" s="112" t="s">
        <v>127</v>
      </c>
      <c r="J225" s="112" t="s">
        <v>170</v>
      </c>
      <c r="K225" s="113">
        <v>1940.04</v>
      </c>
      <c r="L225" s="113">
        <v>826</v>
      </c>
      <c r="M225" s="112" t="s">
        <v>220</v>
      </c>
      <c r="N225">
        <v>8.26</v>
      </c>
    </row>
    <row r="226" spans="1:14" x14ac:dyDescent="0.3">
      <c r="A226" s="112" t="s">
        <v>220</v>
      </c>
      <c r="B226" s="112" t="s">
        <v>120</v>
      </c>
      <c r="C226" s="112" t="s">
        <v>221</v>
      </c>
      <c r="D226" s="112" t="s">
        <v>81</v>
      </c>
      <c r="E226" s="112" t="s">
        <v>221</v>
      </c>
      <c r="F226" s="112" t="s">
        <v>226</v>
      </c>
      <c r="G226" s="112" t="s">
        <v>13</v>
      </c>
      <c r="H226" s="112" t="s">
        <v>142</v>
      </c>
      <c r="I226" s="112" t="s">
        <v>127</v>
      </c>
      <c r="J226" s="112" t="s">
        <v>172</v>
      </c>
      <c r="K226" s="113">
        <v>6917.07</v>
      </c>
      <c r="L226" s="113">
        <v>2445</v>
      </c>
      <c r="M226" s="112" t="s">
        <v>220</v>
      </c>
      <c r="N226">
        <v>24.45</v>
      </c>
    </row>
    <row r="227" spans="1:14" x14ac:dyDescent="0.3">
      <c r="A227" s="112" t="s">
        <v>220</v>
      </c>
      <c r="B227" s="112" t="s">
        <v>120</v>
      </c>
      <c r="C227" s="112" t="s">
        <v>221</v>
      </c>
      <c r="D227" s="112" t="s">
        <v>81</v>
      </c>
      <c r="E227" s="112" t="s">
        <v>221</v>
      </c>
      <c r="F227" s="112" t="s">
        <v>226</v>
      </c>
      <c r="G227" s="112" t="s">
        <v>14</v>
      </c>
      <c r="H227" s="112" t="s">
        <v>141</v>
      </c>
      <c r="I227" s="112" t="s">
        <v>127</v>
      </c>
      <c r="J227" s="112" t="s">
        <v>172</v>
      </c>
      <c r="K227" s="113">
        <v>7065</v>
      </c>
      <c r="L227" s="113">
        <v>2250</v>
      </c>
      <c r="M227" s="112" t="s">
        <v>220</v>
      </c>
      <c r="N227">
        <v>22.5</v>
      </c>
    </row>
    <row r="228" spans="1:14" x14ac:dyDescent="0.3">
      <c r="A228" s="112" t="s">
        <v>220</v>
      </c>
      <c r="B228" s="112" t="s">
        <v>120</v>
      </c>
      <c r="C228" s="112" t="s">
        <v>221</v>
      </c>
      <c r="D228" s="112" t="s">
        <v>81</v>
      </c>
      <c r="E228" s="112" t="s">
        <v>221</v>
      </c>
      <c r="F228" s="112" t="s">
        <v>226</v>
      </c>
      <c r="G228" s="112" t="s">
        <v>26</v>
      </c>
      <c r="H228" s="112" t="s">
        <v>139</v>
      </c>
      <c r="I228" s="112" t="s">
        <v>127</v>
      </c>
      <c r="J228" s="112" t="s">
        <v>170</v>
      </c>
      <c r="K228" s="113">
        <v>25.26</v>
      </c>
      <c r="L228" s="113">
        <v>3</v>
      </c>
      <c r="M228" s="112" t="s">
        <v>220</v>
      </c>
      <c r="N228">
        <v>0.03</v>
      </c>
    </row>
    <row r="229" spans="1:14" x14ac:dyDescent="0.3">
      <c r="A229" s="112" t="s">
        <v>220</v>
      </c>
      <c r="B229" s="112" t="s">
        <v>120</v>
      </c>
      <c r="C229" s="112" t="s">
        <v>221</v>
      </c>
      <c r="D229" s="112" t="s">
        <v>80</v>
      </c>
      <c r="E229" s="112" t="s">
        <v>221</v>
      </c>
      <c r="F229" s="112" t="s">
        <v>227</v>
      </c>
      <c r="G229" s="112" t="s">
        <v>13</v>
      </c>
      <c r="H229" s="112" t="s">
        <v>142</v>
      </c>
      <c r="I229" s="112" t="s">
        <v>127</v>
      </c>
      <c r="J229" s="112" t="s">
        <v>170</v>
      </c>
      <c r="K229" s="113">
        <v>1473.8600000000001</v>
      </c>
      <c r="L229" s="113">
        <v>573</v>
      </c>
      <c r="M229" s="112" t="s">
        <v>220</v>
      </c>
      <c r="N229">
        <v>5.73</v>
      </c>
    </row>
    <row r="230" spans="1:14" x14ac:dyDescent="0.3">
      <c r="A230" s="112" t="s">
        <v>220</v>
      </c>
      <c r="B230" s="112" t="s">
        <v>120</v>
      </c>
      <c r="C230" s="112" t="s">
        <v>221</v>
      </c>
      <c r="D230" s="112" t="s">
        <v>80</v>
      </c>
      <c r="E230" s="112" t="s">
        <v>221</v>
      </c>
      <c r="F230" s="112" t="s">
        <v>227</v>
      </c>
      <c r="G230" s="112" t="s">
        <v>13</v>
      </c>
      <c r="H230" s="112" t="s">
        <v>142</v>
      </c>
      <c r="I230" s="112" t="s">
        <v>127</v>
      </c>
      <c r="J230" s="112" t="s">
        <v>171</v>
      </c>
      <c r="K230" s="113">
        <v>236.74</v>
      </c>
      <c r="L230" s="113">
        <v>125</v>
      </c>
      <c r="M230" s="112" t="s">
        <v>220</v>
      </c>
      <c r="N230">
        <v>1.25</v>
      </c>
    </row>
    <row r="231" spans="1:14" x14ac:dyDescent="0.3">
      <c r="A231" s="112" t="s">
        <v>220</v>
      </c>
      <c r="B231" s="112" t="s">
        <v>120</v>
      </c>
      <c r="C231" s="112" t="s">
        <v>221</v>
      </c>
      <c r="D231" s="112" t="s">
        <v>80</v>
      </c>
      <c r="E231" s="112" t="s">
        <v>221</v>
      </c>
      <c r="F231" s="112" t="s">
        <v>227</v>
      </c>
      <c r="G231" s="112" t="s">
        <v>13</v>
      </c>
      <c r="H231" s="112" t="s">
        <v>142</v>
      </c>
      <c r="I231" s="112" t="s">
        <v>127</v>
      </c>
      <c r="J231" s="112" t="s">
        <v>172</v>
      </c>
      <c r="K231" s="113">
        <v>979.34</v>
      </c>
      <c r="L231" s="113">
        <v>511.00000000000006</v>
      </c>
      <c r="M231" s="112" t="s">
        <v>220</v>
      </c>
      <c r="N231">
        <v>5.1100000000000003</v>
      </c>
    </row>
    <row r="232" spans="1:14" x14ac:dyDescent="0.3">
      <c r="A232" s="112" t="s">
        <v>220</v>
      </c>
      <c r="B232" s="112" t="s">
        <v>120</v>
      </c>
      <c r="C232" s="112" t="s">
        <v>221</v>
      </c>
      <c r="D232" s="112" t="s">
        <v>80</v>
      </c>
      <c r="E232" s="112" t="s">
        <v>221</v>
      </c>
      <c r="F232" s="112" t="s">
        <v>227</v>
      </c>
      <c r="G232" s="112" t="s">
        <v>27</v>
      </c>
      <c r="H232" s="112" t="s">
        <v>146</v>
      </c>
      <c r="I232" s="112" t="s">
        <v>127</v>
      </c>
      <c r="J232" s="112" t="s">
        <v>171</v>
      </c>
      <c r="K232" s="113">
        <v>526</v>
      </c>
      <c r="L232" s="113">
        <v>136</v>
      </c>
      <c r="M232" s="112" t="s">
        <v>220</v>
      </c>
      <c r="N232">
        <v>1.36</v>
      </c>
    </row>
    <row r="233" spans="1:14" x14ac:dyDescent="0.3">
      <c r="A233" s="112" t="s">
        <v>220</v>
      </c>
      <c r="B233" s="112" t="s">
        <v>120</v>
      </c>
      <c r="C233" s="112" t="s">
        <v>221</v>
      </c>
      <c r="D233" s="112" t="s">
        <v>80</v>
      </c>
      <c r="E233" s="112" t="s">
        <v>221</v>
      </c>
      <c r="F233" s="112" t="s">
        <v>227</v>
      </c>
      <c r="G233" s="112" t="s">
        <v>27</v>
      </c>
      <c r="H233" s="112" t="s">
        <v>146</v>
      </c>
      <c r="I233" s="112" t="s">
        <v>127</v>
      </c>
      <c r="J233" s="112" t="s">
        <v>172</v>
      </c>
      <c r="K233" s="113">
        <v>2721</v>
      </c>
      <c r="L233" s="113">
        <v>633</v>
      </c>
      <c r="M233" s="112" t="s">
        <v>220</v>
      </c>
      <c r="N233">
        <v>6.33</v>
      </c>
    </row>
    <row r="234" spans="1:14" x14ac:dyDescent="0.3">
      <c r="A234" s="112" t="s">
        <v>220</v>
      </c>
      <c r="B234" s="112" t="s">
        <v>120</v>
      </c>
      <c r="C234" s="112" t="s">
        <v>221</v>
      </c>
      <c r="D234" s="112" t="s">
        <v>80</v>
      </c>
      <c r="E234" s="112" t="s">
        <v>221</v>
      </c>
      <c r="F234" s="112" t="s">
        <v>227</v>
      </c>
      <c r="G234" s="112" t="s">
        <v>138</v>
      </c>
      <c r="H234" s="112" t="s">
        <v>134</v>
      </c>
      <c r="I234" s="112" t="s">
        <v>127</v>
      </c>
      <c r="J234" s="112" t="s">
        <v>172</v>
      </c>
      <c r="K234" s="113">
        <v>1125</v>
      </c>
      <c r="L234" s="113">
        <v>450</v>
      </c>
      <c r="M234" s="112" t="s">
        <v>220</v>
      </c>
      <c r="N234">
        <v>4.5</v>
      </c>
    </row>
    <row r="235" spans="1:14" x14ac:dyDescent="0.3">
      <c r="A235" s="112" t="s">
        <v>220</v>
      </c>
      <c r="B235" s="112" t="s">
        <v>120</v>
      </c>
      <c r="C235" s="112" t="s">
        <v>221</v>
      </c>
      <c r="D235" s="112" t="s">
        <v>79</v>
      </c>
      <c r="E235" s="112" t="s">
        <v>221</v>
      </c>
      <c r="F235" s="112" t="s">
        <v>228</v>
      </c>
      <c r="G235" s="112" t="s">
        <v>11</v>
      </c>
      <c r="H235" s="112" t="s">
        <v>126</v>
      </c>
      <c r="I235" s="112" t="s">
        <v>127</v>
      </c>
      <c r="J235" s="112" t="s">
        <v>170</v>
      </c>
      <c r="K235" s="113">
        <v>826.62</v>
      </c>
      <c r="L235" s="113">
        <v>103.5</v>
      </c>
      <c r="M235" s="112" t="s">
        <v>220</v>
      </c>
      <c r="N235">
        <v>1.0349999999999999</v>
      </c>
    </row>
    <row r="236" spans="1:14" x14ac:dyDescent="0.3">
      <c r="A236" s="112" t="s">
        <v>220</v>
      </c>
      <c r="B236" s="112" t="s">
        <v>120</v>
      </c>
      <c r="C236" s="112" t="s">
        <v>221</v>
      </c>
      <c r="D236" s="112" t="s">
        <v>79</v>
      </c>
      <c r="E236" s="112" t="s">
        <v>221</v>
      </c>
      <c r="F236" s="112" t="s">
        <v>228</v>
      </c>
      <c r="G236" s="112" t="s">
        <v>11</v>
      </c>
      <c r="H236" s="112" t="s">
        <v>126</v>
      </c>
      <c r="I236" s="112" t="s">
        <v>127</v>
      </c>
      <c r="J236" s="112" t="s">
        <v>172</v>
      </c>
      <c r="K236" s="113">
        <v>1764</v>
      </c>
      <c r="L236" s="113">
        <v>189</v>
      </c>
      <c r="M236" s="112" t="s">
        <v>220</v>
      </c>
      <c r="N236">
        <v>1.89</v>
      </c>
    </row>
    <row r="237" spans="1:14" x14ac:dyDescent="0.3">
      <c r="A237" s="112" t="s">
        <v>220</v>
      </c>
      <c r="B237" s="112" t="s">
        <v>120</v>
      </c>
      <c r="C237" s="112" t="s">
        <v>221</v>
      </c>
      <c r="D237" s="112" t="s">
        <v>79</v>
      </c>
      <c r="E237" s="112" t="s">
        <v>221</v>
      </c>
      <c r="F237" s="112" t="s">
        <v>228</v>
      </c>
      <c r="G237" s="112" t="s">
        <v>13</v>
      </c>
      <c r="H237" s="112" t="s">
        <v>142</v>
      </c>
      <c r="I237" s="112" t="s">
        <v>127</v>
      </c>
      <c r="J237" s="112" t="s">
        <v>170</v>
      </c>
      <c r="K237" s="113">
        <v>21063.980000000003</v>
      </c>
      <c r="L237" s="113">
        <v>9495</v>
      </c>
      <c r="M237" s="112" t="s">
        <v>220</v>
      </c>
      <c r="N237">
        <v>94.95</v>
      </c>
    </row>
    <row r="238" spans="1:14" x14ac:dyDescent="0.3">
      <c r="A238" s="112" t="s">
        <v>220</v>
      </c>
      <c r="B238" s="112" t="s">
        <v>120</v>
      </c>
      <c r="C238" s="112" t="s">
        <v>221</v>
      </c>
      <c r="D238" s="112" t="s">
        <v>79</v>
      </c>
      <c r="E238" s="112" t="s">
        <v>221</v>
      </c>
      <c r="F238" s="112" t="s">
        <v>228</v>
      </c>
      <c r="G238" s="112" t="s">
        <v>13</v>
      </c>
      <c r="H238" s="112" t="s">
        <v>142</v>
      </c>
      <c r="I238" s="112" t="s">
        <v>127</v>
      </c>
      <c r="J238" s="112" t="s">
        <v>171</v>
      </c>
      <c r="K238" s="113">
        <v>5298.4900000000007</v>
      </c>
      <c r="L238" s="113">
        <v>6228</v>
      </c>
      <c r="M238" s="112" t="s">
        <v>220</v>
      </c>
      <c r="N238">
        <v>62.28</v>
      </c>
    </row>
    <row r="239" spans="1:14" x14ac:dyDescent="0.3">
      <c r="A239" s="112" t="s">
        <v>220</v>
      </c>
      <c r="B239" s="112" t="s">
        <v>120</v>
      </c>
      <c r="C239" s="112" t="s">
        <v>221</v>
      </c>
      <c r="D239" s="112" t="s">
        <v>79</v>
      </c>
      <c r="E239" s="112" t="s">
        <v>221</v>
      </c>
      <c r="F239" s="112" t="s">
        <v>228</v>
      </c>
      <c r="G239" s="112" t="s">
        <v>13</v>
      </c>
      <c r="H239" s="112" t="s">
        <v>142</v>
      </c>
      <c r="I239" s="112" t="s">
        <v>127</v>
      </c>
      <c r="J239" s="112" t="s">
        <v>172</v>
      </c>
      <c r="K239" s="113">
        <v>118313.93000000001</v>
      </c>
      <c r="L239" s="113">
        <v>63563</v>
      </c>
      <c r="M239" s="112" t="s">
        <v>220</v>
      </c>
      <c r="N239">
        <v>635.63</v>
      </c>
    </row>
    <row r="240" spans="1:14" x14ac:dyDescent="0.3">
      <c r="A240" s="112" t="s">
        <v>220</v>
      </c>
      <c r="B240" s="112" t="s">
        <v>120</v>
      </c>
      <c r="C240" s="112" t="s">
        <v>221</v>
      </c>
      <c r="D240" s="112" t="s">
        <v>79</v>
      </c>
      <c r="E240" s="112" t="s">
        <v>221</v>
      </c>
      <c r="F240" s="112" t="s">
        <v>228</v>
      </c>
      <c r="G240" s="112" t="s">
        <v>14</v>
      </c>
      <c r="H240" s="112" t="s">
        <v>141</v>
      </c>
      <c r="I240" s="112" t="s">
        <v>127</v>
      </c>
      <c r="J240" s="112" t="s">
        <v>170</v>
      </c>
      <c r="K240" s="113">
        <v>13916.76</v>
      </c>
      <c r="L240" s="113">
        <v>2598</v>
      </c>
      <c r="M240" s="112" t="s">
        <v>220</v>
      </c>
      <c r="N240">
        <v>25.98</v>
      </c>
    </row>
    <row r="241" spans="1:14" x14ac:dyDescent="0.3">
      <c r="A241" s="112" t="s">
        <v>220</v>
      </c>
      <c r="B241" s="112" t="s">
        <v>120</v>
      </c>
      <c r="C241" s="112" t="s">
        <v>221</v>
      </c>
      <c r="D241" s="112" t="s">
        <v>79</v>
      </c>
      <c r="E241" s="112" t="s">
        <v>221</v>
      </c>
      <c r="F241" s="112" t="s">
        <v>228</v>
      </c>
      <c r="G241" s="112" t="s">
        <v>14</v>
      </c>
      <c r="H241" s="112" t="s">
        <v>141</v>
      </c>
      <c r="I241" s="112" t="s">
        <v>127</v>
      </c>
      <c r="J241" s="112" t="s">
        <v>171</v>
      </c>
      <c r="K241" s="113">
        <v>203</v>
      </c>
      <c r="L241" s="113">
        <v>67.5</v>
      </c>
      <c r="M241" s="112" t="s">
        <v>220</v>
      </c>
      <c r="N241">
        <v>0.67500000000000004</v>
      </c>
    </row>
    <row r="242" spans="1:14" x14ac:dyDescent="0.3">
      <c r="A242" s="112" t="s">
        <v>220</v>
      </c>
      <c r="B242" s="112" t="s">
        <v>120</v>
      </c>
      <c r="C242" s="112" t="s">
        <v>221</v>
      </c>
      <c r="D242" s="112" t="s">
        <v>79</v>
      </c>
      <c r="E242" s="112" t="s">
        <v>221</v>
      </c>
      <c r="F242" s="112" t="s">
        <v>228</v>
      </c>
      <c r="G242" s="112" t="s">
        <v>14</v>
      </c>
      <c r="H242" s="112" t="s">
        <v>141</v>
      </c>
      <c r="I242" s="112" t="s">
        <v>127</v>
      </c>
      <c r="J242" s="112" t="s">
        <v>172</v>
      </c>
      <c r="K242" s="113">
        <v>24723.359999999997</v>
      </c>
      <c r="L242" s="113">
        <v>32808</v>
      </c>
      <c r="M242" s="112" t="s">
        <v>220</v>
      </c>
      <c r="N242">
        <v>328.08</v>
      </c>
    </row>
    <row r="243" spans="1:14" x14ac:dyDescent="0.3">
      <c r="A243" s="112" t="s">
        <v>220</v>
      </c>
      <c r="B243" s="112" t="s">
        <v>120</v>
      </c>
      <c r="C243" s="112" t="s">
        <v>221</v>
      </c>
      <c r="D243" s="112" t="s">
        <v>79</v>
      </c>
      <c r="E243" s="112" t="s">
        <v>221</v>
      </c>
      <c r="F243" s="112" t="s">
        <v>228</v>
      </c>
      <c r="G243" s="112" t="s">
        <v>18</v>
      </c>
      <c r="H243" s="112" t="s">
        <v>143</v>
      </c>
      <c r="I243" s="112" t="s">
        <v>127</v>
      </c>
      <c r="J243" s="112" t="s">
        <v>170</v>
      </c>
      <c r="K243" s="113">
        <v>3071.5</v>
      </c>
      <c r="L243" s="113">
        <v>688</v>
      </c>
      <c r="M243" s="112" t="s">
        <v>220</v>
      </c>
      <c r="N243">
        <v>6.88</v>
      </c>
    </row>
    <row r="244" spans="1:14" x14ac:dyDescent="0.3">
      <c r="A244" s="112" t="s">
        <v>220</v>
      </c>
      <c r="B244" s="112" t="s">
        <v>120</v>
      </c>
      <c r="C244" s="112" t="s">
        <v>221</v>
      </c>
      <c r="D244" s="112" t="s">
        <v>79</v>
      </c>
      <c r="E244" s="112" t="s">
        <v>221</v>
      </c>
      <c r="F244" s="112" t="s">
        <v>228</v>
      </c>
      <c r="G244" s="112" t="s">
        <v>18</v>
      </c>
      <c r="H244" s="112" t="s">
        <v>143</v>
      </c>
      <c r="I244" s="112" t="s">
        <v>127</v>
      </c>
      <c r="J244" s="112" t="s">
        <v>172</v>
      </c>
      <c r="K244" s="113">
        <v>2955.12</v>
      </c>
      <c r="L244" s="113">
        <v>229.99999999999997</v>
      </c>
      <c r="M244" s="112" t="s">
        <v>220</v>
      </c>
      <c r="N244">
        <v>2.2999999999999998</v>
      </c>
    </row>
    <row r="245" spans="1:14" x14ac:dyDescent="0.3">
      <c r="A245" s="112" t="s">
        <v>220</v>
      </c>
      <c r="B245" s="112" t="s">
        <v>120</v>
      </c>
      <c r="C245" s="112" t="s">
        <v>221</v>
      </c>
      <c r="D245" s="112" t="s">
        <v>79</v>
      </c>
      <c r="E245" s="112" t="s">
        <v>221</v>
      </c>
      <c r="F245" s="112" t="s">
        <v>228</v>
      </c>
      <c r="G245" s="112" t="s">
        <v>26</v>
      </c>
      <c r="H245" s="112" t="s">
        <v>139</v>
      </c>
      <c r="I245" s="112" t="s">
        <v>127</v>
      </c>
      <c r="J245" s="112" t="s">
        <v>170</v>
      </c>
      <c r="K245" s="113">
        <v>2576.52</v>
      </c>
      <c r="L245" s="113">
        <v>306</v>
      </c>
      <c r="M245" s="112" t="s">
        <v>220</v>
      </c>
      <c r="N245">
        <v>3.06</v>
      </c>
    </row>
    <row r="246" spans="1:14" x14ac:dyDescent="0.3">
      <c r="A246" s="112" t="s">
        <v>220</v>
      </c>
      <c r="B246" s="112" t="s">
        <v>120</v>
      </c>
      <c r="C246" s="112" t="s">
        <v>221</v>
      </c>
      <c r="D246" s="112" t="s">
        <v>79</v>
      </c>
      <c r="E246" s="112" t="s">
        <v>221</v>
      </c>
      <c r="F246" s="112" t="s">
        <v>228</v>
      </c>
      <c r="G246" s="112" t="s">
        <v>26</v>
      </c>
      <c r="H246" s="112" t="s">
        <v>139</v>
      </c>
      <c r="I246" s="112" t="s">
        <v>127</v>
      </c>
      <c r="J246" s="112" t="s">
        <v>171</v>
      </c>
      <c r="K246" s="113">
        <v>606.24</v>
      </c>
      <c r="L246" s="113">
        <v>72</v>
      </c>
      <c r="M246" s="112" t="s">
        <v>220</v>
      </c>
      <c r="N246">
        <v>0.72</v>
      </c>
    </row>
    <row r="247" spans="1:14" x14ac:dyDescent="0.3">
      <c r="A247" s="112" t="s">
        <v>220</v>
      </c>
      <c r="B247" s="112" t="s">
        <v>120</v>
      </c>
      <c r="C247" s="112" t="s">
        <v>221</v>
      </c>
      <c r="D247" s="112" t="s">
        <v>79</v>
      </c>
      <c r="E247" s="112" t="s">
        <v>221</v>
      </c>
      <c r="F247" s="112" t="s">
        <v>228</v>
      </c>
      <c r="G247" s="112" t="s">
        <v>26</v>
      </c>
      <c r="H247" s="112" t="s">
        <v>139</v>
      </c>
      <c r="I247" s="112" t="s">
        <v>127</v>
      </c>
      <c r="J247" s="112" t="s">
        <v>172</v>
      </c>
      <c r="K247" s="113">
        <v>4807.82</v>
      </c>
      <c r="L247" s="113">
        <v>571</v>
      </c>
      <c r="M247" s="112" t="s">
        <v>220</v>
      </c>
      <c r="N247">
        <v>5.71</v>
      </c>
    </row>
    <row r="248" spans="1:14" x14ac:dyDescent="0.3">
      <c r="A248" s="112" t="s">
        <v>220</v>
      </c>
      <c r="B248" s="112" t="s">
        <v>120</v>
      </c>
      <c r="C248" s="112" t="s">
        <v>221</v>
      </c>
      <c r="D248" s="112" t="s">
        <v>79</v>
      </c>
      <c r="E248" s="112" t="s">
        <v>221</v>
      </c>
      <c r="F248" s="112" t="s">
        <v>228</v>
      </c>
      <c r="G248" s="112" t="s">
        <v>27</v>
      </c>
      <c r="H248" s="112" t="s">
        <v>146</v>
      </c>
      <c r="I248" s="112" t="s">
        <v>127</v>
      </c>
      <c r="J248" s="112" t="s">
        <v>170</v>
      </c>
      <c r="K248" s="113">
        <v>4836</v>
      </c>
      <c r="L248" s="113">
        <v>504</v>
      </c>
      <c r="M248" s="112" t="s">
        <v>220</v>
      </c>
      <c r="N248">
        <v>5.04</v>
      </c>
    </row>
    <row r="249" spans="1:14" x14ac:dyDescent="0.3">
      <c r="A249" s="112" t="s">
        <v>220</v>
      </c>
      <c r="B249" s="112" t="s">
        <v>120</v>
      </c>
      <c r="C249" s="112" t="s">
        <v>221</v>
      </c>
      <c r="D249" s="112" t="s">
        <v>79</v>
      </c>
      <c r="E249" s="112" t="s">
        <v>221</v>
      </c>
      <c r="F249" s="112" t="s">
        <v>228</v>
      </c>
      <c r="G249" s="112" t="s">
        <v>27</v>
      </c>
      <c r="H249" s="112" t="s">
        <v>146</v>
      </c>
      <c r="I249" s="112" t="s">
        <v>127</v>
      </c>
      <c r="J249" s="112" t="s">
        <v>171</v>
      </c>
      <c r="K249" s="113">
        <v>561</v>
      </c>
      <c r="L249" s="113">
        <v>49</v>
      </c>
      <c r="M249" s="112" t="s">
        <v>220</v>
      </c>
      <c r="N249">
        <v>0.49</v>
      </c>
    </row>
    <row r="250" spans="1:14" x14ac:dyDescent="0.3">
      <c r="A250" s="112" t="s">
        <v>220</v>
      </c>
      <c r="B250" s="112" t="s">
        <v>120</v>
      </c>
      <c r="C250" s="112" t="s">
        <v>221</v>
      </c>
      <c r="D250" s="112" t="s">
        <v>79</v>
      </c>
      <c r="E250" s="112" t="s">
        <v>221</v>
      </c>
      <c r="F250" s="112" t="s">
        <v>228</v>
      </c>
      <c r="G250" s="112" t="s">
        <v>27</v>
      </c>
      <c r="H250" s="112" t="s">
        <v>146</v>
      </c>
      <c r="I250" s="112" t="s">
        <v>127</v>
      </c>
      <c r="J250" s="112" t="s">
        <v>172</v>
      </c>
      <c r="K250" s="113">
        <v>21504</v>
      </c>
      <c r="L250" s="113">
        <v>1377</v>
      </c>
      <c r="M250" s="112" t="s">
        <v>220</v>
      </c>
      <c r="N250">
        <v>13.77</v>
      </c>
    </row>
    <row r="251" spans="1:14" x14ac:dyDescent="0.3">
      <c r="A251" s="112" t="s">
        <v>220</v>
      </c>
      <c r="B251" s="112" t="s">
        <v>120</v>
      </c>
      <c r="C251" s="112" t="s">
        <v>221</v>
      </c>
      <c r="D251" s="112" t="s">
        <v>79</v>
      </c>
      <c r="E251" s="112" t="s">
        <v>221</v>
      </c>
      <c r="F251" s="112" t="s">
        <v>228</v>
      </c>
      <c r="G251" s="112" t="s">
        <v>30</v>
      </c>
      <c r="H251" s="112" t="s">
        <v>149</v>
      </c>
      <c r="I251" s="112" t="s">
        <v>127</v>
      </c>
      <c r="J251" s="112" t="s">
        <v>172</v>
      </c>
      <c r="K251" s="113">
        <v>775.68</v>
      </c>
      <c r="L251" s="113">
        <v>108</v>
      </c>
      <c r="M251" s="112" t="s">
        <v>220</v>
      </c>
      <c r="N251">
        <v>1.08</v>
      </c>
    </row>
    <row r="252" spans="1:14" x14ac:dyDescent="0.3">
      <c r="A252" s="112" t="s">
        <v>220</v>
      </c>
      <c r="B252" s="112" t="s">
        <v>120</v>
      </c>
      <c r="C252" s="112" t="s">
        <v>221</v>
      </c>
      <c r="D252" s="112" t="s">
        <v>82</v>
      </c>
      <c r="E252" s="112" t="s">
        <v>221</v>
      </c>
      <c r="F252" s="112" t="s">
        <v>229</v>
      </c>
      <c r="G252" s="112" t="s">
        <v>7</v>
      </c>
      <c r="H252" s="112" t="s">
        <v>148</v>
      </c>
      <c r="I252" s="112" t="s">
        <v>127</v>
      </c>
      <c r="J252" s="112" t="s">
        <v>170</v>
      </c>
      <c r="K252" s="113">
        <v>3427.3302145017324</v>
      </c>
      <c r="L252" s="113">
        <v>415.5</v>
      </c>
      <c r="M252" s="112" t="s">
        <v>220</v>
      </c>
      <c r="N252">
        <v>4.1550000000000002</v>
      </c>
    </row>
    <row r="253" spans="1:14" x14ac:dyDescent="0.3">
      <c r="A253" s="112" t="s">
        <v>220</v>
      </c>
      <c r="B253" s="112" t="s">
        <v>120</v>
      </c>
      <c r="C253" s="112" t="s">
        <v>221</v>
      </c>
      <c r="D253" s="112" t="s">
        <v>82</v>
      </c>
      <c r="E253" s="112" t="s">
        <v>221</v>
      </c>
      <c r="F253" s="112" t="s">
        <v>229</v>
      </c>
      <c r="G253" s="112" t="s">
        <v>7</v>
      </c>
      <c r="H253" s="112" t="s">
        <v>148</v>
      </c>
      <c r="I253" s="112" t="s">
        <v>127</v>
      </c>
      <c r="J253" s="112" t="s">
        <v>171</v>
      </c>
      <c r="K253" s="113">
        <v>15295.27227224528</v>
      </c>
      <c r="L253" s="113">
        <v>1836</v>
      </c>
      <c r="M253" s="112" t="s">
        <v>220</v>
      </c>
      <c r="N253">
        <v>18.36</v>
      </c>
    </row>
    <row r="254" spans="1:14" x14ac:dyDescent="0.3">
      <c r="A254" s="112" t="s">
        <v>220</v>
      </c>
      <c r="B254" s="112" t="s">
        <v>120</v>
      </c>
      <c r="C254" s="112" t="s">
        <v>221</v>
      </c>
      <c r="D254" s="112" t="s">
        <v>82</v>
      </c>
      <c r="E254" s="112" t="s">
        <v>221</v>
      </c>
      <c r="F254" s="112" t="s">
        <v>229</v>
      </c>
      <c r="G254" s="112" t="s">
        <v>8</v>
      </c>
      <c r="H254" s="112" t="s">
        <v>126</v>
      </c>
      <c r="I254" s="112" t="s">
        <v>127</v>
      </c>
      <c r="J254" s="112" t="s">
        <v>172</v>
      </c>
      <c r="K254" s="113">
        <v>3900.04</v>
      </c>
      <c r="L254" s="113">
        <v>371</v>
      </c>
      <c r="M254" s="112" t="s">
        <v>220</v>
      </c>
      <c r="N254">
        <v>3.71</v>
      </c>
    </row>
    <row r="255" spans="1:14" x14ac:dyDescent="0.3">
      <c r="A255" s="112" t="s">
        <v>220</v>
      </c>
      <c r="B255" s="112" t="s">
        <v>120</v>
      </c>
      <c r="C255" s="112" t="s">
        <v>221</v>
      </c>
      <c r="D255" s="112" t="s">
        <v>82</v>
      </c>
      <c r="E255" s="112" t="s">
        <v>221</v>
      </c>
      <c r="F255" s="112" t="s">
        <v>229</v>
      </c>
      <c r="G255" s="112" t="s">
        <v>135</v>
      </c>
      <c r="H255" s="112" t="s">
        <v>134</v>
      </c>
      <c r="I255" s="112" t="s">
        <v>127</v>
      </c>
      <c r="J255" s="112" t="s">
        <v>170</v>
      </c>
      <c r="K255" s="113">
        <v>31524</v>
      </c>
      <c r="L255" s="113">
        <v>12780</v>
      </c>
      <c r="M255" s="112" t="s">
        <v>220</v>
      </c>
      <c r="N255">
        <v>127.8</v>
      </c>
    </row>
    <row r="256" spans="1:14" x14ac:dyDescent="0.3">
      <c r="A256" s="112" t="s">
        <v>220</v>
      </c>
      <c r="B256" s="112" t="s">
        <v>120</v>
      </c>
      <c r="C256" s="112" t="s">
        <v>221</v>
      </c>
      <c r="D256" s="112" t="s">
        <v>82</v>
      </c>
      <c r="E256" s="112" t="s">
        <v>221</v>
      </c>
      <c r="F256" s="112" t="s">
        <v>229</v>
      </c>
      <c r="G256" s="112" t="s">
        <v>135</v>
      </c>
      <c r="H256" s="112" t="s">
        <v>134</v>
      </c>
      <c r="I256" s="112" t="s">
        <v>127</v>
      </c>
      <c r="J256" s="112" t="s">
        <v>172</v>
      </c>
      <c r="K256" s="113">
        <v>84888.92</v>
      </c>
      <c r="L256" s="113">
        <v>24242</v>
      </c>
      <c r="M256" s="112" t="s">
        <v>220</v>
      </c>
      <c r="N256">
        <v>242.42</v>
      </c>
    </row>
    <row r="257" spans="1:14" x14ac:dyDescent="0.3">
      <c r="A257" s="112" t="s">
        <v>220</v>
      </c>
      <c r="B257" s="112" t="s">
        <v>120</v>
      </c>
      <c r="C257" s="112" t="s">
        <v>221</v>
      </c>
      <c r="D257" s="112" t="s">
        <v>82</v>
      </c>
      <c r="E257" s="112" t="s">
        <v>221</v>
      </c>
      <c r="F257" s="112" t="s">
        <v>229</v>
      </c>
      <c r="G257" s="112" t="s">
        <v>11</v>
      </c>
      <c r="H257" s="112" t="s">
        <v>126</v>
      </c>
      <c r="I257" s="112" t="s">
        <v>127</v>
      </c>
      <c r="J257" s="112" t="s">
        <v>170</v>
      </c>
      <c r="K257" s="113">
        <v>6977</v>
      </c>
      <c r="L257" s="113">
        <v>790</v>
      </c>
      <c r="M257" s="112" t="s">
        <v>220</v>
      </c>
      <c r="N257">
        <v>7.9</v>
      </c>
    </row>
    <row r="258" spans="1:14" x14ac:dyDescent="0.3">
      <c r="A258" s="112" t="s">
        <v>220</v>
      </c>
      <c r="B258" s="112" t="s">
        <v>120</v>
      </c>
      <c r="C258" s="112" t="s">
        <v>221</v>
      </c>
      <c r="D258" s="112" t="s">
        <v>82</v>
      </c>
      <c r="E258" s="112" t="s">
        <v>221</v>
      </c>
      <c r="F258" s="112" t="s">
        <v>229</v>
      </c>
      <c r="G258" s="112" t="s">
        <v>11</v>
      </c>
      <c r="H258" s="112" t="s">
        <v>126</v>
      </c>
      <c r="I258" s="112" t="s">
        <v>127</v>
      </c>
      <c r="J258" s="112" t="s">
        <v>172</v>
      </c>
      <c r="K258" s="113">
        <v>13311</v>
      </c>
      <c r="L258" s="113">
        <v>1519</v>
      </c>
      <c r="M258" s="112" t="s">
        <v>220</v>
      </c>
      <c r="N258">
        <v>15.19</v>
      </c>
    </row>
    <row r="259" spans="1:14" x14ac:dyDescent="0.3">
      <c r="A259" s="112" t="s">
        <v>220</v>
      </c>
      <c r="B259" s="112" t="s">
        <v>120</v>
      </c>
      <c r="C259" s="112" t="s">
        <v>221</v>
      </c>
      <c r="D259" s="112" t="s">
        <v>82</v>
      </c>
      <c r="E259" s="112" t="s">
        <v>221</v>
      </c>
      <c r="F259" s="112" t="s">
        <v>229</v>
      </c>
      <c r="G259" s="112" t="s">
        <v>13</v>
      </c>
      <c r="H259" s="112" t="s">
        <v>142</v>
      </c>
      <c r="I259" s="112" t="s">
        <v>127</v>
      </c>
      <c r="J259" s="112" t="s">
        <v>201</v>
      </c>
      <c r="K259" s="113">
        <v>1476.72</v>
      </c>
      <c r="L259" s="113">
        <v>461.00000000000006</v>
      </c>
      <c r="M259" s="112" t="s">
        <v>220</v>
      </c>
      <c r="N259">
        <v>4.6100000000000003</v>
      </c>
    </row>
    <row r="260" spans="1:14" x14ac:dyDescent="0.3">
      <c r="A260" s="112" t="s">
        <v>220</v>
      </c>
      <c r="B260" s="112" t="s">
        <v>120</v>
      </c>
      <c r="C260" s="112" t="s">
        <v>221</v>
      </c>
      <c r="D260" s="112" t="s">
        <v>82</v>
      </c>
      <c r="E260" s="112" t="s">
        <v>221</v>
      </c>
      <c r="F260" s="112" t="s">
        <v>229</v>
      </c>
      <c r="G260" s="112" t="s">
        <v>13</v>
      </c>
      <c r="H260" s="112" t="s">
        <v>142</v>
      </c>
      <c r="I260" s="112" t="s">
        <v>127</v>
      </c>
      <c r="J260" s="112" t="s">
        <v>170</v>
      </c>
      <c r="K260" s="113">
        <v>1156499.4599999997</v>
      </c>
      <c r="L260" s="113">
        <v>757690</v>
      </c>
      <c r="M260" s="112" t="s">
        <v>220</v>
      </c>
      <c r="N260">
        <v>7576.9</v>
      </c>
    </row>
    <row r="261" spans="1:14" x14ac:dyDescent="0.3">
      <c r="A261" s="112" t="s">
        <v>220</v>
      </c>
      <c r="B261" s="112" t="s">
        <v>120</v>
      </c>
      <c r="C261" s="112" t="s">
        <v>221</v>
      </c>
      <c r="D261" s="112" t="s">
        <v>82</v>
      </c>
      <c r="E261" s="112" t="s">
        <v>221</v>
      </c>
      <c r="F261" s="112" t="s">
        <v>229</v>
      </c>
      <c r="G261" s="112" t="s">
        <v>13</v>
      </c>
      <c r="H261" s="112" t="s">
        <v>142</v>
      </c>
      <c r="I261" s="112" t="s">
        <v>127</v>
      </c>
      <c r="J261" s="112" t="s">
        <v>208</v>
      </c>
      <c r="K261" s="113">
        <v>15062.58</v>
      </c>
      <c r="L261" s="113">
        <v>2920</v>
      </c>
      <c r="M261" s="112" t="s">
        <v>220</v>
      </c>
      <c r="N261">
        <v>29.2</v>
      </c>
    </row>
    <row r="262" spans="1:14" x14ac:dyDescent="0.3">
      <c r="A262" s="112" t="s">
        <v>220</v>
      </c>
      <c r="B262" s="112" t="s">
        <v>120</v>
      </c>
      <c r="C262" s="112" t="s">
        <v>221</v>
      </c>
      <c r="D262" s="112" t="s">
        <v>82</v>
      </c>
      <c r="E262" s="112" t="s">
        <v>221</v>
      </c>
      <c r="F262" s="112" t="s">
        <v>229</v>
      </c>
      <c r="G262" s="112" t="s">
        <v>13</v>
      </c>
      <c r="H262" s="112" t="s">
        <v>142</v>
      </c>
      <c r="I262" s="112" t="s">
        <v>127</v>
      </c>
      <c r="J262" s="112" t="s">
        <v>215</v>
      </c>
      <c r="K262" s="113">
        <v>1031.8599999999999</v>
      </c>
      <c r="L262" s="113">
        <v>104</v>
      </c>
      <c r="M262" s="112" t="s">
        <v>220</v>
      </c>
      <c r="N262">
        <v>1.04</v>
      </c>
    </row>
    <row r="263" spans="1:14" x14ac:dyDescent="0.3">
      <c r="A263" s="112" t="s">
        <v>220</v>
      </c>
      <c r="B263" s="112" t="s">
        <v>120</v>
      </c>
      <c r="C263" s="112" t="s">
        <v>221</v>
      </c>
      <c r="D263" s="112" t="s">
        <v>82</v>
      </c>
      <c r="E263" s="112" t="s">
        <v>221</v>
      </c>
      <c r="F263" s="112" t="s">
        <v>229</v>
      </c>
      <c r="G263" s="112" t="s">
        <v>13</v>
      </c>
      <c r="H263" s="112" t="s">
        <v>142</v>
      </c>
      <c r="I263" s="112" t="s">
        <v>127</v>
      </c>
      <c r="J263" s="112" t="s">
        <v>171</v>
      </c>
      <c r="K263" s="113">
        <v>285025.90999999997</v>
      </c>
      <c r="L263" s="113">
        <v>194471</v>
      </c>
      <c r="M263" s="112" t="s">
        <v>220</v>
      </c>
      <c r="N263">
        <v>1944.71</v>
      </c>
    </row>
    <row r="264" spans="1:14" x14ac:dyDescent="0.3">
      <c r="A264" s="112" t="s">
        <v>220</v>
      </c>
      <c r="B264" s="112" t="s">
        <v>120</v>
      </c>
      <c r="C264" s="112" t="s">
        <v>221</v>
      </c>
      <c r="D264" s="112" t="s">
        <v>82</v>
      </c>
      <c r="E264" s="112" t="s">
        <v>221</v>
      </c>
      <c r="F264" s="112" t="s">
        <v>229</v>
      </c>
      <c r="G264" s="112" t="s">
        <v>13</v>
      </c>
      <c r="H264" s="112" t="s">
        <v>142</v>
      </c>
      <c r="I264" s="112" t="s">
        <v>127</v>
      </c>
      <c r="J264" s="112" t="s">
        <v>172</v>
      </c>
      <c r="K264" s="113">
        <v>1680885.17</v>
      </c>
      <c r="L264" s="113">
        <v>937779</v>
      </c>
      <c r="M264" s="112" t="s">
        <v>220</v>
      </c>
      <c r="N264">
        <v>9377.7900000000009</v>
      </c>
    </row>
    <row r="265" spans="1:14" x14ac:dyDescent="0.3">
      <c r="A265" s="112" t="s">
        <v>220</v>
      </c>
      <c r="B265" s="112" t="s">
        <v>120</v>
      </c>
      <c r="C265" s="112" t="s">
        <v>221</v>
      </c>
      <c r="D265" s="112" t="s">
        <v>82</v>
      </c>
      <c r="E265" s="112" t="s">
        <v>221</v>
      </c>
      <c r="F265" s="112" t="s">
        <v>229</v>
      </c>
      <c r="G265" s="112" t="s">
        <v>14</v>
      </c>
      <c r="H265" s="112" t="s">
        <v>141</v>
      </c>
      <c r="I265" s="112" t="s">
        <v>127</v>
      </c>
      <c r="J265" s="112" t="s">
        <v>170</v>
      </c>
      <c r="K265" s="113">
        <v>123594.33000000002</v>
      </c>
      <c r="L265" s="113">
        <v>55546</v>
      </c>
      <c r="M265" s="112" t="s">
        <v>220</v>
      </c>
      <c r="N265">
        <v>555.46</v>
      </c>
    </row>
    <row r="266" spans="1:14" x14ac:dyDescent="0.3">
      <c r="A266" s="112" t="s">
        <v>220</v>
      </c>
      <c r="B266" s="112" t="s">
        <v>120</v>
      </c>
      <c r="C266" s="112" t="s">
        <v>221</v>
      </c>
      <c r="D266" s="112" t="s">
        <v>82</v>
      </c>
      <c r="E266" s="112" t="s">
        <v>221</v>
      </c>
      <c r="F266" s="112" t="s">
        <v>229</v>
      </c>
      <c r="G266" s="112" t="s">
        <v>14</v>
      </c>
      <c r="H266" s="112" t="s">
        <v>141</v>
      </c>
      <c r="I266" s="112" t="s">
        <v>127</v>
      </c>
      <c r="J266" s="112" t="s">
        <v>208</v>
      </c>
      <c r="K266" s="113">
        <v>317</v>
      </c>
      <c r="L266" s="113">
        <v>50</v>
      </c>
      <c r="M266" s="112" t="s">
        <v>220</v>
      </c>
      <c r="N266">
        <v>0.5</v>
      </c>
    </row>
    <row r="267" spans="1:14" x14ac:dyDescent="0.3">
      <c r="A267" s="112" t="s">
        <v>220</v>
      </c>
      <c r="B267" s="112" t="s">
        <v>120</v>
      </c>
      <c r="C267" s="112" t="s">
        <v>221</v>
      </c>
      <c r="D267" s="112" t="s">
        <v>82</v>
      </c>
      <c r="E267" s="112" t="s">
        <v>221</v>
      </c>
      <c r="F267" s="112" t="s">
        <v>229</v>
      </c>
      <c r="G267" s="112" t="s">
        <v>14</v>
      </c>
      <c r="H267" s="112" t="s">
        <v>141</v>
      </c>
      <c r="I267" s="112" t="s">
        <v>127</v>
      </c>
      <c r="J267" s="112" t="s">
        <v>171</v>
      </c>
      <c r="K267" s="113">
        <v>148.77000000000001</v>
      </c>
      <c r="L267" s="113">
        <v>50</v>
      </c>
      <c r="M267" s="112" t="s">
        <v>220</v>
      </c>
      <c r="N267">
        <v>0.5</v>
      </c>
    </row>
    <row r="268" spans="1:14" x14ac:dyDescent="0.3">
      <c r="A268" s="112" t="s">
        <v>220</v>
      </c>
      <c r="B268" s="112" t="s">
        <v>120</v>
      </c>
      <c r="C268" s="112" t="s">
        <v>221</v>
      </c>
      <c r="D268" s="112" t="s">
        <v>82</v>
      </c>
      <c r="E268" s="112" t="s">
        <v>221</v>
      </c>
      <c r="F268" s="112" t="s">
        <v>229</v>
      </c>
      <c r="G268" s="112" t="s">
        <v>14</v>
      </c>
      <c r="H268" s="112" t="s">
        <v>141</v>
      </c>
      <c r="I268" s="112" t="s">
        <v>127</v>
      </c>
      <c r="J268" s="112" t="s">
        <v>172</v>
      </c>
      <c r="K268" s="113">
        <v>322740.44000000006</v>
      </c>
      <c r="L268" s="113">
        <v>301528</v>
      </c>
      <c r="M268" s="112" t="s">
        <v>220</v>
      </c>
      <c r="N268">
        <v>3015.28</v>
      </c>
    </row>
    <row r="269" spans="1:14" x14ac:dyDescent="0.3">
      <c r="A269" s="112" t="s">
        <v>220</v>
      </c>
      <c r="B269" s="112" t="s">
        <v>120</v>
      </c>
      <c r="C269" s="112" t="s">
        <v>221</v>
      </c>
      <c r="D269" s="112" t="s">
        <v>82</v>
      </c>
      <c r="E269" s="112" t="s">
        <v>221</v>
      </c>
      <c r="F269" s="112" t="s">
        <v>229</v>
      </c>
      <c r="G269" s="112" t="s">
        <v>18</v>
      </c>
      <c r="H269" s="112" t="s">
        <v>143</v>
      </c>
      <c r="I269" s="112" t="s">
        <v>127</v>
      </c>
      <c r="J269" s="112" t="s">
        <v>172</v>
      </c>
      <c r="K269" s="113">
        <v>98914.35</v>
      </c>
      <c r="L269" s="113">
        <v>14490</v>
      </c>
      <c r="M269" s="112" t="s">
        <v>220</v>
      </c>
      <c r="N269">
        <v>144.9</v>
      </c>
    </row>
    <row r="270" spans="1:14" x14ac:dyDescent="0.3">
      <c r="A270" s="112" t="s">
        <v>220</v>
      </c>
      <c r="B270" s="112" t="s">
        <v>120</v>
      </c>
      <c r="C270" s="112" t="s">
        <v>221</v>
      </c>
      <c r="D270" s="112" t="s">
        <v>82</v>
      </c>
      <c r="E270" s="112" t="s">
        <v>221</v>
      </c>
      <c r="F270" s="112" t="s">
        <v>229</v>
      </c>
      <c r="G270" s="112" t="s">
        <v>21</v>
      </c>
      <c r="H270" s="112" t="s">
        <v>139</v>
      </c>
      <c r="I270" s="112" t="s">
        <v>127</v>
      </c>
      <c r="J270" s="112" t="s">
        <v>171</v>
      </c>
      <c r="K270" s="113">
        <v>13126.9</v>
      </c>
      <c r="L270" s="113">
        <v>1490</v>
      </c>
      <c r="M270" s="112" t="s">
        <v>220</v>
      </c>
      <c r="N270">
        <v>14.9</v>
      </c>
    </row>
    <row r="271" spans="1:14" x14ac:dyDescent="0.3">
      <c r="A271" s="112" t="s">
        <v>220</v>
      </c>
      <c r="B271" s="112" t="s">
        <v>120</v>
      </c>
      <c r="C271" s="112" t="s">
        <v>221</v>
      </c>
      <c r="D271" s="112" t="s">
        <v>82</v>
      </c>
      <c r="E271" s="112" t="s">
        <v>221</v>
      </c>
      <c r="F271" s="112" t="s">
        <v>229</v>
      </c>
      <c r="G271" s="112" t="s">
        <v>21</v>
      </c>
      <c r="H271" s="112" t="s">
        <v>139</v>
      </c>
      <c r="I271" s="112" t="s">
        <v>127</v>
      </c>
      <c r="J271" s="112" t="s">
        <v>172</v>
      </c>
      <c r="K271" s="113">
        <v>249411.1</v>
      </c>
      <c r="L271" s="113">
        <v>28310.000000000004</v>
      </c>
      <c r="M271" s="112" t="s">
        <v>220</v>
      </c>
      <c r="N271">
        <v>283.10000000000002</v>
      </c>
    </row>
    <row r="272" spans="1:14" x14ac:dyDescent="0.3">
      <c r="A272" s="112" t="s">
        <v>220</v>
      </c>
      <c r="B272" s="112" t="s">
        <v>120</v>
      </c>
      <c r="C272" s="112" t="s">
        <v>221</v>
      </c>
      <c r="D272" s="112" t="s">
        <v>82</v>
      </c>
      <c r="E272" s="112" t="s">
        <v>221</v>
      </c>
      <c r="F272" s="112" t="s">
        <v>229</v>
      </c>
      <c r="G272" s="112" t="s">
        <v>23</v>
      </c>
      <c r="H272" s="112" t="s">
        <v>126</v>
      </c>
      <c r="I272" s="112" t="s">
        <v>127</v>
      </c>
      <c r="J272" s="112" t="s">
        <v>170</v>
      </c>
      <c r="K272" s="113">
        <v>329.06</v>
      </c>
      <c r="L272" s="113">
        <v>40</v>
      </c>
      <c r="M272" s="112" t="s">
        <v>220</v>
      </c>
      <c r="N272">
        <v>0.4</v>
      </c>
    </row>
    <row r="273" spans="1:14" x14ac:dyDescent="0.3">
      <c r="A273" s="112" t="s">
        <v>220</v>
      </c>
      <c r="B273" s="112" t="s">
        <v>120</v>
      </c>
      <c r="C273" s="112" t="s">
        <v>221</v>
      </c>
      <c r="D273" s="112" t="s">
        <v>82</v>
      </c>
      <c r="E273" s="112" t="s">
        <v>221</v>
      </c>
      <c r="F273" s="112" t="s">
        <v>229</v>
      </c>
      <c r="G273" s="112" t="s">
        <v>23</v>
      </c>
      <c r="H273" s="112" t="s">
        <v>126</v>
      </c>
      <c r="I273" s="112" t="s">
        <v>127</v>
      </c>
      <c r="J273" s="112" t="s">
        <v>172</v>
      </c>
      <c r="K273" s="113">
        <v>5103</v>
      </c>
      <c r="L273" s="113">
        <v>756</v>
      </c>
      <c r="M273" s="112" t="s">
        <v>220</v>
      </c>
      <c r="N273">
        <v>7.56</v>
      </c>
    </row>
    <row r="274" spans="1:14" x14ac:dyDescent="0.3">
      <c r="A274" s="112" t="s">
        <v>220</v>
      </c>
      <c r="B274" s="112" t="s">
        <v>120</v>
      </c>
      <c r="C274" s="112" t="s">
        <v>221</v>
      </c>
      <c r="D274" s="112" t="s">
        <v>82</v>
      </c>
      <c r="E274" s="112" t="s">
        <v>221</v>
      </c>
      <c r="F274" s="112" t="s">
        <v>229</v>
      </c>
      <c r="G274" s="112" t="s">
        <v>26</v>
      </c>
      <c r="H274" s="112" t="s">
        <v>139</v>
      </c>
      <c r="I274" s="112" t="s">
        <v>127</v>
      </c>
      <c r="J274" s="112" t="s">
        <v>170</v>
      </c>
      <c r="K274" s="113">
        <v>70761.679999999993</v>
      </c>
      <c r="L274" s="113">
        <v>8404</v>
      </c>
      <c r="M274" s="112" t="s">
        <v>220</v>
      </c>
      <c r="N274">
        <v>84.04</v>
      </c>
    </row>
    <row r="275" spans="1:14" x14ac:dyDescent="0.3">
      <c r="A275" s="112" t="s">
        <v>220</v>
      </c>
      <c r="B275" s="112" t="s">
        <v>120</v>
      </c>
      <c r="C275" s="112" t="s">
        <v>221</v>
      </c>
      <c r="D275" s="112" t="s">
        <v>82</v>
      </c>
      <c r="E275" s="112" t="s">
        <v>221</v>
      </c>
      <c r="F275" s="112" t="s">
        <v>229</v>
      </c>
      <c r="G275" s="112" t="s">
        <v>26</v>
      </c>
      <c r="H275" s="112" t="s">
        <v>139</v>
      </c>
      <c r="I275" s="112" t="s">
        <v>127</v>
      </c>
      <c r="J275" s="112" t="s">
        <v>171</v>
      </c>
      <c r="K275" s="113">
        <v>13034.16</v>
      </c>
      <c r="L275" s="113">
        <v>1548</v>
      </c>
      <c r="M275" s="112" t="s">
        <v>220</v>
      </c>
      <c r="N275">
        <v>15.48</v>
      </c>
    </row>
    <row r="276" spans="1:14" x14ac:dyDescent="0.3">
      <c r="A276" s="112" t="s">
        <v>220</v>
      </c>
      <c r="B276" s="112" t="s">
        <v>120</v>
      </c>
      <c r="C276" s="112" t="s">
        <v>221</v>
      </c>
      <c r="D276" s="112" t="s">
        <v>82</v>
      </c>
      <c r="E276" s="112" t="s">
        <v>221</v>
      </c>
      <c r="F276" s="112" t="s">
        <v>229</v>
      </c>
      <c r="G276" s="112" t="s">
        <v>26</v>
      </c>
      <c r="H276" s="112" t="s">
        <v>139</v>
      </c>
      <c r="I276" s="112" t="s">
        <v>127</v>
      </c>
      <c r="J276" s="112" t="s">
        <v>172</v>
      </c>
      <c r="K276" s="113">
        <v>79055.38</v>
      </c>
      <c r="L276" s="113">
        <v>9389</v>
      </c>
      <c r="M276" s="112" t="s">
        <v>220</v>
      </c>
      <c r="N276">
        <v>93.89</v>
      </c>
    </row>
    <row r="277" spans="1:14" x14ac:dyDescent="0.3">
      <c r="A277" s="112" t="s">
        <v>220</v>
      </c>
      <c r="B277" s="112" t="s">
        <v>120</v>
      </c>
      <c r="C277" s="112" t="s">
        <v>221</v>
      </c>
      <c r="D277" s="112" t="s">
        <v>82</v>
      </c>
      <c r="E277" s="112" t="s">
        <v>221</v>
      </c>
      <c r="F277" s="112" t="s">
        <v>229</v>
      </c>
      <c r="G277" s="112" t="s">
        <v>27</v>
      </c>
      <c r="H277" s="112" t="s">
        <v>146</v>
      </c>
      <c r="I277" s="112" t="s">
        <v>127</v>
      </c>
      <c r="J277" s="112" t="s">
        <v>170</v>
      </c>
      <c r="K277" s="113">
        <v>432</v>
      </c>
      <c r="L277" s="113">
        <v>41</v>
      </c>
      <c r="M277" s="112" t="s">
        <v>220</v>
      </c>
      <c r="N277">
        <v>0.41</v>
      </c>
    </row>
    <row r="278" spans="1:14" x14ac:dyDescent="0.3">
      <c r="A278" s="112" t="s">
        <v>220</v>
      </c>
      <c r="B278" s="112" t="s">
        <v>120</v>
      </c>
      <c r="C278" s="112" t="s">
        <v>221</v>
      </c>
      <c r="D278" s="112" t="s">
        <v>82</v>
      </c>
      <c r="E278" s="112" t="s">
        <v>221</v>
      </c>
      <c r="F278" s="112" t="s">
        <v>229</v>
      </c>
      <c r="G278" s="112" t="s">
        <v>27</v>
      </c>
      <c r="H278" s="112" t="s">
        <v>146</v>
      </c>
      <c r="I278" s="112" t="s">
        <v>127</v>
      </c>
      <c r="J278" s="112" t="s">
        <v>171</v>
      </c>
      <c r="K278" s="113">
        <v>178.8</v>
      </c>
      <c r="L278" s="113">
        <v>15</v>
      </c>
      <c r="M278" s="112" t="s">
        <v>220</v>
      </c>
      <c r="N278">
        <v>0.15</v>
      </c>
    </row>
    <row r="279" spans="1:14" x14ac:dyDescent="0.3">
      <c r="A279" s="112" t="s">
        <v>220</v>
      </c>
      <c r="B279" s="112" t="s">
        <v>120</v>
      </c>
      <c r="C279" s="112" t="s">
        <v>221</v>
      </c>
      <c r="D279" s="112" t="s">
        <v>82</v>
      </c>
      <c r="E279" s="112" t="s">
        <v>221</v>
      </c>
      <c r="F279" s="112" t="s">
        <v>229</v>
      </c>
      <c r="G279" s="112" t="s">
        <v>27</v>
      </c>
      <c r="H279" s="112" t="s">
        <v>146</v>
      </c>
      <c r="I279" s="112" t="s">
        <v>127</v>
      </c>
      <c r="J279" s="112" t="s">
        <v>172</v>
      </c>
      <c r="K279" s="113">
        <v>9542.1200000000008</v>
      </c>
      <c r="L279" s="113">
        <v>4332</v>
      </c>
      <c r="M279" s="112" t="s">
        <v>220</v>
      </c>
      <c r="N279">
        <v>43.32</v>
      </c>
    </row>
    <row r="280" spans="1:14" x14ac:dyDescent="0.3">
      <c r="A280" s="112" t="s">
        <v>220</v>
      </c>
      <c r="B280" s="112" t="s">
        <v>120</v>
      </c>
      <c r="C280" s="112" t="s">
        <v>221</v>
      </c>
      <c r="D280" s="112" t="s">
        <v>82</v>
      </c>
      <c r="E280" s="112" t="s">
        <v>221</v>
      </c>
      <c r="F280" s="112" t="s">
        <v>229</v>
      </c>
      <c r="G280" s="112" t="s">
        <v>138</v>
      </c>
      <c r="H280" s="112" t="s">
        <v>134</v>
      </c>
      <c r="I280" s="112" t="s">
        <v>127</v>
      </c>
      <c r="J280" s="112" t="s">
        <v>170</v>
      </c>
      <c r="K280" s="113">
        <v>13000</v>
      </c>
      <c r="L280" s="113">
        <v>5200</v>
      </c>
      <c r="M280" s="112" t="s">
        <v>220</v>
      </c>
      <c r="N280">
        <v>52</v>
      </c>
    </row>
    <row r="281" spans="1:14" x14ac:dyDescent="0.3">
      <c r="A281" s="112" t="s">
        <v>220</v>
      </c>
      <c r="B281" s="112" t="s">
        <v>120</v>
      </c>
      <c r="C281" s="112" t="s">
        <v>221</v>
      </c>
      <c r="D281" s="112" t="s">
        <v>82</v>
      </c>
      <c r="E281" s="112" t="s">
        <v>221</v>
      </c>
      <c r="F281" s="112" t="s">
        <v>229</v>
      </c>
      <c r="G281" s="112" t="s">
        <v>138</v>
      </c>
      <c r="H281" s="112" t="s">
        <v>134</v>
      </c>
      <c r="I281" s="112" t="s">
        <v>127</v>
      </c>
      <c r="J281" s="112" t="s">
        <v>172</v>
      </c>
      <c r="K281" s="113">
        <v>7000</v>
      </c>
      <c r="L281" s="113">
        <v>2800</v>
      </c>
      <c r="M281" s="112" t="s">
        <v>220</v>
      </c>
      <c r="N281">
        <v>28</v>
      </c>
    </row>
    <row r="282" spans="1:14" x14ac:dyDescent="0.3">
      <c r="A282" s="112" t="s">
        <v>220</v>
      </c>
      <c r="B282" s="112" t="s">
        <v>120</v>
      </c>
      <c r="C282" s="112" t="s">
        <v>221</v>
      </c>
      <c r="D282" s="112" t="s">
        <v>85</v>
      </c>
      <c r="E282" s="112" t="s">
        <v>221</v>
      </c>
      <c r="F282" s="112" t="s">
        <v>230</v>
      </c>
      <c r="G282" s="112" t="s">
        <v>7</v>
      </c>
      <c r="H282" s="112" t="s">
        <v>148</v>
      </c>
      <c r="I282" s="112" t="s">
        <v>127</v>
      </c>
      <c r="J282" s="112" t="s">
        <v>170</v>
      </c>
      <c r="K282" s="113">
        <v>1463</v>
      </c>
      <c r="L282" s="113">
        <v>800</v>
      </c>
      <c r="M282" s="112" t="s">
        <v>220</v>
      </c>
      <c r="N282">
        <v>8</v>
      </c>
    </row>
    <row r="283" spans="1:14" x14ac:dyDescent="0.3">
      <c r="A283" s="112" t="s">
        <v>220</v>
      </c>
      <c r="B283" s="112" t="s">
        <v>120</v>
      </c>
      <c r="C283" s="112" t="s">
        <v>221</v>
      </c>
      <c r="D283" s="112" t="s">
        <v>85</v>
      </c>
      <c r="E283" s="112" t="s">
        <v>221</v>
      </c>
      <c r="F283" s="112" t="s">
        <v>230</v>
      </c>
      <c r="G283" s="112" t="s">
        <v>11</v>
      </c>
      <c r="H283" s="112" t="s">
        <v>126</v>
      </c>
      <c r="I283" s="112" t="s">
        <v>127</v>
      </c>
      <c r="J283" s="112" t="s">
        <v>172</v>
      </c>
      <c r="K283" s="113">
        <v>2185.02</v>
      </c>
      <c r="L283" s="113">
        <v>504</v>
      </c>
      <c r="M283" s="112" t="s">
        <v>220</v>
      </c>
      <c r="N283">
        <v>5.04</v>
      </c>
    </row>
    <row r="284" spans="1:14" x14ac:dyDescent="0.3">
      <c r="A284" s="112" t="s">
        <v>220</v>
      </c>
      <c r="B284" s="112" t="s">
        <v>120</v>
      </c>
      <c r="C284" s="112" t="s">
        <v>221</v>
      </c>
      <c r="D284" s="112" t="s">
        <v>85</v>
      </c>
      <c r="E284" s="112" t="s">
        <v>221</v>
      </c>
      <c r="F284" s="112" t="s">
        <v>230</v>
      </c>
      <c r="G284" s="112" t="s">
        <v>13</v>
      </c>
      <c r="H284" s="112" t="s">
        <v>142</v>
      </c>
      <c r="I284" s="112" t="s">
        <v>127</v>
      </c>
      <c r="J284" s="112" t="s">
        <v>170</v>
      </c>
      <c r="K284" s="113">
        <v>15885.029999999997</v>
      </c>
      <c r="L284" s="113">
        <v>8734</v>
      </c>
      <c r="M284" s="112" t="s">
        <v>220</v>
      </c>
      <c r="N284">
        <v>87.34</v>
      </c>
    </row>
    <row r="285" spans="1:14" x14ac:dyDescent="0.3">
      <c r="A285" s="112" t="s">
        <v>220</v>
      </c>
      <c r="B285" s="112" t="s">
        <v>120</v>
      </c>
      <c r="C285" s="112" t="s">
        <v>221</v>
      </c>
      <c r="D285" s="112" t="s">
        <v>85</v>
      </c>
      <c r="E285" s="112" t="s">
        <v>221</v>
      </c>
      <c r="F285" s="112" t="s">
        <v>230</v>
      </c>
      <c r="G285" s="112" t="s">
        <v>13</v>
      </c>
      <c r="H285" s="112" t="s">
        <v>142</v>
      </c>
      <c r="I285" s="112" t="s">
        <v>127</v>
      </c>
      <c r="J285" s="112" t="s">
        <v>171</v>
      </c>
      <c r="K285" s="113">
        <v>5856.25</v>
      </c>
      <c r="L285" s="113">
        <v>4102</v>
      </c>
      <c r="M285" s="112" t="s">
        <v>220</v>
      </c>
      <c r="N285">
        <v>41.02</v>
      </c>
    </row>
    <row r="286" spans="1:14" x14ac:dyDescent="0.3">
      <c r="A286" s="112" t="s">
        <v>220</v>
      </c>
      <c r="B286" s="112" t="s">
        <v>120</v>
      </c>
      <c r="C286" s="112" t="s">
        <v>221</v>
      </c>
      <c r="D286" s="112" t="s">
        <v>85</v>
      </c>
      <c r="E286" s="112" t="s">
        <v>221</v>
      </c>
      <c r="F286" s="112" t="s">
        <v>230</v>
      </c>
      <c r="G286" s="112" t="s">
        <v>13</v>
      </c>
      <c r="H286" s="112" t="s">
        <v>142</v>
      </c>
      <c r="I286" s="112" t="s">
        <v>127</v>
      </c>
      <c r="J286" s="112" t="s">
        <v>172</v>
      </c>
      <c r="K286" s="113">
        <v>226399.24</v>
      </c>
      <c r="L286" s="113">
        <v>136427</v>
      </c>
      <c r="M286" s="112" t="s">
        <v>220</v>
      </c>
      <c r="N286">
        <v>1364.27</v>
      </c>
    </row>
    <row r="287" spans="1:14" x14ac:dyDescent="0.3">
      <c r="A287" s="112" t="s">
        <v>220</v>
      </c>
      <c r="B287" s="112" t="s">
        <v>120</v>
      </c>
      <c r="C287" s="112" t="s">
        <v>221</v>
      </c>
      <c r="D287" s="112" t="s">
        <v>85</v>
      </c>
      <c r="E287" s="112" t="s">
        <v>221</v>
      </c>
      <c r="F287" s="112" t="s">
        <v>230</v>
      </c>
      <c r="G287" s="112" t="s">
        <v>14</v>
      </c>
      <c r="H287" s="112" t="s">
        <v>141</v>
      </c>
      <c r="I287" s="112" t="s">
        <v>127</v>
      </c>
      <c r="J287" s="112" t="s">
        <v>170</v>
      </c>
      <c r="K287" s="113">
        <v>10800</v>
      </c>
      <c r="L287" s="113">
        <v>18000</v>
      </c>
      <c r="M287" s="112" t="s">
        <v>220</v>
      </c>
      <c r="N287">
        <v>180</v>
      </c>
    </row>
    <row r="288" spans="1:14" x14ac:dyDescent="0.3">
      <c r="A288" s="112" t="s">
        <v>220</v>
      </c>
      <c r="B288" s="112" t="s">
        <v>120</v>
      </c>
      <c r="C288" s="112" t="s">
        <v>221</v>
      </c>
      <c r="D288" s="112" t="s">
        <v>85</v>
      </c>
      <c r="E288" s="112" t="s">
        <v>221</v>
      </c>
      <c r="F288" s="112" t="s">
        <v>230</v>
      </c>
      <c r="G288" s="112" t="s">
        <v>14</v>
      </c>
      <c r="H288" s="112" t="s">
        <v>141</v>
      </c>
      <c r="I288" s="112" t="s">
        <v>127</v>
      </c>
      <c r="J288" s="112" t="s">
        <v>172</v>
      </c>
      <c r="K288" s="113">
        <v>12048.5</v>
      </c>
      <c r="L288" s="113">
        <v>8017.5</v>
      </c>
      <c r="M288" s="112" t="s">
        <v>220</v>
      </c>
      <c r="N288">
        <v>80.174999999999997</v>
      </c>
    </row>
    <row r="289" spans="1:14" x14ac:dyDescent="0.3">
      <c r="A289" s="112" t="s">
        <v>220</v>
      </c>
      <c r="B289" s="112" t="s">
        <v>120</v>
      </c>
      <c r="C289" s="112" t="s">
        <v>221</v>
      </c>
      <c r="D289" s="112" t="s">
        <v>85</v>
      </c>
      <c r="E289" s="112" t="s">
        <v>221</v>
      </c>
      <c r="F289" s="112" t="s">
        <v>230</v>
      </c>
      <c r="G289" s="112" t="s">
        <v>18</v>
      </c>
      <c r="H289" s="112" t="s">
        <v>143</v>
      </c>
      <c r="I289" s="112" t="s">
        <v>127</v>
      </c>
      <c r="J289" s="112" t="s">
        <v>170</v>
      </c>
      <c r="K289" s="113">
        <v>694</v>
      </c>
      <c r="L289" s="113">
        <v>215</v>
      </c>
      <c r="M289" s="112" t="s">
        <v>220</v>
      </c>
      <c r="N289">
        <v>2.15</v>
      </c>
    </row>
    <row r="290" spans="1:14" x14ac:dyDescent="0.3">
      <c r="A290" s="112" t="s">
        <v>220</v>
      </c>
      <c r="B290" s="112" t="s">
        <v>120</v>
      </c>
      <c r="C290" s="112" t="s">
        <v>221</v>
      </c>
      <c r="D290" s="112" t="s">
        <v>85</v>
      </c>
      <c r="E290" s="112" t="s">
        <v>221</v>
      </c>
      <c r="F290" s="112" t="s">
        <v>230</v>
      </c>
      <c r="G290" s="112" t="s">
        <v>18</v>
      </c>
      <c r="H290" s="112" t="s">
        <v>143</v>
      </c>
      <c r="I290" s="112" t="s">
        <v>127</v>
      </c>
      <c r="J290" s="112" t="s">
        <v>172</v>
      </c>
      <c r="K290" s="113">
        <v>1071</v>
      </c>
      <c r="L290" s="113">
        <v>300</v>
      </c>
      <c r="M290" s="112" t="s">
        <v>220</v>
      </c>
      <c r="N290">
        <v>3</v>
      </c>
    </row>
    <row r="291" spans="1:14" x14ac:dyDescent="0.3">
      <c r="A291" s="112" t="s">
        <v>220</v>
      </c>
      <c r="B291" s="112" t="s">
        <v>120</v>
      </c>
      <c r="C291" s="112" t="s">
        <v>221</v>
      </c>
      <c r="D291" s="112" t="s">
        <v>85</v>
      </c>
      <c r="E291" s="112" t="s">
        <v>221</v>
      </c>
      <c r="F291" s="112" t="s">
        <v>230</v>
      </c>
      <c r="G291" s="112" t="s">
        <v>21</v>
      </c>
      <c r="H291" s="112" t="s">
        <v>139</v>
      </c>
      <c r="I291" s="112" t="s">
        <v>127</v>
      </c>
      <c r="J291" s="112" t="s">
        <v>172</v>
      </c>
      <c r="K291" s="113">
        <v>881</v>
      </c>
      <c r="L291" s="113">
        <v>100</v>
      </c>
      <c r="M291" s="112" t="s">
        <v>220</v>
      </c>
      <c r="N291">
        <v>1</v>
      </c>
    </row>
    <row r="292" spans="1:14" x14ac:dyDescent="0.3">
      <c r="A292" s="112" t="s">
        <v>220</v>
      </c>
      <c r="B292" s="112" t="s">
        <v>120</v>
      </c>
      <c r="C292" s="112" t="s">
        <v>221</v>
      </c>
      <c r="D292" s="112" t="s">
        <v>86</v>
      </c>
      <c r="E292" s="112" t="s">
        <v>221</v>
      </c>
      <c r="F292" s="112" t="s">
        <v>231</v>
      </c>
      <c r="G292" s="112" t="s">
        <v>7</v>
      </c>
      <c r="H292" s="112" t="s">
        <v>148</v>
      </c>
      <c r="I292" s="112" t="s">
        <v>127</v>
      </c>
      <c r="J292" s="112" t="s">
        <v>170</v>
      </c>
      <c r="K292" s="113">
        <v>2042.1</v>
      </c>
      <c r="L292" s="113">
        <v>610</v>
      </c>
      <c r="M292" s="112" t="s">
        <v>220</v>
      </c>
      <c r="N292">
        <v>6.1</v>
      </c>
    </row>
    <row r="293" spans="1:14" x14ac:dyDescent="0.3">
      <c r="A293" s="112" t="s">
        <v>220</v>
      </c>
      <c r="B293" s="112" t="s">
        <v>120</v>
      </c>
      <c r="C293" s="112" t="s">
        <v>221</v>
      </c>
      <c r="D293" s="112" t="s">
        <v>86</v>
      </c>
      <c r="E293" s="112" t="s">
        <v>221</v>
      </c>
      <c r="F293" s="112" t="s">
        <v>231</v>
      </c>
      <c r="G293" s="112" t="s">
        <v>7</v>
      </c>
      <c r="H293" s="112" t="s">
        <v>148</v>
      </c>
      <c r="I293" s="112" t="s">
        <v>127</v>
      </c>
      <c r="J293" s="112" t="s">
        <v>171</v>
      </c>
      <c r="K293" s="113">
        <v>1515.1833652421014</v>
      </c>
      <c r="L293" s="113">
        <v>180.75</v>
      </c>
      <c r="M293" s="112" t="s">
        <v>220</v>
      </c>
      <c r="N293">
        <v>1.8075000000000001</v>
      </c>
    </row>
    <row r="294" spans="1:14" x14ac:dyDescent="0.3">
      <c r="A294" s="112" t="s">
        <v>220</v>
      </c>
      <c r="B294" s="112" t="s">
        <v>120</v>
      </c>
      <c r="C294" s="112" t="s">
        <v>221</v>
      </c>
      <c r="D294" s="112" t="s">
        <v>86</v>
      </c>
      <c r="E294" s="112" t="s">
        <v>221</v>
      </c>
      <c r="F294" s="112" t="s">
        <v>231</v>
      </c>
      <c r="G294" s="112" t="s">
        <v>13</v>
      </c>
      <c r="H294" s="112" t="s">
        <v>142</v>
      </c>
      <c r="I294" s="112" t="s">
        <v>127</v>
      </c>
      <c r="J294" s="112" t="s">
        <v>170</v>
      </c>
      <c r="K294" s="113">
        <v>790360.22</v>
      </c>
      <c r="L294" s="113">
        <v>537221</v>
      </c>
      <c r="M294" s="112" t="s">
        <v>220</v>
      </c>
      <c r="N294">
        <v>5372.21</v>
      </c>
    </row>
    <row r="295" spans="1:14" x14ac:dyDescent="0.3">
      <c r="A295" s="112" t="s">
        <v>220</v>
      </c>
      <c r="B295" s="112" t="s">
        <v>120</v>
      </c>
      <c r="C295" s="112" t="s">
        <v>221</v>
      </c>
      <c r="D295" s="112" t="s">
        <v>86</v>
      </c>
      <c r="E295" s="112" t="s">
        <v>221</v>
      </c>
      <c r="F295" s="112" t="s">
        <v>231</v>
      </c>
      <c r="G295" s="112" t="s">
        <v>13</v>
      </c>
      <c r="H295" s="112" t="s">
        <v>142</v>
      </c>
      <c r="I295" s="112" t="s">
        <v>127</v>
      </c>
      <c r="J295" s="112" t="s">
        <v>171</v>
      </c>
      <c r="K295" s="113">
        <v>65214.36</v>
      </c>
      <c r="L295" s="113">
        <v>56983</v>
      </c>
      <c r="M295" s="112" t="s">
        <v>220</v>
      </c>
      <c r="N295">
        <v>569.83000000000004</v>
      </c>
    </row>
    <row r="296" spans="1:14" x14ac:dyDescent="0.3">
      <c r="A296" s="112" t="s">
        <v>220</v>
      </c>
      <c r="B296" s="112" t="s">
        <v>120</v>
      </c>
      <c r="C296" s="112" t="s">
        <v>221</v>
      </c>
      <c r="D296" s="112" t="s">
        <v>86</v>
      </c>
      <c r="E296" s="112" t="s">
        <v>221</v>
      </c>
      <c r="F296" s="112" t="s">
        <v>231</v>
      </c>
      <c r="G296" s="112" t="s">
        <v>13</v>
      </c>
      <c r="H296" s="112" t="s">
        <v>142</v>
      </c>
      <c r="I296" s="112" t="s">
        <v>127</v>
      </c>
      <c r="J296" s="112" t="s">
        <v>172</v>
      </c>
      <c r="K296" s="113">
        <v>1506413.53</v>
      </c>
      <c r="L296" s="113">
        <v>860370</v>
      </c>
      <c r="M296" s="112" t="s">
        <v>220</v>
      </c>
      <c r="N296">
        <v>8603.7000000000007</v>
      </c>
    </row>
    <row r="297" spans="1:14" x14ac:dyDescent="0.3">
      <c r="A297" s="112" t="s">
        <v>220</v>
      </c>
      <c r="B297" s="112" t="s">
        <v>120</v>
      </c>
      <c r="C297" s="112" t="s">
        <v>221</v>
      </c>
      <c r="D297" s="112" t="s">
        <v>86</v>
      </c>
      <c r="E297" s="112" t="s">
        <v>221</v>
      </c>
      <c r="F297" s="112" t="s">
        <v>231</v>
      </c>
      <c r="G297" s="112" t="s">
        <v>14</v>
      </c>
      <c r="H297" s="112" t="s">
        <v>141</v>
      </c>
      <c r="I297" s="112" t="s">
        <v>127</v>
      </c>
      <c r="J297" s="112" t="s">
        <v>170</v>
      </c>
      <c r="K297" s="113">
        <v>10404.029999999999</v>
      </c>
      <c r="L297" s="113">
        <v>7309</v>
      </c>
      <c r="M297" s="112" t="s">
        <v>220</v>
      </c>
      <c r="N297">
        <v>73.09</v>
      </c>
    </row>
    <row r="298" spans="1:14" x14ac:dyDescent="0.3">
      <c r="A298" s="112" t="s">
        <v>220</v>
      </c>
      <c r="B298" s="112" t="s">
        <v>120</v>
      </c>
      <c r="C298" s="112" t="s">
        <v>221</v>
      </c>
      <c r="D298" s="112" t="s">
        <v>86</v>
      </c>
      <c r="E298" s="112" t="s">
        <v>221</v>
      </c>
      <c r="F298" s="112" t="s">
        <v>231</v>
      </c>
      <c r="G298" s="112" t="s">
        <v>14</v>
      </c>
      <c r="H298" s="112" t="s">
        <v>141</v>
      </c>
      <c r="I298" s="112" t="s">
        <v>127</v>
      </c>
      <c r="J298" s="112" t="s">
        <v>171</v>
      </c>
      <c r="K298" s="113">
        <v>13610</v>
      </c>
      <c r="L298" s="113">
        <v>28400</v>
      </c>
      <c r="M298" s="112" t="s">
        <v>220</v>
      </c>
      <c r="N298">
        <v>284</v>
      </c>
    </row>
    <row r="299" spans="1:14" x14ac:dyDescent="0.3">
      <c r="A299" s="112" t="s">
        <v>220</v>
      </c>
      <c r="B299" s="112" t="s">
        <v>120</v>
      </c>
      <c r="C299" s="112" t="s">
        <v>221</v>
      </c>
      <c r="D299" s="112" t="s">
        <v>86</v>
      </c>
      <c r="E299" s="112" t="s">
        <v>221</v>
      </c>
      <c r="F299" s="112" t="s">
        <v>231</v>
      </c>
      <c r="G299" s="112" t="s">
        <v>14</v>
      </c>
      <c r="H299" s="112" t="s">
        <v>141</v>
      </c>
      <c r="I299" s="112" t="s">
        <v>127</v>
      </c>
      <c r="J299" s="112" t="s">
        <v>172</v>
      </c>
      <c r="K299" s="113">
        <v>23577.5</v>
      </c>
      <c r="L299" s="113">
        <v>45162.5</v>
      </c>
      <c r="M299" s="112" t="s">
        <v>220</v>
      </c>
      <c r="N299">
        <v>451.625</v>
      </c>
    </row>
    <row r="300" spans="1:14" x14ac:dyDescent="0.3">
      <c r="A300" s="112" t="s">
        <v>220</v>
      </c>
      <c r="B300" s="112" t="s">
        <v>120</v>
      </c>
      <c r="C300" s="112" t="s">
        <v>221</v>
      </c>
      <c r="D300" s="112" t="s">
        <v>86</v>
      </c>
      <c r="E300" s="112" t="s">
        <v>221</v>
      </c>
      <c r="F300" s="112" t="s">
        <v>231</v>
      </c>
      <c r="G300" s="112" t="s">
        <v>18</v>
      </c>
      <c r="H300" s="112" t="s">
        <v>143</v>
      </c>
      <c r="I300" s="112" t="s">
        <v>127</v>
      </c>
      <c r="J300" s="112" t="s">
        <v>170</v>
      </c>
      <c r="K300" s="113">
        <v>1980</v>
      </c>
      <c r="L300" s="113">
        <v>495</v>
      </c>
      <c r="M300" s="112" t="s">
        <v>220</v>
      </c>
      <c r="N300">
        <v>4.95</v>
      </c>
    </row>
    <row r="301" spans="1:14" x14ac:dyDescent="0.3">
      <c r="A301" s="112" t="s">
        <v>220</v>
      </c>
      <c r="B301" s="112" t="s">
        <v>120</v>
      </c>
      <c r="C301" s="112" t="s">
        <v>221</v>
      </c>
      <c r="D301" s="112" t="s">
        <v>86</v>
      </c>
      <c r="E301" s="112" t="s">
        <v>221</v>
      </c>
      <c r="F301" s="112" t="s">
        <v>231</v>
      </c>
      <c r="G301" s="112" t="s">
        <v>18</v>
      </c>
      <c r="H301" s="112" t="s">
        <v>143</v>
      </c>
      <c r="I301" s="112" t="s">
        <v>127</v>
      </c>
      <c r="J301" s="112" t="s">
        <v>172</v>
      </c>
      <c r="K301" s="113">
        <v>6426</v>
      </c>
      <c r="L301" s="113">
        <v>765</v>
      </c>
      <c r="M301" s="112" t="s">
        <v>220</v>
      </c>
      <c r="N301">
        <v>7.65</v>
      </c>
    </row>
    <row r="302" spans="1:14" x14ac:dyDescent="0.3">
      <c r="A302" s="112" t="s">
        <v>220</v>
      </c>
      <c r="B302" s="112" t="s">
        <v>120</v>
      </c>
      <c r="C302" s="112" t="s">
        <v>221</v>
      </c>
      <c r="D302" s="112" t="s">
        <v>86</v>
      </c>
      <c r="E302" s="112" t="s">
        <v>221</v>
      </c>
      <c r="F302" s="112" t="s">
        <v>231</v>
      </c>
      <c r="G302" s="112" t="s">
        <v>26</v>
      </c>
      <c r="H302" s="112" t="s">
        <v>139</v>
      </c>
      <c r="I302" s="112" t="s">
        <v>127</v>
      </c>
      <c r="J302" s="112" t="s">
        <v>170</v>
      </c>
      <c r="K302" s="113">
        <v>2694.4</v>
      </c>
      <c r="L302" s="113">
        <v>320</v>
      </c>
      <c r="M302" s="112" t="s">
        <v>220</v>
      </c>
      <c r="N302">
        <v>3.2</v>
      </c>
    </row>
    <row r="303" spans="1:14" x14ac:dyDescent="0.3">
      <c r="A303" s="112" t="s">
        <v>220</v>
      </c>
      <c r="B303" s="112" t="s">
        <v>120</v>
      </c>
      <c r="C303" s="112" t="s">
        <v>221</v>
      </c>
      <c r="D303" s="112" t="s">
        <v>86</v>
      </c>
      <c r="E303" s="112" t="s">
        <v>221</v>
      </c>
      <c r="F303" s="112" t="s">
        <v>231</v>
      </c>
      <c r="G303" s="112" t="s">
        <v>27</v>
      </c>
      <c r="H303" s="112" t="s">
        <v>146</v>
      </c>
      <c r="I303" s="112" t="s">
        <v>127</v>
      </c>
      <c r="J303" s="112" t="s">
        <v>170</v>
      </c>
      <c r="K303" s="113">
        <v>8520</v>
      </c>
      <c r="L303" s="113">
        <v>1278</v>
      </c>
      <c r="M303" s="112" t="s">
        <v>220</v>
      </c>
      <c r="N303">
        <v>12.78</v>
      </c>
    </row>
    <row r="304" spans="1:14" x14ac:dyDescent="0.3">
      <c r="A304" s="112" t="s">
        <v>220</v>
      </c>
      <c r="B304" s="112" t="s">
        <v>120</v>
      </c>
      <c r="C304" s="112" t="s">
        <v>221</v>
      </c>
      <c r="D304" s="112" t="s">
        <v>86</v>
      </c>
      <c r="E304" s="112" t="s">
        <v>221</v>
      </c>
      <c r="F304" s="112" t="s">
        <v>231</v>
      </c>
      <c r="G304" s="112" t="s">
        <v>27</v>
      </c>
      <c r="H304" s="112" t="s">
        <v>146</v>
      </c>
      <c r="I304" s="112" t="s">
        <v>127</v>
      </c>
      <c r="J304" s="112" t="s">
        <v>172</v>
      </c>
      <c r="K304" s="113">
        <v>1810</v>
      </c>
      <c r="L304" s="113">
        <v>335</v>
      </c>
      <c r="M304" s="112" t="s">
        <v>220</v>
      </c>
      <c r="N304">
        <v>3.35</v>
      </c>
    </row>
    <row r="305" spans="1:14" x14ac:dyDescent="0.3">
      <c r="A305" s="112" t="s">
        <v>220</v>
      </c>
      <c r="B305" s="112" t="s">
        <v>120</v>
      </c>
      <c r="C305" s="112" t="s">
        <v>221</v>
      </c>
      <c r="D305" s="112" t="s">
        <v>87</v>
      </c>
      <c r="E305" s="112" t="s">
        <v>221</v>
      </c>
      <c r="F305" s="112" t="s">
        <v>232</v>
      </c>
      <c r="G305" s="112" t="s">
        <v>7</v>
      </c>
      <c r="H305" s="112" t="s">
        <v>148</v>
      </c>
      <c r="I305" s="112" t="s">
        <v>127</v>
      </c>
      <c r="J305" s="112" t="s">
        <v>171</v>
      </c>
      <c r="K305" s="113">
        <v>43.789873403629599</v>
      </c>
      <c r="L305" s="113">
        <v>3</v>
      </c>
      <c r="M305" s="112" t="s">
        <v>220</v>
      </c>
      <c r="N305">
        <v>0.03</v>
      </c>
    </row>
    <row r="306" spans="1:14" x14ac:dyDescent="0.3">
      <c r="A306" s="112" t="s">
        <v>220</v>
      </c>
      <c r="B306" s="112" t="s">
        <v>120</v>
      </c>
      <c r="C306" s="112" t="s">
        <v>221</v>
      </c>
      <c r="D306" s="112" t="s">
        <v>87</v>
      </c>
      <c r="E306" s="112" t="s">
        <v>221</v>
      </c>
      <c r="F306" s="112" t="s">
        <v>232</v>
      </c>
      <c r="G306" s="112" t="s">
        <v>135</v>
      </c>
      <c r="H306" s="112" t="s">
        <v>134</v>
      </c>
      <c r="I306" s="112" t="s">
        <v>127</v>
      </c>
      <c r="J306" s="112" t="s">
        <v>170</v>
      </c>
      <c r="K306" s="113">
        <v>1396.2</v>
      </c>
      <c r="L306" s="113">
        <v>229</v>
      </c>
      <c r="M306" s="112" t="s">
        <v>220</v>
      </c>
      <c r="N306">
        <v>2.29</v>
      </c>
    </row>
    <row r="307" spans="1:14" x14ac:dyDescent="0.3">
      <c r="A307" s="112" t="s">
        <v>220</v>
      </c>
      <c r="B307" s="112" t="s">
        <v>120</v>
      </c>
      <c r="C307" s="112" t="s">
        <v>221</v>
      </c>
      <c r="D307" s="112" t="s">
        <v>87</v>
      </c>
      <c r="E307" s="112" t="s">
        <v>221</v>
      </c>
      <c r="F307" s="112" t="s">
        <v>232</v>
      </c>
      <c r="G307" s="112" t="s">
        <v>135</v>
      </c>
      <c r="H307" s="112" t="s">
        <v>134</v>
      </c>
      <c r="I307" s="112" t="s">
        <v>127</v>
      </c>
      <c r="J307" s="112" t="s">
        <v>172</v>
      </c>
      <c r="K307" s="113">
        <v>11208.59</v>
      </c>
      <c r="L307" s="113">
        <v>2225</v>
      </c>
      <c r="M307" s="112" t="s">
        <v>220</v>
      </c>
      <c r="N307">
        <v>22.25</v>
      </c>
    </row>
    <row r="308" spans="1:14" x14ac:dyDescent="0.3">
      <c r="A308" s="112" t="s">
        <v>220</v>
      </c>
      <c r="B308" s="112" t="s">
        <v>120</v>
      </c>
      <c r="C308" s="112" t="s">
        <v>221</v>
      </c>
      <c r="D308" s="112" t="s">
        <v>87</v>
      </c>
      <c r="E308" s="112" t="s">
        <v>221</v>
      </c>
      <c r="F308" s="112" t="s">
        <v>232</v>
      </c>
      <c r="G308" s="112" t="s">
        <v>9</v>
      </c>
      <c r="H308" s="112" t="s">
        <v>144</v>
      </c>
      <c r="I308" s="112" t="s">
        <v>127</v>
      </c>
      <c r="J308" s="112" t="s">
        <v>170</v>
      </c>
      <c r="K308" s="113">
        <v>2667.6</v>
      </c>
      <c r="L308" s="113">
        <v>513</v>
      </c>
      <c r="M308" s="112" t="s">
        <v>220</v>
      </c>
      <c r="N308">
        <v>5.13</v>
      </c>
    </row>
    <row r="309" spans="1:14" x14ac:dyDescent="0.3">
      <c r="A309" s="112" t="s">
        <v>220</v>
      </c>
      <c r="B309" s="112" t="s">
        <v>120</v>
      </c>
      <c r="C309" s="112" t="s">
        <v>221</v>
      </c>
      <c r="D309" s="112" t="s">
        <v>87</v>
      </c>
      <c r="E309" s="112" t="s">
        <v>221</v>
      </c>
      <c r="F309" s="112" t="s">
        <v>232</v>
      </c>
      <c r="G309" s="112" t="s">
        <v>11</v>
      </c>
      <c r="H309" s="112" t="s">
        <v>126</v>
      </c>
      <c r="I309" s="112" t="s">
        <v>127</v>
      </c>
      <c r="J309" s="112" t="s">
        <v>170</v>
      </c>
      <c r="K309" s="113">
        <v>11075.16</v>
      </c>
      <c r="L309" s="113">
        <v>1782</v>
      </c>
      <c r="M309" s="112" t="s">
        <v>220</v>
      </c>
      <c r="N309">
        <v>17.82</v>
      </c>
    </row>
    <row r="310" spans="1:14" x14ac:dyDescent="0.3">
      <c r="A310" s="112" t="s">
        <v>220</v>
      </c>
      <c r="B310" s="112" t="s">
        <v>120</v>
      </c>
      <c r="C310" s="112" t="s">
        <v>221</v>
      </c>
      <c r="D310" s="112" t="s">
        <v>87</v>
      </c>
      <c r="E310" s="112" t="s">
        <v>221</v>
      </c>
      <c r="F310" s="112" t="s">
        <v>232</v>
      </c>
      <c r="G310" s="112" t="s">
        <v>11</v>
      </c>
      <c r="H310" s="112" t="s">
        <v>126</v>
      </c>
      <c r="I310" s="112" t="s">
        <v>127</v>
      </c>
      <c r="J310" s="112" t="s">
        <v>172</v>
      </c>
      <c r="K310" s="113">
        <v>9383.16</v>
      </c>
      <c r="L310" s="113">
        <v>718.5</v>
      </c>
      <c r="M310" s="112" t="s">
        <v>220</v>
      </c>
      <c r="N310">
        <v>7.1849999999999996</v>
      </c>
    </row>
    <row r="311" spans="1:14" x14ac:dyDescent="0.3">
      <c r="A311" s="112" t="s">
        <v>220</v>
      </c>
      <c r="B311" s="112" t="s">
        <v>120</v>
      </c>
      <c r="C311" s="112" t="s">
        <v>221</v>
      </c>
      <c r="D311" s="112" t="s">
        <v>87</v>
      </c>
      <c r="E311" s="112" t="s">
        <v>221</v>
      </c>
      <c r="F311" s="112" t="s">
        <v>232</v>
      </c>
      <c r="G311" s="112" t="s">
        <v>13</v>
      </c>
      <c r="H311" s="112" t="s">
        <v>142</v>
      </c>
      <c r="I311" s="112" t="s">
        <v>127</v>
      </c>
      <c r="J311" s="112" t="s">
        <v>170</v>
      </c>
      <c r="K311" s="113">
        <v>372011.56</v>
      </c>
      <c r="L311" s="113">
        <v>192297</v>
      </c>
      <c r="M311" s="112" t="s">
        <v>220</v>
      </c>
      <c r="N311">
        <v>1922.97</v>
      </c>
    </row>
    <row r="312" spans="1:14" x14ac:dyDescent="0.3">
      <c r="A312" s="112" t="s">
        <v>220</v>
      </c>
      <c r="B312" s="112" t="s">
        <v>120</v>
      </c>
      <c r="C312" s="112" t="s">
        <v>221</v>
      </c>
      <c r="D312" s="112" t="s">
        <v>87</v>
      </c>
      <c r="E312" s="112" t="s">
        <v>221</v>
      </c>
      <c r="F312" s="112" t="s">
        <v>232</v>
      </c>
      <c r="G312" s="112" t="s">
        <v>13</v>
      </c>
      <c r="H312" s="112" t="s">
        <v>142</v>
      </c>
      <c r="I312" s="112" t="s">
        <v>127</v>
      </c>
      <c r="J312" s="112" t="s">
        <v>215</v>
      </c>
      <c r="K312" s="113">
        <v>2100.1799999999998</v>
      </c>
      <c r="L312" s="113">
        <v>2629</v>
      </c>
      <c r="M312" s="112" t="s">
        <v>220</v>
      </c>
      <c r="N312">
        <v>26.29</v>
      </c>
    </row>
    <row r="313" spans="1:14" x14ac:dyDescent="0.3">
      <c r="A313" s="112" t="s">
        <v>220</v>
      </c>
      <c r="B313" s="112" t="s">
        <v>120</v>
      </c>
      <c r="C313" s="112" t="s">
        <v>221</v>
      </c>
      <c r="D313" s="112" t="s">
        <v>87</v>
      </c>
      <c r="E313" s="112" t="s">
        <v>221</v>
      </c>
      <c r="F313" s="112" t="s">
        <v>232</v>
      </c>
      <c r="G313" s="112" t="s">
        <v>13</v>
      </c>
      <c r="H313" s="112" t="s">
        <v>142</v>
      </c>
      <c r="I313" s="112" t="s">
        <v>127</v>
      </c>
      <c r="J313" s="112" t="s">
        <v>171</v>
      </c>
      <c r="K313" s="113">
        <v>399276.47</v>
      </c>
      <c r="L313" s="113">
        <v>144472</v>
      </c>
      <c r="M313" s="112" t="s">
        <v>220</v>
      </c>
      <c r="N313">
        <v>1444.72</v>
      </c>
    </row>
    <row r="314" spans="1:14" x14ac:dyDescent="0.3">
      <c r="A314" s="112" t="s">
        <v>220</v>
      </c>
      <c r="B314" s="112" t="s">
        <v>120</v>
      </c>
      <c r="C314" s="112" t="s">
        <v>221</v>
      </c>
      <c r="D314" s="112" t="s">
        <v>87</v>
      </c>
      <c r="E314" s="112" t="s">
        <v>221</v>
      </c>
      <c r="F314" s="112" t="s">
        <v>232</v>
      </c>
      <c r="G314" s="112" t="s">
        <v>13</v>
      </c>
      <c r="H314" s="112" t="s">
        <v>142</v>
      </c>
      <c r="I314" s="112" t="s">
        <v>127</v>
      </c>
      <c r="J314" s="112" t="s">
        <v>172</v>
      </c>
      <c r="K314" s="113">
        <v>885864.17</v>
      </c>
      <c r="L314" s="113">
        <v>424090</v>
      </c>
      <c r="M314" s="112" t="s">
        <v>220</v>
      </c>
      <c r="N314">
        <v>4240.8999999999996</v>
      </c>
    </row>
    <row r="315" spans="1:14" x14ac:dyDescent="0.3">
      <c r="A315" s="112" t="s">
        <v>220</v>
      </c>
      <c r="B315" s="112" t="s">
        <v>120</v>
      </c>
      <c r="C315" s="112" t="s">
        <v>221</v>
      </c>
      <c r="D315" s="112" t="s">
        <v>87</v>
      </c>
      <c r="E315" s="112" t="s">
        <v>221</v>
      </c>
      <c r="F315" s="112" t="s">
        <v>232</v>
      </c>
      <c r="G315" s="112" t="s">
        <v>14</v>
      </c>
      <c r="H315" s="112" t="s">
        <v>141</v>
      </c>
      <c r="I315" s="112" t="s">
        <v>127</v>
      </c>
      <c r="J315" s="112" t="s">
        <v>170</v>
      </c>
      <c r="K315" s="113">
        <v>144734.84</v>
      </c>
      <c r="L315" s="113">
        <v>106388</v>
      </c>
      <c r="M315" s="112" t="s">
        <v>220</v>
      </c>
      <c r="N315">
        <v>1063.8800000000001</v>
      </c>
    </row>
    <row r="316" spans="1:14" x14ac:dyDescent="0.3">
      <c r="A316" s="112" t="s">
        <v>220</v>
      </c>
      <c r="B316" s="112" t="s">
        <v>120</v>
      </c>
      <c r="C316" s="112" t="s">
        <v>221</v>
      </c>
      <c r="D316" s="112" t="s">
        <v>87</v>
      </c>
      <c r="E316" s="112" t="s">
        <v>221</v>
      </c>
      <c r="F316" s="112" t="s">
        <v>232</v>
      </c>
      <c r="G316" s="112" t="s">
        <v>14</v>
      </c>
      <c r="H316" s="112" t="s">
        <v>141</v>
      </c>
      <c r="I316" s="112" t="s">
        <v>127</v>
      </c>
      <c r="J316" s="112" t="s">
        <v>171</v>
      </c>
      <c r="K316" s="113">
        <v>1215.2400000000002</v>
      </c>
      <c r="L316" s="113">
        <v>930</v>
      </c>
      <c r="M316" s="112" t="s">
        <v>220</v>
      </c>
      <c r="N316">
        <v>9.3000000000000007</v>
      </c>
    </row>
    <row r="317" spans="1:14" x14ac:dyDescent="0.3">
      <c r="A317" s="112" t="s">
        <v>220</v>
      </c>
      <c r="B317" s="112" t="s">
        <v>120</v>
      </c>
      <c r="C317" s="112" t="s">
        <v>221</v>
      </c>
      <c r="D317" s="112" t="s">
        <v>87</v>
      </c>
      <c r="E317" s="112" t="s">
        <v>221</v>
      </c>
      <c r="F317" s="112" t="s">
        <v>232</v>
      </c>
      <c r="G317" s="112" t="s">
        <v>14</v>
      </c>
      <c r="H317" s="112" t="s">
        <v>141</v>
      </c>
      <c r="I317" s="112" t="s">
        <v>127</v>
      </c>
      <c r="J317" s="112" t="s">
        <v>172</v>
      </c>
      <c r="K317" s="113">
        <v>73906.190000000017</v>
      </c>
      <c r="L317" s="113">
        <v>130716</v>
      </c>
      <c r="M317" s="112" t="s">
        <v>220</v>
      </c>
      <c r="N317">
        <v>1307.1600000000001</v>
      </c>
    </row>
    <row r="318" spans="1:14" x14ac:dyDescent="0.3">
      <c r="A318" s="112" t="s">
        <v>220</v>
      </c>
      <c r="B318" s="112" t="s">
        <v>120</v>
      </c>
      <c r="C318" s="112" t="s">
        <v>221</v>
      </c>
      <c r="D318" s="112" t="s">
        <v>87</v>
      </c>
      <c r="E318" s="112" t="s">
        <v>221</v>
      </c>
      <c r="F318" s="112" t="s">
        <v>232</v>
      </c>
      <c r="G318" s="112" t="s">
        <v>18</v>
      </c>
      <c r="H318" s="112" t="s">
        <v>143</v>
      </c>
      <c r="I318" s="112" t="s">
        <v>127</v>
      </c>
      <c r="J318" s="112" t="s">
        <v>170</v>
      </c>
      <c r="K318" s="113">
        <v>792</v>
      </c>
      <c r="L318" s="113">
        <v>200</v>
      </c>
      <c r="M318" s="112" t="s">
        <v>220</v>
      </c>
      <c r="N318">
        <v>2</v>
      </c>
    </row>
    <row r="319" spans="1:14" x14ac:dyDescent="0.3">
      <c r="A319" s="112" t="s">
        <v>220</v>
      </c>
      <c r="B319" s="112" t="s">
        <v>120</v>
      </c>
      <c r="C319" s="112" t="s">
        <v>221</v>
      </c>
      <c r="D319" s="112" t="s">
        <v>87</v>
      </c>
      <c r="E319" s="112" t="s">
        <v>221</v>
      </c>
      <c r="F319" s="112" t="s">
        <v>232</v>
      </c>
      <c r="G319" s="112" t="s">
        <v>18</v>
      </c>
      <c r="H319" s="112" t="s">
        <v>143</v>
      </c>
      <c r="I319" s="112" t="s">
        <v>127</v>
      </c>
      <c r="J319" s="112" t="s">
        <v>172</v>
      </c>
      <c r="K319" s="113">
        <v>5903.79</v>
      </c>
      <c r="L319" s="113">
        <v>872.00000000000011</v>
      </c>
      <c r="M319" s="112" t="s">
        <v>220</v>
      </c>
      <c r="N319">
        <v>8.7200000000000006</v>
      </c>
    </row>
    <row r="320" spans="1:14" x14ac:dyDescent="0.3">
      <c r="A320" s="112" t="s">
        <v>220</v>
      </c>
      <c r="B320" s="112" t="s">
        <v>120</v>
      </c>
      <c r="C320" s="112" t="s">
        <v>221</v>
      </c>
      <c r="D320" s="112" t="s">
        <v>87</v>
      </c>
      <c r="E320" s="112" t="s">
        <v>221</v>
      </c>
      <c r="F320" s="112" t="s">
        <v>232</v>
      </c>
      <c r="G320" s="112" t="s">
        <v>20</v>
      </c>
      <c r="H320" s="112" t="s">
        <v>139</v>
      </c>
      <c r="I320" s="112" t="s">
        <v>127</v>
      </c>
      <c r="J320" s="112" t="s">
        <v>171</v>
      </c>
      <c r="K320" s="113">
        <v>243.75</v>
      </c>
      <c r="L320" s="113">
        <v>25</v>
      </c>
      <c r="M320" s="112" t="s">
        <v>220</v>
      </c>
      <c r="N320">
        <v>0.25</v>
      </c>
    </row>
    <row r="321" spans="1:14" x14ac:dyDescent="0.3">
      <c r="A321" s="112" t="s">
        <v>220</v>
      </c>
      <c r="B321" s="112" t="s">
        <v>120</v>
      </c>
      <c r="C321" s="112" t="s">
        <v>221</v>
      </c>
      <c r="D321" s="112" t="s">
        <v>87</v>
      </c>
      <c r="E321" s="112" t="s">
        <v>221</v>
      </c>
      <c r="F321" s="112" t="s">
        <v>232</v>
      </c>
      <c r="G321" s="112" t="s">
        <v>21</v>
      </c>
      <c r="H321" s="112" t="s">
        <v>139</v>
      </c>
      <c r="I321" s="112" t="s">
        <v>127</v>
      </c>
      <c r="J321" s="112" t="s">
        <v>171</v>
      </c>
      <c r="K321" s="113">
        <v>1321.5</v>
      </c>
      <c r="L321" s="113">
        <v>150</v>
      </c>
      <c r="M321" s="112" t="s">
        <v>220</v>
      </c>
      <c r="N321">
        <v>1.5</v>
      </c>
    </row>
    <row r="322" spans="1:14" x14ac:dyDescent="0.3">
      <c r="A322" s="112" t="s">
        <v>220</v>
      </c>
      <c r="B322" s="112" t="s">
        <v>120</v>
      </c>
      <c r="C322" s="112" t="s">
        <v>221</v>
      </c>
      <c r="D322" s="112" t="s">
        <v>87</v>
      </c>
      <c r="E322" s="112" t="s">
        <v>221</v>
      </c>
      <c r="F322" s="112" t="s">
        <v>232</v>
      </c>
      <c r="G322" s="112" t="s">
        <v>21</v>
      </c>
      <c r="H322" s="112" t="s">
        <v>139</v>
      </c>
      <c r="I322" s="112" t="s">
        <v>127</v>
      </c>
      <c r="J322" s="112" t="s">
        <v>172</v>
      </c>
      <c r="K322" s="113">
        <v>440.5</v>
      </c>
      <c r="L322" s="113">
        <v>50</v>
      </c>
      <c r="M322" s="112" t="s">
        <v>220</v>
      </c>
      <c r="N322">
        <v>0.5</v>
      </c>
    </row>
    <row r="323" spans="1:14" x14ac:dyDescent="0.3">
      <c r="A323" s="112" t="s">
        <v>220</v>
      </c>
      <c r="B323" s="112" t="s">
        <v>120</v>
      </c>
      <c r="C323" s="112" t="s">
        <v>221</v>
      </c>
      <c r="D323" s="112" t="s">
        <v>87</v>
      </c>
      <c r="E323" s="112" t="s">
        <v>221</v>
      </c>
      <c r="F323" s="112" t="s">
        <v>232</v>
      </c>
      <c r="G323" s="112" t="s">
        <v>22</v>
      </c>
      <c r="H323" s="112" t="s">
        <v>139</v>
      </c>
      <c r="I323" s="112" t="s">
        <v>127</v>
      </c>
      <c r="J323" s="112" t="s">
        <v>170</v>
      </c>
      <c r="K323" s="113">
        <v>16045.5</v>
      </c>
      <c r="L323" s="113">
        <v>1425</v>
      </c>
      <c r="M323" s="112" t="s">
        <v>220</v>
      </c>
      <c r="N323">
        <v>14.25</v>
      </c>
    </row>
    <row r="324" spans="1:14" x14ac:dyDescent="0.3">
      <c r="A324" s="112" t="s">
        <v>220</v>
      </c>
      <c r="B324" s="112" t="s">
        <v>120</v>
      </c>
      <c r="C324" s="112" t="s">
        <v>221</v>
      </c>
      <c r="D324" s="112" t="s">
        <v>87</v>
      </c>
      <c r="E324" s="112" t="s">
        <v>221</v>
      </c>
      <c r="F324" s="112" t="s">
        <v>232</v>
      </c>
      <c r="G324" s="112" t="s">
        <v>22</v>
      </c>
      <c r="H324" s="112" t="s">
        <v>139</v>
      </c>
      <c r="I324" s="112" t="s">
        <v>127</v>
      </c>
      <c r="J324" s="112" t="s">
        <v>171</v>
      </c>
      <c r="K324" s="113">
        <v>8017.12</v>
      </c>
      <c r="L324" s="113">
        <v>712</v>
      </c>
      <c r="M324" s="112" t="s">
        <v>220</v>
      </c>
      <c r="N324">
        <v>7.12</v>
      </c>
    </row>
    <row r="325" spans="1:14" x14ac:dyDescent="0.3">
      <c r="A325" s="112" t="s">
        <v>220</v>
      </c>
      <c r="B325" s="112" t="s">
        <v>120</v>
      </c>
      <c r="C325" s="112" t="s">
        <v>221</v>
      </c>
      <c r="D325" s="112" t="s">
        <v>87</v>
      </c>
      <c r="E325" s="112" t="s">
        <v>221</v>
      </c>
      <c r="F325" s="112" t="s">
        <v>232</v>
      </c>
      <c r="G325" s="112" t="s">
        <v>22</v>
      </c>
      <c r="H325" s="112" t="s">
        <v>139</v>
      </c>
      <c r="I325" s="112" t="s">
        <v>127</v>
      </c>
      <c r="J325" s="112" t="s">
        <v>172</v>
      </c>
      <c r="K325" s="113">
        <v>9368.32</v>
      </c>
      <c r="L325" s="113">
        <v>832</v>
      </c>
      <c r="M325" s="112" t="s">
        <v>220</v>
      </c>
      <c r="N325">
        <v>8.32</v>
      </c>
    </row>
    <row r="326" spans="1:14" x14ac:dyDescent="0.3">
      <c r="A326" s="112" t="s">
        <v>220</v>
      </c>
      <c r="B326" s="112" t="s">
        <v>120</v>
      </c>
      <c r="C326" s="112" t="s">
        <v>221</v>
      </c>
      <c r="D326" s="112" t="s">
        <v>87</v>
      </c>
      <c r="E326" s="112" t="s">
        <v>221</v>
      </c>
      <c r="F326" s="112" t="s">
        <v>232</v>
      </c>
      <c r="G326" s="112" t="s">
        <v>26</v>
      </c>
      <c r="H326" s="112" t="s">
        <v>139</v>
      </c>
      <c r="I326" s="112" t="s">
        <v>127</v>
      </c>
      <c r="J326" s="112" t="s">
        <v>170</v>
      </c>
      <c r="K326" s="113">
        <v>1397.72</v>
      </c>
      <c r="L326" s="113">
        <v>166</v>
      </c>
      <c r="M326" s="112" t="s">
        <v>220</v>
      </c>
      <c r="N326">
        <v>1.66</v>
      </c>
    </row>
    <row r="327" spans="1:14" x14ac:dyDescent="0.3">
      <c r="A327" s="112" t="s">
        <v>220</v>
      </c>
      <c r="B327" s="112" t="s">
        <v>120</v>
      </c>
      <c r="C327" s="112" t="s">
        <v>221</v>
      </c>
      <c r="D327" s="112" t="s">
        <v>87</v>
      </c>
      <c r="E327" s="112" t="s">
        <v>221</v>
      </c>
      <c r="F327" s="112" t="s">
        <v>232</v>
      </c>
      <c r="G327" s="112" t="s">
        <v>26</v>
      </c>
      <c r="H327" s="112" t="s">
        <v>139</v>
      </c>
      <c r="I327" s="112" t="s">
        <v>127</v>
      </c>
      <c r="J327" s="112" t="s">
        <v>171</v>
      </c>
      <c r="K327" s="113">
        <v>109.46</v>
      </c>
      <c r="L327" s="113">
        <v>13</v>
      </c>
      <c r="M327" s="112" t="s">
        <v>220</v>
      </c>
      <c r="N327">
        <v>0.13</v>
      </c>
    </row>
    <row r="328" spans="1:14" x14ac:dyDescent="0.3">
      <c r="A328" s="112" t="s">
        <v>220</v>
      </c>
      <c r="B328" s="112" t="s">
        <v>120</v>
      </c>
      <c r="C328" s="112" t="s">
        <v>221</v>
      </c>
      <c r="D328" s="112" t="s">
        <v>87</v>
      </c>
      <c r="E328" s="112" t="s">
        <v>221</v>
      </c>
      <c r="F328" s="112" t="s">
        <v>232</v>
      </c>
      <c r="G328" s="112" t="s">
        <v>26</v>
      </c>
      <c r="H328" s="112" t="s">
        <v>139</v>
      </c>
      <c r="I328" s="112" t="s">
        <v>127</v>
      </c>
      <c r="J328" s="112" t="s">
        <v>172</v>
      </c>
      <c r="K328" s="113">
        <v>218.92</v>
      </c>
      <c r="L328" s="113">
        <v>26</v>
      </c>
      <c r="M328" s="112" t="s">
        <v>220</v>
      </c>
      <c r="N328">
        <v>0.26</v>
      </c>
    </row>
    <row r="329" spans="1:14" x14ac:dyDescent="0.3">
      <c r="A329" s="112" t="s">
        <v>220</v>
      </c>
      <c r="B329" s="112" t="s">
        <v>120</v>
      </c>
      <c r="C329" s="112" t="s">
        <v>221</v>
      </c>
      <c r="D329" s="112" t="s">
        <v>87</v>
      </c>
      <c r="E329" s="112" t="s">
        <v>221</v>
      </c>
      <c r="F329" s="112" t="s">
        <v>232</v>
      </c>
      <c r="G329" s="112" t="s">
        <v>27</v>
      </c>
      <c r="H329" s="112" t="s">
        <v>146</v>
      </c>
      <c r="I329" s="112" t="s">
        <v>127</v>
      </c>
      <c r="J329" s="112" t="s">
        <v>171</v>
      </c>
      <c r="K329" s="113">
        <v>3310</v>
      </c>
      <c r="L329" s="113">
        <v>24300</v>
      </c>
      <c r="M329" s="112" t="s">
        <v>220</v>
      </c>
      <c r="N329">
        <v>243</v>
      </c>
    </row>
    <row r="330" spans="1:14" x14ac:dyDescent="0.3">
      <c r="A330" s="112" t="s">
        <v>220</v>
      </c>
      <c r="B330" s="112" t="s">
        <v>120</v>
      </c>
      <c r="C330" s="112" t="s">
        <v>221</v>
      </c>
      <c r="D330" s="112" t="s">
        <v>87</v>
      </c>
      <c r="E330" s="112" t="s">
        <v>221</v>
      </c>
      <c r="F330" s="112" t="s">
        <v>232</v>
      </c>
      <c r="G330" s="112" t="s">
        <v>27</v>
      </c>
      <c r="H330" s="112" t="s">
        <v>146</v>
      </c>
      <c r="I330" s="112" t="s">
        <v>127</v>
      </c>
      <c r="J330" s="112" t="s">
        <v>172</v>
      </c>
      <c r="K330" s="113">
        <v>20768.8</v>
      </c>
      <c r="L330" s="113">
        <v>1763</v>
      </c>
      <c r="M330" s="112" t="s">
        <v>220</v>
      </c>
      <c r="N330">
        <v>17.63</v>
      </c>
    </row>
    <row r="331" spans="1:14" x14ac:dyDescent="0.3">
      <c r="A331" s="112" t="s">
        <v>220</v>
      </c>
      <c r="B331" s="112" t="s">
        <v>120</v>
      </c>
      <c r="C331" s="112" t="s">
        <v>221</v>
      </c>
      <c r="D331" s="112" t="s">
        <v>87</v>
      </c>
      <c r="E331" s="112" t="s">
        <v>221</v>
      </c>
      <c r="F331" s="112" t="s">
        <v>232</v>
      </c>
      <c r="G331" s="112" t="s">
        <v>30</v>
      </c>
      <c r="H331" s="112" t="s">
        <v>149</v>
      </c>
      <c r="I331" s="112" t="s">
        <v>127</v>
      </c>
      <c r="J331" s="112" t="s">
        <v>172</v>
      </c>
      <c r="K331" s="113">
        <v>11204.18</v>
      </c>
      <c r="L331" s="113">
        <v>1652</v>
      </c>
      <c r="M331" s="112" t="s">
        <v>220</v>
      </c>
      <c r="N331">
        <v>16.52</v>
      </c>
    </row>
    <row r="332" spans="1:14" x14ac:dyDescent="0.3">
      <c r="A332" s="112" t="s">
        <v>220</v>
      </c>
      <c r="B332" s="112" t="s">
        <v>120</v>
      </c>
      <c r="C332" s="112" t="s">
        <v>221</v>
      </c>
      <c r="D332" s="112" t="s">
        <v>87</v>
      </c>
      <c r="E332" s="112" t="s">
        <v>221</v>
      </c>
      <c r="F332" s="112" t="s">
        <v>232</v>
      </c>
      <c r="G332" s="112" t="s">
        <v>31</v>
      </c>
      <c r="H332" s="112" t="s">
        <v>139</v>
      </c>
      <c r="I332" s="112" t="s">
        <v>127</v>
      </c>
      <c r="J332" s="112" t="s">
        <v>172</v>
      </c>
      <c r="K332" s="113">
        <v>27</v>
      </c>
      <c r="L332" s="113">
        <v>4.5</v>
      </c>
      <c r="M332" s="112" t="s">
        <v>220</v>
      </c>
      <c r="N332">
        <v>4.4999999999999998E-2</v>
      </c>
    </row>
    <row r="333" spans="1:14" x14ac:dyDescent="0.3">
      <c r="A333" s="112" t="s">
        <v>220</v>
      </c>
      <c r="B333" s="112" t="s">
        <v>120</v>
      </c>
      <c r="C333" s="112" t="s">
        <v>221</v>
      </c>
      <c r="D333" s="112" t="s">
        <v>87</v>
      </c>
      <c r="E333" s="112" t="s">
        <v>221</v>
      </c>
      <c r="F333" s="112" t="s">
        <v>232</v>
      </c>
      <c r="G333" s="112" t="s">
        <v>138</v>
      </c>
      <c r="H333" s="112" t="s">
        <v>134</v>
      </c>
      <c r="I333" s="112" t="s">
        <v>127</v>
      </c>
      <c r="J333" s="112" t="s">
        <v>172</v>
      </c>
      <c r="K333" s="113">
        <v>1000</v>
      </c>
      <c r="L333" s="113">
        <v>400</v>
      </c>
      <c r="M333" s="112" t="s">
        <v>220</v>
      </c>
      <c r="N333">
        <v>4</v>
      </c>
    </row>
    <row r="334" spans="1:14" x14ac:dyDescent="0.3">
      <c r="A334" s="112" t="s">
        <v>220</v>
      </c>
      <c r="B334" s="112" t="s">
        <v>120</v>
      </c>
      <c r="C334" s="112" t="s">
        <v>221</v>
      </c>
      <c r="D334" s="112" t="s">
        <v>75</v>
      </c>
      <c r="E334" s="112" t="s">
        <v>221</v>
      </c>
      <c r="F334" s="112" t="s">
        <v>233</v>
      </c>
      <c r="G334" s="112" t="s">
        <v>7</v>
      </c>
      <c r="H334" s="112" t="s">
        <v>148</v>
      </c>
      <c r="I334" s="112" t="s">
        <v>127</v>
      </c>
      <c r="J334" s="112" t="s">
        <v>170</v>
      </c>
      <c r="K334" s="113">
        <v>14135.69</v>
      </c>
      <c r="L334" s="113">
        <v>3252.02</v>
      </c>
      <c r="M334" s="112" t="s">
        <v>220</v>
      </c>
      <c r="N334">
        <v>32.520200000000003</v>
      </c>
    </row>
    <row r="335" spans="1:14" x14ac:dyDescent="0.3">
      <c r="A335" s="112" t="s">
        <v>220</v>
      </c>
      <c r="B335" s="112" t="s">
        <v>120</v>
      </c>
      <c r="C335" s="112" t="s">
        <v>221</v>
      </c>
      <c r="D335" s="112" t="s">
        <v>75</v>
      </c>
      <c r="E335" s="112" t="s">
        <v>221</v>
      </c>
      <c r="F335" s="112" t="s">
        <v>233</v>
      </c>
      <c r="G335" s="112" t="s">
        <v>7</v>
      </c>
      <c r="H335" s="112" t="s">
        <v>148</v>
      </c>
      <c r="I335" s="112" t="s">
        <v>127</v>
      </c>
      <c r="J335" s="112" t="s">
        <v>171</v>
      </c>
      <c r="K335" s="113">
        <v>2055.7199999999998</v>
      </c>
      <c r="L335" s="113">
        <v>242</v>
      </c>
      <c r="M335" s="112" t="s">
        <v>220</v>
      </c>
      <c r="N335">
        <v>2.42</v>
      </c>
    </row>
    <row r="336" spans="1:14" x14ac:dyDescent="0.3">
      <c r="A336" s="112" t="s">
        <v>220</v>
      </c>
      <c r="B336" s="112" t="s">
        <v>120</v>
      </c>
      <c r="C336" s="112" t="s">
        <v>221</v>
      </c>
      <c r="D336" s="112" t="s">
        <v>75</v>
      </c>
      <c r="E336" s="112" t="s">
        <v>221</v>
      </c>
      <c r="F336" s="112" t="s">
        <v>233</v>
      </c>
      <c r="G336" s="112" t="s">
        <v>7</v>
      </c>
      <c r="H336" s="112" t="s">
        <v>148</v>
      </c>
      <c r="I336" s="112" t="s">
        <v>127</v>
      </c>
      <c r="J336" s="112" t="s">
        <v>172</v>
      </c>
      <c r="K336" s="113">
        <v>142820.79</v>
      </c>
      <c r="L336" s="113">
        <v>111647.99999999999</v>
      </c>
      <c r="M336" s="112" t="s">
        <v>220</v>
      </c>
      <c r="N336">
        <v>1116.4799999999998</v>
      </c>
    </row>
    <row r="337" spans="1:14" x14ac:dyDescent="0.3">
      <c r="A337" s="112" t="s">
        <v>220</v>
      </c>
      <c r="B337" s="112" t="s">
        <v>120</v>
      </c>
      <c r="C337" s="112" t="s">
        <v>221</v>
      </c>
      <c r="D337" s="112" t="s">
        <v>75</v>
      </c>
      <c r="E337" s="112" t="s">
        <v>221</v>
      </c>
      <c r="F337" s="112" t="s">
        <v>233</v>
      </c>
      <c r="G337" s="112" t="s">
        <v>8</v>
      </c>
      <c r="H337" s="112" t="s">
        <v>126</v>
      </c>
      <c r="I337" s="112" t="s">
        <v>127</v>
      </c>
      <c r="J337" s="112" t="s">
        <v>171</v>
      </c>
      <c r="K337" s="113">
        <v>1575</v>
      </c>
      <c r="L337" s="113">
        <v>225</v>
      </c>
      <c r="M337" s="112" t="s">
        <v>220</v>
      </c>
      <c r="N337">
        <v>2.25</v>
      </c>
    </row>
    <row r="338" spans="1:14" x14ac:dyDescent="0.3">
      <c r="A338" s="112" t="s">
        <v>220</v>
      </c>
      <c r="B338" s="112" t="s">
        <v>120</v>
      </c>
      <c r="C338" s="112" t="s">
        <v>221</v>
      </c>
      <c r="D338" s="112" t="s">
        <v>75</v>
      </c>
      <c r="E338" s="112" t="s">
        <v>221</v>
      </c>
      <c r="F338" s="112" t="s">
        <v>233</v>
      </c>
      <c r="G338" s="112" t="s">
        <v>8</v>
      </c>
      <c r="H338" s="112" t="s">
        <v>126</v>
      </c>
      <c r="I338" s="112" t="s">
        <v>127</v>
      </c>
      <c r="J338" s="112" t="s">
        <v>172</v>
      </c>
      <c r="K338" s="113">
        <v>6580</v>
      </c>
      <c r="L338" s="113">
        <v>863</v>
      </c>
      <c r="M338" s="112" t="s">
        <v>220</v>
      </c>
      <c r="N338">
        <v>8.6300000000000008</v>
      </c>
    </row>
    <row r="339" spans="1:14" x14ac:dyDescent="0.3">
      <c r="A339" s="112" t="s">
        <v>220</v>
      </c>
      <c r="B339" s="112" t="s">
        <v>120</v>
      </c>
      <c r="C339" s="112" t="s">
        <v>221</v>
      </c>
      <c r="D339" s="112" t="s">
        <v>75</v>
      </c>
      <c r="E339" s="112" t="s">
        <v>221</v>
      </c>
      <c r="F339" s="112" t="s">
        <v>233</v>
      </c>
      <c r="G339" s="112" t="s">
        <v>135</v>
      </c>
      <c r="H339" s="112" t="s">
        <v>134</v>
      </c>
      <c r="I339" s="112" t="s">
        <v>127</v>
      </c>
      <c r="J339" s="112" t="s">
        <v>170</v>
      </c>
      <c r="K339" s="113">
        <v>3687.84</v>
      </c>
      <c r="L339" s="113">
        <v>658</v>
      </c>
      <c r="M339" s="112" t="s">
        <v>220</v>
      </c>
      <c r="N339">
        <v>6.58</v>
      </c>
    </row>
    <row r="340" spans="1:14" x14ac:dyDescent="0.3">
      <c r="A340" s="112" t="s">
        <v>220</v>
      </c>
      <c r="B340" s="112" t="s">
        <v>120</v>
      </c>
      <c r="C340" s="112" t="s">
        <v>221</v>
      </c>
      <c r="D340" s="112" t="s">
        <v>75</v>
      </c>
      <c r="E340" s="112" t="s">
        <v>221</v>
      </c>
      <c r="F340" s="112" t="s">
        <v>233</v>
      </c>
      <c r="G340" s="112" t="s">
        <v>135</v>
      </c>
      <c r="H340" s="112" t="s">
        <v>134</v>
      </c>
      <c r="I340" s="112" t="s">
        <v>127</v>
      </c>
      <c r="J340" s="112" t="s">
        <v>172</v>
      </c>
      <c r="K340" s="113">
        <v>12467.79</v>
      </c>
      <c r="L340" s="113">
        <v>2196</v>
      </c>
      <c r="M340" s="112" t="s">
        <v>220</v>
      </c>
      <c r="N340">
        <v>21.96</v>
      </c>
    </row>
    <row r="341" spans="1:14" x14ac:dyDescent="0.3">
      <c r="A341" s="112" t="s">
        <v>220</v>
      </c>
      <c r="B341" s="112" t="s">
        <v>120</v>
      </c>
      <c r="C341" s="112" t="s">
        <v>221</v>
      </c>
      <c r="D341" s="112" t="s">
        <v>75</v>
      </c>
      <c r="E341" s="112" t="s">
        <v>221</v>
      </c>
      <c r="F341" s="112" t="s">
        <v>233</v>
      </c>
      <c r="G341" s="112" t="s">
        <v>9</v>
      </c>
      <c r="H341" s="112" t="s">
        <v>144</v>
      </c>
      <c r="I341" s="112" t="s">
        <v>127</v>
      </c>
      <c r="J341" s="112" t="s">
        <v>170</v>
      </c>
      <c r="K341" s="113">
        <v>1170</v>
      </c>
      <c r="L341" s="113">
        <v>225</v>
      </c>
      <c r="M341" s="112" t="s">
        <v>220</v>
      </c>
      <c r="N341">
        <v>2.25</v>
      </c>
    </row>
    <row r="342" spans="1:14" x14ac:dyDescent="0.3">
      <c r="A342" s="112" t="s">
        <v>220</v>
      </c>
      <c r="B342" s="112" t="s">
        <v>120</v>
      </c>
      <c r="C342" s="112" t="s">
        <v>221</v>
      </c>
      <c r="D342" s="112" t="s">
        <v>75</v>
      </c>
      <c r="E342" s="112" t="s">
        <v>221</v>
      </c>
      <c r="F342" s="112" t="s">
        <v>233</v>
      </c>
      <c r="G342" s="112" t="s">
        <v>11</v>
      </c>
      <c r="H342" s="112" t="s">
        <v>126</v>
      </c>
      <c r="I342" s="112" t="s">
        <v>127</v>
      </c>
      <c r="J342" s="112" t="s">
        <v>170</v>
      </c>
      <c r="K342" s="113">
        <v>18293.3</v>
      </c>
      <c r="L342" s="113">
        <v>2410.5</v>
      </c>
      <c r="M342" s="112" t="s">
        <v>220</v>
      </c>
      <c r="N342">
        <v>24.105</v>
      </c>
    </row>
    <row r="343" spans="1:14" x14ac:dyDescent="0.3">
      <c r="A343" s="112" t="s">
        <v>220</v>
      </c>
      <c r="B343" s="112" t="s">
        <v>120</v>
      </c>
      <c r="C343" s="112" t="s">
        <v>221</v>
      </c>
      <c r="D343" s="112" t="s">
        <v>75</v>
      </c>
      <c r="E343" s="112" t="s">
        <v>221</v>
      </c>
      <c r="F343" s="112" t="s">
        <v>233</v>
      </c>
      <c r="G343" s="112" t="s">
        <v>11</v>
      </c>
      <c r="H343" s="112" t="s">
        <v>126</v>
      </c>
      <c r="I343" s="112" t="s">
        <v>127</v>
      </c>
      <c r="J343" s="112" t="s">
        <v>171</v>
      </c>
      <c r="K343" s="113">
        <v>4521</v>
      </c>
      <c r="L343" s="113">
        <v>762</v>
      </c>
      <c r="M343" s="112" t="s">
        <v>220</v>
      </c>
      <c r="N343">
        <v>7.62</v>
      </c>
    </row>
    <row r="344" spans="1:14" x14ac:dyDescent="0.3">
      <c r="A344" s="112" t="s">
        <v>220</v>
      </c>
      <c r="B344" s="112" t="s">
        <v>120</v>
      </c>
      <c r="C344" s="112" t="s">
        <v>221</v>
      </c>
      <c r="D344" s="112" t="s">
        <v>75</v>
      </c>
      <c r="E344" s="112" t="s">
        <v>221</v>
      </c>
      <c r="F344" s="112" t="s">
        <v>233</v>
      </c>
      <c r="G344" s="112" t="s">
        <v>11</v>
      </c>
      <c r="H344" s="112" t="s">
        <v>126</v>
      </c>
      <c r="I344" s="112" t="s">
        <v>127</v>
      </c>
      <c r="J344" s="112" t="s">
        <v>172</v>
      </c>
      <c r="K344" s="113">
        <v>90125.49</v>
      </c>
      <c r="L344" s="113">
        <v>11136</v>
      </c>
      <c r="M344" s="112" t="s">
        <v>220</v>
      </c>
      <c r="N344">
        <v>111.36</v>
      </c>
    </row>
    <row r="345" spans="1:14" x14ac:dyDescent="0.3">
      <c r="A345" s="112" t="s">
        <v>220</v>
      </c>
      <c r="B345" s="112" t="s">
        <v>120</v>
      </c>
      <c r="C345" s="112" t="s">
        <v>221</v>
      </c>
      <c r="D345" s="112" t="s">
        <v>75</v>
      </c>
      <c r="E345" s="112" t="s">
        <v>221</v>
      </c>
      <c r="F345" s="112" t="s">
        <v>233</v>
      </c>
      <c r="G345" s="112" t="s">
        <v>13</v>
      </c>
      <c r="H345" s="112" t="s">
        <v>142</v>
      </c>
      <c r="I345" s="112" t="s">
        <v>127</v>
      </c>
      <c r="J345" s="112" t="s">
        <v>201</v>
      </c>
      <c r="K345" s="113">
        <v>959.87</v>
      </c>
      <c r="L345" s="113">
        <v>872.00000000000011</v>
      </c>
      <c r="M345" s="112" t="s">
        <v>220</v>
      </c>
      <c r="N345">
        <v>8.7200000000000006</v>
      </c>
    </row>
    <row r="346" spans="1:14" x14ac:dyDescent="0.3">
      <c r="A346" s="112" t="s">
        <v>220</v>
      </c>
      <c r="B346" s="112" t="s">
        <v>120</v>
      </c>
      <c r="C346" s="112" t="s">
        <v>221</v>
      </c>
      <c r="D346" s="112" t="s">
        <v>75</v>
      </c>
      <c r="E346" s="112" t="s">
        <v>221</v>
      </c>
      <c r="F346" s="112" t="s">
        <v>233</v>
      </c>
      <c r="G346" s="112" t="s">
        <v>13</v>
      </c>
      <c r="H346" s="112" t="s">
        <v>142</v>
      </c>
      <c r="I346" s="112" t="s">
        <v>127</v>
      </c>
      <c r="J346" s="112" t="s">
        <v>170</v>
      </c>
      <c r="K346" s="113">
        <v>2708625.05</v>
      </c>
      <c r="L346" s="113">
        <v>2272539</v>
      </c>
      <c r="M346" s="112" t="s">
        <v>220</v>
      </c>
      <c r="N346">
        <v>22725.39</v>
      </c>
    </row>
    <row r="347" spans="1:14" x14ac:dyDescent="0.3">
      <c r="A347" s="112" t="s">
        <v>220</v>
      </c>
      <c r="B347" s="112" t="s">
        <v>120</v>
      </c>
      <c r="C347" s="112" t="s">
        <v>221</v>
      </c>
      <c r="D347" s="112" t="s">
        <v>75</v>
      </c>
      <c r="E347" s="112" t="s">
        <v>221</v>
      </c>
      <c r="F347" s="112" t="s">
        <v>233</v>
      </c>
      <c r="G347" s="112" t="s">
        <v>13</v>
      </c>
      <c r="H347" s="112" t="s">
        <v>142</v>
      </c>
      <c r="I347" s="112" t="s">
        <v>127</v>
      </c>
      <c r="J347" s="112" t="s">
        <v>208</v>
      </c>
      <c r="K347" s="113">
        <v>1771.6000000000001</v>
      </c>
      <c r="L347" s="113">
        <v>477</v>
      </c>
      <c r="M347" s="112" t="s">
        <v>220</v>
      </c>
      <c r="N347">
        <v>4.7699999999999996</v>
      </c>
    </row>
    <row r="348" spans="1:14" x14ac:dyDescent="0.3">
      <c r="A348" s="112" t="s">
        <v>220</v>
      </c>
      <c r="B348" s="112" t="s">
        <v>120</v>
      </c>
      <c r="C348" s="112" t="s">
        <v>221</v>
      </c>
      <c r="D348" s="112" t="s">
        <v>75</v>
      </c>
      <c r="E348" s="112" t="s">
        <v>221</v>
      </c>
      <c r="F348" s="112" t="s">
        <v>233</v>
      </c>
      <c r="G348" s="112" t="s">
        <v>13</v>
      </c>
      <c r="H348" s="112" t="s">
        <v>142</v>
      </c>
      <c r="I348" s="112" t="s">
        <v>127</v>
      </c>
      <c r="J348" s="112" t="s">
        <v>171</v>
      </c>
      <c r="K348" s="113">
        <v>1147180.2800000003</v>
      </c>
      <c r="L348" s="113">
        <v>1160752</v>
      </c>
      <c r="M348" s="112" t="s">
        <v>220</v>
      </c>
      <c r="N348">
        <v>11607.52</v>
      </c>
    </row>
    <row r="349" spans="1:14" x14ac:dyDescent="0.3">
      <c r="A349" s="112" t="s">
        <v>220</v>
      </c>
      <c r="B349" s="112" t="s">
        <v>120</v>
      </c>
      <c r="C349" s="112" t="s">
        <v>221</v>
      </c>
      <c r="D349" s="112" t="s">
        <v>75</v>
      </c>
      <c r="E349" s="112" t="s">
        <v>221</v>
      </c>
      <c r="F349" s="112" t="s">
        <v>233</v>
      </c>
      <c r="G349" s="112" t="s">
        <v>13</v>
      </c>
      <c r="H349" s="112" t="s">
        <v>142</v>
      </c>
      <c r="I349" s="112" t="s">
        <v>127</v>
      </c>
      <c r="J349" s="112" t="s">
        <v>172</v>
      </c>
      <c r="K349" s="113">
        <v>11739982.019999992</v>
      </c>
      <c r="L349" s="113">
        <v>5328804</v>
      </c>
      <c r="M349" s="112" t="s">
        <v>220</v>
      </c>
      <c r="N349">
        <v>53288.04</v>
      </c>
    </row>
    <row r="350" spans="1:14" x14ac:dyDescent="0.3">
      <c r="A350" s="112" t="s">
        <v>220</v>
      </c>
      <c r="B350" s="112" t="s">
        <v>120</v>
      </c>
      <c r="C350" s="112" t="s">
        <v>221</v>
      </c>
      <c r="D350" s="112" t="s">
        <v>75</v>
      </c>
      <c r="E350" s="112" t="s">
        <v>221</v>
      </c>
      <c r="F350" s="112" t="s">
        <v>233</v>
      </c>
      <c r="G350" s="112" t="s">
        <v>14</v>
      </c>
      <c r="H350" s="112" t="s">
        <v>141</v>
      </c>
      <c r="I350" s="112" t="s">
        <v>127</v>
      </c>
      <c r="J350" s="112" t="s">
        <v>224</v>
      </c>
      <c r="K350" s="113">
        <v>110</v>
      </c>
      <c r="L350" s="113">
        <v>180</v>
      </c>
      <c r="M350" s="112" t="s">
        <v>220</v>
      </c>
      <c r="N350">
        <v>1.8</v>
      </c>
    </row>
    <row r="351" spans="1:14" x14ac:dyDescent="0.3">
      <c r="A351" s="112" t="s">
        <v>220</v>
      </c>
      <c r="B351" s="112" t="s">
        <v>120</v>
      </c>
      <c r="C351" s="112" t="s">
        <v>221</v>
      </c>
      <c r="D351" s="112" t="s">
        <v>75</v>
      </c>
      <c r="E351" s="112" t="s">
        <v>221</v>
      </c>
      <c r="F351" s="112" t="s">
        <v>233</v>
      </c>
      <c r="G351" s="112" t="s">
        <v>14</v>
      </c>
      <c r="H351" s="112" t="s">
        <v>141</v>
      </c>
      <c r="I351" s="112" t="s">
        <v>127</v>
      </c>
      <c r="J351" s="112" t="s">
        <v>170</v>
      </c>
      <c r="K351" s="113">
        <v>1155543.5699999994</v>
      </c>
      <c r="L351" s="113">
        <v>1369482</v>
      </c>
      <c r="M351" s="112" t="s">
        <v>220</v>
      </c>
      <c r="N351">
        <v>13694.82</v>
      </c>
    </row>
    <row r="352" spans="1:14" x14ac:dyDescent="0.3">
      <c r="A352" s="112" t="s">
        <v>220</v>
      </c>
      <c r="B352" s="112" t="s">
        <v>120</v>
      </c>
      <c r="C352" s="112" t="s">
        <v>221</v>
      </c>
      <c r="D352" s="112" t="s">
        <v>75</v>
      </c>
      <c r="E352" s="112" t="s">
        <v>221</v>
      </c>
      <c r="F352" s="112" t="s">
        <v>233</v>
      </c>
      <c r="G352" s="112" t="s">
        <v>14</v>
      </c>
      <c r="H352" s="112" t="s">
        <v>141</v>
      </c>
      <c r="I352" s="112" t="s">
        <v>127</v>
      </c>
      <c r="J352" s="112" t="s">
        <v>171</v>
      </c>
      <c r="K352" s="113">
        <v>483216.80999999976</v>
      </c>
      <c r="L352" s="113">
        <v>189820.5</v>
      </c>
      <c r="M352" s="112" t="s">
        <v>220</v>
      </c>
      <c r="N352">
        <v>1898.2049999999999</v>
      </c>
    </row>
    <row r="353" spans="1:14" x14ac:dyDescent="0.3">
      <c r="A353" s="112" t="s">
        <v>220</v>
      </c>
      <c r="B353" s="112" t="s">
        <v>120</v>
      </c>
      <c r="C353" s="112" t="s">
        <v>221</v>
      </c>
      <c r="D353" s="112" t="s">
        <v>75</v>
      </c>
      <c r="E353" s="112" t="s">
        <v>221</v>
      </c>
      <c r="F353" s="112" t="s">
        <v>233</v>
      </c>
      <c r="G353" s="112" t="s">
        <v>14</v>
      </c>
      <c r="H353" s="112" t="s">
        <v>141</v>
      </c>
      <c r="I353" s="112" t="s">
        <v>127</v>
      </c>
      <c r="J353" s="112" t="s">
        <v>172</v>
      </c>
      <c r="K353" s="113">
        <v>1017814.3099999992</v>
      </c>
      <c r="L353" s="113">
        <v>406077.5</v>
      </c>
      <c r="M353" s="112" t="s">
        <v>220</v>
      </c>
      <c r="N353">
        <v>4060.7750000000001</v>
      </c>
    </row>
    <row r="354" spans="1:14" x14ac:dyDescent="0.3">
      <c r="A354" s="112" t="s">
        <v>220</v>
      </c>
      <c r="B354" s="112" t="s">
        <v>120</v>
      </c>
      <c r="C354" s="112" t="s">
        <v>221</v>
      </c>
      <c r="D354" s="112" t="s">
        <v>75</v>
      </c>
      <c r="E354" s="112" t="s">
        <v>221</v>
      </c>
      <c r="F354" s="112" t="s">
        <v>233</v>
      </c>
      <c r="G354" s="112" t="s">
        <v>17</v>
      </c>
      <c r="H354" s="112" t="s">
        <v>126</v>
      </c>
      <c r="I354" s="112" t="s">
        <v>127</v>
      </c>
      <c r="J354" s="112" t="s">
        <v>170</v>
      </c>
      <c r="K354" s="113">
        <v>2188</v>
      </c>
      <c r="L354" s="113">
        <v>105</v>
      </c>
      <c r="M354" s="112" t="s">
        <v>220</v>
      </c>
      <c r="N354">
        <v>1.05</v>
      </c>
    </row>
    <row r="355" spans="1:14" x14ac:dyDescent="0.3">
      <c r="A355" s="112" t="s">
        <v>220</v>
      </c>
      <c r="B355" s="112" t="s">
        <v>120</v>
      </c>
      <c r="C355" s="112" t="s">
        <v>221</v>
      </c>
      <c r="D355" s="112" t="s">
        <v>75</v>
      </c>
      <c r="E355" s="112" t="s">
        <v>221</v>
      </c>
      <c r="F355" s="112" t="s">
        <v>233</v>
      </c>
      <c r="G355" s="112" t="s">
        <v>17</v>
      </c>
      <c r="H355" s="112" t="s">
        <v>126</v>
      </c>
      <c r="I355" s="112" t="s">
        <v>127</v>
      </c>
      <c r="J355" s="112" t="s">
        <v>172</v>
      </c>
      <c r="K355" s="113">
        <v>4500</v>
      </c>
      <c r="L355" s="113">
        <v>647</v>
      </c>
      <c r="M355" s="112" t="s">
        <v>220</v>
      </c>
      <c r="N355">
        <v>6.47</v>
      </c>
    </row>
    <row r="356" spans="1:14" x14ac:dyDescent="0.3">
      <c r="A356" s="112" t="s">
        <v>220</v>
      </c>
      <c r="B356" s="112" t="s">
        <v>120</v>
      </c>
      <c r="C356" s="112" t="s">
        <v>221</v>
      </c>
      <c r="D356" s="112" t="s">
        <v>75</v>
      </c>
      <c r="E356" s="112" t="s">
        <v>221</v>
      </c>
      <c r="F356" s="112" t="s">
        <v>233</v>
      </c>
      <c r="G356" s="112" t="s">
        <v>18</v>
      </c>
      <c r="H356" s="112" t="s">
        <v>143</v>
      </c>
      <c r="I356" s="112" t="s">
        <v>127</v>
      </c>
      <c r="J356" s="112" t="s">
        <v>170</v>
      </c>
      <c r="K356" s="113">
        <v>4190.62</v>
      </c>
      <c r="L356" s="113">
        <v>1266</v>
      </c>
      <c r="M356" s="112" t="s">
        <v>220</v>
      </c>
      <c r="N356">
        <v>12.66</v>
      </c>
    </row>
    <row r="357" spans="1:14" x14ac:dyDescent="0.3">
      <c r="A357" s="112" t="s">
        <v>220</v>
      </c>
      <c r="B357" s="112" t="s">
        <v>120</v>
      </c>
      <c r="C357" s="112" t="s">
        <v>221</v>
      </c>
      <c r="D357" s="112" t="s">
        <v>75</v>
      </c>
      <c r="E357" s="112" t="s">
        <v>221</v>
      </c>
      <c r="F357" s="112" t="s">
        <v>233</v>
      </c>
      <c r="G357" s="112" t="s">
        <v>18</v>
      </c>
      <c r="H357" s="112" t="s">
        <v>143</v>
      </c>
      <c r="I357" s="112" t="s">
        <v>127</v>
      </c>
      <c r="J357" s="112" t="s">
        <v>208</v>
      </c>
      <c r="K357" s="113">
        <v>15.05</v>
      </c>
      <c r="L357" s="113">
        <v>5</v>
      </c>
      <c r="M357" s="112" t="s">
        <v>220</v>
      </c>
      <c r="N357">
        <v>0.05</v>
      </c>
    </row>
    <row r="358" spans="1:14" x14ac:dyDescent="0.3">
      <c r="A358" s="112" t="s">
        <v>220</v>
      </c>
      <c r="B358" s="112" t="s">
        <v>120</v>
      </c>
      <c r="C358" s="112" t="s">
        <v>221</v>
      </c>
      <c r="D358" s="112" t="s">
        <v>75</v>
      </c>
      <c r="E358" s="112" t="s">
        <v>221</v>
      </c>
      <c r="F358" s="112" t="s">
        <v>233</v>
      </c>
      <c r="G358" s="112" t="s">
        <v>18</v>
      </c>
      <c r="H358" s="112" t="s">
        <v>143</v>
      </c>
      <c r="I358" s="112" t="s">
        <v>127</v>
      </c>
      <c r="J358" s="112" t="s">
        <v>171</v>
      </c>
      <c r="K358" s="113">
        <v>2632.28</v>
      </c>
      <c r="L358" s="113">
        <v>553</v>
      </c>
      <c r="M358" s="112" t="s">
        <v>220</v>
      </c>
      <c r="N358">
        <v>5.53</v>
      </c>
    </row>
    <row r="359" spans="1:14" x14ac:dyDescent="0.3">
      <c r="A359" s="112" t="s">
        <v>220</v>
      </c>
      <c r="B359" s="112" t="s">
        <v>120</v>
      </c>
      <c r="C359" s="112" t="s">
        <v>221</v>
      </c>
      <c r="D359" s="112" t="s">
        <v>75</v>
      </c>
      <c r="E359" s="112" t="s">
        <v>221</v>
      </c>
      <c r="F359" s="112" t="s">
        <v>233</v>
      </c>
      <c r="G359" s="112" t="s">
        <v>18</v>
      </c>
      <c r="H359" s="112" t="s">
        <v>143</v>
      </c>
      <c r="I359" s="112" t="s">
        <v>127</v>
      </c>
      <c r="J359" s="112" t="s">
        <v>172</v>
      </c>
      <c r="K359" s="113">
        <v>101095.54</v>
      </c>
      <c r="L359" s="113">
        <v>31786</v>
      </c>
      <c r="M359" s="112" t="s">
        <v>220</v>
      </c>
      <c r="N359">
        <v>317.86</v>
      </c>
    </row>
    <row r="360" spans="1:14" x14ac:dyDescent="0.3">
      <c r="A360" s="112" t="s">
        <v>220</v>
      </c>
      <c r="B360" s="112" t="s">
        <v>120</v>
      </c>
      <c r="C360" s="112" t="s">
        <v>221</v>
      </c>
      <c r="D360" s="112" t="s">
        <v>75</v>
      </c>
      <c r="E360" s="112" t="s">
        <v>221</v>
      </c>
      <c r="F360" s="112" t="s">
        <v>233</v>
      </c>
      <c r="G360" s="112" t="s">
        <v>19</v>
      </c>
      <c r="H360" s="112" t="s">
        <v>139</v>
      </c>
      <c r="I360" s="112" t="s">
        <v>127</v>
      </c>
      <c r="J360" s="112" t="s">
        <v>170</v>
      </c>
      <c r="K360" s="113">
        <v>544.64</v>
      </c>
      <c r="L360" s="113">
        <v>32</v>
      </c>
      <c r="M360" s="112" t="s">
        <v>220</v>
      </c>
      <c r="N360">
        <v>0.32</v>
      </c>
    </row>
    <row r="361" spans="1:14" x14ac:dyDescent="0.3">
      <c r="A361" s="112" t="s">
        <v>220</v>
      </c>
      <c r="B361" s="112" t="s">
        <v>120</v>
      </c>
      <c r="C361" s="112" t="s">
        <v>221</v>
      </c>
      <c r="D361" s="112" t="s">
        <v>75</v>
      </c>
      <c r="E361" s="112" t="s">
        <v>221</v>
      </c>
      <c r="F361" s="112" t="s">
        <v>233</v>
      </c>
      <c r="G361" s="112" t="s">
        <v>19</v>
      </c>
      <c r="H361" s="112" t="s">
        <v>139</v>
      </c>
      <c r="I361" s="112" t="s">
        <v>127</v>
      </c>
      <c r="J361" s="112" t="s">
        <v>171</v>
      </c>
      <c r="K361" s="113">
        <v>170.2</v>
      </c>
      <c r="L361" s="113">
        <v>9.9</v>
      </c>
      <c r="M361" s="112" t="s">
        <v>220</v>
      </c>
      <c r="N361">
        <v>9.9000000000000005E-2</v>
      </c>
    </row>
    <row r="362" spans="1:14" x14ac:dyDescent="0.3">
      <c r="A362" s="112" t="s">
        <v>220</v>
      </c>
      <c r="B362" s="112" t="s">
        <v>120</v>
      </c>
      <c r="C362" s="112" t="s">
        <v>221</v>
      </c>
      <c r="D362" s="112" t="s">
        <v>75</v>
      </c>
      <c r="E362" s="112" t="s">
        <v>221</v>
      </c>
      <c r="F362" s="112" t="s">
        <v>233</v>
      </c>
      <c r="G362" s="112" t="s">
        <v>19</v>
      </c>
      <c r="H362" s="112" t="s">
        <v>139</v>
      </c>
      <c r="I362" s="112" t="s">
        <v>127</v>
      </c>
      <c r="J362" s="112" t="s">
        <v>172</v>
      </c>
      <c r="K362" s="113">
        <v>816.96</v>
      </c>
      <c r="L362" s="113">
        <v>47.699999999999996</v>
      </c>
      <c r="M362" s="112" t="s">
        <v>220</v>
      </c>
      <c r="N362">
        <v>0.47699999999999998</v>
      </c>
    </row>
    <row r="363" spans="1:14" x14ac:dyDescent="0.3">
      <c r="A363" s="112" t="s">
        <v>220</v>
      </c>
      <c r="B363" s="112" t="s">
        <v>120</v>
      </c>
      <c r="C363" s="112" t="s">
        <v>221</v>
      </c>
      <c r="D363" s="112" t="s">
        <v>75</v>
      </c>
      <c r="E363" s="112" t="s">
        <v>221</v>
      </c>
      <c r="F363" s="112" t="s">
        <v>233</v>
      </c>
      <c r="G363" s="112" t="s">
        <v>20</v>
      </c>
      <c r="H363" s="112" t="s">
        <v>139</v>
      </c>
      <c r="I363" s="112" t="s">
        <v>127</v>
      </c>
      <c r="J363" s="112" t="s">
        <v>170</v>
      </c>
      <c r="K363" s="113">
        <v>4387.5</v>
      </c>
      <c r="L363" s="113">
        <v>450</v>
      </c>
      <c r="M363" s="112" t="s">
        <v>220</v>
      </c>
      <c r="N363">
        <v>4.5</v>
      </c>
    </row>
    <row r="364" spans="1:14" x14ac:dyDescent="0.3">
      <c r="A364" s="112" t="s">
        <v>220</v>
      </c>
      <c r="B364" s="112" t="s">
        <v>120</v>
      </c>
      <c r="C364" s="112" t="s">
        <v>221</v>
      </c>
      <c r="D364" s="112" t="s">
        <v>75</v>
      </c>
      <c r="E364" s="112" t="s">
        <v>221</v>
      </c>
      <c r="F364" s="112" t="s">
        <v>233</v>
      </c>
      <c r="G364" s="112" t="s">
        <v>20</v>
      </c>
      <c r="H364" s="112" t="s">
        <v>139</v>
      </c>
      <c r="I364" s="112" t="s">
        <v>127</v>
      </c>
      <c r="J364" s="112" t="s">
        <v>171</v>
      </c>
      <c r="K364" s="113">
        <v>7995</v>
      </c>
      <c r="L364" s="113">
        <v>819.99999999999989</v>
      </c>
      <c r="M364" s="112" t="s">
        <v>220</v>
      </c>
      <c r="N364">
        <v>8.1999999999999993</v>
      </c>
    </row>
    <row r="365" spans="1:14" x14ac:dyDescent="0.3">
      <c r="A365" s="112" t="s">
        <v>220</v>
      </c>
      <c r="B365" s="112" t="s">
        <v>120</v>
      </c>
      <c r="C365" s="112" t="s">
        <v>221</v>
      </c>
      <c r="D365" s="112" t="s">
        <v>75</v>
      </c>
      <c r="E365" s="112" t="s">
        <v>221</v>
      </c>
      <c r="F365" s="112" t="s">
        <v>233</v>
      </c>
      <c r="G365" s="112" t="s">
        <v>20</v>
      </c>
      <c r="H365" s="112" t="s">
        <v>139</v>
      </c>
      <c r="I365" s="112" t="s">
        <v>127</v>
      </c>
      <c r="J365" s="112" t="s">
        <v>172</v>
      </c>
      <c r="K365" s="113">
        <v>3997.5</v>
      </c>
      <c r="L365" s="113">
        <v>409.99999999999994</v>
      </c>
      <c r="M365" s="112" t="s">
        <v>220</v>
      </c>
      <c r="N365">
        <v>4.0999999999999996</v>
      </c>
    </row>
    <row r="366" spans="1:14" x14ac:dyDescent="0.3">
      <c r="A366" s="112" t="s">
        <v>220</v>
      </c>
      <c r="B366" s="112" t="s">
        <v>120</v>
      </c>
      <c r="C366" s="112" t="s">
        <v>221</v>
      </c>
      <c r="D366" s="112" t="s">
        <v>75</v>
      </c>
      <c r="E366" s="112" t="s">
        <v>221</v>
      </c>
      <c r="F366" s="112" t="s">
        <v>233</v>
      </c>
      <c r="G366" s="112" t="s">
        <v>21</v>
      </c>
      <c r="H366" s="112" t="s">
        <v>139</v>
      </c>
      <c r="I366" s="112" t="s">
        <v>127</v>
      </c>
      <c r="J366" s="112" t="s">
        <v>171</v>
      </c>
      <c r="K366" s="113">
        <v>47970.45</v>
      </c>
      <c r="L366" s="113">
        <v>5445</v>
      </c>
      <c r="M366" s="112" t="s">
        <v>220</v>
      </c>
      <c r="N366">
        <v>54.45</v>
      </c>
    </row>
    <row r="367" spans="1:14" x14ac:dyDescent="0.3">
      <c r="A367" s="112" t="s">
        <v>220</v>
      </c>
      <c r="B367" s="112" t="s">
        <v>120</v>
      </c>
      <c r="C367" s="112" t="s">
        <v>221</v>
      </c>
      <c r="D367" s="112" t="s">
        <v>75</v>
      </c>
      <c r="E367" s="112" t="s">
        <v>221</v>
      </c>
      <c r="F367" s="112" t="s">
        <v>233</v>
      </c>
      <c r="G367" s="112" t="s">
        <v>21</v>
      </c>
      <c r="H367" s="112" t="s">
        <v>139</v>
      </c>
      <c r="I367" s="112" t="s">
        <v>127</v>
      </c>
      <c r="J367" s="112" t="s">
        <v>172</v>
      </c>
      <c r="K367" s="113">
        <v>911438.55</v>
      </c>
      <c r="L367" s="113">
        <v>103455</v>
      </c>
      <c r="M367" s="112" t="s">
        <v>220</v>
      </c>
      <c r="N367">
        <v>1034.55</v>
      </c>
    </row>
    <row r="368" spans="1:14" x14ac:dyDescent="0.3">
      <c r="A368" s="112" t="s">
        <v>220</v>
      </c>
      <c r="B368" s="112" t="s">
        <v>120</v>
      </c>
      <c r="C368" s="112" t="s">
        <v>221</v>
      </c>
      <c r="D368" s="112" t="s">
        <v>75</v>
      </c>
      <c r="E368" s="112" t="s">
        <v>221</v>
      </c>
      <c r="F368" s="112" t="s">
        <v>233</v>
      </c>
      <c r="G368" s="112" t="s">
        <v>23</v>
      </c>
      <c r="H368" s="112" t="s">
        <v>126</v>
      </c>
      <c r="I368" s="112" t="s">
        <v>127</v>
      </c>
      <c r="J368" s="112" t="s">
        <v>170</v>
      </c>
      <c r="K368" s="113">
        <v>329.06</v>
      </c>
      <c r="L368" s="113">
        <v>40</v>
      </c>
      <c r="M368" s="112" t="s">
        <v>220</v>
      </c>
      <c r="N368">
        <v>0.4</v>
      </c>
    </row>
    <row r="369" spans="1:14" x14ac:dyDescent="0.3">
      <c r="A369" s="112" t="s">
        <v>220</v>
      </c>
      <c r="B369" s="112" t="s">
        <v>120</v>
      </c>
      <c r="C369" s="112" t="s">
        <v>221</v>
      </c>
      <c r="D369" s="112" t="s">
        <v>75</v>
      </c>
      <c r="E369" s="112" t="s">
        <v>221</v>
      </c>
      <c r="F369" s="112" t="s">
        <v>233</v>
      </c>
      <c r="G369" s="112" t="s">
        <v>26</v>
      </c>
      <c r="H369" s="112" t="s">
        <v>139</v>
      </c>
      <c r="I369" s="112" t="s">
        <v>127</v>
      </c>
      <c r="J369" s="112" t="s">
        <v>170</v>
      </c>
      <c r="K369" s="113">
        <v>981586.76</v>
      </c>
      <c r="L369" s="113">
        <v>116578</v>
      </c>
      <c r="M369" s="112" t="s">
        <v>220</v>
      </c>
      <c r="N369">
        <v>1165.78</v>
      </c>
    </row>
    <row r="370" spans="1:14" x14ac:dyDescent="0.3">
      <c r="A370" s="112" t="s">
        <v>220</v>
      </c>
      <c r="B370" s="112" t="s">
        <v>120</v>
      </c>
      <c r="C370" s="112" t="s">
        <v>221</v>
      </c>
      <c r="D370" s="112" t="s">
        <v>75</v>
      </c>
      <c r="E370" s="112" t="s">
        <v>221</v>
      </c>
      <c r="F370" s="112" t="s">
        <v>233</v>
      </c>
      <c r="G370" s="112" t="s">
        <v>26</v>
      </c>
      <c r="H370" s="112" t="s">
        <v>139</v>
      </c>
      <c r="I370" s="112" t="s">
        <v>127</v>
      </c>
      <c r="J370" s="112" t="s">
        <v>171</v>
      </c>
      <c r="K370" s="113">
        <v>546525.36</v>
      </c>
      <c r="L370" s="113">
        <v>64908.000000000007</v>
      </c>
      <c r="M370" s="112" t="s">
        <v>220</v>
      </c>
      <c r="N370">
        <v>649.08000000000004</v>
      </c>
    </row>
    <row r="371" spans="1:14" x14ac:dyDescent="0.3">
      <c r="A371" s="112" t="s">
        <v>220</v>
      </c>
      <c r="B371" s="112" t="s">
        <v>120</v>
      </c>
      <c r="C371" s="112" t="s">
        <v>221</v>
      </c>
      <c r="D371" s="112" t="s">
        <v>75</v>
      </c>
      <c r="E371" s="112" t="s">
        <v>221</v>
      </c>
      <c r="F371" s="112" t="s">
        <v>233</v>
      </c>
      <c r="G371" s="112" t="s">
        <v>26</v>
      </c>
      <c r="H371" s="112" t="s">
        <v>139</v>
      </c>
      <c r="I371" s="112" t="s">
        <v>127</v>
      </c>
      <c r="J371" s="112" t="s">
        <v>172</v>
      </c>
      <c r="K371" s="113">
        <v>859917.76</v>
      </c>
      <c r="L371" s="113">
        <v>102128</v>
      </c>
      <c r="M371" s="112" t="s">
        <v>220</v>
      </c>
      <c r="N371">
        <v>1021.28</v>
      </c>
    </row>
    <row r="372" spans="1:14" x14ac:dyDescent="0.3">
      <c r="A372" s="112" t="s">
        <v>220</v>
      </c>
      <c r="B372" s="112" t="s">
        <v>120</v>
      </c>
      <c r="C372" s="112" t="s">
        <v>221</v>
      </c>
      <c r="D372" s="112" t="s">
        <v>75</v>
      </c>
      <c r="E372" s="112" t="s">
        <v>221</v>
      </c>
      <c r="F372" s="112" t="s">
        <v>233</v>
      </c>
      <c r="G372" s="112" t="s">
        <v>27</v>
      </c>
      <c r="H372" s="112" t="s">
        <v>146</v>
      </c>
      <c r="I372" s="112" t="s">
        <v>127</v>
      </c>
      <c r="J372" s="112" t="s">
        <v>170</v>
      </c>
      <c r="K372" s="113">
        <v>340.8</v>
      </c>
      <c r="L372" s="113">
        <v>32</v>
      </c>
      <c r="M372" s="112" t="s">
        <v>220</v>
      </c>
      <c r="N372">
        <v>0.32</v>
      </c>
    </row>
    <row r="373" spans="1:14" x14ac:dyDescent="0.3">
      <c r="A373" s="112" t="s">
        <v>220</v>
      </c>
      <c r="B373" s="112" t="s">
        <v>120</v>
      </c>
      <c r="C373" s="112" t="s">
        <v>221</v>
      </c>
      <c r="D373" s="112" t="s">
        <v>75</v>
      </c>
      <c r="E373" s="112" t="s">
        <v>221</v>
      </c>
      <c r="F373" s="112" t="s">
        <v>233</v>
      </c>
      <c r="G373" s="112" t="s">
        <v>27</v>
      </c>
      <c r="H373" s="112" t="s">
        <v>146</v>
      </c>
      <c r="I373" s="112" t="s">
        <v>127</v>
      </c>
      <c r="J373" s="112" t="s">
        <v>171</v>
      </c>
      <c r="K373" s="113">
        <v>436.05</v>
      </c>
      <c r="L373" s="113">
        <v>4050</v>
      </c>
      <c r="M373" s="112" t="s">
        <v>220</v>
      </c>
      <c r="N373">
        <v>40.5</v>
      </c>
    </row>
    <row r="374" spans="1:14" x14ac:dyDescent="0.3">
      <c r="A374" s="112" t="s">
        <v>220</v>
      </c>
      <c r="B374" s="112" t="s">
        <v>120</v>
      </c>
      <c r="C374" s="112" t="s">
        <v>221</v>
      </c>
      <c r="D374" s="112" t="s">
        <v>75</v>
      </c>
      <c r="E374" s="112" t="s">
        <v>221</v>
      </c>
      <c r="F374" s="112" t="s">
        <v>233</v>
      </c>
      <c r="G374" s="112" t="s">
        <v>27</v>
      </c>
      <c r="H374" s="112" t="s">
        <v>146</v>
      </c>
      <c r="I374" s="112" t="s">
        <v>127</v>
      </c>
      <c r="J374" s="112" t="s">
        <v>172</v>
      </c>
      <c r="K374" s="113">
        <v>94075</v>
      </c>
      <c r="L374" s="113">
        <v>10913</v>
      </c>
      <c r="M374" s="112" t="s">
        <v>220</v>
      </c>
      <c r="N374">
        <v>109.13</v>
      </c>
    </row>
    <row r="375" spans="1:14" x14ac:dyDescent="0.3">
      <c r="A375" s="112" t="s">
        <v>220</v>
      </c>
      <c r="B375" s="112" t="s">
        <v>120</v>
      </c>
      <c r="C375" s="112" t="s">
        <v>221</v>
      </c>
      <c r="D375" s="112" t="s">
        <v>75</v>
      </c>
      <c r="E375" s="112" t="s">
        <v>221</v>
      </c>
      <c r="F375" s="112" t="s">
        <v>233</v>
      </c>
      <c r="G375" s="112" t="s">
        <v>30</v>
      </c>
      <c r="H375" s="112" t="s">
        <v>149</v>
      </c>
      <c r="I375" s="112" t="s">
        <v>127</v>
      </c>
      <c r="J375" s="112" t="s">
        <v>172</v>
      </c>
      <c r="K375" s="113">
        <v>20602</v>
      </c>
      <c r="L375" s="113">
        <v>2533.5</v>
      </c>
      <c r="M375" s="112" t="s">
        <v>220</v>
      </c>
      <c r="N375">
        <v>25.335000000000001</v>
      </c>
    </row>
    <row r="376" spans="1:14" x14ac:dyDescent="0.3">
      <c r="A376" s="112" t="s">
        <v>220</v>
      </c>
      <c r="B376" s="112" t="s">
        <v>120</v>
      </c>
      <c r="C376" s="112" t="s">
        <v>221</v>
      </c>
      <c r="D376" s="112" t="s">
        <v>75</v>
      </c>
      <c r="E376" s="112" t="s">
        <v>221</v>
      </c>
      <c r="F376" s="112" t="s">
        <v>233</v>
      </c>
      <c r="G376" s="112" t="s">
        <v>138</v>
      </c>
      <c r="H376" s="112" t="s">
        <v>134</v>
      </c>
      <c r="I376" s="112" t="s">
        <v>127</v>
      </c>
      <c r="J376" s="112" t="s">
        <v>170</v>
      </c>
      <c r="K376" s="113">
        <v>1125</v>
      </c>
      <c r="L376" s="113">
        <v>450</v>
      </c>
      <c r="M376" s="112" t="s">
        <v>220</v>
      </c>
      <c r="N376">
        <v>4.5</v>
      </c>
    </row>
    <row r="377" spans="1:14" x14ac:dyDescent="0.3">
      <c r="A377" s="112" t="s">
        <v>220</v>
      </c>
      <c r="B377" s="112" t="s">
        <v>120</v>
      </c>
      <c r="C377" s="112" t="s">
        <v>221</v>
      </c>
      <c r="D377" s="112" t="s">
        <v>75</v>
      </c>
      <c r="E377" s="112" t="s">
        <v>221</v>
      </c>
      <c r="F377" s="112" t="s">
        <v>233</v>
      </c>
      <c r="G377" s="112" t="s">
        <v>138</v>
      </c>
      <c r="H377" s="112" t="s">
        <v>134</v>
      </c>
      <c r="I377" s="112" t="s">
        <v>127</v>
      </c>
      <c r="J377" s="112" t="s">
        <v>172</v>
      </c>
      <c r="K377" s="113">
        <v>3250</v>
      </c>
      <c r="L377" s="113">
        <v>1300</v>
      </c>
      <c r="M377" s="112" t="s">
        <v>220</v>
      </c>
      <c r="N377">
        <v>13</v>
      </c>
    </row>
    <row r="378" spans="1:14" x14ac:dyDescent="0.3">
      <c r="A378" s="112" t="s">
        <v>220</v>
      </c>
      <c r="B378" s="112" t="s">
        <v>120</v>
      </c>
      <c r="C378" s="112" t="s">
        <v>221</v>
      </c>
      <c r="D378" s="112" t="s">
        <v>75</v>
      </c>
      <c r="E378" s="112" t="s">
        <v>221</v>
      </c>
      <c r="F378" s="112" t="s">
        <v>233</v>
      </c>
      <c r="G378" s="112" t="s">
        <v>36</v>
      </c>
      <c r="H378" s="112" t="s">
        <v>134</v>
      </c>
      <c r="I378" s="112" t="s">
        <v>127</v>
      </c>
      <c r="J378" s="112" t="s">
        <v>170</v>
      </c>
      <c r="K378" s="113">
        <v>3118.8</v>
      </c>
      <c r="L378" s="113">
        <v>931</v>
      </c>
      <c r="M378" s="112" t="s">
        <v>220</v>
      </c>
      <c r="N378">
        <v>9.31</v>
      </c>
    </row>
    <row r="379" spans="1:14" x14ac:dyDescent="0.3">
      <c r="A379" s="112" t="s">
        <v>220</v>
      </c>
      <c r="B379" s="112" t="s">
        <v>120</v>
      </c>
      <c r="C379" s="112" t="s">
        <v>221</v>
      </c>
      <c r="D379" s="112" t="s">
        <v>75</v>
      </c>
      <c r="E379" s="112" t="s">
        <v>221</v>
      </c>
      <c r="F379" s="112" t="s">
        <v>233</v>
      </c>
      <c r="G379" s="112" t="s">
        <v>36</v>
      </c>
      <c r="H379" s="112" t="s">
        <v>134</v>
      </c>
      <c r="I379" s="112" t="s">
        <v>127</v>
      </c>
      <c r="J379" s="112" t="s">
        <v>172</v>
      </c>
      <c r="K379" s="113">
        <v>2400</v>
      </c>
      <c r="L379" s="113">
        <v>900</v>
      </c>
      <c r="M379" s="112" t="s">
        <v>220</v>
      </c>
      <c r="N379">
        <v>9</v>
      </c>
    </row>
    <row r="380" spans="1:14" x14ac:dyDescent="0.3">
      <c r="A380" s="112" t="s">
        <v>220</v>
      </c>
      <c r="B380" s="112" t="s">
        <v>120</v>
      </c>
      <c r="C380" s="112" t="s">
        <v>221</v>
      </c>
      <c r="D380" s="112" t="s">
        <v>75</v>
      </c>
      <c r="E380" s="112" t="s">
        <v>221</v>
      </c>
      <c r="F380" s="112" t="s">
        <v>233</v>
      </c>
      <c r="G380" s="112" t="s">
        <v>37</v>
      </c>
      <c r="H380" s="112" t="s">
        <v>144</v>
      </c>
      <c r="I380" s="112" t="s">
        <v>127</v>
      </c>
      <c r="J380" s="112" t="s">
        <v>170</v>
      </c>
      <c r="K380" s="113">
        <v>166.4</v>
      </c>
      <c r="L380" s="113">
        <v>32</v>
      </c>
      <c r="M380" s="112" t="s">
        <v>220</v>
      </c>
      <c r="N380">
        <v>0.32</v>
      </c>
    </row>
    <row r="381" spans="1:14" x14ac:dyDescent="0.3">
      <c r="A381" s="112" t="s">
        <v>220</v>
      </c>
      <c r="B381" s="112" t="s">
        <v>120</v>
      </c>
      <c r="C381" s="112" t="s">
        <v>221</v>
      </c>
      <c r="D381" s="112" t="s">
        <v>88</v>
      </c>
      <c r="E381" s="112" t="s">
        <v>221</v>
      </c>
      <c r="F381" s="112" t="s">
        <v>234</v>
      </c>
      <c r="G381" s="112" t="s">
        <v>13</v>
      </c>
      <c r="H381" s="112" t="s">
        <v>142</v>
      </c>
      <c r="I381" s="112" t="s">
        <v>127</v>
      </c>
      <c r="J381" s="112" t="s">
        <v>170</v>
      </c>
      <c r="K381" s="113">
        <v>15973.060000000001</v>
      </c>
      <c r="L381" s="113">
        <v>8643</v>
      </c>
      <c r="M381" s="112" t="s">
        <v>220</v>
      </c>
      <c r="N381">
        <v>86.43</v>
      </c>
    </row>
    <row r="382" spans="1:14" x14ac:dyDescent="0.3">
      <c r="A382" s="112" t="s">
        <v>220</v>
      </c>
      <c r="B382" s="112" t="s">
        <v>120</v>
      </c>
      <c r="C382" s="112" t="s">
        <v>221</v>
      </c>
      <c r="D382" s="112" t="s">
        <v>88</v>
      </c>
      <c r="E382" s="112" t="s">
        <v>221</v>
      </c>
      <c r="F382" s="112" t="s">
        <v>234</v>
      </c>
      <c r="G382" s="112" t="s">
        <v>13</v>
      </c>
      <c r="H382" s="112" t="s">
        <v>142</v>
      </c>
      <c r="I382" s="112" t="s">
        <v>127</v>
      </c>
      <c r="J382" s="112" t="s">
        <v>171</v>
      </c>
      <c r="K382" s="113">
        <v>2218.59</v>
      </c>
      <c r="L382" s="113">
        <v>997.00000000000011</v>
      </c>
      <c r="M382" s="112" t="s">
        <v>220</v>
      </c>
      <c r="N382">
        <v>9.9700000000000006</v>
      </c>
    </row>
    <row r="383" spans="1:14" x14ac:dyDescent="0.3">
      <c r="A383" s="112" t="s">
        <v>220</v>
      </c>
      <c r="B383" s="112" t="s">
        <v>120</v>
      </c>
      <c r="C383" s="112" t="s">
        <v>221</v>
      </c>
      <c r="D383" s="112" t="s">
        <v>88</v>
      </c>
      <c r="E383" s="112" t="s">
        <v>221</v>
      </c>
      <c r="F383" s="112" t="s">
        <v>234</v>
      </c>
      <c r="G383" s="112" t="s">
        <v>13</v>
      </c>
      <c r="H383" s="112" t="s">
        <v>142</v>
      </c>
      <c r="I383" s="112" t="s">
        <v>127</v>
      </c>
      <c r="J383" s="112" t="s">
        <v>172</v>
      </c>
      <c r="K383" s="113">
        <v>6488.3499999999995</v>
      </c>
      <c r="L383" s="113">
        <v>2866</v>
      </c>
      <c r="M383" s="112" t="s">
        <v>220</v>
      </c>
      <c r="N383">
        <v>28.66</v>
      </c>
    </row>
    <row r="384" spans="1:14" x14ac:dyDescent="0.3">
      <c r="A384" s="112" t="s">
        <v>220</v>
      </c>
      <c r="B384" s="112" t="s">
        <v>120</v>
      </c>
      <c r="C384" s="112" t="s">
        <v>221</v>
      </c>
      <c r="D384" s="112" t="s">
        <v>88</v>
      </c>
      <c r="E384" s="112" t="s">
        <v>221</v>
      </c>
      <c r="F384" s="112" t="s">
        <v>234</v>
      </c>
      <c r="G384" s="112" t="s">
        <v>14</v>
      </c>
      <c r="H384" s="112" t="s">
        <v>141</v>
      </c>
      <c r="I384" s="112" t="s">
        <v>127</v>
      </c>
      <c r="J384" s="112" t="s">
        <v>170</v>
      </c>
      <c r="K384" s="113">
        <v>3536.4</v>
      </c>
      <c r="L384" s="113">
        <v>2250</v>
      </c>
      <c r="M384" s="112" t="s">
        <v>220</v>
      </c>
      <c r="N384">
        <v>22.5</v>
      </c>
    </row>
    <row r="385" spans="1:14" x14ac:dyDescent="0.3">
      <c r="A385" s="112" t="s">
        <v>220</v>
      </c>
      <c r="B385" s="112" t="s">
        <v>120</v>
      </c>
      <c r="C385" s="112" t="s">
        <v>221</v>
      </c>
      <c r="D385" s="112" t="s">
        <v>88</v>
      </c>
      <c r="E385" s="112" t="s">
        <v>221</v>
      </c>
      <c r="F385" s="112" t="s">
        <v>234</v>
      </c>
      <c r="G385" s="112" t="s">
        <v>138</v>
      </c>
      <c r="H385" s="112" t="s">
        <v>134</v>
      </c>
      <c r="I385" s="112" t="s">
        <v>127</v>
      </c>
      <c r="J385" s="112" t="s">
        <v>170</v>
      </c>
      <c r="K385" s="113">
        <v>750</v>
      </c>
      <c r="L385" s="113">
        <v>300</v>
      </c>
      <c r="M385" s="112" t="s">
        <v>220</v>
      </c>
      <c r="N385">
        <v>3</v>
      </c>
    </row>
    <row r="386" spans="1:14" x14ac:dyDescent="0.3">
      <c r="A386" s="112" t="s">
        <v>220</v>
      </c>
      <c r="B386" s="112" t="s">
        <v>120</v>
      </c>
      <c r="C386" s="112" t="s">
        <v>221</v>
      </c>
      <c r="D386" s="112" t="s">
        <v>88</v>
      </c>
      <c r="E386" s="112" t="s">
        <v>221</v>
      </c>
      <c r="F386" s="112" t="s">
        <v>234</v>
      </c>
      <c r="G386" s="112" t="s">
        <v>138</v>
      </c>
      <c r="H386" s="112" t="s">
        <v>134</v>
      </c>
      <c r="I386" s="112" t="s">
        <v>127</v>
      </c>
      <c r="J386" s="112" t="s">
        <v>172</v>
      </c>
      <c r="K386" s="113">
        <v>750</v>
      </c>
      <c r="L386" s="113">
        <v>300</v>
      </c>
      <c r="M386" s="112" t="s">
        <v>220</v>
      </c>
      <c r="N386">
        <v>3</v>
      </c>
    </row>
    <row r="387" spans="1:14" x14ac:dyDescent="0.3">
      <c r="A387" s="112" t="s">
        <v>220</v>
      </c>
      <c r="B387" s="112" t="s">
        <v>120</v>
      </c>
      <c r="C387" s="112" t="s">
        <v>221</v>
      </c>
      <c r="D387" s="112" t="s">
        <v>89</v>
      </c>
      <c r="E387" s="112" t="s">
        <v>221</v>
      </c>
      <c r="F387" s="112" t="s">
        <v>235</v>
      </c>
      <c r="G387" s="112" t="s">
        <v>7</v>
      </c>
      <c r="H387" s="112" t="s">
        <v>148</v>
      </c>
      <c r="I387" s="112" t="s">
        <v>127</v>
      </c>
      <c r="J387" s="112" t="s">
        <v>171</v>
      </c>
      <c r="K387" s="113">
        <v>562.33000000000004</v>
      </c>
      <c r="L387" s="113">
        <v>68</v>
      </c>
      <c r="M387" s="112" t="s">
        <v>220</v>
      </c>
      <c r="N387">
        <v>0.68</v>
      </c>
    </row>
    <row r="388" spans="1:14" x14ac:dyDescent="0.3">
      <c r="A388" s="112" t="s">
        <v>220</v>
      </c>
      <c r="B388" s="112" t="s">
        <v>120</v>
      </c>
      <c r="C388" s="112" t="s">
        <v>221</v>
      </c>
      <c r="D388" s="112" t="s">
        <v>89</v>
      </c>
      <c r="E388" s="112" t="s">
        <v>221</v>
      </c>
      <c r="F388" s="112" t="s">
        <v>235</v>
      </c>
      <c r="G388" s="112" t="s">
        <v>13</v>
      </c>
      <c r="H388" s="112" t="s">
        <v>142</v>
      </c>
      <c r="I388" s="112" t="s">
        <v>127</v>
      </c>
      <c r="J388" s="112" t="s">
        <v>172</v>
      </c>
      <c r="K388" s="113">
        <v>1170.45</v>
      </c>
      <c r="L388" s="113">
        <v>349</v>
      </c>
      <c r="M388" s="112" t="s">
        <v>220</v>
      </c>
      <c r="N388">
        <v>3.49</v>
      </c>
    </row>
    <row r="389" spans="1:14" x14ac:dyDescent="0.3">
      <c r="A389" s="112" t="s">
        <v>220</v>
      </c>
      <c r="B389" s="112" t="s">
        <v>120</v>
      </c>
      <c r="C389" s="112" t="s">
        <v>221</v>
      </c>
      <c r="D389" s="112" t="s">
        <v>89</v>
      </c>
      <c r="E389" s="112" t="s">
        <v>221</v>
      </c>
      <c r="F389" s="112" t="s">
        <v>235</v>
      </c>
      <c r="G389" s="112" t="s">
        <v>14</v>
      </c>
      <c r="H389" s="112" t="s">
        <v>141</v>
      </c>
      <c r="I389" s="112" t="s">
        <v>127</v>
      </c>
      <c r="J389" s="112" t="s">
        <v>201</v>
      </c>
      <c r="K389" s="113">
        <v>702</v>
      </c>
      <c r="L389" s="113">
        <v>270</v>
      </c>
      <c r="M389" s="112" t="s">
        <v>220</v>
      </c>
      <c r="N389">
        <v>2.7</v>
      </c>
    </row>
    <row r="390" spans="1:14" x14ac:dyDescent="0.3">
      <c r="A390" s="112" t="s">
        <v>220</v>
      </c>
      <c r="B390" s="112" t="s">
        <v>120</v>
      </c>
      <c r="C390" s="112" t="s">
        <v>221</v>
      </c>
      <c r="D390" s="112" t="s">
        <v>89</v>
      </c>
      <c r="E390" s="112" t="s">
        <v>221</v>
      </c>
      <c r="F390" s="112" t="s">
        <v>235</v>
      </c>
      <c r="G390" s="112" t="s">
        <v>14</v>
      </c>
      <c r="H390" s="112" t="s">
        <v>141</v>
      </c>
      <c r="I390" s="112" t="s">
        <v>127</v>
      </c>
      <c r="J390" s="112" t="s">
        <v>170</v>
      </c>
      <c r="K390" s="113">
        <v>4562.6000000000004</v>
      </c>
      <c r="L390" s="113">
        <v>1367.5</v>
      </c>
      <c r="M390" s="112" t="s">
        <v>220</v>
      </c>
      <c r="N390">
        <v>13.675000000000001</v>
      </c>
    </row>
    <row r="391" spans="1:14" x14ac:dyDescent="0.3">
      <c r="A391" s="112" t="s">
        <v>220</v>
      </c>
      <c r="B391" s="112" t="s">
        <v>120</v>
      </c>
      <c r="C391" s="112" t="s">
        <v>221</v>
      </c>
      <c r="D391" s="112" t="s">
        <v>89</v>
      </c>
      <c r="E391" s="112" t="s">
        <v>221</v>
      </c>
      <c r="F391" s="112" t="s">
        <v>235</v>
      </c>
      <c r="G391" s="112" t="s">
        <v>14</v>
      </c>
      <c r="H391" s="112" t="s">
        <v>141</v>
      </c>
      <c r="I391" s="112" t="s">
        <v>127</v>
      </c>
      <c r="J391" s="112" t="s">
        <v>171</v>
      </c>
      <c r="K391" s="113">
        <v>576</v>
      </c>
      <c r="L391" s="113">
        <v>180</v>
      </c>
      <c r="M391" s="112" t="s">
        <v>220</v>
      </c>
      <c r="N391">
        <v>1.8</v>
      </c>
    </row>
    <row r="392" spans="1:14" x14ac:dyDescent="0.3">
      <c r="A392" s="112" t="s">
        <v>220</v>
      </c>
      <c r="B392" s="112" t="s">
        <v>120</v>
      </c>
      <c r="C392" s="112" t="s">
        <v>221</v>
      </c>
      <c r="D392" s="112" t="s">
        <v>89</v>
      </c>
      <c r="E392" s="112" t="s">
        <v>221</v>
      </c>
      <c r="F392" s="112" t="s">
        <v>235</v>
      </c>
      <c r="G392" s="112" t="s">
        <v>14</v>
      </c>
      <c r="H392" s="112" t="s">
        <v>141</v>
      </c>
      <c r="I392" s="112" t="s">
        <v>127</v>
      </c>
      <c r="J392" s="112" t="s">
        <v>172</v>
      </c>
      <c r="K392" s="113">
        <v>4697</v>
      </c>
      <c r="L392" s="113">
        <v>1385</v>
      </c>
      <c r="M392" s="112" t="s">
        <v>220</v>
      </c>
      <c r="N392">
        <v>13.85</v>
      </c>
    </row>
    <row r="393" spans="1:14" x14ac:dyDescent="0.3">
      <c r="A393" s="112" t="s">
        <v>220</v>
      </c>
      <c r="B393" s="112" t="s">
        <v>120</v>
      </c>
      <c r="C393" s="112" t="s">
        <v>221</v>
      </c>
      <c r="D393" s="112" t="s">
        <v>89</v>
      </c>
      <c r="E393" s="112" t="s">
        <v>221</v>
      </c>
      <c r="F393" s="112" t="s">
        <v>235</v>
      </c>
      <c r="G393" s="112" t="s">
        <v>18</v>
      </c>
      <c r="H393" s="112" t="s">
        <v>143</v>
      </c>
      <c r="I393" s="112" t="s">
        <v>127</v>
      </c>
      <c r="J393" s="112" t="s">
        <v>172</v>
      </c>
      <c r="K393" s="113">
        <v>1390</v>
      </c>
      <c r="L393" s="113">
        <v>200</v>
      </c>
      <c r="M393" s="112" t="s">
        <v>220</v>
      </c>
      <c r="N393">
        <v>2</v>
      </c>
    </row>
    <row r="394" spans="1:14" x14ac:dyDescent="0.3">
      <c r="A394" s="112" t="s">
        <v>220</v>
      </c>
      <c r="B394" s="112" t="s">
        <v>120</v>
      </c>
      <c r="C394" s="112" t="s">
        <v>221</v>
      </c>
      <c r="D394" s="112" t="s">
        <v>89</v>
      </c>
      <c r="E394" s="112" t="s">
        <v>221</v>
      </c>
      <c r="F394" s="112" t="s">
        <v>235</v>
      </c>
      <c r="G394" s="112" t="s">
        <v>27</v>
      </c>
      <c r="H394" s="112" t="s">
        <v>146</v>
      </c>
      <c r="I394" s="112" t="s">
        <v>127</v>
      </c>
      <c r="J394" s="112" t="s">
        <v>172</v>
      </c>
      <c r="K394" s="113">
        <v>5755.63</v>
      </c>
      <c r="L394" s="113">
        <v>662</v>
      </c>
      <c r="M394" s="112" t="s">
        <v>220</v>
      </c>
      <c r="N394">
        <v>6.62</v>
      </c>
    </row>
    <row r="395" spans="1:14" x14ac:dyDescent="0.3">
      <c r="A395" s="112" t="s">
        <v>220</v>
      </c>
      <c r="B395" s="112" t="s">
        <v>120</v>
      </c>
      <c r="C395" s="112" t="s">
        <v>221</v>
      </c>
      <c r="D395" s="112" t="s">
        <v>90</v>
      </c>
      <c r="E395" s="112" t="s">
        <v>221</v>
      </c>
      <c r="F395" s="112" t="s">
        <v>236</v>
      </c>
      <c r="G395" s="112" t="s">
        <v>7</v>
      </c>
      <c r="H395" s="112" t="s">
        <v>148</v>
      </c>
      <c r="I395" s="112" t="s">
        <v>127</v>
      </c>
      <c r="J395" s="112" t="s">
        <v>171</v>
      </c>
      <c r="K395" s="113">
        <v>749.76824863947445</v>
      </c>
      <c r="L395" s="113">
        <v>90</v>
      </c>
      <c r="M395" s="112" t="s">
        <v>220</v>
      </c>
      <c r="N395">
        <v>0.9</v>
      </c>
    </row>
    <row r="396" spans="1:14" x14ac:dyDescent="0.3">
      <c r="A396" s="112" t="s">
        <v>220</v>
      </c>
      <c r="B396" s="112" t="s">
        <v>120</v>
      </c>
      <c r="C396" s="112" t="s">
        <v>221</v>
      </c>
      <c r="D396" s="112" t="s">
        <v>90</v>
      </c>
      <c r="E396" s="112" t="s">
        <v>221</v>
      </c>
      <c r="F396" s="112" t="s">
        <v>236</v>
      </c>
      <c r="G396" s="112" t="s">
        <v>7</v>
      </c>
      <c r="H396" s="112" t="s">
        <v>148</v>
      </c>
      <c r="I396" s="112" t="s">
        <v>127</v>
      </c>
      <c r="J396" s="112" t="s">
        <v>172</v>
      </c>
      <c r="K396" s="113">
        <v>12004</v>
      </c>
      <c r="L396" s="113">
        <v>7500</v>
      </c>
      <c r="M396" s="112" t="s">
        <v>220</v>
      </c>
      <c r="N396">
        <v>75</v>
      </c>
    </row>
    <row r="397" spans="1:14" x14ac:dyDescent="0.3">
      <c r="A397" s="112" t="s">
        <v>220</v>
      </c>
      <c r="B397" s="112" t="s">
        <v>120</v>
      </c>
      <c r="C397" s="112" t="s">
        <v>221</v>
      </c>
      <c r="D397" s="112" t="s">
        <v>90</v>
      </c>
      <c r="E397" s="112" t="s">
        <v>221</v>
      </c>
      <c r="F397" s="112" t="s">
        <v>236</v>
      </c>
      <c r="G397" s="112" t="s">
        <v>9</v>
      </c>
      <c r="H397" s="112" t="s">
        <v>144</v>
      </c>
      <c r="I397" s="112" t="s">
        <v>127</v>
      </c>
      <c r="J397" s="112" t="s">
        <v>170</v>
      </c>
      <c r="K397" s="113">
        <v>4992</v>
      </c>
      <c r="L397" s="113">
        <v>960</v>
      </c>
      <c r="M397" s="112" t="s">
        <v>220</v>
      </c>
      <c r="N397">
        <v>9.6</v>
      </c>
    </row>
    <row r="398" spans="1:14" x14ac:dyDescent="0.3">
      <c r="A398" s="112" t="s">
        <v>220</v>
      </c>
      <c r="B398" s="112" t="s">
        <v>120</v>
      </c>
      <c r="C398" s="112" t="s">
        <v>221</v>
      </c>
      <c r="D398" s="112" t="s">
        <v>90</v>
      </c>
      <c r="E398" s="112" t="s">
        <v>221</v>
      </c>
      <c r="F398" s="112" t="s">
        <v>236</v>
      </c>
      <c r="G398" s="112" t="s">
        <v>11</v>
      </c>
      <c r="H398" s="112" t="s">
        <v>126</v>
      </c>
      <c r="I398" s="112" t="s">
        <v>127</v>
      </c>
      <c r="J398" s="112" t="s">
        <v>170</v>
      </c>
      <c r="K398" s="113">
        <v>7245</v>
      </c>
      <c r="L398" s="113">
        <v>1237.5</v>
      </c>
      <c r="M398" s="112" t="s">
        <v>220</v>
      </c>
      <c r="N398">
        <v>12.375</v>
      </c>
    </row>
    <row r="399" spans="1:14" x14ac:dyDescent="0.3">
      <c r="A399" s="112" t="s">
        <v>220</v>
      </c>
      <c r="B399" s="112" t="s">
        <v>120</v>
      </c>
      <c r="C399" s="112" t="s">
        <v>221</v>
      </c>
      <c r="D399" s="112" t="s">
        <v>90</v>
      </c>
      <c r="E399" s="112" t="s">
        <v>221</v>
      </c>
      <c r="F399" s="112" t="s">
        <v>236</v>
      </c>
      <c r="G399" s="112" t="s">
        <v>13</v>
      </c>
      <c r="H399" s="112" t="s">
        <v>142</v>
      </c>
      <c r="I399" s="112" t="s">
        <v>127</v>
      </c>
      <c r="J399" s="112" t="s">
        <v>170</v>
      </c>
      <c r="K399" s="113">
        <v>212720.12999999995</v>
      </c>
      <c r="L399" s="113">
        <v>120423</v>
      </c>
      <c r="M399" s="112" t="s">
        <v>220</v>
      </c>
      <c r="N399">
        <v>1204.23</v>
      </c>
    </row>
    <row r="400" spans="1:14" x14ac:dyDescent="0.3">
      <c r="A400" s="112" t="s">
        <v>220</v>
      </c>
      <c r="B400" s="112" t="s">
        <v>120</v>
      </c>
      <c r="C400" s="112" t="s">
        <v>221</v>
      </c>
      <c r="D400" s="112" t="s">
        <v>90</v>
      </c>
      <c r="E400" s="112" t="s">
        <v>221</v>
      </c>
      <c r="F400" s="112" t="s">
        <v>236</v>
      </c>
      <c r="G400" s="112" t="s">
        <v>13</v>
      </c>
      <c r="H400" s="112" t="s">
        <v>142</v>
      </c>
      <c r="I400" s="112" t="s">
        <v>127</v>
      </c>
      <c r="J400" s="112" t="s">
        <v>208</v>
      </c>
      <c r="K400" s="113">
        <v>646.07000000000005</v>
      </c>
      <c r="L400" s="113">
        <v>162</v>
      </c>
      <c r="M400" s="112" t="s">
        <v>220</v>
      </c>
      <c r="N400">
        <v>1.62</v>
      </c>
    </row>
    <row r="401" spans="1:14" x14ac:dyDescent="0.3">
      <c r="A401" s="112" t="s">
        <v>220</v>
      </c>
      <c r="B401" s="112" t="s">
        <v>120</v>
      </c>
      <c r="C401" s="112" t="s">
        <v>221</v>
      </c>
      <c r="D401" s="112" t="s">
        <v>90</v>
      </c>
      <c r="E401" s="112" t="s">
        <v>221</v>
      </c>
      <c r="F401" s="112" t="s">
        <v>236</v>
      </c>
      <c r="G401" s="112" t="s">
        <v>13</v>
      </c>
      <c r="H401" s="112" t="s">
        <v>142</v>
      </c>
      <c r="I401" s="112" t="s">
        <v>127</v>
      </c>
      <c r="J401" s="112" t="s">
        <v>171</v>
      </c>
      <c r="K401" s="113">
        <v>6006.3399999999992</v>
      </c>
      <c r="L401" s="113">
        <v>3341</v>
      </c>
      <c r="M401" s="112" t="s">
        <v>220</v>
      </c>
      <c r="N401">
        <v>33.409999999999997</v>
      </c>
    </row>
    <row r="402" spans="1:14" x14ac:dyDescent="0.3">
      <c r="A402" s="112" t="s">
        <v>220</v>
      </c>
      <c r="B402" s="112" t="s">
        <v>120</v>
      </c>
      <c r="C402" s="112" t="s">
        <v>221</v>
      </c>
      <c r="D402" s="112" t="s">
        <v>90</v>
      </c>
      <c r="E402" s="112" t="s">
        <v>221</v>
      </c>
      <c r="F402" s="112" t="s">
        <v>236</v>
      </c>
      <c r="G402" s="112" t="s">
        <v>13</v>
      </c>
      <c r="H402" s="112" t="s">
        <v>142</v>
      </c>
      <c r="I402" s="112" t="s">
        <v>127</v>
      </c>
      <c r="J402" s="112" t="s">
        <v>172</v>
      </c>
      <c r="K402" s="113">
        <v>225781.67999999996</v>
      </c>
      <c r="L402" s="113">
        <v>98373</v>
      </c>
      <c r="M402" s="112" t="s">
        <v>220</v>
      </c>
      <c r="N402">
        <v>983.73</v>
      </c>
    </row>
    <row r="403" spans="1:14" x14ac:dyDescent="0.3">
      <c r="A403" s="112" t="s">
        <v>220</v>
      </c>
      <c r="B403" s="112" t="s">
        <v>120</v>
      </c>
      <c r="C403" s="112" t="s">
        <v>221</v>
      </c>
      <c r="D403" s="112" t="s">
        <v>90</v>
      </c>
      <c r="E403" s="112" t="s">
        <v>221</v>
      </c>
      <c r="F403" s="112" t="s">
        <v>236</v>
      </c>
      <c r="G403" s="112" t="s">
        <v>14</v>
      </c>
      <c r="H403" s="112" t="s">
        <v>141</v>
      </c>
      <c r="I403" s="112" t="s">
        <v>127</v>
      </c>
      <c r="J403" s="112" t="s">
        <v>170</v>
      </c>
      <c r="K403" s="113">
        <v>69417.17</v>
      </c>
      <c r="L403" s="113">
        <v>82960</v>
      </c>
      <c r="M403" s="112" t="s">
        <v>220</v>
      </c>
      <c r="N403">
        <v>829.6</v>
      </c>
    </row>
    <row r="404" spans="1:14" x14ac:dyDescent="0.3">
      <c r="A404" s="112" t="s">
        <v>220</v>
      </c>
      <c r="B404" s="112" t="s">
        <v>120</v>
      </c>
      <c r="C404" s="112" t="s">
        <v>221</v>
      </c>
      <c r="D404" s="112" t="s">
        <v>90</v>
      </c>
      <c r="E404" s="112" t="s">
        <v>221</v>
      </c>
      <c r="F404" s="112" t="s">
        <v>236</v>
      </c>
      <c r="G404" s="112" t="s">
        <v>14</v>
      </c>
      <c r="H404" s="112" t="s">
        <v>141</v>
      </c>
      <c r="I404" s="112" t="s">
        <v>127</v>
      </c>
      <c r="J404" s="112" t="s">
        <v>171</v>
      </c>
      <c r="K404" s="113">
        <v>5400</v>
      </c>
      <c r="L404" s="113">
        <v>11300</v>
      </c>
      <c r="M404" s="112" t="s">
        <v>220</v>
      </c>
      <c r="N404">
        <v>113</v>
      </c>
    </row>
    <row r="405" spans="1:14" x14ac:dyDescent="0.3">
      <c r="A405" s="112" t="s">
        <v>220</v>
      </c>
      <c r="B405" s="112" t="s">
        <v>120</v>
      </c>
      <c r="C405" s="112" t="s">
        <v>221</v>
      </c>
      <c r="D405" s="112" t="s">
        <v>90</v>
      </c>
      <c r="E405" s="112" t="s">
        <v>221</v>
      </c>
      <c r="F405" s="112" t="s">
        <v>236</v>
      </c>
      <c r="G405" s="112" t="s">
        <v>14</v>
      </c>
      <c r="H405" s="112" t="s">
        <v>141</v>
      </c>
      <c r="I405" s="112" t="s">
        <v>127</v>
      </c>
      <c r="J405" s="112" t="s">
        <v>172</v>
      </c>
      <c r="K405" s="113">
        <v>55144.5</v>
      </c>
      <c r="L405" s="113">
        <v>67639</v>
      </c>
      <c r="M405" s="112" t="s">
        <v>220</v>
      </c>
      <c r="N405">
        <v>676.39</v>
      </c>
    </row>
    <row r="406" spans="1:14" x14ac:dyDescent="0.3">
      <c r="A406" s="112" t="s">
        <v>220</v>
      </c>
      <c r="B406" s="112" t="s">
        <v>120</v>
      </c>
      <c r="C406" s="112" t="s">
        <v>221</v>
      </c>
      <c r="D406" s="112" t="s">
        <v>90</v>
      </c>
      <c r="E406" s="112" t="s">
        <v>221</v>
      </c>
      <c r="F406" s="112" t="s">
        <v>236</v>
      </c>
      <c r="G406" s="112" t="s">
        <v>21</v>
      </c>
      <c r="H406" s="112" t="s">
        <v>139</v>
      </c>
      <c r="I406" s="112" t="s">
        <v>127</v>
      </c>
      <c r="J406" s="112" t="s">
        <v>172</v>
      </c>
      <c r="K406" s="113">
        <v>1762</v>
      </c>
      <c r="L406" s="113">
        <v>200</v>
      </c>
      <c r="M406" s="112" t="s">
        <v>220</v>
      </c>
      <c r="N406">
        <v>2</v>
      </c>
    </row>
    <row r="407" spans="1:14" x14ac:dyDescent="0.3">
      <c r="A407" s="112" t="s">
        <v>220</v>
      </c>
      <c r="B407" s="112" t="s">
        <v>120</v>
      </c>
      <c r="C407" s="112" t="s">
        <v>221</v>
      </c>
      <c r="D407" s="112" t="s">
        <v>90</v>
      </c>
      <c r="E407" s="112" t="s">
        <v>221</v>
      </c>
      <c r="F407" s="112" t="s">
        <v>236</v>
      </c>
      <c r="G407" s="112" t="s">
        <v>26</v>
      </c>
      <c r="H407" s="112" t="s">
        <v>139</v>
      </c>
      <c r="I407" s="112" t="s">
        <v>127</v>
      </c>
      <c r="J407" s="112" t="s">
        <v>170</v>
      </c>
      <c r="K407" s="113">
        <v>1060.92</v>
      </c>
      <c r="L407" s="113">
        <v>126</v>
      </c>
      <c r="M407" s="112" t="s">
        <v>220</v>
      </c>
      <c r="N407">
        <v>1.26</v>
      </c>
    </row>
    <row r="408" spans="1:14" x14ac:dyDescent="0.3">
      <c r="A408" s="112" t="s">
        <v>220</v>
      </c>
      <c r="B408" s="112" t="s">
        <v>120</v>
      </c>
      <c r="C408" s="112" t="s">
        <v>221</v>
      </c>
      <c r="D408" s="112" t="s">
        <v>90</v>
      </c>
      <c r="E408" s="112" t="s">
        <v>221</v>
      </c>
      <c r="F408" s="112" t="s">
        <v>236</v>
      </c>
      <c r="G408" s="112" t="s">
        <v>26</v>
      </c>
      <c r="H408" s="112" t="s">
        <v>139</v>
      </c>
      <c r="I408" s="112" t="s">
        <v>127</v>
      </c>
      <c r="J408" s="112" t="s">
        <v>171</v>
      </c>
      <c r="K408" s="113">
        <v>1136.7</v>
      </c>
      <c r="L408" s="113">
        <v>135</v>
      </c>
      <c r="M408" s="112" t="s">
        <v>220</v>
      </c>
      <c r="N408">
        <v>1.35</v>
      </c>
    </row>
    <row r="409" spans="1:14" x14ac:dyDescent="0.3">
      <c r="A409" s="112" t="s">
        <v>220</v>
      </c>
      <c r="B409" s="112" t="s">
        <v>120</v>
      </c>
      <c r="C409" s="112" t="s">
        <v>221</v>
      </c>
      <c r="D409" s="112" t="s">
        <v>90</v>
      </c>
      <c r="E409" s="112" t="s">
        <v>221</v>
      </c>
      <c r="F409" s="112" t="s">
        <v>236</v>
      </c>
      <c r="G409" s="112" t="s">
        <v>26</v>
      </c>
      <c r="H409" s="112" t="s">
        <v>139</v>
      </c>
      <c r="I409" s="112" t="s">
        <v>127</v>
      </c>
      <c r="J409" s="112" t="s">
        <v>172</v>
      </c>
      <c r="K409" s="113">
        <v>1397.72</v>
      </c>
      <c r="L409" s="113">
        <v>166</v>
      </c>
      <c r="M409" s="112" t="s">
        <v>220</v>
      </c>
      <c r="N409">
        <v>1.66</v>
      </c>
    </row>
    <row r="410" spans="1:14" x14ac:dyDescent="0.3">
      <c r="A410" s="112" t="s">
        <v>220</v>
      </c>
      <c r="B410" s="112" t="s">
        <v>120</v>
      </c>
      <c r="C410" s="112" t="s">
        <v>221</v>
      </c>
      <c r="D410" s="112" t="s">
        <v>90</v>
      </c>
      <c r="E410" s="112" t="s">
        <v>221</v>
      </c>
      <c r="F410" s="112" t="s">
        <v>236</v>
      </c>
      <c r="G410" s="112" t="s">
        <v>30</v>
      </c>
      <c r="H410" s="112" t="s">
        <v>149</v>
      </c>
      <c r="I410" s="112" t="s">
        <v>127</v>
      </c>
      <c r="J410" s="112" t="s">
        <v>172</v>
      </c>
      <c r="K410" s="113">
        <v>683.1</v>
      </c>
      <c r="L410" s="113">
        <v>67</v>
      </c>
      <c r="M410" s="112" t="s">
        <v>220</v>
      </c>
      <c r="N410">
        <v>0.67</v>
      </c>
    </row>
    <row r="411" spans="1:14" x14ac:dyDescent="0.3">
      <c r="A411" s="112" t="s">
        <v>220</v>
      </c>
      <c r="B411" s="112" t="s">
        <v>120</v>
      </c>
      <c r="C411" s="112" t="s">
        <v>221</v>
      </c>
      <c r="D411" s="112" t="s">
        <v>90</v>
      </c>
      <c r="E411" s="112" t="s">
        <v>221</v>
      </c>
      <c r="F411" s="112" t="s">
        <v>236</v>
      </c>
      <c r="G411" s="112" t="s">
        <v>138</v>
      </c>
      <c r="H411" s="112" t="s">
        <v>134</v>
      </c>
      <c r="I411" s="112" t="s">
        <v>127</v>
      </c>
      <c r="J411" s="112" t="s">
        <v>172</v>
      </c>
      <c r="K411" s="113">
        <v>1250</v>
      </c>
      <c r="L411" s="113">
        <v>500</v>
      </c>
      <c r="M411" s="112" t="s">
        <v>220</v>
      </c>
      <c r="N411">
        <v>5</v>
      </c>
    </row>
    <row r="412" spans="1:14" x14ac:dyDescent="0.3">
      <c r="A412" s="112" t="s">
        <v>220</v>
      </c>
      <c r="B412" s="112" t="s">
        <v>120</v>
      </c>
      <c r="C412" s="112" t="s">
        <v>221</v>
      </c>
      <c r="D412" s="112" t="s">
        <v>91</v>
      </c>
      <c r="E412" s="112" t="s">
        <v>221</v>
      </c>
      <c r="F412" s="112" t="s">
        <v>237</v>
      </c>
      <c r="G412" s="112" t="s">
        <v>11</v>
      </c>
      <c r="H412" s="112" t="s">
        <v>126</v>
      </c>
      <c r="I412" s="112" t="s">
        <v>127</v>
      </c>
      <c r="J412" s="112" t="s">
        <v>170</v>
      </c>
      <c r="K412" s="113">
        <v>21569.79</v>
      </c>
      <c r="L412" s="113">
        <v>2428.5</v>
      </c>
      <c r="M412" s="112" t="s">
        <v>220</v>
      </c>
      <c r="N412">
        <v>24.285</v>
      </c>
    </row>
    <row r="413" spans="1:14" x14ac:dyDescent="0.3">
      <c r="A413" s="112" t="s">
        <v>220</v>
      </c>
      <c r="B413" s="112" t="s">
        <v>120</v>
      </c>
      <c r="C413" s="112" t="s">
        <v>221</v>
      </c>
      <c r="D413" s="112" t="s">
        <v>91</v>
      </c>
      <c r="E413" s="112" t="s">
        <v>221</v>
      </c>
      <c r="F413" s="112" t="s">
        <v>237</v>
      </c>
      <c r="G413" s="112" t="s">
        <v>11</v>
      </c>
      <c r="H413" s="112" t="s">
        <v>126</v>
      </c>
      <c r="I413" s="112" t="s">
        <v>127</v>
      </c>
      <c r="J413" s="112" t="s">
        <v>172</v>
      </c>
      <c r="K413" s="113">
        <v>1987.99</v>
      </c>
      <c r="L413" s="113">
        <v>272</v>
      </c>
      <c r="M413" s="112" t="s">
        <v>220</v>
      </c>
      <c r="N413">
        <v>2.72</v>
      </c>
    </row>
    <row r="414" spans="1:14" x14ac:dyDescent="0.3">
      <c r="A414" s="112" t="s">
        <v>220</v>
      </c>
      <c r="B414" s="112" t="s">
        <v>120</v>
      </c>
      <c r="C414" s="112" t="s">
        <v>221</v>
      </c>
      <c r="D414" s="112" t="s">
        <v>91</v>
      </c>
      <c r="E414" s="112" t="s">
        <v>221</v>
      </c>
      <c r="F414" s="112" t="s">
        <v>237</v>
      </c>
      <c r="G414" s="112" t="s">
        <v>13</v>
      </c>
      <c r="H414" s="112" t="s">
        <v>142</v>
      </c>
      <c r="I414" s="112" t="s">
        <v>127</v>
      </c>
      <c r="J414" s="112" t="s">
        <v>170</v>
      </c>
      <c r="K414" s="113">
        <v>76371.150000000009</v>
      </c>
      <c r="L414" s="113">
        <v>42774</v>
      </c>
      <c r="M414" s="112" t="s">
        <v>220</v>
      </c>
      <c r="N414">
        <v>427.74</v>
      </c>
    </row>
    <row r="415" spans="1:14" x14ac:dyDescent="0.3">
      <c r="A415" s="112" t="s">
        <v>220</v>
      </c>
      <c r="B415" s="112" t="s">
        <v>120</v>
      </c>
      <c r="C415" s="112" t="s">
        <v>221</v>
      </c>
      <c r="D415" s="112" t="s">
        <v>91</v>
      </c>
      <c r="E415" s="112" t="s">
        <v>221</v>
      </c>
      <c r="F415" s="112" t="s">
        <v>237</v>
      </c>
      <c r="G415" s="112" t="s">
        <v>13</v>
      </c>
      <c r="H415" s="112" t="s">
        <v>142</v>
      </c>
      <c r="I415" s="112" t="s">
        <v>127</v>
      </c>
      <c r="J415" s="112" t="s">
        <v>171</v>
      </c>
      <c r="K415" s="113">
        <v>20284.629999999997</v>
      </c>
      <c r="L415" s="113">
        <v>18441</v>
      </c>
      <c r="M415" s="112" t="s">
        <v>220</v>
      </c>
      <c r="N415">
        <v>184.41</v>
      </c>
    </row>
    <row r="416" spans="1:14" x14ac:dyDescent="0.3">
      <c r="A416" s="112" t="s">
        <v>220</v>
      </c>
      <c r="B416" s="112" t="s">
        <v>120</v>
      </c>
      <c r="C416" s="112" t="s">
        <v>221</v>
      </c>
      <c r="D416" s="112" t="s">
        <v>91</v>
      </c>
      <c r="E416" s="112" t="s">
        <v>221</v>
      </c>
      <c r="F416" s="112" t="s">
        <v>237</v>
      </c>
      <c r="G416" s="112" t="s">
        <v>13</v>
      </c>
      <c r="H416" s="112" t="s">
        <v>142</v>
      </c>
      <c r="I416" s="112" t="s">
        <v>127</v>
      </c>
      <c r="J416" s="112" t="s">
        <v>172</v>
      </c>
      <c r="K416" s="113">
        <v>139554.20000000004</v>
      </c>
      <c r="L416" s="113">
        <v>190642</v>
      </c>
      <c r="M416" s="112" t="s">
        <v>220</v>
      </c>
      <c r="N416">
        <v>1906.42</v>
      </c>
    </row>
    <row r="417" spans="1:14" x14ac:dyDescent="0.3">
      <c r="A417" s="112" t="s">
        <v>220</v>
      </c>
      <c r="B417" s="112" t="s">
        <v>120</v>
      </c>
      <c r="C417" s="112" t="s">
        <v>221</v>
      </c>
      <c r="D417" s="112" t="s">
        <v>91</v>
      </c>
      <c r="E417" s="112" t="s">
        <v>221</v>
      </c>
      <c r="F417" s="112" t="s">
        <v>237</v>
      </c>
      <c r="G417" s="112" t="s">
        <v>14</v>
      </c>
      <c r="H417" s="112" t="s">
        <v>141</v>
      </c>
      <c r="I417" s="112" t="s">
        <v>127</v>
      </c>
      <c r="J417" s="112" t="s">
        <v>170</v>
      </c>
      <c r="K417" s="113">
        <v>60667.41</v>
      </c>
      <c r="L417" s="113">
        <v>68480</v>
      </c>
      <c r="M417" s="112" t="s">
        <v>220</v>
      </c>
      <c r="N417">
        <v>684.8</v>
      </c>
    </row>
    <row r="418" spans="1:14" x14ac:dyDescent="0.3">
      <c r="A418" s="112" t="s">
        <v>220</v>
      </c>
      <c r="B418" s="112" t="s">
        <v>120</v>
      </c>
      <c r="C418" s="112" t="s">
        <v>221</v>
      </c>
      <c r="D418" s="112" t="s">
        <v>91</v>
      </c>
      <c r="E418" s="112" t="s">
        <v>221</v>
      </c>
      <c r="F418" s="112" t="s">
        <v>237</v>
      </c>
      <c r="G418" s="112" t="s">
        <v>14</v>
      </c>
      <c r="H418" s="112" t="s">
        <v>141</v>
      </c>
      <c r="I418" s="112" t="s">
        <v>127</v>
      </c>
      <c r="J418" s="112" t="s">
        <v>172</v>
      </c>
      <c r="K418" s="113">
        <v>13000.939999999999</v>
      </c>
      <c r="L418" s="113">
        <v>15710</v>
      </c>
      <c r="M418" s="112" t="s">
        <v>220</v>
      </c>
      <c r="N418">
        <v>157.1</v>
      </c>
    </row>
    <row r="419" spans="1:14" x14ac:dyDescent="0.3">
      <c r="A419" s="112" t="s">
        <v>220</v>
      </c>
      <c r="B419" s="112" t="s">
        <v>120</v>
      </c>
      <c r="C419" s="112" t="s">
        <v>221</v>
      </c>
      <c r="D419" s="112" t="s">
        <v>91</v>
      </c>
      <c r="E419" s="112" t="s">
        <v>221</v>
      </c>
      <c r="F419" s="112" t="s">
        <v>237</v>
      </c>
      <c r="G419" s="112" t="s">
        <v>18</v>
      </c>
      <c r="H419" s="112" t="s">
        <v>143</v>
      </c>
      <c r="I419" s="112" t="s">
        <v>127</v>
      </c>
      <c r="J419" s="112" t="s">
        <v>170</v>
      </c>
      <c r="K419" s="113">
        <v>128.79</v>
      </c>
      <c r="L419" s="113">
        <v>27</v>
      </c>
      <c r="M419" s="112" t="s">
        <v>220</v>
      </c>
      <c r="N419">
        <v>0.27</v>
      </c>
    </row>
    <row r="420" spans="1:14" x14ac:dyDescent="0.3">
      <c r="A420" s="112" t="s">
        <v>220</v>
      </c>
      <c r="B420" s="112" t="s">
        <v>120</v>
      </c>
      <c r="C420" s="112" t="s">
        <v>221</v>
      </c>
      <c r="D420" s="112" t="s">
        <v>91</v>
      </c>
      <c r="E420" s="112" t="s">
        <v>221</v>
      </c>
      <c r="F420" s="112" t="s">
        <v>237</v>
      </c>
      <c r="G420" s="112" t="s">
        <v>18</v>
      </c>
      <c r="H420" s="112" t="s">
        <v>143</v>
      </c>
      <c r="I420" s="112" t="s">
        <v>127</v>
      </c>
      <c r="J420" s="112" t="s">
        <v>171</v>
      </c>
      <c r="K420" s="113">
        <v>65.75</v>
      </c>
      <c r="L420" s="113">
        <v>14.000000000000002</v>
      </c>
      <c r="M420" s="112" t="s">
        <v>220</v>
      </c>
      <c r="N420">
        <v>0.14000000000000001</v>
      </c>
    </row>
    <row r="421" spans="1:14" x14ac:dyDescent="0.3">
      <c r="A421" s="112" t="s">
        <v>220</v>
      </c>
      <c r="B421" s="112" t="s">
        <v>120</v>
      </c>
      <c r="C421" s="112" t="s">
        <v>221</v>
      </c>
      <c r="D421" s="112" t="s">
        <v>91</v>
      </c>
      <c r="E421" s="112" t="s">
        <v>221</v>
      </c>
      <c r="F421" s="112" t="s">
        <v>237</v>
      </c>
      <c r="G421" s="112" t="s">
        <v>18</v>
      </c>
      <c r="H421" s="112" t="s">
        <v>143</v>
      </c>
      <c r="I421" s="112" t="s">
        <v>127</v>
      </c>
      <c r="J421" s="112" t="s">
        <v>172</v>
      </c>
      <c r="K421" s="113">
        <v>598.5</v>
      </c>
      <c r="L421" s="113">
        <v>90</v>
      </c>
      <c r="M421" s="112" t="s">
        <v>220</v>
      </c>
      <c r="N421">
        <v>0.9</v>
      </c>
    </row>
    <row r="422" spans="1:14" x14ac:dyDescent="0.3">
      <c r="A422" s="112" t="s">
        <v>220</v>
      </c>
      <c r="B422" s="112" t="s">
        <v>120</v>
      </c>
      <c r="C422" s="112" t="s">
        <v>221</v>
      </c>
      <c r="D422" s="112" t="s">
        <v>91</v>
      </c>
      <c r="E422" s="112" t="s">
        <v>221</v>
      </c>
      <c r="F422" s="112" t="s">
        <v>237</v>
      </c>
      <c r="G422" s="112" t="s">
        <v>20</v>
      </c>
      <c r="H422" s="112" t="s">
        <v>139</v>
      </c>
      <c r="I422" s="112" t="s">
        <v>127</v>
      </c>
      <c r="J422" s="112" t="s">
        <v>170</v>
      </c>
      <c r="K422" s="113">
        <v>926.25</v>
      </c>
      <c r="L422" s="113">
        <v>95</v>
      </c>
      <c r="M422" s="112" t="s">
        <v>220</v>
      </c>
      <c r="N422">
        <v>0.95</v>
      </c>
    </row>
    <row r="423" spans="1:14" x14ac:dyDescent="0.3">
      <c r="A423" s="112" t="s">
        <v>220</v>
      </c>
      <c r="B423" s="112" t="s">
        <v>120</v>
      </c>
      <c r="C423" s="112" t="s">
        <v>221</v>
      </c>
      <c r="D423" s="112" t="s">
        <v>91</v>
      </c>
      <c r="E423" s="112" t="s">
        <v>221</v>
      </c>
      <c r="F423" s="112" t="s">
        <v>237</v>
      </c>
      <c r="G423" s="112" t="s">
        <v>20</v>
      </c>
      <c r="H423" s="112" t="s">
        <v>139</v>
      </c>
      <c r="I423" s="112" t="s">
        <v>127</v>
      </c>
      <c r="J423" s="112" t="s">
        <v>171</v>
      </c>
      <c r="K423" s="113">
        <v>1218.75</v>
      </c>
      <c r="L423" s="113">
        <v>125</v>
      </c>
      <c r="M423" s="112" t="s">
        <v>220</v>
      </c>
      <c r="N423">
        <v>1.25</v>
      </c>
    </row>
    <row r="424" spans="1:14" x14ac:dyDescent="0.3">
      <c r="A424" s="112" t="s">
        <v>220</v>
      </c>
      <c r="B424" s="112" t="s">
        <v>120</v>
      </c>
      <c r="C424" s="112" t="s">
        <v>221</v>
      </c>
      <c r="D424" s="112" t="s">
        <v>91</v>
      </c>
      <c r="E424" s="112" t="s">
        <v>221</v>
      </c>
      <c r="F424" s="112" t="s">
        <v>237</v>
      </c>
      <c r="G424" s="112" t="s">
        <v>20</v>
      </c>
      <c r="H424" s="112" t="s">
        <v>139</v>
      </c>
      <c r="I424" s="112" t="s">
        <v>127</v>
      </c>
      <c r="J424" s="112" t="s">
        <v>172</v>
      </c>
      <c r="K424" s="113">
        <v>780</v>
      </c>
      <c r="L424" s="113">
        <v>80</v>
      </c>
      <c r="M424" s="112" t="s">
        <v>220</v>
      </c>
      <c r="N424">
        <v>0.8</v>
      </c>
    </row>
    <row r="425" spans="1:14" x14ac:dyDescent="0.3">
      <c r="A425" s="112" t="s">
        <v>220</v>
      </c>
      <c r="B425" s="112" t="s">
        <v>120</v>
      </c>
      <c r="C425" s="112" t="s">
        <v>221</v>
      </c>
      <c r="D425" s="112" t="s">
        <v>91</v>
      </c>
      <c r="E425" s="112" t="s">
        <v>221</v>
      </c>
      <c r="F425" s="112" t="s">
        <v>237</v>
      </c>
      <c r="G425" s="112" t="s">
        <v>21</v>
      </c>
      <c r="H425" s="112" t="s">
        <v>139</v>
      </c>
      <c r="I425" s="112" t="s">
        <v>127</v>
      </c>
      <c r="J425" s="112" t="s">
        <v>171</v>
      </c>
      <c r="K425" s="113">
        <v>1013.15</v>
      </c>
      <c r="L425" s="113">
        <v>114.99999999999999</v>
      </c>
      <c r="M425" s="112" t="s">
        <v>220</v>
      </c>
      <c r="N425">
        <v>1.1499999999999999</v>
      </c>
    </row>
    <row r="426" spans="1:14" x14ac:dyDescent="0.3">
      <c r="A426" s="112" t="s">
        <v>220</v>
      </c>
      <c r="B426" s="112" t="s">
        <v>120</v>
      </c>
      <c r="C426" s="112" t="s">
        <v>221</v>
      </c>
      <c r="D426" s="112" t="s">
        <v>91</v>
      </c>
      <c r="E426" s="112" t="s">
        <v>221</v>
      </c>
      <c r="F426" s="112" t="s">
        <v>237</v>
      </c>
      <c r="G426" s="112" t="s">
        <v>21</v>
      </c>
      <c r="H426" s="112" t="s">
        <v>139</v>
      </c>
      <c r="I426" s="112" t="s">
        <v>127</v>
      </c>
      <c r="J426" s="112" t="s">
        <v>172</v>
      </c>
      <c r="K426" s="113">
        <v>19249.849999999999</v>
      </c>
      <c r="L426" s="113">
        <v>2185</v>
      </c>
      <c r="M426" s="112" t="s">
        <v>220</v>
      </c>
      <c r="N426">
        <v>21.85</v>
      </c>
    </row>
    <row r="427" spans="1:14" x14ac:dyDescent="0.3">
      <c r="A427" s="112" t="s">
        <v>220</v>
      </c>
      <c r="B427" s="112" t="s">
        <v>120</v>
      </c>
      <c r="C427" s="112" t="s">
        <v>221</v>
      </c>
      <c r="D427" s="112" t="s">
        <v>91</v>
      </c>
      <c r="E427" s="112" t="s">
        <v>221</v>
      </c>
      <c r="F427" s="112" t="s">
        <v>237</v>
      </c>
      <c r="G427" s="112" t="s">
        <v>24</v>
      </c>
      <c r="H427" s="112" t="s">
        <v>126</v>
      </c>
      <c r="I427" s="112" t="s">
        <v>127</v>
      </c>
      <c r="J427" s="112" t="s">
        <v>170</v>
      </c>
      <c r="K427" s="113">
        <v>337</v>
      </c>
      <c r="L427" s="113">
        <v>135</v>
      </c>
      <c r="M427" s="112" t="s">
        <v>220</v>
      </c>
      <c r="N427">
        <v>1.35</v>
      </c>
    </row>
    <row r="428" spans="1:14" x14ac:dyDescent="0.3">
      <c r="A428" s="112" t="s">
        <v>220</v>
      </c>
      <c r="B428" s="112" t="s">
        <v>120</v>
      </c>
      <c r="C428" s="112" t="s">
        <v>221</v>
      </c>
      <c r="D428" s="112" t="s">
        <v>91</v>
      </c>
      <c r="E428" s="112" t="s">
        <v>221</v>
      </c>
      <c r="F428" s="112" t="s">
        <v>237</v>
      </c>
      <c r="G428" s="112" t="s">
        <v>26</v>
      </c>
      <c r="H428" s="112" t="s">
        <v>139</v>
      </c>
      <c r="I428" s="112" t="s">
        <v>127</v>
      </c>
      <c r="J428" s="112" t="s">
        <v>170</v>
      </c>
      <c r="K428" s="113">
        <v>5346.7</v>
      </c>
      <c r="L428" s="113">
        <v>635</v>
      </c>
      <c r="M428" s="112" t="s">
        <v>220</v>
      </c>
      <c r="N428">
        <v>6.35</v>
      </c>
    </row>
    <row r="429" spans="1:14" x14ac:dyDescent="0.3">
      <c r="A429" s="112" t="s">
        <v>220</v>
      </c>
      <c r="B429" s="112" t="s">
        <v>120</v>
      </c>
      <c r="C429" s="112" t="s">
        <v>221</v>
      </c>
      <c r="D429" s="112" t="s">
        <v>91</v>
      </c>
      <c r="E429" s="112" t="s">
        <v>221</v>
      </c>
      <c r="F429" s="112" t="s">
        <v>237</v>
      </c>
      <c r="G429" s="112" t="s">
        <v>26</v>
      </c>
      <c r="H429" s="112" t="s">
        <v>139</v>
      </c>
      <c r="I429" s="112" t="s">
        <v>127</v>
      </c>
      <c r="J429" s="112" t="s">
        <v>172</v>
      </c>
      <c r="K429" s="113">
        <v>42.1</v>
      </c>
      <c r="L429" s="113">
        <v>5</v>
      </c>
      <c r="M429" s="112" t="s">
        <v>220</v>
      </c>
      <c r="N429">
        <v>0.05</v>
      </c>
    </row>
    <row r="430" spans="1:14" x14ac:dyDescent="0.3">
      <c r="A430" s="112" t="s">
        <v>220</v>
      </c>
      <c r="B430" s="112" t="s">
        <v>120</v>
      </c>
      <c r="C430" s="112" t="s">
        <v>221</v>
      </c>
      <c r="D430" s="112" t="s">
        <v>91</v>
      </c>
      <c r="E430" s="112" t="s">
        <v>221</v>
      </c>
      <c r="F430" s="112" t="s">
        <v>237</v>
      </c>
      <c r="G430" s="112" t="s">
        <v>27</v>
      </c>
      <c r="H430" s="112" t="s">
        <v>146</v>
      </c>
      <c r="I430" s="112" t="s">
        <v>127</v>
      </c>
      <c r="J430" s="112" t="s">
        <v>170</v>
      </c>
      <c r="K430" s="113">
        <v>2732</v>
      </c>
      <c r="L430" s="113">
        <v>261</v>
      </c>
      <c r="M430" s="112" t="s">
        <v>220</v>
      </c>
      <c r="N430">
        <v>2.61</v>
      </c>
    </row>
    <row r="431" spans="1:14" x14ac:dyDescent="0.3">
      <c r="A431" s="112" t="s">
        <v>220</v>
      </c>
      <c r="B431" s="112" t="s">
        <v>120</v>
      </c>
      <c r="C431" s="112" t="s">
        <v>221</v>
      </c>
      <c r="D431" s="112" t="s">
        <v>91</v>
      </c>
      <c r="E431" s="112" t="s">
        <v>221</v>
      </c>
      <c r="F431" s="112" t="s">
        <v>237</v>
      </c>
      <c r="G431" s="112" t="s">
        <v>27</v>
      </c>
      <c r="H431" s="112" t="s">
        <v>146</v>
      </c>
      <c r="I431" s="112" t="s">
        <v>127</v>
      </c>
      <c r="J431" s="112" t="s">
        <v>171</v>
      </c>
      <c r="K431" s="113">
        <v>3299</v>
      </c>
      <c r="L431" s="113">
        <v>292</v>
      </c>
      <c r="M431" s="112" t="s">
        <v>220</v>
      </c>
      <c r="N431">
        <v>2.92</v>
      </c>
    </row>
    <row r="432" spans="1:14" x14ac:dyDescent="0.3">
      <c r="A432" s="112" t="s">
        <v>220</v>
      </c>
      <c r="B432" s="112" t="s">
        <v>120</v>
      </c>
      <c r="C432" s="112" t="s">
        <v>221</v>
      </c>
      <c r="D432" s="112" t="s">
        <v>91</v>
      </c>
      <c r="E432" s="112" t="s">
        <v>221</v>
      </c>
      <c r="F432" s="112" t="s">
        <v>237</v>
      </c>
      <c r="G432" s="112" t="s">
        <v>27</v>
      </c>
      <c r="H432" s="112" t="s">
        <v>146</v>
      </c>
      <c r="I432" s="112" t="s">
        <v>127</v>
      </c>
      <c r="J432" s="112" t="s">
        <v>172</v>
      </c>
      <c r="K432" s="113">
        <v>21484</v>
      </c>
      <c r="L432" s="113">
        <v>1705</v>
      </c>
      <c r="M432" s="112" t="s">
        <v>220</v>
      </c>
      <c r="N432">
        <v>17.05</v>
      </c>
    </row>
    <row r="433" spans="1:14" x14ac:dyDescent="0.3">
      <c r="A433" s="112" t="s">
        <v>220</v>
      </c>
      <c r="B433" s="112" t="s">
        <v>120</v>
      </c>
      <c r="C433" s="112" t="s">
        <v>221</v>
      </c>
      <c r="D433" s="112" t="s">
        <v>91</v>
      </c>
      <c r="E433" s="112" t="s">
        <v>221</v>
      </c>
      <c r="F433" s="112" t="s">
        <v>237</v>
      </c>
      <c r="G433" s="112" t="s">
        <v>138</v>
      </c>
      <c r="H433" s="112" t="s">
        <v>134</v>
      </c>
      <c r="I433" s="112" t="s">
        <v>127</v>
      </c>
      <c r="J433" s="112" t="s">
        <v>170</v>
      </c>
      <c r="K433" s="113">
        <v>1125</v>
      </c>
      <c r="L433" s="113">
        <v>450</v>
      </c>
      <c r="M433" s="112" t="s">
        <v>220</v>
      </c>
      <c r="N433">
        <v>4.5</v>
      </c>
    </row>
    <row r="434" spans="1:14" x14ac:dyDescent="0.3">
      <c r="A434" s="112" t="s">
        <v>220</v>
      </c>
      <c r="B434" s="112" t="s">
        <v>120</v>
      </c>
      <c r="C434" s="112" t="s">
        <v>221</v>
      </c>
      <c r="D434" s="112" t="s">
        <v>91</v>
      </c>
      <c r="E434" s="112" t="s">
        <v>221</v>
      </c>
      <c r="F434" s="112" t="s">
        <v>237</v>
      </c>
      <c r="G434" s="112" t="s">
        <v>138</v>
      </c>
      <c r="H434" s="112" t="s">
        <v>134</v>
      </c>
      <c r="I434" s="112" t="s">
        <v>127</v>
      </c>
      <c r="J434" s="112" t="s">
        <v>172</v>
      </c>
      <c r="K434" s="113">
        <v>500</v>
      </c>
      <c r="L434" s="113">
        <v>200</v>
      </c>
      <c r="M434" s="112" t="s">
        <v>220</v>
      </c>
      <c r="N434">
        <v>2</v>
      </c>
    </row>
    <row r="435" spans="1:14" x14ac:dyDescent="0.3">
      <c r="A435" s="112" t="s">
        <v>220</v>
      </c>
      <c r="B435" s="112" t="s">
        <v>120</v>
      </c>
      <c r="C435" s="112" t="s">
        <v>221</v>
      </c>
      <c r="D435" s="112" t="s">
        <v>92</v>
      </c>
      <c r="E435" s="112" t="s">
        <v>221</v>
      </c>
      <c r="F435" s="112" t="s">
        <v>238</v>
      </c>
      <c r="G435" s="112" t="s">
        <v>11</v>
      </c>
      <c r="H435" s="112" t="s">
        <v>126</v>
      </c>
      <c r="I435" s="112" t="s">
        <v>127</v>
      </c>
      <c r="J435" s="112" t="s">
        <v>172</v>
      </c>
      <c r="K435" s="113">
        <v>21081.25</v>
      </c>
      <c r="L435" s="113">
        <v>1645.5</v>
      </c>
      <c r="M435" s="112" t="s">
        <v>220</v>
      </c>
      <c r="N435">
        <v>16.454999999999998</v>
      </c>
    </row>
    <row r="436" spans="1:14" x14ac:dyDescent="0.3">
      <c r="A436" s="112" t="s">
        <v>220</v>
      </c>
      <c r="B436" s="112" t="s">
        <v>120</v>
      </c>
      <c r="C436" s="112" t="s">
        <v>221</v>
      </c>
      <c r="D436" s="112" t="s">
        <v>92</v>
      </c>
      <c r="E436" s="112" t="s">
        <v>221</v>
      </c>
      <c r="F436" s="112" t="s">
        <v>238</v>
      </c>
      <c r="G436" s="112" t="s">
        <v>13</v>
      </c>
      <c r="H436" s="112" t="s">
        <v>142</v>
      </c>
      <c r="I436" s="112" t="s">
        <v>127</v>
      </c>
      <c r="J436" s="112" t="s">
        <v>170</v>
      </c>
      <c r="K436" s="113">
        <v>84473.41</v>
      </c>
      <c r="L436" s="113">
        <v>16771</v>
      </c>
      <c r="M436" s="112" t="s">
        <v>220</v>
      </c>
      <c r="N436">
        <v>167.71</v>
      </c>
    </row>
    <row r="437" spans="1:14" x14ac:dyDescent="0.3">
      <c r="A437" s="112" t="s">
        <v>220</v>
      </c>
      <c r="B437" s="112" t="s">
        <v>120</v>
      </c>
      <c r="C437" s="112" t="s">
        <v>221</v>
      </c>
      <c r="D437" s="112" t="s">
        <v>92</v>
      </c>
      <c r="E437" s="112" t="s">
        <v>221</v>
      </c>
      <c r="F437" s="112" t="s">
        <v>238</v>
      </c>
      <c r="G437" s="112" t="s">
        <v>13</v>
      </c>
      <c r="H437" s="112" t="s">
        <v>142</v>
      </c>
      <c r="I437" s="112" t="s">
        <v>127</v>
      </c>
      <c r="J437" s="112" t="s">
        <v>208</v>
      </c>
      <c r="K437" s="113">
        <v>197.51</v>
      </c>
      <c r="L437" s="113">
        <v>42</v>
      </c>
      <c r="M437" s="112" t="s">
        <v>220</v>
      </c>
      <c r="N437">
        <v>0.42</v>
      </c>
    </row>
    <row r="438" spans="1:14" x14ac:dyDescent="0.3">
      <c r="A438" s="112" t="s">
        <v>220</v>
      </c>
      <c r="B438" s="112" t="s">
        <v>120</v>
      </c>
      <c r="C438" s="112" t="s">
        <v>221</v>
      </c>
      <c r="D438" s="112" t="s">
        <v>92</v>
      </c>
      <c r="E438" s="112" t="s">
        <v>221</v>
      </c>
      <c r="F438" s="112" t="s">
        <v>238</v>
      </c>
      <c r="G438" s="112" t="s">
        <v>13</v>
      </c>
      <c r="H438" s="112" t="s">
        <v>142</v>
      </c>
      <c r="I438" s="112" t="s">
        <v>127</v>
      </c>
      <c r="J438" s="112" t="s">
        <v>215</v>
      </c>
      <c r="K438" s="113">
        <v>166.13</v>
      </c>
      <c r="L438" s="113">
        <v>17</v>
      </c>
      <c r="M438" s="112" t="s">
        <v>220</v>
      </c>
      <c r="N438">
        <v>0.17</v>
      </c>
    </row>
    <row r="439" spans="1:14" x14ac:dyDescent="0.3">
      <c r="A439" s="112" t="s">
        <v>220</v>
      </c>
      <c r="B439" s="112" t="s">
        <v>120</v>
      </c>
      <c r="C439" s="112" t="s">
        <v>221</v>
      </c>
      <c r="D439" s="112" t="s">
        <v>92</v>
      </c>
      <c r="E439" s="112" t="s">
        <v>221</v>
      </c>
      <c r="F439" s="112" t="s">
        <v>238</v>
      </c>
      <c r="G439" s="112" t="s">
        <v>13</v>
      </c>
      <c r="H439" s="112" t="s">
        <v>142</v>
      </c>
      <c r="I439" s="112" t="s">
        <v>127</v>
      </c>
      <c r="J439" s="112" t="s">
        <v>171</v>
      </c>
      <c r="K439" s="113">
        <v>27780.86</v>
      </c>
      <c r="L439" s="113">
        <v>3969</v>
      </c>
      <c r="M439" s="112" t="s">
        <v>220</v>
      </c>
      <c r="N439">
        <v>39.69</v>
      </c>
    </row>
    <row r="440" spans="1:14" x14ac:dyDescent="0.3">
      <c r="A440" s="112" t="s">
        <v>220</v>
      </c>
      <c r="B440" s="112" t="s">
        <v>120</v>
      </c>
      <c r="C440" s="112" t="s">
        <v>221</v>
      </c>
      <c r="D440" s="112" t="s">
        <v>92</v>
      </c>
      <c r="E440" s="112" t="s">
        <v>221</v>
      </c>
      <c r="F440" s="112" t="s">
        <v>238</v>
      </c>
      <c r="G440" s="112" t="s">
        <v>13</v>
      </c>
      <c r="H440" s="112" t="s">
        <v>142</v>
      </c>
      <c r="I440" s="112" t="s">
        <v>127</v>
      </c>
      <c r="J440" s="112" t="s">
        <v>172</v>
      </c>
      <c r="K440" s="113">
        <v>78993.010000000009</v>
      </c>
      <c r="L440" s="113">
        <v>27718</v>
      </c>
      <c r="M440" s="112" t="s">
        <v>220</v>
      </c>
      <c r="N440">
        <v>277.18</v>
      </c>
    </row>
    <row r="441" spans="1:14" x14ac:dyDescent="0.3">
      <c r="A441" s="112" t="s">
        <v>220</v>
      </c>
      <c r="B441" s="112" t="s">
        <v>120</v>
      </c>
      <c r="C441" s="112" t="s">
        <v>221</v>
      </c>
      <c r="D441" s="112" t="s">
        <v>92</v>
      </c>
      <c r="E441" s="112" t="s">
        <v>221</v>
      </c>
      <c r="F441" s="112" t="s">
        <v>238</v>
      </c>
      <c r="G441" s="112" t="s">
        <v>14</v>
      </c>
      <c r="H441" s="112" t="s">
        <v>141</v>
      </c>
      <c r="I441" s="112" t="s">
        <v>127</v>
      </c>
      <c r="J441" s="112" t="s">
        <v>201</v>
      </c>
      <c r="K441" s="113">
        <v>132</v>
      </c>
      <c r="L441" s="113">
        <v>45</v>
      </c>
      <c r="M441" s="112" t="s">
        <v>220</v>
      </c>
      <c r="N441">
        <v>0.45</v>
      </c>
    </row>
    <row r="442" spans="1:14" x14ac:dyDescent="0.3">
      <c r="A442" s="112" t="s">
        <v>220</v>
      </c>
      <c r="B442" s="112" t="s">
        <v>120</v>
      </c>
      <c r="C442" s="112" t="s">
        <v>221</v>
      </c>
      <c r="D442" s="112" t="s">
        <v>92</v>
      </c>
      <c r="E442" s="112" t="s">
        <v>221</v>
      </c>
      <c r="F442" s="112" t="s">
        <v>238</v>
      </c>
      <c r="G442" s="112" t="s">
        <v>14</v>
      </c>
      <c r="H442" s="112" t="s">
        <v>141</v>
      </c>
      <c r="I442" s="112" t="s">
        <v>127</v>
      </c>
      <c r="J442" s="112" t="s">
        <v>172</v>
      </c>
      <c r="K442" s="113">
        <v>14207.05</v>
      </c>
      <c r="L442" s="113">
        <v>28910</v>
      </c>
      <c r="M442" s="112" t="s">
        <v>220</v>
      </c>
      <c r="N442">
        <v>289.10000000000002</v>
      </c>
    </row>
    <row r="443" spans="1:14" x14ac:dyDescent="0.3">
      <c r="A443" s="112" t="s">
        <v>220</v>
      </c>
      <c r="B443" s="112" t="s">
        <v>120</v>
      </c>
      <c r="C443" s="112" t="s">
        <v>221</v>
      </c>
      <c r="D443" s="112" t="s">
        <v>92</v>
      </c>
      <c r="E443" s="112" t="s">
        <v>221</v>
      </c>
      <c r="F443" s="112" t="s">
        <v>238</v>
      </c>
      <c r="G443" s="112" t="s">
        <v>18</v>
      </c>
      <c r="H443" s="112" t="s">
        <v>143</v>
      </c>
      <c r="I443" s="112" t="s">
        <v>127</v>
      </c>
      <c r="J443" s="112" t="s">
        <v>170</v>
      </c>
      <c r="K443" s="113">
        <v>1096</v>
      </c>
      <c r="L443" s="113">
        <v>274</v>
      </c>
      <c r="M443" s="112" t="s">
        <v>220</v>
      </c>
      <c r="N443">
        <v>2.74</v>
      </c>
    </row>
    <row r="444" spans="1:14" x14ac:dyDescent="0.3">
      <c r="A444" s="112" t="s">
        <v>220</v>
      </c>
      <c r="B444" s="112" t="s">
        <v>120</v>
      </c>
      <c r="C444" s="112" t="s">
        <v>221</v>
      </c>
      <c r="D444" s="112" t="s">
        <v>92</v>
      </c>
      <c r="E444" s="112" t="s">
        <v>221</v>
      </c>
      <c r="F444" s="112" t="s">
        <v>238</v>
      </c>
      <c r="G444" s="112" t="s">
        <v>18</v>
      </c>
      <c r="H444" s="112" t="s">
        <v>143</v>
      </c>
      <c r="I444" s="112" t="s">
        <v>127</v>
      </c>
      <c r="J444" s="112" t="s">
        <v>172</v>
      </c>
      <c r="K444" s="113">
        <v>756</v>
      </c>
      <c r="L444" s="113">
        <v>189</v>
      </c>
      <c r="M444" s="112" t="s">
        <v>220</v>
      </c>
      <c r="N444">
        <v>1.89</v>
      </c>
    </row>
    <row r="445" spans="1:14" x14ac:dyDescent="0.3">
      <c r="A445" s="112" t="s">
        <v>220</v>
      </c>
      <c r="B445" s="112" t="s">
        <v>120</v>
      </c>
      <c r="C445" s="112" t="s">
        <v>221</v>
      </c>
      <c r="D445" s="112" t="s">
        <v>92</v>
      </c>
      <c r="E445" s="112" t="s">
        <v>221</v>
      </c>
      <c r="F445" s="112" t="s">
        <v>238</v>
      </c>
      <c r="G445" s="112" t="s">
        <v>138</v>
      </c>
      <c r="H445" s="112" t="s">
        <v>134</v>
      </c>
      <c r="I445" s="112" t="s">
        <v>127</v>
      </c>
      <c r="J445" s="112" t="s">
        <v>170</v>
      </c>
      <c r="K445" s="113">
        <v>500</v>
      </c>
      <c r="L445" s="113">
        <v>200</v>
      </c>
      <c r="M445" s="112" t="s">
        <v>220</v>
      </c>
      <c r="N445">
        <v>2</v>
      </c>
    </row>
    <row r="446" spans="1:14" x14ac:dyDescent="0.3">
      <c r="A446" s="112" t="s">
        <v>220</v>
      </c>
      <c r="B446" s="112" t="s">
        <v>120</v>
      </c>
      <c r="C446" s="112" t="s">
        <v>221</v>
      </c>
      <c r="D446" s="112" t="s">
        <v>92</v>
      </c>
      <c r="E446" s="112" t="s">
        <v>221</v>
      </c>
      <c r="F446" s="112" t="s">
        <v>238</v>
      </c>
      <c r="G446" s="112" t="s">
        <v>138</v>
      </c>
      <c r="H446" s="112" t="s">
        <v>134</v>
      </c>
      <c r="I446" s="112" t="s">
        <v>127</v>
      </c>
      <c r="J446" s="112" t="s">
        <v>172</v>
      </c>
      <c r="K446" s="113">
        <v>1500</v>
      </c>
      <c r="L446" s="113">
        <v>600</v>
      </c>
      <c r="M446" s="112" t="s">
        <v>220</v>
      </c>
      <c r="N446">
        <v>6</v>
      </c>
    </row>
    <row r="447" spans="1:14" x14ac:dyDescent="0.3">
      <c r="A447" s="112" t="s">
        <v>220</v>
      </c>
      <c r="B447" s="112" t="s">
        <v>120</v>
      </c>
      <c r="C447" s="112" t="s">
        <v>221</v>
      </c>
      <c r="D447" s="112" t="s">
        <v>93</v>
      </c>
      <c r="E447" s="112" t="s">
        <v>221</v>
      </c>
      <c r="F447" s="112" t="s">
        <v>239</v>
      </c>
      <c r="G447" s="112" t="s">
        <v>7</v>
      </c>
      <c r="H447" s="112" t="s">
        <v>148</v>
      </c>
      <c r="I447" s="112" t="s">
        <v>127</v>
      </c>
      <c r="J447" s="112" t="s">
        <v>170</v>
      </c>
      <c r="K447" s="113">
        <v>6589.2513811696372</v>
      </c>
      <c r="L447" s="113">
        <v>171.00000000000003</v>
      </c>
      <c r="M447" s="112" t="s">
        <v>220</v>
      </c>
      <c r="N447">
        <v>1.7100000000000002</v>
      </c>
    </row>
    <row r="448" spans="1:14" x14ac:dyDescent="0.3">
      <c r="A448" s="112" t="s">
        <v>220</v>
      </c>
      <c r="B448" s="112" t="s">
        <v>120</v>
      </c>
      <c r="C448" s="112" t="s">
        <v>221</v>
      </c>
      <c r="D448" s="112" t="s">
        <v>93</v>
      </c>
      <c r="E448" s="112" t="s">
        <v>221</v>
      </c>
      <c r="F448" s="112" t="s">
        <v>239</v>
      </c>
      <c r="G448" s="112" t="s">
        <v>7</v>
      </c>
      <c r="H448" s="112" t="s">
        <v>148</v>
      </c>
      <c r="I448" s="112" t="s">
        <v>127</v>
      </c>
      <c r="J448" s="112" t="s">
        <v>171</v>
      </c>
      <c r="K448" s="113">
        <v>4761.028378860663</v>
      </c>
      <c r="L448" s="113">
        <v>571.50000000000011</v>
      </c>
      <c r="M448" s="112" t="s">
        <v>220</v>
      </c>
      <c r="N448">
        <v>5.7150000000000007</v>
      </c>
    </row>
    <row r="449" spans="1:14" x14ac:dyDescent="0.3">
      <c r="A449" s="112" t="s">
        <v>220</v>
      </c>
      <c r="B449" s="112" t="s">
        <v>120</v>
      </c>
      <c r="C449" s="112" t="s">
        <v>221</v>
      </c>
      <c r="D449" s="112" t="s">
        <v>93</v>
      </c>
      <c r="E449" s="112" t="s">
        <v>221</v>
      </c>
      <c r="F449" s="112" t="s">
        <v>239</v>
      </c>
      <c r="G449" s="112" t="s">
        <v>7</v>
      </c>
      <c r="H449" s="112" t="s">
        <v>148</v>
      </c>
      <c r="I449" s="112" t="s">
        <v>127</v>
      </c>
      <c r="J449" s="112" t="s">
        <v>172</v>
      </c>
      <c r="K449" s="113">
        <v>5141.370940170943</v>
      </c>
      <c r="L449" s="113">
        <v>802.5</v>
      </c>
      <c r="M449" s="112" t="s">
        <v>220</v>
      </c>
      <c r="N449">
        <v>8.0250000000000004</v>
      </c>
    </row>
    <row r="450" spans="1:14" x14ac:dyDescent="0.3">
      <c r="A450" s="112" t="s">
        <v>220</v>
      </c>
      <c r="B450" s="112" t="s">
        <v>120</v>
      </c>
      <c r="C450" s="112" t="s">
        <v>221</v>
      </c>
      <c r="D450" s="112" t="s">
        <v>93</v>
      </c>
      <c r="E450" s="112" t="s">
        <v>221</v>
      </c>
      <c r="F450" s="112" t="s">
        <v>239</v>
      </c>
      <c r="G450" s="112" t="s">
        <v>13</v>
      </c>
      <c r="H450" s="112" t="s">
        <v>142</v>
      </c>
      <c r="I450" s="112" t="s">
        <v>127</v>
      </c>
      <c r="J450" s="112" t="s">
        <v>201</v>
      </c>
      <c r="K450" s="113">
        <v>364.57</v>
      </c>
      <c r="L450" s="113">
        <v>113.99999999999999</v>
      </c>
      <c r="M450" s="112" t="s">
        <v>220</v>
      </c>
      <c r="N450">
        <v>1.1399999999999999</v>
      </c>
    </row>
    <row r="451" spans="1:14" x14ac:dyDescent="0.3">
      <c r="A451" s="112" t="s">
        <v>220</v>
      </c>
      <c r="B451" s="112" t="s">
        <v>120</v>
      </c>
      <c r="C451" s="112" t="s">
        <v>221</v>
      </c>
      <c r="D451" s="112" t="s">
        <v>93</v>
      </c>
      <c r="E451" s="112" t="s">
        <v>221</v>
      </c>
      <c r="F451" s="112" t="s">
        <v>239</v>
      </c>
      <c r="G451" s="112" t="s">
        <v>13</v>
      </c>
      <c r="H451" s="112" t="s">
        <v>142</v>
      </c>
      <c r="I451" s="112" t="s">
        <v>127</v>
      </c>
      <c r="J451" s="112" t="s">
        <v>224</v>
      </c>
      <c r="K451" s="113">
        <v>32.49</v>
      </c>
      <c r="L451" s="113">
        <v>10</v>
      </c>
      <c r="M451" s="112" t="s">
        <v>220</v>
      </c>
      <c r="N451">
        <v>0.1</v>
      </c>
    </row>
    <row r="452" spans="1:14" x14ac:dyDescent="0.3">
      <c r="A452" s="112" t="s">
        <v>220</v>
      </c>
      <c r="B452" s="112" t="s">
        <v>120</v>
      </c>
      <c r="C452" s="112" t="s">
        <v>221</v>
      </c>
      <c r="D452" s="112" t="s">
        <v>93</v>
      </c>
      <c r="E452" s="112" t="s">
        <v>221</v>
      </c>
      <c r="F452" s="112" t="s">
        <v>239</v>
      </c>
      <c r="G452" s="112" t="s">
        <v>13</v>
      </c>
      <c r="H452" s="112" t="s">
        <v>142</v>
      </c>
      <c r="I452" s="112" t="s">
        <v>127</v>
      </c>
      <c r="J452" s="112" t="s">
        <v>170</v>
      </c>
      <c r="K452" s="113">
        <v>239091.94999999998</v>
      </c>
      <c r="L452" s="113">
        <v>62860</v>
      </c>
      <c r="M452" s="112" t="s">
        <v>220</v>
      </c>
      <c r="N452">
        <v>628.6</v>
      </c>
    </row>
    <row r="453" spans="1:14" x14ac:dyDescent="0.3">
      <c r="A453" s="112" t="s">
        <v>220</v>
      </c>
      <c r="B453" s="112" t="s">
        <v>120</v>
      </c>
      <c r="C453" s="112" t="s">
        <v>221</v>
      </c>
      <c r="D453" s="112" t="s">
        <v>93</v>
      </c>
      <c r="E453" s="112" t="s">
        <v>221</v>
      </c>
      <c r="F453" s="112" t="s">
        <v>239</v>
      </c>
      <c r="G453" s="112" t="s">
        <v>13</v>
      </c>
      <c r="H453" s="112" t="s">
        <v>142</v>
      </c>
      <c r="I453" s="112" t="s">
        <v>127</v>
      </c>
      <c r="J453" s="112" t="s">
        <v>208</v>
      </c>
      <c r="K453" s="113">
        <v>3804.41</v>
      </c>
      <c r="L453" s="113">
        <v>623</v>
      </c>
      <c r="M453" s="112" t="s">
        <v>220</v>
      </c>
      <c r="N453">
        <v>6.23</v>
      </c>
    </row>
    <row r="454" spans="1:14" x14ac:dyDescent="0.3">
      <c r="A454" s="112" t="s">
        <v>220</v>
      </c>
      <c r="B454" s="112" t="s">
        <v>120</v>
      </c>
      <c r="C454" s="112" t="s">
        <v>221</v>
      </c>
      <c r="D454" s="112" t="s">
        <v>93</v>
      </c>
      <c r="E454" s="112" t="s">
        <v>221</v>
      </c>
      <c r="F454" s="112" t="s">
        <v>239</v>
      </c>
      <c r="G454" s="112" t="s">
        <v>13</v>
      </c>
      <c r="H454" s="112" t="s">
        <v>142</v>
      </c>
      <c r="I454" s="112" t="s">
        <v>127</v>
      </c>
      <c r="J454" s="112" t="s">
        <v>215</v>
      </c>
      <c r="K454" s="113">
        <v>610.07000000000005</v>
      </c>
      <c r="L454" s="113">
        <v>62</v>
      </c>
      <c r="M454" s="112" t="s">
        <v>220</v>
      </c>
      <c r="N454">
        <v>0.62</v>
      </c>
    </row>
    <row r="455" spans="1:14" x14ac:dyDescent="0.3">
      <c r="A455" s="112" t="s">
        <v>220</v>
      </c>
      <c r="B455" s="112" t="s">
        <v>120</v>
      </c>
      <c r="C455" s="112" t="s">
        <v>221</v>
      </c>
      <c r="D455" s="112" t="s">
        <v>93</v>
      </c>
      <c r="E455" s="112" t="s">
        <v>221</v>
      </c>
      <c r="F455" s="112" t="s">
        <v>239</v>
      </c>
      <c r="G455" s="112" t="s">
        <v>13</v>
      </c>
      <c r="H455" s="112" t="s">
        <v>142</v>
      </c>
      <c r="I455" s="112" t="s">
        <v>127</v>
      </c>
      <c r="J455" s="112" t="s">
        <v>171</v>
      </c>
      <c r="K455" s="113">
        <v>7413.61</v>
      </c>
      <c r="L455" s="113">
        <v>4922</v>
      </c>
      <c r="M455" s="112" t="s">
        <v>220</v>
      </c>
      <c r="N455">
        <v>49.22</v>
      </c>
    </row>
    <row r="456" spans="1:14" x14ac:dyDescent="0.3">
      <c r="A456" s="112" t="s">
        <v>220</v>
      </c>
      <c r="B456" s="112" t="s">
        <v>120</v>
      </c>
      <c r="C456" s="112" t="s">
        <v>221</v>
      </c>
      <c r="D456" s="112" t="s">
        <v>93</v>
      </c>
      <c r="E456" s="112" t="s">
        <v>221</v>
      </c>
      <c r="F456" s="112" t="s">
        <v>239</v>
      </c>
      <c r="G456" s="112" t="s">
        <v>13</v>
      </c>
      <c r="H456" s="112" t="s">
        <v>142</v>
      </c>
      <c r="I456" s="112" t="s">
        <v>127</v>
      </c>
      <c r="J456" s="112" t="s">
        <v>172</v>
      </c>
      <c r="K456" s="113">
        <v>189979.62000000008</v>
      </c>
      <c r="L456" s="113">
        <v>55686</v>
      </c>
      <c r="M456" s="112" t="s">
        <v>220</v>
      </c>
      <c r="N456">
        <v>556.86</v>
      </c>
    </row>
    <row r="457" spans="1:14" x14ac:dyDescent="0.3">
      <c r="A457" s="112" t="s">
        <v>220</v>
      </c>
      <c r="B457" s="112" t="s">
        <v>120</v>
      </c>
      <c r="C457" s="112" t="s">
        <v>221</v>
      </c>
      <c r="D457" s="112" t="s">
        <v>93</v>
      </c>
      <c r="E457" s="112" t="s">
        <v>221</v>
      </c>
      <c r="F457" s="112" t="s">
        <v>239</v>
      </c>
      <c r="G457" s="112" t="s">
        <v>14</v>
      </c>
      <c r="H457" s="112" t="s">
        <v>141</v>
      </c>
      <c r="I457" s="112" t="s">
        <v>127</v>
      </c>
      <c r="J457" s="112" t="s">
        <v>170</v>
      </c>
      <c r="K457" s="113">
        <v>150</v>
      </c>
      <c r="L457" s="113">
        <v>300</v>
      </c>
      <c r="M457" s="112" t="s">
        <v>220</v>
      </c>
      <c r="N457">
        <v>3</v>
      </c>
    </row>
    <row r="458" spans="1:14" x14ac:dyDescent="0.3">
      <c r="A458" s="112" t="s">
        <v>220</v>
      </c>
      <c r="B458" s="112" t="s">
        <v>120</v>
      </c>
      <c r="C458" s="112" t="s">
        <v>221</v>
      </c>
      <c r="D458" s="112" t="s">
        <v>93</v>
      </c>
      <c r="E458" s="112" t="s">
        <v>221</v>
      </c>
      <c r="F458" s="112" t="s">
        <v>239</v>
      </c>
      <c r="G458" s="112" t="s">
        <v>14</v>
      </c>
      <c r="H458" s="112" t="s">
        <v>141</v>
      </c>
      <c r="I458" s="112" t="s">
        <v>127</v>
      </c>
      <c r="J458" s="112" t="s">
        <v>171</v>
      </c>
      <c r="K458" s="113">
        <v>9070</v>
      </c>
      <c r="L458" s="113">
        <v>18900</v>
      </c>
      <c r="M458" s="112" t="s">
        <v>220</v>
      </c>
      <c r="N458">
        <v>189</v>
      </c>
    </row>
    <row r="459" spans="1:14" x14ac:dyDescent="0.3">
      <c r="A459" s="112" t="s">
        <v>220</v>
      </c>
      <c r="B459" s="112" t="s">
        <v>120</v>
      </c>
      <c r="C459" s="112" t="s">
        <v>221</v>
      </c>
      <c r="D459" s="112" t="s">
        <v>93</v>
      </c>
      <c r="E459" s="112" t="s">
        <v>221</v>
      </c>
      <c r="F459" s="112" t="s">
        <v>239</v>
      </c>
      <c r="G459" s="112" t="s">
        <v>14</v>
      </c>
      <c r="H459" s="112" t="s">
        <v>141</v>
      </c>
      <c r="I459" s="112" t="s">
        <v>127</v>
      </c>
      <c r="J459" s="112" t="s">
        <v>172</v>
      </c>
      <c r="K459" s="113">
        <v>216</v>
      </c>
      <c r="L459" s="113">
        <v>45</v>
      </c>
      <c r="M459" s="112" t="s">
        <v>220</v>
      </c>
      <c r="N459">
        <v>0.45</v>
      </c>
    </row>
    <row r="460" spans="1:14" x14ac:dyDescent="0.3">
      <c r="A460" s="112" t="s">
        <v>220</v>
      </c>
      <c r="B460" s="112" t="s">
        <v>120</v>
      </c>
      <c r="C460" s="112" t="s">
        <v>221</v>
      </c>
      <c r="D460" s="112" t="s">
        <v>93</v>
      </c>
      <c r="E460" s="112" t="s">
        <v>221</v>
      </c>
      <c r="F460" s="112" t="s">
        <v>239</v>
      </c>
      <c r="G460" s="112" t="s">
        <v>26</v>
      </c>
      <c r="H460" s="112" t="s">
        <v>139</v>
      </c>
      <c r="I460" s="112" t="s">
        <v>127</v>
      </c>
      <c r="J460" s="112" t="s">
        <v>170</v>
      </c>
      <c r="K460" s="113">
        <v>4504.7</v>
      </c>
      <c r="L460" s="113">
        <v>535</v>
      </c>
      <c r="M460" s="112" t="s">
        <v>220</v>
      </c>
      <c r="N460">
        <v>5.35</v>
      </c>
    </row>
    <row r="461" spans="1:14" x14ac:dyDescent="0.3">
      <c r="A461" s="112" t="s">
        <v>220</v>
      </c>
      <c r="B461" s="112" t="s">
        <v>120</v>
      </c>
      <c r="C461" s="112" t="s">
        <v>221</v>
      </c>
      <c r="D461" s="112" t="s">
        <v>93</v>
      </c>
      <c r="E461" s="112" t="s">
        <v>221</v>
      </c>
      <c r="F461" s="112" t="s">
        <v>239</v>
      </c>
      <c r="G461" s="112" t="s">
        <v>26</v>
      </c>
      <c r="H461" s="112" t="s">
        <v>139</v>
      </c>
      <c r="I461" s="112" t="s">
        <v>127</v>
      </c>
      <c r="J461" s="112" t="s">
        <v>171</v>
      </c>
      <c r="K461" s="113">
        <v>1852.4</v>
      </c>
      <c r="L461" s="113">
        <v>220.00000000000003</v>
      </c>
      <c r="M461" s="112" t="s">
        <v>220</v>
      </c>
      <c r="N461">
        <v>2.2000000000000002</v>
      </c>
    </row>
    <row r="462" spans="1:14" x14ac:dyDescent="0.3">
      <c r="A462" s="112" t="s">
        <v>220</v>
      </c>
      <c r="B462" s="112" t="s">
        <v>120</v>
      </c>
      <c r="C462" s="112" t="s">
        <v>221</v>
      </c>
      <c r="D462" s="112" t="s">
        <v>93</v>
      </c>
      <c r="E462" s="112" t="s">
        <v>221</v>
      </c>
      <c r="F462" s="112" t="s">
        <v>239</v>
      </c>
      <c r="G462" s="112" t="s">
        <v>26</v>
      </c>
      <c r="H462" s="112" t="s">
        <v>139</v>
      </c>
      <c r="I462" s="112" t="s">
        <v>127</v>
      </c>
      <c r="J462" s="112" t="s">
        <v>172</v>
      </c>
      <c r="K462" s="113">
        <v>1136.7</v>
      </c>
      <c r="L462" s="113">
        <v>135</v>
      </c>
      <c r="M462" s="112" t="s">
        <v>220</v>
      </c>
      <c r="N462">
        <v>1.35</v>
      </c>
    </row>
    <row r="463" spans="1:14" x14ac:dyDescent="0.3">
      <c r="A463" s="112" t="s">
        <v>220</v>
      </c>
      <c r="B463" s="112" t="s">
        <v>120</v>
      </c>
      <c r="C463" s="112" t="s">
        <v>221</v>
      </c>
      <c r="D463" s="112" t="s">
        <v>93</v>
      </c>
      <c r="E463" s="112" t="s">
        <v>221</v>
      </c>
      <c r="F463" s="112" t="s">
        <v>239</v>
      </c>
      <c r="G463" s="112" t="s">
        <v>27</v>
      </c>
      <c r="H463" s="112" t="s">
        <v>146</v>
      </c>
      <c r="I463" s="112" t="s">
        <v>127</v>
      </c>
      <c r="J463" s="112" t="s">
        <v>171</v>
      </c>
      <c r="K463" s="113">
        <v>145.6</v>
      </c>
      <c r="L463" s="113">
        <v>1350</v>
      </c>
      <c r="M463" s="112" t="s">
        <v>220</v>
      </c>
      <c r="N463">
        <v>13.5</v>
      </c>
    </row>
    <row r="464" spans="1:14" x14ac:dyDescent="0.3">
      <c r="A464" s="112" t="s">
        <v>220</v>
      </c>
      <c r="B464" s="112" t="s">
        <v>120</v>
      </c>
      <c r="C464" s="112" t="s">
        <v>221</v>
      </c>
      <c r="D464" s="112" t="s">
        <v>93</v>
      </c>
      <c r="E464" s="112" t="s">
        <v>221</v>
      </c>
      <c r="F464" s="112" t="s">
        <v>239</v>
      </c>
      <c r="G464" s="112" t="s">
        <v>27</v>
      </c>
      <c r="H464" s="112" t="s">
        <v>146</v>
      </c>
      <c r="I464" s="112" t="s">
        <v>127</v>
      </c>
      <c r="J464" s="112" t="s">
        <v>172</v>
      </c>
      <c r="K464" s="113">
        <v>345.6</v>
      </c>
      <c r="L464" s="113">
        <v>1450</v>
      </c>
      <c r="M464" s="112" t="s">
        <v>220</v>
      </c>
      <c r="N464">
        <v>14.5</v>
      </c>
    </row>
    <row r="465" spans="1:14" x14ac:dyDescent="0.3">
      <c r="A465" s="112" t="s">
        <v>220</v>
      </c>
      <c r="B465" s="112" t="s">
        <v>120</v>
      </c>
      <c r="C465" s="112" t="s">
        <v>221</v>
      </c>
      <c r="D465" s="112" t="s">
        <v>93</v>
      </c>
      <c r="E465" s="112" t="s">
        <v>221</v>
      </c>
      <c r="F465" s="112" t="s">
        <v>239</v>
      </c>
      <c r="G465" s="112" t="s">
        <v>138</v>
      </c>
      <c r="H465" s="112" t="s">
        <v>134</v>
      </c>
      <c r="I465" s="112" t="s">
        <v>127</v>
      </c>
      <c r="J465" s="112" t="s">
        <v>170</v>
      </c>
      <c r="K465" s="113">
        <v>500</v>
      </c>
      <c r="L465" s="113">
        <v>200</v>
      </c>
      <c r="M465" s="112" t="s">
        <v>220</v>
      </c>
      <c r="N465">
        <v>2</v>
      </c>
    </row>
    <row r="466" spans="1:14" x14ac:dyDescent="0.3">
      <c r="A466" s="112" t="s">
        <v>220</v>
      </c>
      <c r="B466" s="112" t="s">
        <v>120</v>
      </c>
      <c r="C466" s="112" t="s">
        <v>221</v>
      </c>
      <c r="D466" s="112" t="s">
        <v>93</v>
      </c>
      <c r="E466" s="112" t="s">
        <v>221</v>
      </c>
      <c r="F466" s="112" t="s">
        <v>239</v>
      </c>
      <c r="G466" s="112" t="s">
        <v>138</v>
      </c>
      <c r="H466" s="112" t="s">
        <v>134</v>
      </c>
      <c r="I466" s="112" t="s">
        <v>127</v>
      </c>
      <c r="J466" s="112" t="s">
        <v>172</v>
      </c>
      <c r="K466" s="113">
        <v>1125</v>
      </c>
      <c r="L466" s="113">
        <v>450</v>
      </c>
      <c r="M466" s="112" t="s">
        <v>220</v>
      </c>
      <c r="N466">
        <v>4.5</v>
      </c>
    </row>
    <row r="467" spans="1:14" x14ac:dyDescent="0.3">
      <c r="A467" s="112" t="s">
        <v>220</v>
      </c>
      <c r="B467" s="112" t="s">
        <v>120</v>
      </c>
      <c r="C467" s="112" t="s">
        <v>221</v>
      </c>
      <c r="D467" s="112" t="s">
        <v>167</v>
      </c>
      <c r="E467" s="112" t="s">
        <v>221</v>
      </c>
      <c r="F467" s="112" t="s">
        <v>240</v>
      </c>
      <c r="G467" s="112" t="s">
        <v>7</v>
      </c>
      <c r="H467" s="112" t="s">
        <v>148</v>
      </c>
      <c r="I467" s="112" t="s">
        <v>127</v>
      </c>
      <c r="J467" s="112" t="s">
        <v>170</v>
      </c>
      <c r="K467" s="113">
        <v>6242.4486768975512</v>
      </c>
      <c r="L467" s="113">
        <v>162</v>
      </c>
      <c r="M467" s="112" t="s">
        <v>220</v>
      </c>
      <c r="N467">
        <v>1.62</v>
      </c>
    </row>
    <row r="468" spans="1:14" x14ac:dyDescent="0.3">
      <c r="A468" s="112" t="s">
        <v>220</v>
      </c>
      <c r="B468" s="112" t="s">
        <v>120</v>
      </c>
      <c r="C468" s="112" t="s">
        <v>221</v>
      </c>
      <c r="D468" s="112" t="s">
        <v>167</v>
      </c>
      <c r="E468" s="112" t="s">
        <v>221</v>
      </c>
      <c r="F468" s="112" t="s">
        <v>240</v>
      </c>
      <c r="G468" s="112" t="s">
        <v>7</v>
      </c>
      <c r="H468" s="112" t="s">
        <v>148</v>
      </c>
      <c r="I468" s="112" t="s">
        <v>127</v>
      </c>
      <c r="J468" s="112" t="s">
        <v>171</v>
      </c>
      <c r="K468" s="113">
        <v>487.34936161565832</v>
      </c>
      <c r="L468" s="113">
        <v>58.5</v>
      </c>
      <c r="M468" s="112" t="s">
        <v>220</v>
      </c>
      <c r="N468">
        <v>0.58499999999999996</v>
      </c>
    </row>
    <row r="469" spans="1:14" x14ac:dyDescent="0.3">
      <c r="A469" s="112" t="s">
        <v>220</v>
      </c>
      <c r="B469" s="112" t="s">
        <v>120</v>
      </c>
      <c r="C469" s="112" t="s">
        <v>221</v>
      </c>
      <c r="D469" s="112" t="s">
        <v>167</v>
      </c>
      <c r="E469" s="112" t="s">
        <v>221</v>
      </c>
      <c r="F469" s="112" t="s">
        <v>240</v>
      </c>
      <c r="G469" s="112" t="s">
        <v>7</v>
      </c>
      <c r="H469" s="112" t="s">
        <v>148</v>
      </c>
      <c r="I469" s="112" t="s">
        <v>127</v>
      </c>
      <c r="J469" s="112" t="s">
        <v>172</v>
      </c>
      <c r="K469" s="113">
        <v>1452.9318898385575</v>
      </c>
      <c r="L469" s="113">
        <v>72.000000000000014</v>
      </c>
      <c r="M469" s="112" t="s">
        <v>220</v>
      </c>
      <c r="N469">
        <v>0.7200000000000002</v>
      </c>
    </row>
    <row r="470" spans="1:14" x14ac:dyDescent="0.3">
      <c r="A470" s="112" t="s">
        <v>220</v>
      </c>
      <c r="B470" s="112" t="s">
        <v>120</v>
      </c>
      <c r="C470" s="112" t="s">
        <v>221</v>
      </c>
      <c r="D470" s="112" t="s">
        <v>167</v>
      </c>
      <c r="E470" s="112" t="s">
        <v>221</v>
      </c>
      <c r="F470" s="112" t="s">
        <v>240</v>
      </c>
      <c r="G470" s="112" t="s">
        <v>13</v>
      </c>
      <c r="H470" s="112" t="s">
        <v>142</v>
      </c>
      <c r="I470" s="112" t="s">
        <v>127</v>
      </c>
      <c r="J470" s="112" t="s">
        <v>170</v>
      </c>
      <c r="K470" s="113">
        <v>12495.67</v>
      </c>
      <c r="L470" s="113">
        <v>4540</v>
      </c>
      <c r="M470" s="112" t="s">
        <v>220</v>
      </c>
      <c r="N470">
        <v>45.4</v>
      </c>
    </row>
    <row r="471" spans="1:14" x14ac:dyDescent="0.3">
      <c r="A471" s="112" t="s">
        <v>220</v>
      </c>
      <c r="B471" s="112" t="s">
        <v>120</v>
      </c>
      <c r="C471" s="112" t="s">
        <v>221</v>
      </c>
      <c r="D471" s="112" t="s">
        <v>167</v>
      </c>
      <c r="E471" s="112" t="s">
        <v>221</v>
      </c>
      <c r="F471" s="112" t="s">
        <v>240</v>
      </c>
      <c r="G471" s="112" t="s">
        <v>13</v>
      </c>
      <c r="H471" s="112" t="s">
        <v>142</v>
      </c>
      <c r="I471" s="112" t="s">
        <v>127</v>
      </c>
      <c r="J471" s="112" t="s">
        <v>171</v>
      </c>
      <c r="K471" s="113">
        <v>2035.11</v>
      </c>
      <c r="L471" s="113">
        <v>872.00000000000011</v>
      </c>
      <c r="M471" s="112" t="s">
        <v>220</v>
      </c>
      <c r="N471">
        <v>8.7200000000000006</v>
      </c>
    </row>
    <row r="472" spans="1:14" x14ac:dyDescent="0.3">
      <c r="A472" s="112" t="s">
        <v>220</v>
      </c>
      <c r="B472" s="112" t="s">
        <v>120</v>
      </c>
      <c r="C472" s="112" t="s">
        <v>221</v>
      </c>
      <c r="D472" s="112" t="s">
        <v>167</v>
      </c>
      <c r="E472" s="112" t="s">
        <v>221</v>
      </c>
      <c r="F472" s="112" t="s">
        <v>240</v>
      </c>
      <c r="G472" s="112" t="s">
        <v>13</v>
      </c>
      <c r="H472" s="112" t="s">
        <v>142</v>
      </c>
      <c r="I472" s="112" t="s">
        <v>127</v>
      </c>
      <c r="J472" s="112" t="s">
        <v>172</v>
      </c>
      <c r="K472" s="113">
        <v>5384.74</v>
      </c>
      <c r="L472" s="113">
        <v>1964</v>
      </c>
      <c r="M472" s="112" t="s">
        <v>220</v>
      </c>
      <c r="N472">
        <v>19.64</v>
      </c>
    </row>
    <row r="473" spans="1:14" x14ac:dyDescent="0.3">
      <c r="A473" s="112" t="s">
        <v>220</v>
      </c>
      <c r="B473" s="112" t="s">
        <v>120</v>
      </c>
      <c r="C473" s="112" t="s">
        <v>221</v>
      </c>
      <c r="D473" s="112" t="s">
        <v>167</v>
      </c>
      <c r="E473" s="112" t="s">
        <v>221</v>
      </c>
      <c r="F473" s="112" t="s">
        <v>240</v>
      </c>
      <c r="G473" s="112" t="s">
        <v>14</v>
      </c>
      <c r="H473" s="112" t="s">
        <v>141</v>
      </c>
      <c r="I473" s="112" t="s">
        <v>127</v>
      </c>
      <c r="J473" s="112" t="s">
        <v>170</v>
      </c>
      <c r="K473" s="113">
        <v>53.72</v>
      </c>
      <c r="L473" s="113">
        <v>20</v>
      </c>
      <c r="M473" s="112" t="s">
        <v>220</v>
      </c>
      <c r="N473">
        <v>0.2</v>
      </c>
    </row>
    <row r="474" spans="1:14" x14ac:dyDescent="0.3">
      <c r="A474" s="112" t="s">
        <v>220</v>
      </c>
      <c r="B474" s="112" t="s">
        <v>120</v>
      </c>
      <c r="C474" s="112" t="s">
        <v>221</v>
      </c>
      <c r="D474" s="112" t="s">
        <v>167</v>
      </c>
      <c r="E474" s="112" t="s">
        <v>221</v>
      </c>
      <c r="F474" s="112" t="s">
        <v>240</v>
      </c>
      <c r="G474" s="112" t="s">
        <v>14</v>
      </c>
      <c r="H474" s="112" t="s">
        <v>141</v>
      </c>
      <c r="I474" s="112" t="s">
        <v>127</v>
      </c>
      <c r="J474" s="112" t="s">
        <v>172</v>
      </c>
      <c r="K474" s="113">
        <v>11196.66</v>
      </c>
      <c r="L474" s="113">
        <v>19140</v>
      </c>
      <c r="M474" s="112" t="s">
        <v>220</v>
      </c>
      <c r="N474">
        <v>191.4</v>
      </c>
    </row>
    <row r="475" spans="1:14" x14ac:dyDescent="0.3">
      <c r="A475" s="112" t="s">
        <v>220</v>
      </c>
      <c r="B475" s="112" t="s">
        <v>120</v>
      </c>
      <c r="C475" s="112" t="s">
        <v>221</v>
      </c>
      <c r="D475" s="112" t="s">
        <v>167</v>
      </c>
      <c r="E475" s="112" t="s">
        <v>221</v>
      </c>
      <c r="F475" s="112" t="s">
        <v>240</v>
      </c>
      <c r="G475" s="112" t="s">
        <v>18</v>
      </c>
      <c r="H475" s="112" t="s">
        <v>143</v>
      </c>
      <c r="I475" s="112" t="s">
        <v>127</v>
      </c>
      <c r="J475" s="112" t="s">
        <v>171</v>
      </c>
      <c r="K475" s="113">
        <v>1095.75</v>
      </c>
      <c r="L475" s="113">
        <v>225</v>
      </c>
      <c r="M475" s="112" t="s">
        <v>220</v>
      </c>
      <c r="N475">
        <v>2.25</v>
      </c>
    </row>
    <row r="476" spans="1:14" x14ac:dyDescent="0.3">
      <c r="A476" s="112" t="s">
        <v>220</v>
      </c>
      <c r="B476" s="112" t="s">
        <v>120</v>
      </c>
      <c r="C476" s="112" t="s">
        <v>221</v>
      </c>
      <c r="D476" s="112" t="s">
        <v>167</v>
      </c>
      <c r="E476" s="112" t="s">
        <v>221</v>
      </c>
      <c r="F476" s="112" t="s">
        <v>240</v>
      </c>
      <c r="G476" s="112" t="s">
        <v>26</v>
      </c>
      <c r="H476" s="112" t="s">
        <v>139</v>
      </c>
      <c r="I476" s="112" t="s">
        <v>127</v>
      </c>
      <c r="J476" s="112" t="s">
        <v>171</v>
      </c>
      <c r="K476" s="113">
        <v>2307.08</v>
      </c>
      <c r="L476" s="113">
        <v>274</v>
      </c>
      <c r="M476" s="112" t="s">
        <v>220</v>
      </c>
      <c r="N476">
        <v>2.74</v>
      </c>
    </row>
    <row r="477" spans="1:14" x14ac:dyDescent="0.3">
      <c r="A477" s="112" t="s">
        <v>220</v>
      </c>
      <c r="B477" s="112" t="s">
        <v>120</v>
      </c>
      <c r="C477" s="112" t="s">
        <v>221</v>
      </c>
      <c r="D477" s="112" t="s">
        <v>167</v>
      </c>
      <c r="E477" s="112" t="s">
        <v>221</v>
      </c>
      <c r="F477" s="112" t="s">
        <v>240</v>
      </c>
      <c r="G477" s="112" t="s">
        <v>26</v>
      </c>
      <c r="H477" s="112" t="s">
        <v>139</v>
      </c>
      <c r="I477" s="112" t="s">
        <v>127</v>
      </c>
      <c r="J477" s="112" t="s">
        <v>172</v>
      </c>
      <c r="K477" s="113">
        <v>1515.6</v>
      </c>
      <c r="L477" s="113">
        <v>180</v>
      </c>
      <c r="M477" s="112" t="s">
        <v>220</v>
      </c>
      <c r="N477">
        <v>1.8</v>
      </c>
    </row>
    <row r="478" spans="1:14" x14ac:dyDescent="0.3">
      <c r="A478" s="112" t="s">
        <v>220</v>
      </c>
      <c r="B478" s="112" t="s">
        <v>120</v>
      </c>
      <c r="C478" s="112" t="s">
        <v>221</v>
      </c>
      <c r="D478" s="112" t="s">
        <v>167</v>
      </c>
      <c r="E478" s="112" t="s">
        <v>221</v>
      </c>
      <c r="F478" s="112" t="s">
        <v>240</v>
      </c>
      <c r="G478" s="112" t="s">
        <v>27</v>
      </c>
      <c r="H478" s="112" t="s">
        <v>146</v>
      </c>
      <c r="I478" s="112" t="s">
        <v>127</v>
      </c>
      <c r="J478" s="112" t="s">
        <v>172</v>
      </c>
      <c r="K478" s="113">
        <v>19416</v>
      </c>
      <c r="L478" s="113">
        <v>1626</v>
      </c>
      <c r="M478" s="112" t="s">
        <v>220</v>
      </c>
      <c r="N478">
        <v>16.260000000000002</v>
      </c>
    </row>
    <row r="479" spans="1:14" x14ac:dyDescent="0.3">
      <c r="A479" s="112" t="s">
        <v>220</v>
      </c>
      <c r="B479" s="112" t="s">
        <v>120</v>
      </c>
      <c r="C479" s="112" t="s">
        <v>221</v>
      </c>
      <c r="D479" s="112" t="s">
        <v>95</v>
      </c>
      <c r="E479" s="112" t="s">
        <v>221</v>
      </c>
      <c r="F479" s="112" t="s">
        <v>241</v>
      </c>
      <c r="G479" s="112" t="s">
        <v>7</v>
      </c>
      <c r="H479" s="112" t="s">
        <v>148</v>
      </c>
      <c r="I479" s="112" t="s">
        <v>127</v>
      </c>
      <c r="J479" s="112" t="s">
        <v>170</v>
      </c>
      <c r="K479" s="113">
        <v>2135.6274256325173</v>
      </c>
      <c r="L479" s="113">
        <v>63.12</v>
      </c>
      <c r="M479" s="112" t="s">
        <v>220</v>
      </c>
      <c r="N479">
        <v>0.63119999999999998</v>
      </c>
    </row>
    <row r="480" spans="1:14" x14ac:dyDescent="0.3">
      <c r="A480" s="112" t="s">
        <v>220</v>
      </c>
      <c r="B480" s="112" t="s">
        <v>120</v>
      </c>
      <c r="C480" s="112" t="s">
        <v>221</v>
      </c>
      <c r="D480" s="112" t="s">
        <v>95</v>
      </c>
      <c r="E480" s="112" t="s">
        <v>221</v>
      </c>
      <c r="F480" s="112" t="s">
        <v>241</v>
      </c>
      <c r="G480" s="112" t="s">
        <v>13</v>
      </c>
      <c r="H480" s="112" t="s">
        <v>142</v>
      </c>
      <c r="I480" s="112" t="s">
        <v>127</v>
      </c>
      <c r="J480" s="112" t="s">
        <v>170</v>
      </c>
      <c r="K480" s="113">
        <v>33079.08</v>
      </c>
      <c r="L480" s="113">
        <v>22374</v>
      </c>
      <c r="M480" s="112" t="s">
        <v>220</v>
      </c>
      <c r="N480">
        <v>223.74</v>
      </c>
    </row>
    <row r="481" spans="1:14" x14ac:dyDescent="0.3">
      <c r="A481" s="112" t="s">
        <v>220</v>
      </c>
      <c r="B481" s="112" t="s">
        <v>120</v>
      </c>
      <c r="C481" s="112" t="s">
        <v>221</v>
      </c>
      <c r="D481" s="112" t="s">
        <v>95</v>
      </c>
      <c r="E481" s="112" t="s">
        <v>221</v>
      </c>
      <c r="F481" s="112" t="s">
        <v>241</v>
      </c>
      <c r="G481" s="112" t="s">
        <v>13</v>
      </c>
      <c r="H481" s="112" t="s">
        <v>142</v>
      </c>
      <c r="I481" s="112" t="s">
        <v>127</v>
      </c>
      <c r="J481" s="112" t="s">
        <v>171</v>
      </c>
      <c r="K481" s="113">
        <v>4743.3899999999994</v>
      </c>
      <c r="L481" s="113">
        <v>3572</v>
      </c>
      <c r="M481" s="112" t="s">
        <v>220</v>
      </c>
      <c r="N481">
        <v>35.72</v>
      </c>
    </row>
    <row r="482" spans="1:14" x14ac:dyDescent="0.3">
      <c r="A482" s="112" t="s">
        <v>220</v>
      </c>
      <c r="B482" s="112" t="s">
        <v>120</v>
      </c>
      <c r="C482" s="112" t="s">
        <v>221</v>
      </c>
      <c r="D482" s="112" t="s">
        <v>95</v>
      </c>
      <c r="E482" s="112" t="s">
        <v>221</v>
      </c>
      <c r="F482" s="112" t="s">
        <v>241</v>
      </c>
      <c r="G482" s="112" t="s">
        <v>13</v>
      </c>
      <c r="H482" s="112" t="s">
        <v>142</v>
      </c>
      <c r="I482" s="112" t="s">
        <v>127</v>
      </c>
      <c r="J482" s="112" t="s">
        <v>172</v>
      </c>
      <c r="K482" s="113">
        <v>25923.91</v>
      </c>
      <c r="L482" s="113">
        <v>16790</v>
      </c>
      <c r="M482" s="112" t="s">
        <v>220</v>
      </c>
      <c r="N482">
        <v>167.9</v>
      </c>
    </row>
    <row r="483" spans="1:14" x14ac:dyDescent="0.3">
      <c r="A483" s="112" t="s">
        <v>220</v>
      </c>
      <c r="B483" s="112" t="s">
        <v>120</v>
      </c>
      <c r="C483" s="112" t="s">
        <v>221</v>
      </c>
      <c r="D483" s="112" t="s">
        <v>95</v>
      </c>
      <c r="E483" s="112" t="s">
        <v>221</v>
      </c>
      <c r="F483" s="112" t="s">
        <v>241</v>
      </c>
      <c r="G483" s="112" t="s">
        <v>14</v>
      </c>
      <c r="H483" s="112" t="s">
        <v>141</v>
      </c>
      <c r="I483" s="112" t="s">
        <v>127</v>
      </c>
      <c r="J483" s="112" t="s">
        <v>201</v>
      </c>
      <c r="K483" s="113">
        <v>59</v>
      </c>
      <c r="L483" s="113">
        <v>22.5</v>
      </c>
      <c r="M483" s="112" t="s">
        <v>220</v>
      </c>
      <c r="N483">
        <v>0.22500000000000001</v>
      </c>
    </row>
    <row r="484" spans="1:14" x14ac:dyDescent="0.3">
      <c r="A484" s="112" t="s">
        <v>220</v>
      </c>
      <c r="B484" s="112" t="s">
        <v>120</v>
      </c>
      <c r="C484" s="112" t="s">
        <v>221</v>
      </c>
      <c r="D484" s="112" t="s">
        <v>95</v>
      </c>
      <c r="E484" s="112" t="s">
        <v>221</v>
      </c>
      <c r="F484" s="112" t="s">
        <v>241</v>
      </c>
      <c r="G484" s="112" t="s">
        <v>14</v>
      </c>
      <c r="H484" s="112" t="s">
        <v>141</v>
      </c>
      <c r="I484" s="112" t="s">
        <v>127</v>
      </c>
      <c r="J484" s="112" t="s">
        <v>170</v>
      </c>
      <c r="K484" s="113">
        <v>2393.2200000000003</v>
      </c>
      <c r="L484" s="113">
        <v>1450</v>
      </c>
      <c r="M484" s="112" t="s">
        <v>220</v>
      </c>
      <c r="N484">
        <v>14.5</v>
      </c>
    </row>
    <row r="485" spans="1:14" x14ac:dyDescent="0.3">
      <c r="A485" s="112" t="s">
        <v>220</v>
      </c>
      <c r="B485" s="112" t="s">
        <v>120</v>
      </c>
      <c r="C485" s="112" t="s">
        <v>221</v>
      </c>
      <c r="D485" s="112" t="s">
        <v>95</v>
      </c>
      <c r="E485" s="112" t="s">
        <v>221</v>
      </c>
      <c r="F485" s="112" t="s">
        <v>241</v>
      </c>
      <c r="G485" s="112" t="s">
        <v>14</v>
      </c>
      <c r="H485" s="112" t="s">
        <v>141</v>
      </c>
      <c r="I485" s="112" t="s">
        <v>127</v>
      </c>
      <c r="J485" s="112" t="s">
        <v>171</v>
      </c>
      <c r="K485" s="113">
        <v>71</v>
      </c>
      <c r="L485" s="113">
        <v>22.5</v>
      </c>
      <c r="M485" s="112" t="s">
        <v>220</v>
      </c>
      <c r="N485">
        <v>0.22500000000000001</v>
      </c>
    </row>
    <row r="486" spans="1:14" x14ac:dyDescent="0.3">
      <c r="A486" s="112" t="s">
        <v>220</v>
      </c>
      <c r="B486" s="112" t="s">
        <v>120</v>
      </c>
      <c r="C486" s="112" t="s">
        <v>221</v>
      </c>
      <c r="D486" s="112" t="s">
        <v>95</v>
      </c>
      <c r="E486" s="112" t="s">
        <v>221</v>
      </c>
      <c r="F486" s="112" t="s">
        <v>241</v>
      </c>
      <c r="G486" s="112" t="s">
        <v>14</v>
      </c>
      <c r="H486" s="112" t="s">
        <v>141</v>
      </c>
      <c r="I486" s="112" t="s">
        <v>127</v>
      </c>
      <c r="J486" s="112" t="s">
        <v>172</v>
      </c>
      <c r="K486" s="113">
        <v>19402</v>
      </c>
      <c r="L486" s="113">
        <v>38040</v>
      </c>
      <c r="M486" s="112" t="s">
        <v>220</v>
      </c>
      <c r="N486">
        <v>380.4</v>
      </c>
    </row>
    <row r="487" spans="1:14" x14ac:dyDescent="0.3">
      <c r="A487" s="112" t="s">
        <v>220</v>
      </c>
      <c r="B487" s="112" t="s">
        <v>120</v>
      </c>
      <c r="C487" s="112" t="s">
        <v>221</v>
      </c>
      <c r="D487" s="112" t="s">
        <v>95</v>
      </c>
      <c r="E487" s="112" t="s">
        <v>221</v>
      </c>
      <c r="F487" s="112" t="s">
        <v>241</v>
      </c>
      <c r="G487" s="112" t="s">
        <v>18</v>
      </c>
      <c r="H487" s="112" t="s">
        <v>143</v>
      </c>
      <c r="I487" s="112" t="s">
        <v>127</v>
      </c>
      <c r="J487" s="112" t="s">
        <v>170</v>
      </c>
      <c r="K487" s="113">
        <v>1676.16</v>
      </c>
      <c r="L487" s="113">
        <v>216</v>
      </c>
      <c r="M487" s="112" t="s">
        <v>220</v>
      </c>
      <c r="N487">
        <v>2.16</v>
      </c>
    </row>
    <row r="488" spans="1:14" x14ac:dyDescent="0.3">
      <c r="A488" s="112" t="s">
        <v>220</v>
      </c>
      <c r="B488" s="112" t="s">
        <v>120</v>
      </c>
      <c r="C488" s="112" t="s">
        <v>221</v>
      </c>
      <c r="D488" s="112" t="s">
        <v>95</v>
      </c>
      <c r="E488" s="112" t="s">
        <v>221</v>
      </c>
      <c r="F488" s="112" t="s">
        <v>241</v>
      </c>
      <c r="G488" s="112" t="s">
        <v>18</v>
      </c>
      <c r="H488" s="112" t="s">
        <v>143</v>
      </c>
      <c r="I488" s="112" t="s">
        <v>127</v>
      </c>
      <c r="J488" s="112" t="s">
        <v>171</v>
      </c>
      <c r="K488" s="113">
        <v>223.92</v>
      </c>
      <c r="L488" s="113">
        <v>36</v>
      </c>
      <c r="M488" s="112" t="s">
        <v>220</v>
      </c>
      <c r="N488">
        <v>0.36</v>
      </c>
    </row>
    <row r="489" spans="1:14" x14ac:dyDescent="0.3">
      <c r="A489" s="112" t="s">
        <v>220</v>
      </c>
      <c r="B489" s="112" t="s">
        <v>120</v>
      </c>
      <c r="C489" s="112" t="s">
        <v>221</v>
      </c>
      <c r="D489" s="112" t="s">
        <v>95</v>
      </c>
      <c r="E489" s="112" t="s">
        <v>221</v>
      </c>
      <c r="F489" s="112" t="s">
        <v>241</v>
      </c>
      <c r="G489" s="112" t="s">
        <v>18</v>
      </c>
      <c r="H489" s="112" t="s">
        <v>143</v>
      </c>
      <c r="I489" s="112" t="s">
        <v>127</v>
      </c>
      <c r="J489" s="112" t="s">
        <v>172</v>
      </c>
      <c r="K489" s="113">
        <v>1803.6</v>
      </c>
      <c r="L489" s="113">
        <v>180</v>
      </c>
      <c r="M489" s="112" t="s">
        <v>220</v>
      </c>
      <c r="N489">
        <v>1.8</v>
      </c>
    </row>
    <row r="490" spans="1:14" x14ac:dyDescent="0.3">
      <c r="A490" s="112" t="s">
        <v>220</v>
      </c>
      <c r="B490" s="112" t="s">
        <v>120</v>
      </c>
      <c r="C490" s="112" t="s">
        <v>221</v>
      </c>
      <c r="D490" s="112" t="s">
        <v>96</v>
      </c>
      <c r="E490" s="112" t="s">
        <v>221</v>
      </c>
      <c r="F490" s="112" t="s">
        <v>242</v>
      </c>
      <c r="G490" s="112" t="s">
        <v>7</v>
      </c>
      <c r="H490" s="112" t="s">
        <v>148</v>
      </c>
      <c r="I490" s="112" t="s">
        <v>127</v>
      </c>
      <c r="J490" s="112" t="s">
        <v>170</v>
      </c>
      <c r="K490" s="113">
        <v>5548.84</v>
      </c>
      <c r="L490" s="113">
        <v>144</v>
      </c>
      <c r="M490" s="112" t="s">
        <v>220</v>
      </c>
      <c r="N490">
        <v>1.44</v>
      </c>
    </row>
    <row r="491" spans="1:14" x14ac:dyDescent="0.3">
      <c r="A491" s="112" t="s">
        <v>220</v>
      </c>
      <c r="B491" s="112" t="s">
        <v>120</v>
      </c>
      <c r="C491" s="112" t="s">
        <v>221</v>
      </c>
      <c r="D491" s="112" t="s">
        <v>96</v>
      </c>
      <c r="E491" s="112" t="s">
        <v>221</v>
      </c>
      <c r="F491" s="112" t="s">
        <v>242</v>
      </c>
      <c r="G491" s="112" t="s">
        <v>7</v>
      </c>
      <c r="H491" s="112" t="s">
        <v>148</v>
      </c>
      <c r="I491" s="112" t="s">
        <v>127</v>
      </c>
      <c r="J491" s="112" t="s">
        <v>171</v>
      </c>
      <c r="K491" s="113">
        <v>18058.919999999998</v>
      </c>
      <c r="L491" s="113">
        <v>2159</v>
      </c>
      <c r="M491" s="112" t="s">
        <v>220</v>
      </c>
      <c r="N491">
        <v>21.59</v>
      </c>
    </row>
    <row r="492" spans="1:14" x14ac:dyDescent="0.3">
      <c r="A492" s="112" t="s">
        <v>220</v>
      </c>
      <c r="B492" s="112" t="s">
        <v>120</v>
      </c>
      <c r="C492" s="112" t="s">
        <v>221</v>
      </c>
      <c r="D492" s="112" t="s">
        <v>96</v>
      </c>
      <c r="E492" s="112" t="s">
        <v>221</v>
      </c>
      <c r="F492" s="112" t="s">
        <v>242</v>
      </c>
      <c r="G492" s="112" t="s">
        <v>7</v>
      </c>
      <c r="H492" s="112" t="s">
        <v>148</v>
      </c>
      <c r="I492" s="112" t="s">
        <v>127</v>
      </c>
      <c r="J492" s="112" t="s">
        <v>172</v>
      </c>
      <c r="K492" s="113">
        <v>694410.7</v>
      </c>
      <c r="L492" s="113">
        <v>438854</v>
      </c>
      <c r="M492" s="112" t="s">
        <v>220</v>
      </c>
      <c r="N492">
        <v>4388.54</v>
      </c>
    </row>
    <row r="493" spans="1:14" x14ac:dyDescent="0.3">
      <c r="A493" s="112" t="s">
        <v>220</v>
      </c>
      <c r="B493" s="112" t="s">
        <v>120</v>
      </c>
      <c r="C493" s="112" t="s">
        <v>221</v>
      </c>
      <c r="D493" s="112" t="s">
        <v>96</v>
      </c>
      <c r="E493" s="112" t="s">
        <v>221</v>
      </c>
      <c r="F493" s="112" t="s">
        <v>242</v>
      </c>
      <c r="G493" s="112" t="s">
        <v>8</v>
      </c>
      <c r="H493" s="112" t="s">
        <v>126</v>
      </c>
      <c r="I493" s="112" t="s">
        <v>127</v>
      </c>
      <c r="J493" s="112" t="s">
        <v>172</v>
      </c>
      <c r="K493" s="113">
        <v>1620</v>
      </c>
      <c r="L493" s="113">
        <v>202</v>
      </c>
      <c r="M493" s="112" t="s">
        <v>220</v>
      </c>
      <c r="N493">
        <v>2.02</v>
      </c>
    </row>
    <row r="494" spans="1:14" x14ac:dyDescent="0.3">
      <c r="A494" s="112" t="s">
        <v>220</v>
      </c>
      <c r="B494" s="112" t="s">
        <v>120</v>
      </c>
      <c r="C494" s="112" t="s">
        <v>221</v>
      </c>
      <c r="D494" s="112" t="s">
        <v>96</v>
      </c>
      <c r="E494" s="112" t="s">
        <v>221</v>
      </c>
      <c r="F494" s="112" t="s">
        <v>242</v>
      </c>
      <c r="G494" s="112" t="s">
        <v>135</v>
      </c>
      <c r="H494" s="112" t="s">
        <v>134</v>
      </c>
      <c r="I494" s="112" t="s">
        <v>127</v>
      </c>
      <c r="J494" s="112" t="s">
        <v>170</v>
      </c>
      <c r="K494" s="113">
        <v>5584.71</v>
      </c>
      <c r="L494" s="113">
        <v>1366</v>
      </c>
      <c r="M494" s="112" t="s">
        <v>220</v>
      </c>
      <c r="N494">
        <v>13.66</v>
      </c>
    </row>
    <row r="495" spans="1:14" x14ac:dyDescent="0.3">
      <c r="A495" s="112" t="s">
        <v>220</v>
      </c>
      <c r="B495" s="112" t="s">
        <v>120</v>
      </c>
      <c r="C495" s="112" t="s">
        <v>221</v>
      </c>
      <c r="D495" s="112" t="s">
        <v>96</v>
      </c>
      <c r="E495" s="112" t="s">
        <v>221</v>
      </c>
      <c r="F495" s="112" t="s">
        <v>242</v>
      </c>
      <c r="G495" s="112" t="s">
        <v>135</v>
      </c>
      <c r="H495" s="112" t="s">
        <v>134</v>
      </c>
      <c r="I495" s="112" t="s">
        <v>127</v>
      </c>
      <c r="J495" s="112" t="s">
        <v>172</v>
      </c>
      <c r="K495" s="113">
        <v>33017.019999999997</v>
      </c>
      <c r="L495" s="113">
        <v>11004</v>
      </c>
      <c r="M495" s="112" t="s">
        <v>220</v>
      </c>
      <c r="N495">
        <v>110.04</v>
      </c>
    </row>
    <row r="496" spans="1:14" x14ac:dyDescent="0.3">
      <c r="A496" s="112" t="s">
        <v>220</v>
      </c>
      <c r="B496" s="112" t="s">
        <v>120</v>
      </c>
      <c r="C496" s="112" t="s">
        <v>221</v>
      </c>
      <c r="D496" s="112" t="s">
        <v>96</v>
      </c>
      <c r="E496" s="112" t="s">
        <v>221</v>
      </c>
      <c r="F496" s="112" t="s">
        <v>242</v>
      </c>
      <c r="G496" s="112" t="s">
        <v>9</v>
      </c>
      <c r="H496" s="112" t="s">
        <v>144</v>
      </c>
      <c r="I496" s="112" t="s">
        <v>127</v>
      </c>
      <c r="J496" s="112" t="s">
        <v>170</v>
      </c>
      <c r="K496" s="113">
        <v>2922.4</v>
      </c>
      <c r="L496" s="113">
        <v>562</v>
      </c>
      <c r="M496" s="112" t="s">
        <v>220</v>
      </c>
      <c r="N496">
        <v>5.62</v>
      </c>
    </row>
    <row r="497" spans="1:14" x14ac:dyDescent="0.3">
      <c r="A497" s="112" t="s">
        <v>220</v>
      </c>
      <c r="B497" s="112" t="s">
        <v>120</v>
      </c>
      <c r="C497" s="112" t="s">
        <v>221</v>
      </c>
      <c r="D497" s="112" t="s">
        <v>96</v>
      </c>
      <c r="E497" s="112" t="s">
        <v>221</v>
      </c>
      <c r="F497" s="112" t="s">
        <v>242</v>
      </c>
      <c r="G497" s="112" t="s">
        <v>11</v>
      </c>
      <c r="H497" s="112" t="s">
        <v>126</v>
      </c>
      <c r="I497" s="112" t="s">
        <v>127</v>
      </c>
      <c r="J497" s="112" t="s">
        <v>170</v>
      </c>
      <c r="K497" s="113">
        <v>38432.769999999997</v>
      </c>
      <c r="L497" s="113">
        <v>4589</v>
      </c>
      <c r="M497" s="112" t="s">
        <v>220</v>
      </c>
      <c r="N497">
        <v>45.89</v>
      </c>
    </row>
    <row r="498" spans="1:14" x14ac:dyDescent="0.3">
      <c r="A498" s="112" t="s">
        <v>220</v>
      </c>
      <c r="B498" s="112" t="s">
        <v>120</v>
      </c>
      <c r="C498" s="112" t="s">
        <v>221</v>
      </c>
      <c r="D498" s="112" t="s">
        <v>96</v>
      </c>
      <c r="E498" s="112" t="s">
        <v>221</v>
      </c>
      <c r="F498" s="112" t="s">
        <v>242</v>
      </c>
      <c r="G498" s="112" t="s">
        <v>11</v>
      </c>
      <c r="H498" s="112" t="s">
        <v>126</v>
      </c>
      <c r="I498" s="112" t="s">
        <v>127</v>
      </c>
      <c r="J498" s="112" t="s">
        <v>172</v>
      </c>
      <c r="K498" s="113">
        <v>11168.4</v>
      </c>
      <c r="L498" s="113">
        <v>1495</v>
      </c>
      <c r="M498" s="112" t="s">
        <v>220</v>
      </c>
      <c r="N498">
        <v>14.95</v>
      </c>
    </row>
    <row r="499" spans="1:14" x14ac:dyDescent="0.3">
      <c r="A499" s="112" t="s">
        <v>220</v>
      </c>
      <c r="B499" s="112" t="s">
        <v>120</v>
      </c>
      <c r="C499" s="112" t="s">
        <v>221</v>
      </c>
      <c r="D499" s="112" t="s">
        <v>96</v>
      </c>
      <c r="E499" s="112" t="s">
        <v>221</v>
      </c>
      <c r="F499" s="112" t="s">
        <v>242</v>
      </c>
      <c r="G499" s="112" t="s">
        <v>13</v>
      </c>
      <c r="H499" s="112" t="s">
        <v>142</v>
      </c>
      <c r="I499" s="112" t="s">
        <v>127</v>
      </c>
      <c r="J499" s="112" t="s">
        <v>201</v>
      </c>
      <c r="K499" s="113">
        <v>4679.37</v>
      </c>
      <c r="L499" s="113">
        <v>4261</v>
      </c>
      <c r="M499" s="112" t="s">
        <v>220</v>
      </c>
      <c r="N499">
        <v>42.61</v>
      </c>
    </row>
    <row r="500" spans="1:14" x14ac:dyDescent="0.3">
      <c r="A500" s="112" t="s">
        <v>220</v>
      </c>
      <c r="B500" s="112" t="s">
        <v>120</v>
      </c>
      <c r="C500" s="112" t="s">
        <v>221</v>
      </c>
      <c r="D500" s="112" t="s">
        <v>96</v>
      </c>
      <c r="E500" s="112" t="s">
        <v>221</v>
      </c>
      <c r="F500" s="112" t="s">
        <v>242</v>
      </c>
      <c r="G500" s="112" t="s">
        <v>13</v>
      </c>
      <c r="H500" s="112" t="s">
        <v>142</v>
      </c>
      <c r="I500" s="112" t="s">
        <v>127</v>
      </c>
      <c r="J500" s="112" t="s">
        <v>170</v>
      </c>
      <c r="K500" s="113">
        <v>2660599.1299999994</v>
      </c>
      <c r="L500" s="113">
        <v>1726633</v>
      </c>
      <c r="M500" s="112" t="s">
        <v>220</v>
      </c>
      <c r="N500">
        <v>17266.330000000002</v>
      </c>
    </row>
    <row r="501" spans="1:14" x14ac:dyDescent="0.3">
      <c r="A501" s="112" t="s">
        <v>220</v>
      </c>
      <c r="B501" s="112" t="s">
        <v>120</v>
      </c>
      <c r="C501" s="112" t="s">
        <v>221</v>
      </c>
      <c r="D501" s="112" t="s">
        <v>96</v>
      </c>
      <c r="E501" s="112" t="s">
        <v>221</v>
      </c>
      <c r="F501" s="112" t="s">
        <v>242</v>
      </c>
      <c r="G501" s="112" t="s">
        <v>13</v>
      </c>
      <c r="H501" s="112" t="s">
        <v>142</v>
      </c>
      <c r="I501" s="112" t="s">
        <v>127</v>
      </c>
      <c r="J501" s="112" t="s">
        <v>208</v>
      </c>
      <c r="K501" s="113">
        <v>5582.02</v>
      </c>
      <c r="L501" s="113">
        <v>1553</v>
      </c>
      <c r="M501" s="112" t="s">
        <v>220</v>
      </c>
      <c r="N501">
        <v>15.53</v>
      </c>
    </row>
    <row r="502" spans="1:14" x14ac:dyDescent="0.3">
      <c r="A502" s="112" t="s">
        <v>220</v>
      </c>
      <c r="B502" s="112" t="s">
        <v>120</v>
      </c>
      <c r="C502" s="112" t="s">
        <v>221</v>
      </c>
      <c r="D502" s="112" t="s">
        <v>96</v>
      </c>
      <c r="E502" s="112" t="s">
        <v>221</v>
      </c>
      <c r="F502" s="112" t="s">
        <v>242</v>
      </c>
      <c r="G502" s="112" t="s">
        <v>13</v>
      </c>
      <c r="H502" s="112" t="s">
        <v>142</v>
      </c>
      <c r="I502" s="112" t="s">
        <v>127</v>
      </c>
      <c r="J502" s="112" t="s">
        <v>171</v>
      </c>
      <c r="K502" s="113">
        <v>876957.3899999999</v>
      </c>
      <c r="L502" s="113">
        <v>707971</v>
      </c>
      <c r="M502" s="112" t="s">
        <v>220</v>
      </c>
      <c r="N502">
        <v>7079.71</v>
      </c>
    </row>
    <row r="503" spans="1:14" x14ac:dyDescent="0.3">
      <c r="A503" s="112" t="s">
        <v>220</v>
      </c>
      <c r="B503" s="112" t="s">
        <v>120</v>
      </c>
      <c r="C503" s="112" t="s">
        <v>221</v>
      </c>
      <c r="D503" s="112" t="s">
        <v>96</v>
      </c>
      <c r="E503" s="112" t="s">
        <v>221</v>
      </c>
      <c r="F503" s="112" t="s">
        <v>242</v>
      </c>
      <c r="G503" s="112" t="s">
        <v>13</v>
      </c>
      <c r="H503" s="112" t="s">
        <v>142</v>
      </c>
      <c r="I503" s="112" t="s">
        <v>127</v>
      </c>
      <c r="J503" s="112" t="s">
        <v>172</v>
      </c>
      <c r="K503" s="113">
        <v>1701239.1199999999</v>
      </c>
      <c r="L503" s="113">
        <v>1086104</v>
      </c>
      <c r="M503" s="112" t="s">
        <v>220</v>
      </c>
      <c r="N503">
        <v>10861.04</v>
      </c>
    </row>
    <row r="504" spans="1:14" x14ac:dyDescent="0.3">
      <c r="A504" s="112" t="s">
        <v>220</v>
      </c>
      <c r="B504" s="112" t="s">
        <v>120</v>
      </c>
      <c r="C504" s="112" t="s">
        <v>221</v>
      </c>
      <c r="D504" s="112" t="s">
        <v>96</v>
      </c>
      <c r="E504" s="112" t="s">
        <v>221</v>
      </c>
      <c r="F504" s="112" t="s">
        <v>242</v>
      </c>
      <c r="G504" s="112" t="s">
        <v>14</v>
      </c>
      <c r="H504" s="112" t="s">
        <v>141</v>
      </c>
      <c r="I504" s="112" t="s">
        <v>127</v>
      </c>
      <c r="J504" s="112" t="s">
        <v>201</v>
      </c>
      <c r="K504" s="113">
        <v>805</v>
      </c>
      <c r="L504" s="113">
        <v>292.5</v>
      </c>
      <c r="M504" s="112" t="s">
        <v>220</v>
      </c>
      <c r="N504">
        <v>2.9249999999999998</v>
      </c>
    </row>
    <row r="505" spans="1:14" x14ac:dyDescent="0.3">
      <c r="A505" s="112" t="s">
        <v>220</v>
      </c>
      <c r="B505" s="112" t="s">
        <v>120</v>
      </c>
      <c r="C505" s="112" t="s">
        <v>221</v>
      </c>
      <c r="D505" s="112" t="s">
        <v>96</v>
      </c>
      <c r="E505" s="112" t="s">
        <v>221</v>
      </c>
      <c r="F505" s="112" t="s">
        <v>242</v>
      </c>
      <c r="G505" s="112" t="s">
        <v>14</v>
      </c>
      <c r="H505" s="112" t="s">
        <v>141</v>
      </c>
      <c r="I505" s="112" t="s">
        <v>127</v>
      </c>
      <c r="J505" s="112" t="s">
        <v>170</v>
      </c>
      <c r="K505" s="113">
        <v>1257975.9400000002</v>
      </c>
      <c r="L505" s="113">
        <v>830322</v>
      </c>
      <c r="M505" s="112" t="s">
        <v>220</v>
      </c>
      <c r="N505">
        <v>8303.2199999999993</v>
      </c>
    </row>
    <row r="506" spans="1:14" x14ac:dyDescent="0.3">
      <c r="A506" s="112" t="s">
        <v>220</v>
      </c>
      <c r="B506" s="112" t="s">
        <v>120</v>
      </c>
      <c r="C506" s="112" t="s">
        <v>221</v>
      </c>
      <c r="D506" s="112" t="s">
        <v>96</v>
      </c>
      <c r="E506" s="112" t="s">
        <v>221</v>
      </c>
      <c r="F506" s="112" t="s">
        <v>242</v>
      </c>
      <c r="G506" s="112" t="s">
        <v>14</v>
      </c>
      <c r="H506" s="112" t="s">
        <v>141</v>
      </c>
      <c r="I506" s="112" t="s">
        <v>127</v>
      </c>
      <c r="J506" s="112" t="s">
        <v>208</v>
      </c>
      <c r="K506" s="113">
        <v>4245</v>
      </c>
      <c r="L506" s="113">
        <v>800</v>
      </c>
      <c r="M506" s="112" t="s">
        <v>220</v>
      </c>
      <c r="N506">
        <v>8</v>
      </c>
    </row>
    <row r="507" spans="1:14" x14ac:dyDescent="0.3">
      <c r="A507" s="112" t="s">
        <v>220</v>
      </c>
      <c r="B507" s="112" t="s">
        <v>120</v>
      </c>
      <c r="C507" s="112" t="s">
        <v>221</v>
      </c>
      <c r="D507" s="112" t="s">
        <v>96</v>
      </c>
      <c r="E507" s="112" t="s">
        <v>221</v>
      </c>
      <c r="F507" s="112" t="s">
        <v>242</v>
      </c>
      <c r="G507" s="112" t="s">
        <v>14</v>
      </c>
      <c r="H507" s="112" t="s">
        <v>141</v>
      </c>
      <c r="I507" s="112" t="s">
        <v>127</v>
      </c>
      <c r="J507" s="112" t="s">
        <v>171</v>
      </c>
      <c r="K507" s="113">
        <v>11986.915000000001</v>
      </c>
      <c r="L507" s="113">
        <v>33085.5</v>
      </c>
      <c r="M507" s="112" t="s">
        <v>220</v>
      </c>
      <c r="N507">
        <v>330.85500000000002</v>
      </c>
    </row>
    <row r="508" spans="1:14" x14ac:dyDescent="0.3">
      <c r="A508" s="112" t="s">
        <v>220</v>
      </c>
      <c r="B508" s="112" t="s">
        <v>120</v>
      </c>
      <c r="C508" s="112" t="s">
        <v>221</v>
      </c>
      <c r="D508" s="112" t="s">
        <v>96</v>
      </c>
      <c r="E508" s="112" t="s">
        <v>221</v>
      </c>
      <c r="F508" s="112" t="s">
        <v>242</v>
      </c>
      <c r="G508" s="112" t="s">
        <v>14</v>
      </c>
      <c r="H508" s="112" t="s">
        <v>141</v>
      </c>
      <c r="I508" s="112" t="s">
        <v>127</v>
      </c>
      <c r="J508" s="112" t="s">
        <v>172</v>
      </c>
      <c r="K508" s="113">
        <v>213609.73500000004</v>
      </c>
      <c r="L508" s="113">
        <v>327206</v>
      </c>
      <c r="M508" s="112" t="s">
        <v>220</v>
      </c>
      <c r="N508">
        <v>3272.06</v>
      </c>
    </row>
    <row r="509" spans="1:14" x14ac:dyDescent="0.3">
      <c r="A509" s="112" t="s">
        <v>220</v>
      </c>
      <c r="B509" s="112" t="s">
        <v>120</v>
      </c>
      <c r="C509" s="112" t="s">
        <v>221</v>
      </c>
      <c r="D509" s="112" t="s">
        <v>96</v>
      </c>
      <c r="E509" s="112" t="s">
        <v>221</v>
      </c>
      <c r="F509" s="112" t="s">
        <v>242</v>
      </c>
      <c r="G509" s="112" t="s">
        <v>15</v>
      </c>
      <c r="H509" s="112" t="s">
        <v>126</v>
      </c>
      <c r="I509" s="112" t="s">
        <v>127</v>
      </c>
      <c r="J509" s="112" t="s">
        <v>172</v>
      </c>
      <c r="K509" s="113">
        <v>1980</v>
      </c>
      <c r="L509" s="113">
        <v>540</v>
      </c>
      <c r="M509" s="112" t="s">
        <v>220</v>
      </c>
      <c r="N509">
        <v>5.4</v>
      </c>
    </row>
    <row r="510" spans="1:14" x14ac:dyDescent="0.3">
      <c r="A510" s="112" t="s">
        <v>220</v>
      </c>
      <c r="B510" s="112" t="s">
        <v>120</v>
      </c>
      <c r="C510" s="112" t="s">
        <v>221</v>
      </c>
      <c r="D510" s="112" t="s">
        <v>96</v>
      </c>
      <c r="E510" s="112" t="s">
        <v>221</v>
      </c>
      <c r="F510" s="112" t="s">
        <v>242</v>
      </c>
      <c r="G510" s="112" t="s">
        <v>17</v>
      </c>
      <c r="H510" s="112" t="s">
        <v>126</v>
      </c>
      <c r="I510" s="112" t="s">
        <v>127</v>
      </c>
      <c r="J510" s="112" t="s">
        <v>170</v>
      </c>
      <c r="K510" s="113">
        <v>1300</v>
      </c>
      <c r="L510" s="113">
        <v>225</v>
      </c>
      <c r="M510" s="112" t="s">
        <v>220</v>
      </c>
      <c r="N510">
        <v>2.25</v>
      </c>
    </row>
    <row r="511" spans="1:14" x14ac:dyDescent="0.3">
      <c r="A511" s="112" t="s">
        <v>220</v>
      </c>
      <c r="B511" s="112" t="s">
        <v>120</v>
      </c>
      <c r="C511" s="112" t="s">
        <v>221</v>
      </c>
      <c r="D511" s="112" t="s">
        <v>96</v>
      </c>
      <c r="E511" s="112" t="s">
        <v>221</v>
      </c>
      <c r="F511" s="112" t="s">
        <v>242</v>
      </c>
      <c r="G511" s="112" t="s">
        <v>17</v>
      </c>
      <c r="H511" s="112" t="s">
        <v>126</v>
      </c>
      <c r="I511" s="112" t="s">
        <v>127</v>
      </c>
      <c r="J511" s="112" t="s">
        <v>172</v>
      </c>
      <c r="K511" s="113">
        <v>2000</v>
      </c>
      <c r="L511" s="113">
        <v>292</v>
      </c>
      <c r="M511" s="112" t="s">
        <v>220</v>
      </c>
      <c r="N511">
        <v>2.92</v>
      </c>
    </row>
    <row r="512" spans="1:14" x14ac:dyDescent="0.3">
      <c r="A512" s="112" t="s">
        <v>220</v>
      </c>
      <c r="B512" s="112" t="s">
        <v>120</v>
      </c>
      <c r="C512" s="112" t="s">
        <v>221</v>
      </c>
      <c r="D512" s="112" t="s">
        <v>96</v>
      </c>
      <c r="E512" s="112" t="s">
        <v>221</v>
      </c>
      <c r="F512" s="112" t="s">
        <v>242</v>
      </c>
      <c r="G512" s="112" t="s">
        <v>18</v>
      </c>
      <c r="H512" s="112" t="s">
        <v>143</v>
      </c>
      <c r="I512" s="112" t="s">
        <v>127</v>
      </c>
      <c r="J512" s="112" t="s">
        <v>170</v>
      </c>
      <c r="K512" s="113">
        <v>12096.64</v>
      </c>
      <c r="L512" s="113">
        <v>2294</v>
      </c>
      <c r="M512" s="112" t="s">
        <v>220</v>
      </c>
      <c r="N512">
        <v>22.94</v>
      </c>
    </row>
    <row r="513" spans="1:14" x14ac:dyDescent="0.3">
      <c r="A513" s="112" t="s">
        <v>220</v>
      </c>
      <c r="B513" s="112" t="s">
        <v>120</v>
      </c>
      <c r="C513" s="112" t="s">
        <v>221</v>
      </c>
      <c r="D513" s="112" t="s">
        <v>96</v>
      </c>
      <c r="E513" s="112" t="s">
        <v>221</v>
      </c>
      <c r="F513" s="112" t="s">
        <v>242</v>
      </c>
      <c r="G513" s="112" t="s">
        <v>18</v>
      </c>
      <c r="H513" s="112" t="s">
        <v>143</v>
      </c>
      <c r="I513" s="112" t="s">
        <v>127</v>
      </c>
      <c r="J513" s="112" t="s">
        <v>171</v>
      </c>
      <c r="K513" s="113">
        <v>2294.6</v>
      </c>
      <c r="L513" s="113">
        <v>374</v>
      </c>
      <c r="M513" s="112" t="s">
        <v>220</v>
      </c>
      <c r="N513">
        <v>3.74</v>
      </c>
    </row>
    <row r="514" spans="1:14" x14ac:dyDescent="0.3">
      <c r="A514" s="112" t="s">
        <v>220</v>
      </c>
      <c r="B514" s="112" t="s">
        <v>120</v>
      </c>
      <c r="C514" s="112" t="s">
        <v>221</v>
      </c>
      <c r="D514" s="112" t="s">
        <v>96</v>
      </c>
      <c r="E514" s="112" t="s">
        <v>221</v>
      </c>
      <c r="F514" s="112" t="s">
        <v>242</v>
      </c>
      <c r="G514" s="112" t="s">
        <v>18</v>
      </c>
      <c r="H514" s="112" t="s">
        <v>143</v>
      </c>
      <c r="I514" s="112" t="s">
        <v>127</v>
      </c>
      <c r="J514" s="112" t="s">
        <v>172</v>
      </c>
      <c r="K514" s="113">
        <v>36644.78</v>
      </c>
      <c r="L514" s="113">
        <v>5167</v>
      </c>
      <c r="M514" s="112" t="s">
        <v>220</v>
      </c>
      <c r="N514">
        <v>51.67</v>
      </c>
    </row>
    <row r="515" spans="1:14" x14ac:dyDescent="0.3">
      <c r="A515" s="112" t="s">
        <v>220</v>
      </c>
      <c r="B515" s="112" t="s">
        <v>120</v>
      </c>
      <c r="C515" s="112" t="s">
        <v>221</v>
      </c>
      <c r="D515" s="112" t="s">
        <v>96</v>
      </c>
      <c r="E515" s="112" t="s">
        <v>221</v>
      </c>
      <c r="F515" s="112" t="s">
        <v>242</v>
      </c>
      <c r="G515" s="112" t="s">
        <v>20</v>
      </c>
      <c r="H515" s="112" t="s">
        <v>139</v>
      </c>
      <c r="I515" s="112" t="s">
        <v>127</v>
      </c>
      <c r="J515" s="112" t="s">
        <v>170</v>
      </c>
      <c r="K515" s="113">
        <v>692.25</v>
      </c>
      <c r="L515" s="113">
        <v>71</v>
      </c>
      <c r="M515" s="112" t="s">
        <v>220</v>
      </c>
      <c r="N515">
        <v>0.71</v>
      </c>
    </row>
    <row r="516" spans="1:14" x14ac:dyDescent="0.3">
      <c r="A516" s="112" t="s">
        <v>220</v>
      </c>
      <c r="B516" s="112" t="s">
        <v>120</v>
      </c>
      <c r="C516" s="112" t="s">
        <v>221</v>
      </c>
      <c r="D516" s="112" t="s">
        <v>96</v>
      </c>
      <c r="E516" s="112" t="s">
        <v>221</v>
      </c>
      <c r="F516" s="112" t="s">
        <v>242</v>
      </c>
      <c r="G516" s="112" t="s">
        <v>20</v>
      </c>
      <c r="H516" s="112" t="s">
        <v>139</v>
      </c>
      <c r="I516" s="112" t="s">
        <v>127</v>
      </c>
      <c r="J516" s="112" t="s">
        <v>171</v>
      </c>
      <c r="K516" s="113">
        <v>1784.25</v>
      </c>
      <c r="L516" s="113">
        <v>183</v>
      </c>
      <c r="M516" s="112" t="s">
        <v>220</v>
      </c>
      <c r="N516">
        <v>1.83</v>
      </c>
    </row>
    <row r="517" spans="1:14" x14ac:dyDescent="0.3">
      <c r="A517" s="112" t="s">
        <v>220</v>
      </c>
      <c r="B517" s="112" t="s">
        <v>120</v>
      </c>
      <c r="C517" s="112" t="s">
        <v>221</v>
      </c>
      <c r="D517" s="112" t="s">
        <v>96</v>
      </c>
      <c r="E517" s="112" t="s">
        <v>221</v>
      </c>
      <c r="F517" s="112" t="s">
        <v>242</v>
      </c>
      <c r="G517" s="112" t="s">
        <v>20</v>
      </c>
      <c r="H517" s="112" t="s">
        <v>139</v>
      </c>
      <c r="I517" s="112" t="s">
        <v>127</v>
      </c>
      <c r="J517" s="112" t="s">
        <v>172</v>
      </c>
      <c r="K517" s="113">
        <v>1092</v>
      </c>
      <c r="L517" s="113">
        <v>112.00000000000001</v>
      </c>
      <c r="M517" s="112" t="s">
        <v>220</v>
      </c>
      <c r="N517">
        <v>1.1200000000000001</v>
      </c>
    </row>
    <row r="518" spans="1:14" x14ac:dyDescent="0.3">
      <c r="A518" s="112" t="s">
        <v>220</v>
      </c>
      <c r="B518" s="112" t="s">
        <v>120</v>
      </c>
      <c r="C518" s="112" t="s">
        <v>221</v>
      </c>
      <c r="D518" s="112" t="s">
        <v>96</v>
      </c>
      <c r="E518" s="112" t="s">
        <v>221</v>
      </c>
      <c r="F518" s="112" t="s">
        <v>242</v>
      </c>
      <c r="G518" s="112" t="s">
        <v>23</v>
      </c>
      <c r="H518" s="112" t="s">
        <v>126</v>
      </c>
      <c r="I518" s="112" t="s">
        <v>127</v>
      </c>
      <c r="J518" s="112" t="s">
        <v>172</v>
      </c>
      <c r="K518" s="113">
        <v>329.06</v>
      </c>
      <c r="L518" s="113">
        <v>40</v>
      </c>
      <c r="M518" s="112" t="s">
        <v>220</v>
      </c>
      <c r="N518">
        <v>0.4</v>
      </c>
    </row>
    <row r="519" spans="1:14" x14ac:dyDescent="0.3">
      <c r="A519" s="112" t="s">
        <v>220</v>
      </c>
      <c r="B519" s="112" t="s">
        <v>120</v>
      </c>
      <c r="C519" s="112" t="s">
        <v>221</v>
      </c>
      <c r="D519" s="112" t="s">
        <v>96</v>
      </c>
      <c r="E519" s="112" t="s">
        <v>221</v>
      </c>
      <c r="F519" s="112" t="s">
        <v>242</v>
      </c>
      <c r="G519" s="112" t="s">
        <v>26</v>
      </c>
      <c r="H519" s="112" t="s">
        <v>139</v>
      </c>
      <c r="I519" s="112" t="s">
        <v>127</v>
      </c>
      <c r="J519" s="112" t="s">
        <v>170</v>
      </c>
      <c r="K519" s="113">
        <v>8302.1200000000008</v>
      </c>
      <c r="L519" s="113">
        <v>986</v>
      </c>
      <c r="M519" s="112" t="s">
        <v>220</v>
      </c>
      <c r="N519">
        <v>9.86</v>
      </c>
    </row>
    <row r="520" spans="1:14" x14ac:dyDescent="0.3">
      <c r="A520" s="112" t="s">
        <v>220</v>
      </c>
      <c r="B520" s="112" t="s">
        <v>120</v>
      </c>
      <c r="C520" s="112" t="s">
        <v>221</v>
      </c>
      <c r="D520" s="112" t="s">
        <v>96</v>
      </c>
      <c r="E520" s="112" t="s">
        <v>221</v>
      </c>
      <c r="F520" s="112" t="s">
        <v>242</v>
      </c>
      <c r="G520" s="112" t="s">
        <v>26</v>
      </c>
      <c r="H520" s="112" t="s">
        <v>139</v>
      </c>
      <c r="I520" s="112" t="s">
        <v>127</v>
      </c>
      <c r="J520" s="112" t="s">
        <v>171</v>
      </c>
      <c r="K520" s="113">
        <v>1717.68</v>
      </c>
      <c r="L520" s="113">
        <v>204</v>
      </c>
      <c r="M520" s="112" t="s">
        <v>220</v>
      </c>
      <c r="N520">
        <v>2.04</v>
      </c>
    </row>
    <row r="521" spans="1:14" x14ac:dyDescent="0.3">
      <c r="A521" s="112" t="s">
        <v>220</v>
      </c>
      <c r="B521" s="112" t="s">
        <v>120</v>
      </c>
      <c r="C521" s="112" t="s">
        <v>221</v>
      </c>
      <c r="D521" s="112" t="s">
        <v>96</v>
      </c>
      <c r="E521" s="112" t="s">
        <v>221</v>
      </c>
      <c r="F521" s="112" t="s">
        <v>242</v>
      </c>
      <c r="G521" s="112" t="s">
        <v>26</v>
      </c>
      <c r="H521" s="112" t="s">
        <v>139</v>
      </c>
      <c r="I521" s="112" t="s">
        <v>127</v>
      </c>
      <c r="J521" s="112" t="s">
        <v>172</v>
      </c>
      <c r="K521" s="113">
        <v>1448.24</v>
      </c>
      <c r="L521" s="113">
        <v>172</v>
      </c>
      <c r="M521" s="112" t="s">
        <v>220</v>
      </c>
      <c r="N521">
        <v>1.72</v>
      </c>
    </row>
    <row r="522" spans="1:14" x14ac:dyDescent="0.3">
      <c r="A522" s="112" t="s">
        <v>220</v>
      </c>
      <c r="B522" s="112" t="s">
        <v>120</v>
      </c>
      <c r="C522" s="112" t="s">
        <v>221</v>
      </c>
      <c r="D522" s="112" t="s">
        <v>96</v>
      </c>
      <c r="E522" s="112" t="s">
        <v>221</v>
      </c>
      <c r="F522" s="112" t="s">
        <v>242</v>
      </c>
      <c r="G522" s="112" t="s">
        <v>27</v>
      </c>
      <c r="H522" s="112" t="s">
        <v>146</v>
      </c>
      <c r="I522" s="112" t="s">
        <v>127</v>
      </c>
      <c r="J522" s="112" t="s">
        <v>171</v>
      </c>
      <c r="K522" s="113">
        <v>3189</v>
      </c>
      <c r="L522" s="113">
        <v>270</v>
      </c>
      <c r="M522" s="112" t="s">
        <v>220</v>
      </c>
      <c r="N522">
        <v>2.7</v>
      </c>
    </row>
    <row r="523" spans="1:14" x14ac:dyDescent="0.3">
      <c r="A523" s="112" t="s">
        <v>220</v>
      </c>
      <c r="B523" s="112" t="s">
        <v>120</v>
      </c>
      <c r="C523" s="112" t="s">
        <v>221</v>
      </c>
      <c r="D523" s="112" t="s">
        <v>96</v>
      </c>
      <c r="E523" s="112" t="s">
        <v>221</v>
      </c>
      <c r="F523" s="112" t="s">
        <v>242</v>
      </c>
      <c r="G523" s="112" t="s">
        <v>27</v>
      </c>
      <c r="H523" s="112" t="s">
        <v>146</v>
      </c>
      <c r="I523" s="112" t="s">
        <v>127</v>
      </c>
      <c r="J523" s="112" t="s">
        <v>172</v>
      </c>
      <c r="K523" s="113">
        <v>6840</v>
      </c>
      <c r="L523" s="113">
        <v>1440</v>
      </c>
      <c r="M523" s="112" t="s">
        <v>220</v>
      </c>
      <c r="N523">
        <v>14.4</v>
      </c>
    </row>
    <row r="524" spans="1:14" x14ac:dyDescent="0.3">
      <c r="A524" s="112" t="s">
        <v>220</v>
      </c>
      <c r="B524" s="112" t="s">
        <v>120</v>
      </c>
      <c r="C524" s="112" t="s">
        <v>221</v>
      </c>
      <c r="D524" s="112" t="s">
        <v>96</v>
      </c>
      <c r="E524" s="112" t="s">
        <v>221</v>
      </c>
      <c r="F524" s="112" t="s">
        <v>242</v>
      </c>
      <c r="G524" s="112" t="s">
        <v>30</v>
      </c>
      <c r="H524" s="112" t="s">
        <v>149</v>
      </c>
      <c r="I524" s="112" t="s">
        <v>127</v>
      </c>
      <c r="J524" s="112" t="s">
        <v>172</v>
      </c>
      <c r="K524" s="113">
        <v>1818</v>
      </c>
      <c r="L524" s="113">
        <v>270</v>
      </c>
      <c r="M524" s="112" t="s">
        <v>220</v>
      </c>
      <c r="N524">
        <v>2.7</v>
      </c>
    </row>
    <row r="525" spans="1:14" x14ac:dyDescent="0.3">
      <c r="A525" s="112" t="s">
        <v>220</v>
      </c>
      <c r="B525" s="112" t="s">
        <v>120</v>
      </c>
      <c r="C525" s="112" t="s">
        <v>221</v>
      </c>
      <c r="D525" s="112" t="s">
        <v>96</v>
      </c>
      <c r="E525" s="112" t="s">
        <v>221</v>
      </c>
      <c r="F525" s="112" t="s">
        <v>242</v>
      </c>
      <c r="G525" s="112" t="s">
        <v>138</v>
      </c>
      <c r="H525" s="112" t="s">
        <v>134</v>
      </c>
      <c r="I525" s="112" t="s">
        <v>127</v>
      </c>
      <c r="J525" s="112" t="s">
        <v>170</v>
      </c>
      <c r="K525" s="113">
        <v>9500</v>
      </c>
      <c r="L525" s="113">
        <v>3800</v>
      </c>
      <c r="M525" s="112" t="s">
        <v>220</v>
      </c>
      <c r="N525">
        <v>38</v>
      </c>
    </row>
    <row r="526" spans="1:14" x14ac:dyDescent="0.3">
      <c r="A526" s="112" t="s">
        <v>220</v>
      </c>
      <c r="B526" s="112" t="s">
        <v>120</v>
      </c>
      <c r="C526" s="112" t="s">
        <v>221</v>
      </c>
      <c r="D526" s="112" t="s">
        <v>96</v>
      </c>
      <c r="E526" s="112" t="s">
        <v>221</v>
      </c>
      <c r="F526" s="112" t="s">
        <v>242</v>
      </c>
      <c r="G526" s="112" t="s">
        <v>138</v>
      </c>
      <c r="H526" s="112" t="s">
        <v>134</v>
      </c>
      <c r="I526" s="112" t="s">
        <v>127</v>
      </c>
      <c r="J526" s="112" t="s">
        <v>172</v>
      </c>
      <c r="K526" s="113">
        <v>7000</v>
      </c>
      <c r="L526" s="113">
        <v>2800</v>
      </c>
      <c r="M526" s="112" t="s">
        <v>220</v>
      </c>
      <c r="N526">
        <v>28</v>
      </c>
    </row>
    <row r="527" spans="1:14" x14ac:dyDescent="0.3">
      <c r="A527" s="112" t="s">
        <v>220</v>
      </c>
      <c r="B527" s="112" t="s">
        <v>120</v>
      </c>
      <c r="C527" s="112" t="s">
        <v>221</v>
      </c>
      <c r="D527" s="112" t="s">
        <v>96</v>
      </c>
      <c r="E527" s="112" t="s">
        <v>221</v>
      </c>
      <c r="F527" s="112" t="s">
        <v>242</v>
      </c>
      <c r="G527" s="112" t="s">
        <v>36</v>
      </c>
      <c r="H527" s="112" t="s">
        <v>134</v>
      </c>
      <c r="I527" s="112" t="s">
        <v>127</v>
      </c>
      <c r="J527" s="112" t="s">
        <v>170</v>
      </c>
      <c r="K527" s="113">
        <v>420</v>
      </c>
      <c r="L527" s="113">
        <v>90</v>
      </c>
      <c r="M527" s="112" t="s">
        <v>220</v>
      </c>
      <c r="N527">
        <v>0.9</v>
      </c>
    </row>
    <row r="528" spans="1:14" x14ac:dyDescent="0.3">
      <c r="A528" s="112" t="s">
        <v>220</v>
      </c>
      <c r="B528" s="112" t="s">
        <v>120</v>
      </c>
      <c r="C528" s="112" t="s">
        <v>221</v>
      </c>
      <c r="D528" s="112" t="s">
        <v>96</v>
      </c>
      <c r="E528" s="112" t="s">
        <v>221</v>
      </c>
      <c r="F528" s="112" t="s">
        <v>242</v>
      </c>
      <c r="G528" s="112" t="s">
        <v>36</v>
      </c>
      <c r="H528" s="112" t="s">
        <v>134</v>
      </c>
      <c r="I528" s="112" t="s">
        <v>127</v>
      </c>
      <c r="J528" s="112" t="s">
        <v>208</v>
      </c>
      <c r="K528" s="113">
        <v>2260.8000000000002</v>
      </c>
      <c r="L528" s="113">
        <v>470</v>
      </c>
      <c r="M528" s="112" t="s">
        <v>220</v>
      </c>
      <c r="N528">
        <v>4.7</v>
      </c>
    </row>
    <row r="529" spans="1:14" x14ac:dyDescent="0.3">
      <c r="A529" s="112" t="s">
        <v>220</v>
      </c>
      <c r="B529" s="112" t="s">
        <v>120</v>
      </c>
      <c r="C529" s="112" t="s">
        <v>221</v>
      </c>
      <c r="D529" s="112" t="s">
        <v>96</v>
      </c>
      <c r="E529" s="112" t="s">
        <v>221</v>
      </c>
      <c r="F529" s="112" t="s">
        <v>242</v>
      </c>
      <c r="G529" s="112" t="s">
        <v>37</v>
      </c>
      <c r="H529" s="112" t="s">
        <v>144</v>
      </c>
      <c r="I529" s="112" t="s">
        <v>127</v>
      </c>
      <c r="J529" s="112" t="s">
        <v>170</v>
      </c>
      <c r="K529" s="113">
        <v>1149.2</v>
      </c>
      <c r="L529" s="113">
        <v>221</v>
      </c>
      <c r="M529" s="112" t="s">
        <v>220</v>
      </c>
      <c r="N529">
        <v>2.21</v>
      </c>
    </row>
    <row r="530" spans="1:14" x14ac:dyDescent="0.3">
      <c r="A530" s="112" t="s">
        <v>220</v>
      </c>
      <c r="B530" s="112" t="s">
        <v>120</v>
      </c>
      <c r="C530" s="112" t="s">
        <v>221</v>
      </c>
      <c r="D530" s="112" t="s">
        <v>96</v>
      </c>
      <c r="E530" s="112" t="s">
        <v>221</v>
      </c>
      <c r="F530" s="112" t="s">
        <v>242</v>
      </c>
      <c r="G530" s="112" t="s">
        <v>37</v>
      </c>
      <c r="H530" s="112" t="s">
        <v>144</v>
      </c>
      <c r="I530" s="112" t="s">
        <v>127</v>
      </c>
      <c r="J530" s="112" t="s">
        <v>172</v>
      </c>
      <c r="K530" s="113">
        <v>728</v>
      </c>
      <c r="L530" s="113">
        <v>140</v>
      </c>
      <c r="M530" s="112" t="s">
        <v>220</v>
      </c>
      <c r="N530">
        <v>1.4</v>
      </c>
    </row>
    <row r="531" spans="1:14" x14ac:dyDescent="0.3">
      <c r="A531" s="112" t="s">
        <v>220</v>
      </c>
      <c r="B531" s="112" t="s">
        <v>120</v>
      </c>
      <c r="C531" s="112" t="s">
        <v>221</v>
      </c>
      <c r="D531" s="112" t="s">
        <v>97</v>
      </c>
      <c r="E531" s="112" t="s">
        <v>221</v>
      </c>
      <c r="F531" s="112" t="s">
        <v>243</v>
      </c>
      <c r="G531" s="112" t="s">
        <v>7</v>
      </c>
      <c r="H531" s="112" t="s">
        <v>148</v>
      </c>
      <c r="I531" s="112" t="s">
        <v>127</v>
      </c>
      <c r="J531" s="112" t="s">
        <v>170</v>
      </c>
      <c r="K531" s="113">
        <v>3090</v>
      </c>
      <c r="L531" s="113">
        <v>1500</v>
      </c>
      <c r="M531" s="112" t="s">
        <v>220</v>
      </c>
      <c r="N531">
        <v>15</v>
      </c>
    </row>
    <row r="532" spans="1:14" x14ac:dyDescent="0.3">
      <c r="A532" s="112" t="s">
        <v>220</v>
      </c>
      <c r="B532" s="112" t="s">
        <v>120</v>
      </c>
      <c r="C532" s="112" t="s">
        <v>221</v>
      </c>
      <c r="D532" s="112" t="s">
        <v>97</v>
      </c>
      <c r="E532" s="112" t="s">
        <v>221</v>
      </c>
      <c r="F532" s="112" t="s">
        <v>243</v>
      </c>
      <c r="G532" s="112" t="s">
        <v>9</v>
      </c>
      <c r="H532" s="112" t="s">
        <v>144</v>
      </c>
      <c r="I532" s="112" t="s">
        <v>127</v>
      </c>
      <c r="J532" s="112" t="s">
        <v>170</v>
      </c>
      <c r="K532" s="113">
        <v>2922.4</v>
      </c>
      <c r="L532" s="113">
        <v>562</v>
      </c>
      <c r="M532" s="112" t="s">
        <v>220</v>
      </c>
      <c r="N532">
        <v>5.62</v>
      </c>
    </row>
    <row r="533" spans="1:14" x14ac:dyDescent="0.3">
      <c r="A533" s="112" t="s">
        <v>220</v>
      </c>
      <c r="B533" s="112" t="s">
        <v>120</v>
      </c>
      <c r="C533" s="112" t="s">
        <v>221</v>
      </c>
      <c r="D533" s="112" t="s">
        <v>97</v>
      </c>
      <c r="E533" s="112" t="s">
        <v>221</v>
      </c>
      <c r="F533" s="112" t="s">
        <v>243</v>
      </c>
      <c r="G533" s="112" t="s">
        <v>11</v>
      </c>
      <c r="H533" s="112" t="s">
        <v>126</v>
      </c>
      <c r="I533" s="112" t="s">
        <v>127</v>
      </c>
      <c r="J533" s="112" t="s">
        <v>170</v>
      </c>
      <c r="K533" s="113">
        <v>4863</v>
      </c>
      <c r="L533" s="113">
        <v>419</v>
      </c>
      <c r="M533" s="112" t="s">
        <v>220</v>
      </c>
      <c r="N533">
        <v>4.1900000000000004</v>
      </c>
    </row>
    <row r="534" spans="1:14" x14ac:dyDescent="0.3">
      <c r="A534" s="112" t="s">
        <v>220</v>
      </c>
      <c r="B534" s="112" t="s">
        <v>120</v>
      </c>
      <c r="C534" s="112" t="s">
        <v>221</v>
      </c>
      <c r="D534" s="112" t="s">
        <v>97</v>
      </c>
      <c r="E534" s="112" t="s">
        <v>221</v>
      </c>
      <c r="F534" s="112" t="s">
        <v>243</v>
      </c>
      <c r="G534" s="112" t="s">
        <v>11</v>
      </c>
      <c r="H534" s="112" t="s">
        <v>126</v>
      </c>
      <c r="I534" s="112" t="s">
        <v>127</v>
      </c>
      <c r="J534" s="112" t="s">
        <v>172</v>
      </c>
      <c r="K534" s="113">
        <v>3545.08</v>
      </c>
      <c r="L534" s="113">
        <v>422</v>
      </c>
      <c r="M534" s="112" t="s">
        <v>220</v>
      </c>
      <c r="N534">
        <v>4.22</v>
      </c>
    </row>
    <row r="535" spans="1:14" x14ac:dyDescent="0.3">
      <c r="A535" s="112" t="s">
        <v>220</v>
      </c>
      <c r="B535" s="112" t="s">
        <v>120</v>
      </c>
      <c r="C535" s="112" t="s">
        <v>221</v>
      </c>
      <c r="D535" s="112" t="s">
        <v>97</v>
      </c>
      <c r="E535" s="112" t="s">
        <v>221</v>
      </c>
      <c r="F535" s="112" t="s">
        <v>243</v>
      </c>
      <c r="G535" s="112" t="s">
        <v>13</v>
      </c>
      <c r="H535" s="112" t="s">
        <v>142</v>
      </c>
      <c r="I535" s="112" t="s">
        <v>127</v>
      </c>
      <c r="J535" s="112" t="s">
        <v>201</v>
      </c>
      <c r="K535" s="113">
        <v>265.82</v>
      </c>
      <c r="L535" s="113">
        <v>84</v>
      </c>
      <c r="M535" s="112" t="s">
        <v>220</v>
      </c>
      <c r="N535">
        <v>0.84</v>
      </c>
    </row>
    <row r="536" spans="1:14" x14ac:dyDescent="0.3">
      <c r="A536" s="112" t="s">
        <v>220</v>
      </c>
      <c r="B536" s="112" t="s">
        <v>120</v>
      </c>
      <c r="C536" s="112" t="s">
        <v>221</v>
      </c>
      <c r="D536" s="112" t="s">
        <v>97</v>
      </c>
      <c r="E536" s="112" t="s">
        <v>221</v>
      </c>
      <c r="F536" s="112" t="s">
        <v>243</v>
      </c>
      <c r="G536" s="112" t="s">
        <v>13</v>
      </c>
      <c r="H536" s="112" t="s">
        <v>142</v>
      </c>
      <c r="I536" s="112" t="s">
        <v>127</v>
      </c>
      <c r="J536" s="112" t="s">
        <v>224</v>
      </c>
      <c r="K536" s="113">
        <v>265.81</v>
      </c>
      <c r="L536" s="113">
        <v>83</v>
      </c>
      <c r="M536" s="112" t="s">
        <v>220</v>
      </c>
      <c r="N536">
        <v>0.83</v>
      </c>
    </row>
    <row r="537" spans="1:14" x14ac:dyDescent="0.3">
      <c r="A537" s="112" t="s">
        <v>220</v>
      </c>
      <c r="B537" s="112" t="s">
        <v>120</v>
      </c>
      <c r="C537" s="112" t="s">
        <v>221</v>
      </c>
      <c r="D537" s="112" t="s">
        <v>97</v>
      </c>
      <c r="E537" s="112" t="s">
        <v>221</v>
      </c>
      <c r="F537" s="112" t="s">
        <v>243</v>
      </c>
      <c r="G537" s="112" t="s">
        <v>13</v>
      </c>
      <c r="H537" s="112" t="s">
        <v>142</v>
      </c>
      <c r="I537" s="112" t="s">
        <v>127</v>
      </c>
      <c r="J537" s="112" t="s">
        <v>170</v>
      </c>
      <c r="K537" s="113">
        <v>277791.57</v>
      </c>
      <c r="L537" s="113">
        <v>129825</v>
      </c>
      <c r="M537" s="112" t="s">
        <v>220</v>
      </c>
      <c r="N537">
        <v>1298.25</v>
      </c>
    </row>
    <row r="538" spans="1:14" x14ac:dyDescent="0.3">
      <c r="A538" s="112" t="s">
        <v>220</v>
      </c>
      <c r="B538" s="112" t="s">
        <v>120</v>
      </c>
      <c r="C538" s="112" t="s">
        <v>221</v>
      </c>
      <c r="D538" s="112" t="s">
        <v>97</v>
      </c>
      <c r="E538" s="112" t="s">
        <v>221</v>
      </c>
      <c r="F538" s="112" t="s">
        <v>243</v>
      </c>
      <c r="G538" s="112" t="s">
        <v>13</v>
      </c>
      <c r="H538" s="112" t="s">
        <v>142</v>
      </c>
      <c r="I538" s="112" t="s">
        <v>127</v>
      </c>
      <c r="J538" s="112" t="s">
        <v>171</v>
      </c>
      <c r="K538" s="113">
        <v>5969.66</v>
      </c>
      <c r="L538" s="113">
        <v>2288</v>
      </c>
      <c r="M538" s="112" t="s">
        <v>220</v>
      </c>
      <c r="N538">
        <v>22.88</v>
      </c>
    </row>
    <row r="539" spans="1:14" x14ac:dyDescent="0.3">
      <c r="A539" s="112" t="s">
        <v>220</v>
      </c>
      <c r="B539" s="112" t="s">
        <v>120</v>
      </c>
      <c r="C539" s="112" t="s">
        <v>221</v>
      </c>
      <c r="D539" s="112" t="s">
        <v>97</v>
      </c>
      <c r="E539" s="112" t="s">
        <v>221</v>
      </c>
      <c r="F539" s="112" t="s">
        <v>243</v>
      </c>
      <c r="G539" s="112" t="s">
        <v>13</v>
      </c>
      <c r="H539" s="112" t="s">
        <v>142</v>
      </c>
      <c r="I539" s="112" t="s">
        <v>127</v>
      </c>
      <c r="J539" s="112" t="s">
        <v>172</v>
      </c>
      <c r="K539" s="113">
        <v>294628.34999999998</v>
      </c>
      <c r="L539" s="113">
        <v>130034</v>
      </c>
      <c r="M539" s="112" t="s">
        <v>220</v>
      </c>
      <c r="N539">
        <v>1300.3399999999999</v>
      </c>
    </row>
    <row r="540" spans="1:14" x14ac:dyDescent="0.3">
      <c r="A540" s="112" t="s">
        <v>220</v>
      </c>
      <c r="B540" s="112" t="s">
        <v>120</v>
      </c>
      <c r="C540" s="112" t="s">
        <v>221</v>
      </c>
      <c r="D540" s="112" t="s">
        <v>97</v>
      </c>
      <c r="E540" s="112" t="s">
        <v>221</v>
      </c>
      <c r="F540" s="112" t="s">
        <v>243</v>
      </c>
      <c r="G540" s="112" t="s">
        <v>14</v>
      </c>
      <c r="H540" s="112" t="s">
        <v>141</v>
      </c>
      <c r="I540" s="112" t="s">
        <v>127</v>
      </c>
      <c r="J540" s="112" t="s">
        <v>201</v>
      </c>
      <c r="K540" s="113">
        <v>7820</v>
      </c>
      <c r="L540" s="113">
        <v>18000</v>
      </c>
      <c r="M540" s="112" t="s">
        <v>220</v>
      </c>
      <c r="N540">
        <v>180</v>
      </c>
    </row>
    <row r="541" spans="1:14" x14ac:dyDescent="0.3">
      <c r="A541" s="112" t="s">
        <v>220</v>
      </c>
      <c r="B541" s="112" t="s">
        <v>120</v>
      </c>
      <c r="C541" s="112" t="s">
        <v>221</v>
      </c>
      <c r="D541" s="112" t="s">
        <v>97</v>
      </c>
      <c r="E541" s="112" t="s">
        <v>221</v>
      </c>
      <c r="F541" s="112" t="s">
        <v>243</v>
      </c>
      <c r="G541" s="112" t="s">
        <v>14</v>
      </c>
      <c r="H541" s="112" t="s">
        <v>141</v>
      </c>
      <c r="I541" s="112" t="s">
        <v>127</v>
      </c>
      <c r="J541" s="112" t="s">
        <v>170</v>
      </c>
      <c r="K541" s="113">
        <v>44752.095000000001</v>
      </c>
      <c r="L541" s="113">
        <v>35769.025000000001</v>
      </c>
      <c r="M541" s="112" t="s">
        <v>220</v>
      </c>
      <c r="N541">
        <v>357.69024999999999</v>
      </c>
    </row>
    <row r="542" spans="1:14" x14ac:dyDescent="0.3">
      <c r="A542" s="112" t="s">
        <v>220</v>
      </c>
      <c r="B542" s="112" t="s">
        <v>120</v>
      </c>
      <c r="C542" s="112" t="s">
        <v>221</v>
      </c>
      <c r="D542" s="112" t="s">
        <v>97</v>
      </c>
      <c r="E542" s="112" t="s">
        <v>221</v>
      </c>
      <c r="F542" s="112" t="s">
        <v>243</v>
      </c>
      <c r="G542" s="112" t="s">
        <v>14</v>
      </c>
      <c r="H542" s="112" t="s">
        <v>141</v>
      </c>
      <c r="I542" s="112" t="s">
        <v>127</v>
      </c>
      <c r="J542" s="112" t="s">
        <v>208</v>
      </c>
      <c r="K542" s="113">
        <v>257</v>
      </c>
      <c r="L542" s="113">
        <v>50</v>
      </c>
      <c r="M542" s="112" t="s">
        <v>220</v>
      </c>
      <c r="N542">
        <v>0.5</v>
      </c>
    </row>
    <row r="543" spans="1:14" x14ac:dyDescent="0.3">
      <c r="A543" s="112" t="s">
        <v>220</v>
      </c>
      <c r="B543" s="112" t="s">
        <v>120</v>
      </c>
      <c r="C543" s="112" t="s">
        <v>221</v>
      </c>
      <c r="D543" s="112" t="s">
        <v>97</v>
      </c>
      <c r="E543" s="112" t="s">
        <v>221</v>
      </c>
      <c r="F543" s="112" t="s">
        <v>243</v>
      </c>
      <c r="G543" s="112" t="s">
        <v>14</v>
      </c>
      <c r="H543" s="112" t="s">
        <v>141</v>
      </c>
      <c r="I543" s="112" t="s">
        <v>127</v>
      </c>
      <c r="J543" s="112" t="s">
        <v>171</v>
      </c>
      <c r="K543" s="113">
        <v>42990</v>
      </c>
      <c r="L543" s="113">
        <v>94500</v>
      </c>
      <c r="M543" s="112" t="s">
        <v>220</v>
      </c>
      <c r="N543">
        <v>945</v>
      </c>
    </row>
    <row r="544" spans="1:14" x14ac:dyDescent="0.3">
      <c r="A544" s="112" t="s">
        <v>220</v>
      </c>
      <c r="B544" s="112" t="s">
        <v>120</v>
      </c>
      <c r="C544" s="112" t="s">
        <v>221</v>
      </c>
      <c r="D544" s="112" t="s">
        <v>97</v>
      </c>
      <c r="E544" s="112" t="s">
        <v>221</v>
      </c>
      <c r="F544" s="112" t="s">
        <v>243</v>
      </c>
      <c r="G544" s="112" t="s">
        <v>14</v>
      </c>
      <c r="H544" s="112" t="s">
        <v>141</v>
      </c>
      <c r="I544" s="112" t="s">
        <v>127</v>
      </c>
      <c r="J544" s="112" t="s">
        <v>172</v>
      </c>
      <c r="K544" s="113">
        <v>73691.899999999994</v>
      </c>
      <c r="L544" s="113">
        <v>48904.5</v>
      </c>
      <c r="M544" s="112" t="s">
        <v>220</v>
      </c>
      <c r="N544">
        <v>489.04500000000002</v>
      </c>
    </row>
    <row r="545" spans="1:14" x14ac:dyDescent="0.3">
      <c r="A545" s="112" t="s">
        <v>220</v>
      </c>
      <c r="B545" s="112" t="s">
        <v>120</v>
      </c>
      <c r="C545" s="112" t="s">
        <v>221</v>
      </c>
      <c r="D545" s="112" t="s">
        <v>97</v>
      </c>
      <c r="E545" s="112" t="s">
        <v>221</v>
      </c>
      <c r="F545" s="112" t="s">
        <v>243</v>
      </c>
      <c r="G545" s="112" t="s">
        <v>17</v>
      </c>
      <c r="H545" s="112" t="s">
        <v>126</v>
      </c>
      <c r="I545" s="112" t="s">
        <v>127</v>
      </c>
      <c r="J545" s="112" t="s">
        <v>170</v>
      </c>
      <c r="K545" s="113">
        <v>610</v>
      </c>
      <c r="L545" s="113">
        <v>90</v>
      </c>
      <c r="M545" s="112" t="s">
        <v>220</v>
      </c>
      <c r="N545">
        <v>0.9</v>
      </c>
    </row>
    <row r="546" spans="1:14" x14ac:dyDescent="0.3">
      <c r="A546" s="112" t="s">
        <v>220</v>
      </c>
      <c r="B546" s="112" t="s">
        <v>120</v>
      </c>
      <c r="C546" s="112" t="s">
        <v>221</v>
      </c>
      <c r="D546" s="112" t="s">
        <v>97</v>
      </c>
      <c r="E546" s="112" t="s">
        <v>221</v>
      </c>
      <c r="F546" s="112" t="s">
        <v>243</v>
      </c>
      <c r="G546" s="112" t="s">
        <v>17</v>
      </c>
      <c r="H546" s="112" t="s">
        <v>126</v>
      </c>
      <c r="I546" s="112" t="s">
        <v>127</v>
      </c>
      <c r="J546" s="112" t="s">
        <v>172</v>
      </c>
      <c r="K546" s="113">
        <v>610</v>
      </c>
      <c r="L546" s="113">
        <v>90</v>
      </c>
      <c r="M546" s="112" t="s">
        <v>220</v>
      </c>
      <c r="N546">
        <v>0.9</v>
      </c>
    </row>
    <row r="547" spans="1:14" x14ac:dyDescent="0.3">
      <c r="A547" s="112" t="s">
        <v>220</v>
      </c>
      <c r="B547" s="112" t="s">
        <v>120</v>
      </c>
      <c r="C547" s="112" t="s">
        <v>221</v>
      </c>
      <c r="D547" s="112" t="s">
        <v>97</v>
      </c>
      <c r="E547" s="112" t="s">
        <v>221</v>
      </c>
      <c r="F547" s="112" t="s">
        <v>243</v>
      </c>
      <c r="G547" s="112" t="s">
        <v>18</v>
      </c>
      <c r="H547" s="112" t="s">
        <v>143</v>
      </c>
      <c r="I547" s="112" t="s">
        <v>127</v>
      </c>
      <c r="J547" s="112" t="s">
        <v>170</v>
      </c>
      <c r="K547" s="113">
        <v>16536.52</v>
      </c>
      <c r="L547" s="113">
        <v>3690.9999999999995</v>
      </c>
      <c r="M547" s="112" t="s">
        <v>220</v>
      </c>
      <c r="N547">
        <v>36.909999999999997</v>
      </c>
    </row>
    <row r="548" spans="1:14" x14ac:dyDescent="0.3">
      <c r="A548" s="112" t="s">
        <v>220</v>
      </c>
      <c r="B548" s="112" t="s">
        <v>120</v>
      </c>
      <c r="C548" s="112" t="s">
        <v>221</v>
      </c>
      <c r="D548" s="112" t="s">
        <v>97</v>
      </c>
      <c r="E548" s="112" t="s">
        <v>221</v>
      </c>
      <c r="F548" s="112" t="s">
        <v>243</v>
      </c>
      <c r="G548" s="112" t="s">
        <v>18</v>
      </c>
      <c r="H548" s="112" t="s">
        <v>143</v>
      </c>
      <c r="I548" s="112" t="s">
        <v>127</v>
      </c>
      <c r="J548" s="112" t="s">
        <v>171</v>
      </c>
      <c r="K548" s="113">
        <v>4406.3999999999996</v>
      </c>
      <c r="L548" s="113">
        <v>1128</v>
      </c>
      <c r="M548" s="112" t="s">
        <v>220</v>
      </c>
      <c r="N548">
        <v>11.28</v>
      </c>
    </row>
    <row r="549" spans="1:14" x14ac:dyDescent="0.3">
      <c r="A549" s="112" t="s">
        <v>220</v>
      </c>
      <c r="B549" s="112" t="s">
        <v>120</v>
      </c>
      <c r="C549" s="112" t="s">
        <v>221</v>
      </c>
      <c r="D549" s="112" t="s">
        <v>97</v>
      </c>
      <c r="E549" s="112" t="s">
        <v>221</v>
      </c>
      <c r="F549" s="112" t="s">
        <v>243</v>
      </c>
      <c r="G549" s="112" t="s">
        <v>18</v>
      </c>
      <c r="H549" s="112" t="s">
        <v>143</v>
      </c>
      <c r="I549" s="112" t="s">
        <v>127</v>
      </c>
      <c r="J549" s="112" t="s">
        <v>172</v>
      </c>
      <c r="K549" s="113">
        <v>27028.32</v>
      </c>
      <c r="L549" s="113">
        <v>4436</v>
      </c>
      <c r="M549" s="112" t="s">
        <v>220</v>
      </c>
      <c r="N549">
        <v>44.36</v>
      </c>
    </row>
    <row r="550" spans="1:14" x14ac:dyDescent="0.3">
      <c r="A550" s="112" t="s">
        <v>220</v>
      </c>
      <c r="B550" s="112" t="s">
        <v>120</v>
      </c>
      <c r="C550" s="112" t="s">
        <v>221</v>
      </c>
      <c r="D550" s="112" t="s">
        <v>97</v>
      </c>
      <c r="E550" s="112" t="s">
        <v>221</v>
      </c>
      <c r="F550" s="112" t="s">
        <v>243</v>
      </c>
      <c r="G550" s="112" t="s">
        <v>20</v>
      </c>
      <c r="H550" s="112" t="s">
        <v>139</v>
      </c>
      <c r="I550" s="112" t="s">
        <v>127</v>
      </c>
      <c r="J550" s="112" t="s">
        <v>170</v>
      </c>
      <c r="K550" s="113">
        <v>975</v>
      </c>
      <c r="L550" s="113">
        <v>100</v>
      </c>
      <c r="M550" s="112" t="s">
        <v>220</v>
      </c>
      <c r="N550">
        <v>1</v>
      </c>
    </row>
    <row r="551" spans="1:14" x14ac:dyDescent="0.3">
      <c r="A551" s="112" t="s">
        <v>220</v>
      </c>
      <c r="B551" s="112" t="s">
        <v>120</v>
      </c>
      <c r="C551" s="112" t="s">
        <v>221</v>
      </c>
      <c r="D551" s="112" t="s">
        <v>97</v>
      </c>
      <c r="E551" s="112" t="s">
        <v>221</v>
      </c>
      <c r="F551" s="112" t="s">
        <v>243</v>
      </c>
      <c r="G551" s="112" t="s">
        <v>20</v>
      </c>
      <c r="H551" s="112" t="s">
        <v>139</v>
      </c>
      <c r="I551" s="112" t="s">
        <v>127</v>
      </c>
      <c r="J551" s="112" t="s">
        <v>171</v>
      </c>
      <c r="K551" s="113">
        <v>8277.75</v>
      </c>
      <c r="L551" s="113">
        <v>849</v>
      </c>
      <c r="M551" s="112" t="s">
        <v>220</v>
      </c>
      <c r="N551">
        <v>8.49</v>
      </c>
    </row>
    <row r="552" spans="1:14" x14ac:dyDescent="0.3">
      <c r="A552" s="112" t="s">
        <v>220</v>
      </c>
      <c r="B552" s="112" t="s">
        <v>120</v>
      </c>
      <c r="C552" s="112" t="s">
        <v>221</v>
      </c>
      <c r="D552" s="112" t="s">
        <v>97</v>
      </c>
      <c r="E552" s="112" t="s">
        <v>221</v>
      </c>
      <c r="F552" s="112" t="s">
        <v>243</v>
      </c>
      <c r="G552" s="112" t="s">
        <v>20</v>
      </c>
      <c r="H552" s="112" t="s">
        <v>139</v>
      </c>
      <c r="I552" s="112" t="s">
        <v>127</v>
      </c>
      <c r="J552" s="112" t="s">
        <v>172</v>
      </c>
      <c r="K552" s="113">
        <v>5928</v>
      </c>
      <c r="L552" s="113">
        <v>608</v>
      </c>
      <c r="M552" s="112" t="s">
        <v>220</v>
      </c>
      <c r="N552">
        <v>6.08</v>
      </c>
    </row>
    <row r="553" spans="1:14" x14ac:dyDescent="0.3">
      <c r="A553" s="112" t="s">
        <v>220</v>
      </c>
      <c r="B553" s="112" t="s">
        <v>120</v>
      </c>
      <c r="C553" s="112" t="s">
        <v>221</v>
      </c>
      <c r="D553" s="112" t="s">
        <v>97</v>
      </c>
      <c r="E553" s="112" t="s">
        <v>221</v>
      </c>
      <c r="F553" s="112" t="s">
        <v>243</v>
      </c>
      <c r="G553" s="112" t="s">
        <v>26</v>
      </c>
      <c r="H553" s="112" t="s">
        <v>139</v>
      </c>
      <c r="I553" s="112" t="s">
        <v>127</v>
      </c>
      <c r="J553" s="112" t="s">
        <v>170</v>
      </c>
      <c r="K553" s="113">
        <v>471.52</v>
      </c>
      <c r="L553" s="113">
        <v>56.000000000000007</v>
      </c>
      <c r="M553" s="112" t="s">
        <v>220</v>
      </c>
      <c r="N553">
        <v>0.56000000000000005</v>
      </c>
    </row>
    <row r="554" spans="1:14" x14ac:dyDescent="0.3">
      <c r="A554" s="112" t="s">
        <v>220</v>
      </c>
      <c r="B554" s="112" t="s">
        <v>120</v>
      </c>
      <c r="C554" s="112" t="s">
        <v>221</v>
      </c>
      <c r="D554" s="112" t="s">
        <v>97</v>
      </c>
      <c r="E554" s="112" t="s">
        <v>221</v>
      </c>
      <c r="F554" s="112" t="s">
        <v>243</v>
      </c>
      <c r="G554" s="112" t="s">
        <v>26</v>
      </c>
      <c r="H554" s="112" t="s">
        <v>139</v>
      </c>
      <c r="I554" s="112" t="s">
        <v>127</v>
      </c>
      <c r="J554" s="112" t="s">
        <v>171</v>
      </c>
      <c r="K554" s="113">
        <v>67.36</v>
      </c>
      <c r="L554" s="113">
        <v>8</v>
      </c>
      <c r="M554" s="112" t="s">
        <v>220</v>
      </c>
      <c r="N554">
        <v>0.08</v>
      </c>
    </row>
    <row r="555" spans="1:14" x14ac:dyDescent="0.3">
      <c r="A555" s="112" t="s">
        <v>220</v>
      </c>
      <c r="B555" s="112" t="s">
        <v>120</v>
      </c>
      <c r="C555" s="112" t="s">
        <v>221</v>
      </c>
      <c r="D555" s="112" t="s">
        <v>97</v>
      </c>
      <c r="E555" s="112" t="s">
        <v>221</v>
      </c>
      <c r="F555" s="112" t="s">
        <v>243</v>
      </c>
      <c r="G555" s="112" t="s">
        <v>26</v>
      </c>
      <c r="H555" s="112" t="s">
        <v>139</v>
      </c>
      <c r="I555" s="112" t="s">
        <v>127</v>
      </c>
      <c r="J555" s="112" t="s">
        <v>172</v>
      </c>
      <c r="K555" s="113">
        <v>3258.54</v>
      </c>
      <c r="L555" s="113">
        <v>387</v>
      </c>
      <c r="M555" s="112" t="s">
        <v>220</v>
      </c>
      <c r="N555">
        <v>3.87</v>
      </c>
    </row>
    <row r="556" spans="1:14" x14ac:dyDescent="0.3">
      <c r="A556" s="112" t="s">
        <v>220</v>
      </c>
      <c r="B556" s="112" t="s">
        <v>120</v>
      </c>
      <c r="C556" s="112" t="s">
        <v>221</v>
      </c>
      <c r="D556" s="112" t="s">
        <v>97</v>
      </c>
      <c r="E556" s="112" t="s">
        <v>221</v>
      </c>
      <c r="F556" s="112" t="s">
        <v>243</v>
      </c>
      <c r="G556" s="112" t="s">
        <v>27</v>
      </c>
      <c r="H556" s="112" t="s">
        <v>146</v>
      </c>
      <c r="I556" s="112" t="s">
        <v>127</v>
      </c>
      <c r="J556" s="112" t="s">
        <v>170</v>
      </c>
      <c r="K556" s="113">
        <v>6293</v>
      </c>
      <c r="L556" s="113">
        <v>675</v>
      </c>
      <c r="M556" s="112" t="s">
        <v>220</v>
      </c>
      <c r="N556">
        <v>6.75</v>
      </c>
    </row>
    <row r="557" spans="1:14" x14ac:dyDescent="0.3">
      <c r="A557" s="112" t="s">
        <v>220</v>
      </c>
      <c r="B557" s="112" t="s">
        <v>120</v>
      </c>
      <c r="C557" s="112" t="s">
        <v>221</v>
      </c>
      <c r="D557" s="112" t="s">
        <v>97</v>
      </c>
      <c r="E557" s="112" t="s">
        <v>221</v>
      </c>
      <c r="F557" s="112" t="s">
        <v>243</v>
      </c>
      <c r="G557" s="112" t="s">
        <v>27</v>
      </c>
      <c r="H557" s="112" t="s">
        <v>146</v>
      </c>
      <c r="I557" s="112" t="s">
        <v>127</v>
      </c>
      <c r="J557" s="112" t="s">
        <v>171</v>
      </c>
      <c r="K557" s="113">
        <v>6686</v>
      </c>
      <c r="L557" s="113">
        <v>676</v>
      </c>
      <c r="M557" s="112" t="s">
        <v>220</v>
      </c>
      <c r="N557">
        <v>6.76</v>
      </c>
    </row>
    <row r="558" spans="1:14" x14ac:dyDescent="0.3">
      <c r="A558" s="112" t="s">
        <v>220</v>
      </c>
      <c r="B558" s="112" t="s">
        <v>120</v>
      </c>
      <c r="C558" s="112" t="s">
        <v>221</v>
      </c>
      <c r="D558" s="112" t="s">
        <v>97</v>
      </c>
      <c r="E558" s="112" t="s">
        <v>221</v>
      </c>
      <c r="F558" s="112" t="s">
        <v>243</v>
      </c>
      <c r="G558" s="112" t="s">
        <v>27</v>
      </c>
      <c r="H558" s="112" t="s">
        <v>146</v>
      </c>
      <c r="I558" s="112" t="s">
        <v>127</v>
      </c>
      <c r="J558" s="112" t="s">
        <v>172</v>
      </c>
      <c r="K558" s="113">
        <v>67972</v>
      </c>
      <c r="L558" s="113">
        <v>5120</v>
      </c>
      <c r="M558" s="112" t="s">
        <v>220</v>
      </c>
      <c r="N558">
        <v>51.2</v>
      </c>
    </row>
    <row r="559" spans="1:14" x14ac:dyDescent="0.3">
      <c r="A559" s="112" t="s">
        <v>220</v>
      </c>
      <c r="B559" s="112" t="s">
        <v>120</v>
      </c>
      <c r="C559" s="112" t="s">
        <v>221</v>
      </c>
      <c r="D559" s="112" t="s">
        <v>97</v>
      </c>
      <c r="E559" s="112" t="s">
        <v>221</v>
      </c>
      <c r="F559" s="112" t="s">
        <v>243</v>
      </c>
      <c r="G559" s="112" t="s">
        <v>138</v>
      </c>
      <c r="H559" s="112" t="s">
        <v>134</v>
      </c>
      <c r="I559" s="112" t="s">
        <v>127</v>
      </c>
      <c r="J559" s="112" t="s">
        <v>170</v>
      </c>
      <c r="K559" s="113">
        <v>500</v>
      </c>
      <c r="L559" s="113">
        <v>200</v>
      </c>
      <c r="M559" s="112" t="s">
        <v>220</v>
      </c>
      <c r="N559">
        <v>2</v>
      </c>
    </row>
    <row r="560" spans="1:14" x14ac:dyDescent="0.3">
      <c r="A560" s="112" t="s">
        <v>220</v>
      </c>
      <c r="B560" s="112" t="s">
        <v>120</v>
      </c>
      <c r="C560" s="112" t="s">
        <v>221</v>
      </c>
      <c r="D560" s="112" t="s">
        <v>97</v>
      </c>
      <c r="E560" s="112" t="s">
        <v>221</v>
      </c>
      <c r="F560" s="112" t="s">
        <v>243</v>
      </c>
      <c r="G560" s="112" t="s">
        <v>138</v>
      </c>
      <c r="H560" s="112" t="s">
        <v>134</v>
      </c>
      <c r="I560" s="112" t="s">
        <v>127</v>
      </c>
      <c r="J560" s="112" t="s">
        <v>172</v>
      </c>
      <c r="K560" s="113">
        <v>1125</v>
      </c>
      <c r="L560" s="113">
        <v>450</v>
      </c>
      <c r="M560" s="112" t="s">
        <v>220</v>
      </c>
      <c r="N560">
        <v>4.5</v>
      </c>
    </row>
    <row r="561" spans="1:14" x14ac:dyDescent="0.3">
      <c r="A561" s="112" t="s">
        <v>220</v>
      </c>
      <c r="B561" s="112" t="s">
        <v>120</v>
      </c>
      <c r="C561" s="112" t="s">
        <v>221</v>
      </c>
      <c r="D561" s="112" t="s">
        <v>98</v>
      </c>
      <c r="E561" s="112" t="s">
        <v>221</v>
      </c>
      <c r="F561" s="112" t="s">
        <v>244</v>
      </c>
      <c r="G561" s="112" t="s">
        <v>135</v>
      </c>
      <c r="H561" s="112" t="s">
        <v>134</v>
      </c>
      <c r="I561" s="112" t="s">
        <v>127</v>
      </c>
      <c r="J561" s="112" t="s">
        <v>172</v>
      </c>
      <c r="K561" s="113">
        <v>703</v>
      </c>
      <c r="L561" s="113">
        <v>70</v>
      </c>
      <c r="M561" s="112" t="s">
        <v>220</v>
      </c>
      <c r="N561">
        <v>0.7</v>
      </c>
    </row>
    <row r="562" spans="1:14" x14ac:dyDescent="0.3">
      <c r="A562" s="112" t="s">
        <v>220</v>
      </c>
      <c r="B562" s="112" t="s">
        <v>120</v>
      </c>
      <c r="C562" s="112" t="s">
        <v>221</v>
      </c>
      <c r="D562" s="112" t="s">
        <v>98</v>
      </c>
      <c r="E562" s="112" t="s">
        <v>221</v>
      </c>
      <c r="F562" s="112" t="s">
        <v>244</v>
      </c>
      <c r="G562" s="112" t="s">
        <v>11</v>
      </c>
      <c r="H562" s="112" t="s">
        <v>126</v>
      </c>
      <c r="I562" s="112" t="s">
        <v>127</v>
      </c>
      <c r="J562" s="112" t="s">
        <v>170</v>
      </c>
      <c r="K562" s="113">
        <v>3124.2</v>
      </c>
      <c r="L562" s="113">
        <v>445.5</v>
      </c>
      <c r="M562" s="112" t="s">
        <v>220</v>
      </c>
      <c r="N562">
        <v>4.4550000000000001</v>
      </c>
    </row>
    <row r="563" spans="1:14" x14ac:dyDescent="0.3">
      <c r="A563" s="112" t="s">
        <v>220</v>
      </c>
      <c r="B563" s="112" t="s">
        <v>120</v>
      </c>
      <c r="C563" s="112" t="s">
        <v>221</v>
      </c>
      <c r="D563" s="112" t="s">
        <v>98</v>
      </c>
      <c r="E563" s="112" t="s">
        <v>221</v>
      </c>
      <c r="F563" s="112" t="s">
        <v>244</v>
      </c>
      <c r="G563" s="112" t="s">
        <v>11</v>
      </c>
      <c r="H563" s="112" t="s">
        <v>126</v>
      </c>
      <c r="I563" s="112" t="s">
        <v>127</v>
      </c>
      <c r="J563" s="112" t="s">
        <v>171</v>
      </c>
      <c r="K563" s="113">
        <v>384</v>
      </c>
      <c r="L563" s="113">
        <v>45</v>
      </c>
      <c r="M563" s="112" t="s">
        <v>220</v>
      </c>
      <c r="N563">
        <v>0.45</v>
      </c>
    </row>
    <row r="564" spans="1:14" x14ac:dyDescent="0.3">
      <c r="A564" s="112" t="s">
        <v>220</v>
      </c>
      <c r="B564" s="112" t="s">
        <v>120</v>
      </c>
      <c r="C564" s="112" t="s">
        <v>221</v>
      </c>
      <c r="D564" s="112" t="s">
        <v>98</v>
      </c>
      <c r="E564" s="112" t="s">
        <v>221</v>
      </c>
      <c r="F564" s="112" t="s">
        <v>244</v>
      </c>
      <c r="G564" s="112" t="s">
        <v>11</v>
      </c>
      <c r="H564" s="112" t="s">
        <v>126</v>
      </c>
      <c r="I564" s="112" t="s">
        <v>127</v>
      </c>
      <c r="J564" s="112" t="s">
        <v>172</v>
      </c>
      <c r="K564" s="113">
        <v>3071</v>
      </c>
      <c r="L564" s="113">
        <v>208.5</v>
      </c>
      <c r="M564" s="112" t="s">
        <v>220</v>
      </c>
      <c r="N564">
        <v>2.085</v>
      </c>
    </row>
    <row r="565" spans="1:14" x14ac:dyDescent="0.3">
      <c r="A565" s="112" t="s">
        <v>220</v>
      </c>
      <c r="B565" s="112" t="s">
        <v>120</v>
      </c>
      <c r="C565" s="112" t="s">
        <v>221</v>
      </c>
      <c r="D565" s="112" t="s">
        <v>98</v>
      </c>
      <c r="E565" s="112" t="s">
        <v>221</v>
      </c>
      <c r="F565" s="112" t="s">
        <v>244</v>
      </c>
      <c r="G565" s="112" t="s">
        <v>13</v>
      </c>
      <c r="H565" s="112" t="s">
        <v>142</v>
      </c>
      <c r="I565" s="112" t="s">
        <v>127</v>
      </c>
      <c r="J565" s="112" t="s">
        <v>170</v>
      </c>
      <c r="K565" s="113">
        <v>1591.1699999999998</v>
      </c>
      <c r="L565" s="113">
        <v>549</v>
      </c>
      <c r="M565" s="112" t="s">
        <v>220</v>
      </c>
      <c r="N565">
        <v>5.49</v>
      </c>
    </row>
    <row r="566" spans="1:14" x14ac:dyDescent="0.3">
      <c r="A566" s="112" t="s">
        <v>220</v>
      </c>
      <c r="B566" s="112" t="s">
        <v>120</v>
      </c>
      <c r="C566" s="112" t="s">
        <v>221</v>
      </c>
      <c r="D566" s="112" t="s">
        <v>98</v>
      </c>
      <c r="E566" s="112" t="s">
        <v>221</v>
      </c>
      <c r="F566" s="112" t="s">
        <v>244</v>
      </c>
      <c r="G566" s="112" t="s">
        <v>13</v>
      </c>
      <c r="H566" s="112" t="s">
        <v>142</v>
      </c>
      <c r="I566" s="112" t="s">
        <v>127</v>
      </c>
      <c r="J566" s="112" t="s">
        <v>171</v>
      </c>
      <c r="K566" s="113">
        <v>575.92000000000007</v>
      </c>
      <c r="L566" s="113">
        <v>233</v>
      </c>
      <c r="M566" s="112" t="s">
        <v>220</v>
      </c>
      <c r="N566">
        <v>2.33</v>
      </c>
    </row>
    <row r="567" spans="1:14" x14ac:dyDescent="0.3">
      <c r="A567" s="112" t="s">
        <v>220</v>
      </c>
      <c r="B567" s="112" t="s">
        <v>120</v>
      </c>
      <c r="C567" s="112" t="s">
        <v>221</v>
      </c>
      <c r="D567" s="112" t="s">
        <v>98</v>
      </c>
      <c r="E567" s="112" t="s">
        <v>221</v>
      </c>
      <c r="F567" s="112" t="s">
        <v>244</v>
      </c>
      <c r="G567" s="112" t="s">
        <v>13</v>
      </c>
      <c r="H567" s="112" t="s">
        <v>142</v>
      </c>
      <c r="I567" s="112" t="s">
        <v>127</v>
      </c>
      <c r="J567" s="112" t="s">
        <v>172</v>
      </c>
      <c r="K567" s="113">
        <v>25481.53</v>
      </c>
      <c r="L567" s="113">
        <v>28926</v>
      </c>
      <c r="M567" s="112" t="s">
        <v>220</v>
      </c>
      <c r="N567">
        <v>289.26</v>
      </c>
    </row>
    <row r="568" spans="1:14" x14ac:dyDescent="0.3">
      <c r="A568" s="112" t="s">
        <v>220</v>
      </c>
      <c r="B568" s="112" t="s">
        <v>120</v>
      </c>
      <c r="C568" s="112" t="s">
        <v>221</v>
      </c>
      <c r="D568" s="112" t="s">
        <v>98</v>
      </c>
      <c r="E568" s="112" t="s">
        <v>221</v>
      </c>
      <c r="F568" s="112" t="s">
        <v>244</v>
      </c>
      <c r="G568" s="112" t="s">
        <v>14</v>
      </c>
      <c r="H568" s="112" t="s">
        <v>141</v>
      </c>
      <c r="I568" s="112" t="s">
        <v>127</v>
      </c>
      <c r="J568" s="112" t="s">
        <v>170</v>
      </c>
      <c r="K568" s="113">
        <v>13791.45</v>
      </c>
      <c r="L568" s="113">
        <v>16827</v>
      </c>
      <c r="M568" s="112" t="s">
        <v>220</v>
      </c>
      <c r="N568">
        <v>168.27</v>
      </c>
    </row>
    <row r="569" spans="1:14" x14ac:dyDescent="0.3">
      <c r="A569" s="112" t="s">
        <v>220</v>
      </c>
      <c r="B569" s="112" t="s">
        <v>120</v>
      </c>
      <c r="C569" s="112" t="s">
        <v>221</v>
      </c>
      <c r="D569" s="112" t="s">
        <v>98</v>
      </c>
      <c r="E569" s="112" t="s">
        <v>221</v>
      </c>
      <c r="F569" s="112" t="s">
        <v>244</v>
      </c>
      <c r="G569" s="112" t="s">
        <v>14</v>
      </c>
      <c r="H569" s="112" t="s">
        <v>141</v>
      </c>
      <c r="I569" s="112" t="s">
        <v>127</v>
      </c>
      <c r="J569" s="112" t="s">
        <v>171</v>
      </c>
      <c r="K569" s="113">
        <v>984</v>
      </c>
      <c r="L569" s="113">
        <v>950</v>
      </c>
      <c r="M569" s="112" t="s">
        <v>220</v>
      </c>
      <c r="N569">
        <v>9.5</v>
      </c>
    </row>
    <row r="570" spans="1:14" x14ac:dyDescent="0.3">
      <c r="A570" s="112" t="s">
        <v>220</v>
      </c>
      <c r="B570" s="112" t="s">
        <v>120</v>
      </c>
      <c r="C570" s="112" t="s">
        <v>221</v>
      </c>
      <c r="D570" s="112" t="s">
        <v>98</v>
      </c>
      <c r="E570" s="112" t="s">
        <v>221</v>
      </c>
      <c r="F570" s="112" t="s">
        <v>244</v>
      </c>
      <c r="G570" s="112" t="s">
        <v>14</v>
      </c>
      <c r="H570" s="112" t="s">
        <v>141</v>
      </c>
      <c r="I570" s="112" t="s">
        <v>127</v>
      </c>
      <c r="J570" s="112" t="s">
        <v>172</v>
      </c>
      <c r="K570" s="113">
        <v>47457.94</v>
      </c>
      <c r="L570" s="113">
        <v>113088</v>
      </c>
      <c r="M570" s="112" t="s">
        <v>220</v>
      </c>
      <c r="N570">
        <v>1130.8800000000001</v>
      </c>
    </row>
    <row r="571" spans="1:14" x14ac:dyDescent="0.3">
      <c r="A571" s="112" t="s">
        <v>220</v>
      </c>
      <c r="B571" s="112" t="s">
        <v>120</v>
      </c>
      <c r="C571" s="112" t="s">
        <v>221</v>
      </c>
      <c r="D571" s="112" t="s">
        <v>98</v>
      </c>
      <c r="E571" s="112" t="s">
        <v>221</v>
      </c>
      <c r="F571" s="112" t="s">
        <v>244</v>
      </c>
      <c r="G571" s="112" t="s">
        <v>18</v>
      </c>
      <c r="H571" s="112" t="s">
        <v>143</v>
      </c>
      <c r="I571" s="112" t="s">
        <v>127</v>
      </c>
      <c r="J571" s="112" t="s">
        <v>172</v>
      </c>
      <c r="K571" s="113">
        <v>210807.84000000003</v>
      </c>
      <c r="L571" s="113">
        <v>445889</v>
      </c>
      <c r="M571" s="112" t="s">
        <v>220</v>
      </c>
      <c r="N571">
        <v>4458.8900000000003</v>
      </c>
    </row>
    <row r="572" spans="1:14" x14ac:dyDescent="0.3">
      <c r="A572" s="112" t="s">
        <v>220</v>
      </c>
      <c r="B572" s="112" t="s">
        <v>120</v>
      </c>
      <c r="C572" s="112" t="s">
        <v>221</v>
      </c>
      <c r="D572" s="112" t="s">
        <v>98</v>
      </c>
      <c r="E572" s="112" t="s">
        <v>221</v>
      </c>
      <c r="F572" s="112" t="s">
        <v>244</v>
      </c>
      <c r="G572" s="112" t="s">
        <v>19</v>
      </c>
      <c r="H572" s="112" t="s">
        <v>139</v>
      </c>
      <c r="I572" s="112" t="s">
        <v>127</v>
      </c>
      <c r="J572" s="112" t="s">
        <v>170</v>
      </c>
      <c r="K572" s="113">
        <v>34.04</v>
      </c>
      <c r="L572" s="113">
        <v>2</v>
      </c>
      <c r="M572" s="112" t="s">
        <v>220</v>
      </c>
      <c r="N572">
        <v>0.02</v>
      </c>
    </row>
    <row r="573" spans="1:14" x14ac:dyDescent="0.3">
      <c r="A573" s="112" t="s">
        <v>220</v>
      </c>
      <c r="B573" s="112" t="s">
        <v>120</v>
      </c>
      <c r="C573" s="112" t="s">
        <v>221</v>
      </c>
      <c r="D573" s="112" t="s">
        <v>98</v>
      </c>
      <c r="E573" s="112" t="s">
        <v>221</v>
      </c>
      <c r="F573" s="112" t="s">
        <v>244</v>
      </c>
      <c r="G573" s="112" t="s">
        <v>19</v>
      </c>
      <c r="H573" s="112" t="s">
        <v>139</v>
      </c>
      <c r="I573" s="112" t="s">
        <v>127</v>
      </c>
      <c r="J573" s="112" t="s">
        <v>171</v>
      </c>
      <c r="K573" s="113">
        <v>51.06</v>
      </c>
      <c r="L573" s="113">
        <v>3</v>
      </c>
      <c r="M573" s="112" t="s">
        <v>220</v>
      </c>
      <c r="N573">
        <v>0.03</v>
      </c>
    </row>
    <row r="574" spans="1:14" x14ac:dyDescent="0.3">
      <c r="A574" s="112" t="s">
        <v>220</v>
      </c>
      <c r="B574" s="112" t="s">
        <v>120</v>
      </c>
      <c r="C574" s="112" t="s">
        <v>221</v>
      </c>
      <c r="D574" s="112" t="s">
        <v>98</v>
      </c>
      <c r="E574" s="112" t="s">
        <v>221</v>
      </c>
      <c r="F574" s="112" t="s">
        <v>244</v>
      </c>
      <c r="G574" s="112" t="s">
        <v>19</v>
      </c>
      <c r="H574" s="112" t="s">
        <v>139</v>
      </c>
      <c r="I574" s="112" t="s">
        <v>127</v>
      </c>
      <c r="J574" s="112" t="s">
        <v>172</v>
      </c>
      <c r="K574" s="113">
        <v>68.08</v>
      </c>
      <c r="L574" s="113">
        <v>4</v>
      </c>
      <c r="M574" s="112" t="s">
        <v>220</v>
      </c>
      <c r="N574">
        <v>0.04</v>
      </c>
    </row>
    <row r="575" spans="1:14" x14ac:dyDescent="0.3">
      <c r="A575" s="112" t="s">
        <v>220</v>
      </c>
      <c r="B575" s="112" t="s">
        <v>120</v>
      </c>
      <c r="C575" s="112" t="s">
        <v>221</v>
      </c>
      <c r="D575" s="112" t="s">
        <v>98</v>
      </c>
      <c r="E575" s="112" t="s">
        <v>221</v>
      </c>
      <c r="F575" s="112" t="s">
        <v>244</v>
      </c>
      <c r="G575" s="112" t="s">
        <v>27</v>
      </c>
      <c r="H575" s="112" t="s">
        <v>146</v>
      </c>
      <c r="I575" s="112" t="s">
        <v>127</v>
      </c>
      <c r="J575" s="112" t="s">
        <v>171</v>
      </c>
      <c r="K575" s="113">
        <v>714</v>
      </c>
      <c r="L575" s="113">
        <v>63</v>
      </c>
      <c r="M575" s="112" t="s">
        <v>220</v>
      </c>
      <c r="N575">
        <v>0.63</v>
      </c>
    </row>
    <row r="576" spans="1:14" x14ac:dyDescent="0.3">
      <c r="A576" s="112" t="s">
        <v>220</v>
      </c>
      <c r="B576" s="112" t="s">
        <v>120</v>
      </c>
      <c r="C576" s="112" t="s">
        <v>221</v>
      </c>
      <c r="D576" s="112" t="s">
        <v>98</v>
      </c>
      <c r="E576" s="112" t="s">
        <v>221</v>
      </c>
      <c r="F576" s="112" t="s">
        <v>244</v>
      </c>
      <c r="G576" s="112" t="s">
        <v>27</v>
      </c>
      <c r="H576" s="112" t="s">
        <v>146</v>
      </c>
      <c r="I576" s="112" t="s">
        <v>127</v>
      </c>
      <c r="J576" s="112" t="s">
        <v>172</v>
      </c>
      <c r="K576" s="113">
        <v>847</v>
      </c>
      <c r="L576" s="113">
        <v>90</v>
      </c>
      <c r="M576" s="112" t="s">
        <v>220</v>
      </c>
      <c r="N576">
        <v>0.9</v>
      </c>
    </row>
    <row r="577" spans="1:14" x14ac:dyDescent="0.3">
      <c r="A577" s="112" t="s">
        <v>220</v>
      </c>
      <c r="B577" s="112" t="s">
        <v>120</v>
      </c>
      <c r="C577" s="112" t="s">
        <v>221</v>
      </c>
      <c r="D577" s="112" t="s">
        <v>99</v>
      </c>
      <c r="E577" s="112" t="s">
        <v>221</v>
      </c>
      <c r="F577" s="112" t="s">
        <v>245</v>
      </c>
      <c r="G577" s="112" t="s">
        <v>13</v>
      </c>
      <c r="H577" s="112" t="s">
        <v>142</v>
      </c>
      <c r="I577" s="112" t="s">
        <v>127</v>
      </c>
      <c r="J577" s="112" t="s">
        <v>170</v>
      </c>
      <c r="K577" s="113">
        <v>1753.6100000000001</v>
      </c>
      <c r="L577" s="113">
        <v>2496</v>
      </c>
      <c r="M577" s="112" t="s">
        <v>220</v>
      </c>
      <c r="N577">
        <v>24.96</v>
      </c>
    </row>
    <row r="578" spans="1:14" x14ac:dyDescent="0.3">
      <c r="A578" s="112" t="s">
        <v>220</v>
      </c>
      <c r="B578" s="112" t="s">
        <v>120</v>
      </c>
      <c r="C578" s="112" t="s">
        <v>221</v>
      </c>
      <c r="D578" s="112" t="s">
        <v>99</v>
      </c>
      <c r="E578" s="112" t="s">
        <v>221</v>
      </c>
      <c r="F578" s="112" t="s">
        <v>245</v>
      </c>
      <c r="G578" s="112" t="s">
        <v>13</v>
      </c>
      <c r="H578" s="112" t="s">
        <v>142</v>
      </c>
      <c r="I578" s="112" t="s">
        <v>127</v>
      </c>
      <c r="J578" s="112" t="s">
        <v>172</v>
      </c>
      <c r="K578" s="113">
        <v>35104.44</v>
      </c>
      <c r="L578" s="113">
        <v>8730</v>
      </c>
      <c r="M578" s="112" t="s">
        <v>220</v>
      </c>
      <c r="N578">
        <v>87.3</v>
      </c>
    </row>
    <row r="579" spans="1:14" x14ac:dyDescent="0.3">
      <c r="A579" s="112" t="s">
        <v>220</v>
      </c>
      <c r="B579" s="112" t="s">
        <v>120</v>
      </c>
      <c r="C579" s="112" t="s">
        <v>221</v>
      </c>
      <c r="D579" s="112" t="s">
        <v>99</v>
      </c>
      <c r="E579" s="112" t="s">
        <v>221</v>
      </c>
      <c r="F579" s="112" t="s">
        <v>245</v>
      </c>
      <c r="G579" s="112" t="s">
        <v>14</v>
      </c>
      <c r="H579" s="112" t="s">
        <v>141</v>
      </c>
      <c r="I579" s="112" t="s">
        <v>127</v>
      </c>
      <c r="J579" s="112" t="s">
        <v>170</v>
      </c>
      <c r="K579" s="113">
        <v>162.06</v>
      </c>
      <c r="L579" s="113">
        <v>54.5</v>
      </c>
      <c r="M579" s="112" t="s">
        <v>220</v>
      </c>
      <c r="N579">
        <v>0.54500000000000004</v>
      </c>
    </row>
    <row r="580" spans="1:14" x14ac:dyDescent="0.3">
      <c r="A580" s="112" t="s">
        <v>220</v>
      </c>
      <c r="B580" s="112" t="s">
        <v>120</v>
      </c>
      <c r="C580" s="112" t="s">
        <v>221</v>
      </c>
      <c r="D580" s="112" t="s">
        <v>99</v>
      </c>
      <c r="E580" s="112" t="s">
        <v>221</v>
      </c>
      <c r="F580" s="112" t="s">
        <v>245</v>
      </c>
      <c r="G580" s="112" t="s">
        <v>14</v>
      </c>
      <c r="H580" s="112" t="s">
        <v>141</v>
      </c>
      <c r="I580" s="112" t="s">
        <v>127</v>
      </c>
      <c r="J580" s="112" t="s">
        <v>172</v>
      </c>
      <c r="K580" s="113">
        <v>1498.56</v>
      </c>
      <c r="L580" s="113">
        <v>281.5</v>
      </c>
      <c r="M580" s="112" t="s">
        <v>220</v>
      </c>
      <c r="N580">
        <v>2.8149999999999999</v>
      </c>
    </row>
    <row r="581" spans="1:14" x14ac:dyDescent="0.3">
      <c r="A581" s="112" t="s">
        <v>220</v>
      </c>
      <c r="B581" s="112" t="s">
        <v>120</v>
      </c>
      <c r="C581" s="112" t="s">
        <v>221</v>
      </c>
      <c r="D581" s="112" t="s">
        <v>99</v>
      </c>
      <c r="E581" s="112" t="s">
        <v>221</v>
      </c>
      <c r="F581" s="112" t="s">
        <v>245</v>
      </c>
      <c r="G581" s="112" t="s">
        <v>18</v>
      </c>
      <c r="H581" s="112" t="s">
        <v>143</v>
      </c>
      <c r="I581" s="112" t="s">
        <v>127</v>
      </c>
      <c r="J581" s="112" t="s">
        <v>170</v>
      </c>
      <c r="K581" s="113">
        <v>4275.18</v>
      </c>
      <c r="L581" s="113">
        <v>522</v>
      </c>
      <c r="M581" s="112" t="s">
        <v>220</v>
      </c>
      <c r="N581">
        <v>5.22</v>
      </c>
    </row>
    <row r="582" spans="1:14" x14ac:dyDescent="0.3">
      <c r="A582" s="112" t="s">
        <v>220</v>
      </c>
      <c r="B582" s="112" t="s">
        <v>120</v>
      </c>
      <c r="C582" s="112" t="s">
        <v>221</v>
      </c>
      <c r="D582" s="112" t="s">
        <v>99</v>
      </c>
      <c r="E582" s="112" t="s">
        <v>221</v>
      </c>
      <c r="F582" s="112" t="s">
        <v>245</v>
      </c>
      <c r="G582" s="112" t="s">
        <v>18</v>
      </c>
      <c r="H582" s="112" t="s">
        <v>143</v>
      </c>
      <c r="I582" s="112" t="s">
        <v>127</v>
      </c>
      <c r="J582" s="112" t="s">
        <v>171</v>
      </c>
      <c r="K582" s="113">
        <v>1074.06</v>
      </c>
      <c r="L582" s="113">
        <v>153</v>
      </c>
      <c r="M582" s="112" t="s">
        <v>220</v>
      </c>
      <c r="N582">
        <v>1.53</v>
      </c>
    </row>
    <row r="583" spans="1:14" x14ac:dyDescent="0.3">
      <c r="A583" s="112" t="s">
        <v>220</v>
      </c>
      <c r="B583" s="112" t="s">
        <v>120</v>
      </c>
      <c r="C583" s="112" t="s">
        <v>221</v>
      </c>
      <c r="D583" s="112" t="s">
        <v>99</v>
      </c>
      <c r="E583" s="112" t="s">
        <v>221</v>
      </c>
      <c r="F583" s="112" t="s">
        <v>245</v>
      </c>
      <c r="G583" s="112" t="s">
        <v>18</v>
      </c>
      <c r="H583" s="112" t="s">
        <v>143</v>
      </c>
      <c r="I583" s="112" t="s">
        <v>127</v>
      </c>
      <c r="J583" s="112" t="s">
        <v>172</v>
      </c>
      <c r="K583" s="113">
        <v>2956.5</v>
      </c>
      <c r="L583" s="113">
        <v>270</v>
      </c>
      <c r="M583" s="112" t="s">
        <v>220</v>
      </c>
      <c r="N583">
        <v>2.7</v>
      </c>
    </row>
    <row r="584" spans="1:14" x14ac:dyDescent="0.3">
      <c r="A584" s="112" t="s">
        <v>220</v>
      </c>
      <c r="B584" s="112" t="s">
        <v>120</v>
      </c>
      <c r="C584" s="112" t="s">
        <v>221</v>
      </c>
      <c r="D584" s="112" t="s">
        <v>99</v>
      </c>
      <c r="E584" s="112" t="s">
        <v>221</v>
      </c>
      <c r="F584" s="112" t="s">
        <v>245</v>
      </c>
      <c r="G584" s="112" t="s">
        <v>27</v>
      </c>
      <c r="H584" s="112" t="s">
        <v>146</v>
      </c>
      <c r="I584" s="112" t="s">
        <v>127</v>
      </c>
      <c r="J584" s="112" t="s">
        <v>172</v>
      </c>
      <c r="K584" s="113">
        <v>20</v>
      </c>
      <c r="L584" s="113">
        <v>10</v>
      </c>
      <c r="M584" s="112" t="s">
        <v>220</v>
      </c>
      <c r="N584">
        <v>0.1</v>
      </c>
    </row>
    <row r="585" spans="1:14" x14ac:dyDescent="0.3">
      <c r="A585" s="112" t="s">
        <v>220</v>
      </c>
      <c r="B585" s="112" t="s">
        <v>120</v>
      </c>
      <c r="C585" s="112" t="s">
        <v>221</v>
      </c>
      <c r="D585" s="112" t="s">
        <v>83</v>
      </c>
      <c r="E585" s="112" t="s">
        <v>221</v>
      </c>
      <c r="F585" s="112" t="s">
        <v>246</v>
      </c>
      <c r="G585" s="112" t="s">
        <v>13</v>
      </c>
      <c r="H585" s="112" t="s">
        <v>142</v>
      </c>
      <c r="I585" s="112" t="s">
        <v>127</v>
      </c>
      <c r="J585" s="112" t="s">
        <v>170</v>
      </c>
      <c r="K585" s="113">
        <v>922.95</v>
      </c>
      <c r="L585" s="113">
        <v>92</v>
      </c>
      <c r="M585" s="112" t="s">
        <v>220</v>
      </c>
      <c r="N585">
        <v>0.92</v>
      </c>
    </row>
    <row r="586" spans="1:14" x14ac:dyDescent="0.3">
      <c r="A586" s="112" t="s">
        <v>220</v>
      </c>
      <c r="B586" s="112" t="s">
        <v>120</v>
      </c>
      <c r="C586" s="112" t="s">
        <v>221</v>
      </c>
      <c r="D586" s="112" t="s">
        <v>83</v>
      </c>
      <c r="E586" s="112" t="s">
        <v>221</v>
      </c>
      <c r="F586" s="112" t="s">
        <v>246</v>
      </c>
      <c r="G586" s="112" t="s">
        <v>13</v>
      </c>
      <c r="H586" s="112" t="s">
        <v>142</v>
      </c>
      <c r="I586" s="112" t="s">
        <v>127</v>
      </c>
      <c r="J586" s="112" t="s">
        <v>172</v>
      </c>
      <c r="K586" s="113">
        <v>13910.960000000001</v>
      </c>
      <c r="L586" s="113">
        <v>25571</v>
      </c>
      <c r="M586" s="112" t="s">
        <v>220</v>
      </c>
      <c r="N586">
        <v>255.71</v>
      </c>
    </row>
    <row r="587" spans="1:14" x14ac:dyDescent="0.3">
      <c r="A587" s="112" t="s">
        <v>220</v>
      </c>
      <c r="B587" s="112" t="s">
        <v>120</v>
      </c>
      <c r="C587" s="112" t="s">
        <v>221</v>
      </c>
      <c r="D587" s="112" t="s">
        <v>83</v>
      </c>
      <c r="E587" s="112" t="s">
        <v>221</v>
      </c>
      <c r="F587" s="112" t="s">
        <v>246</v>
      </c>
      <c r="G587" s="112" t="s">
        <v>14</v>
      </c>
      <c r="H587" s="112" t="s">
        <v>141</v>
      </c>
      <c r="I587" s="112" t="s">
        <v>127</v>
      </c>
      <c r="J587" s="112" t="s">
        <v>170</v>
      </c>
      <c r="K587" s="113">
        <v>148</v>
      </c>
      <c r="L587" s="113">
        <v>67.5</v>
      </c>
      <c r="M587" s="112" t="s">
        <v>220</v>
      </c>
      <c r="N587">
        <v>0.67500000000000004</v>
      </c>
    </row>
    <row r="588" spans="1:14" x14ac:dyDescent="0.3">
      <c r="A588" s="112" t="s">
        <v>220</v>
      </c>
      <c r="B588" s="112" t="s">
        <v>120</v>
      </c>
      <c r="C588" s="112" t="s">
        <v>221</v>
      </c>
      <c r="D588" s="112" t="s">
        <v>83</v>
      </c>
      <c r="E588" s="112" t="s">
        <v>221</v>
      </c>
      <c r="F588" s="112" t="s">
        <v>246</v>
      </c>
      <c r="G588" s="112" t="s">
        <v>14</v>
      </c>
      <c r="H588" s="112" t="s">
        <v>141</v>
      </c>
      <c r="I588" s="112" t="s">
        <v>127</v>
      </c>
      <c r="J588" s="112" t="s">
        <v>172</v>
      </c>
      <c r="K588" s="113">
        <v>8835</v>
      </c>
      <c r="L588" s="113">
        <v>2380</v>
      </c>
      <c r="M588" s="112" t="s">
        <v>220</v>
      </c>
      <c r="N588">
        <v>23.8</v>
      </c>
    </row>
    <row r="589" spans="1:14" x14ac:dyDescent="0.3">
      <c r="A589" s="112" t="s">
        <v>220</v>
      </c>
      <c r="B589" s="112" t="s">
        <v>120</v>
      </c>
      <c r="C589" s="112" t="s">
        <v>221</v>
      </c>
      <c r="D589" s="112" t="s">
        <v>83</v>
      </c>
      <c r="E589" s="112" t="s">
        <v>221</v>
      </c>
      <c r="F589" s="112" t="s">
        <v>246</v>
      </c>
      <c r="G589" s="112" t="s">
        <v>27</v>
      </c>
      <c r="H589" s="112" t="s">
        <v>146</v>
      </c>
      <c r="I589" s="112" t="s">
        <v>127</v>
      </c>
      <c r="J589" s="112" t="s">
        <v>171</v>
      </c>
      <c r="K589" s="113">
        <v>237.11</v>
      </c>
      <c r="L589" s="113">
        <v>23</v>
      </c>
      <c r="M589" s="112" t="s">
        <v>220</v>
      </c>
      <c r="N589">
        <v>0.23</v>
      </c>
    </row>
    <row r="590" spans="1:14" x14ac:dyDescent="0.3">
      <c r="A590" s="112" t="s">
        <v>220</v>
      </c>
      <c r="B590" s="112" t="s">
        <v>120</v>
      </c>
      <c r="C590" s="112" t="s">
        <v>221</v>
      </c>
      <c r="D590" s="112" t="s">
        <v>83</v>
      </c>
      <c r="E590" s="112" t="s">
        <v>221</v>
      </c>
      <c r="F590" s="112" t="s">
        <v>246</v>
      </c>
      <c r="G590" s="112" t="s">
        <v>27</v>
      </c>
      <c r="H590" s="112" t="s">
        <v>146</v>
      </c>
      <c r="I590" s="112" t="s">
        <v>127</v>
      </c>
      <c r="J590" s="112" t="s">
        <v>172</v>
      </c>
      <c r="K590" s="113">
        <v>1095.1100000000001</v>
      </c>
      <c r="L590" s="113">
        <v>249</v>
      </c>
      <c r="M590" s="112" t="s">
        <v>220</v>
      </c>
      <c r="N590">
        <v>2.4900000000000002</v>
      </c>
    </row>
    <row r="591" spans="1:14" x14ac:dyDescent="0.3">
      <c r="A591" s="112" t="s">
        <v>220</v>
      </c>
      <c r="B591" s="112" t="s">
        <v>120</v>
      </c>
      <c r="C591" s="112" t="s">
        <v>221</v>
      </c>
      <c r="D591" s="112" t="s">
        <v>84</v>
      </c>
      <c r="E591" s="112" t="s">
        <v>221</v>
      </c>
      <c r="F591" s="112" t="s">
        <v>247</v>
      </c>
      <c r="G591" s="112" t="s">
        <v>14</v>
      </c>
      <c r="H591" s="112" t="s">
        <v>141</v>
      </c>
      <c r="I591" s="112" t="s">
        <v>127</v>
      </c>
      <c r="J591" s="112" t="s">
        <v>172</v>
      </c>
      <c r="K591" s="113">
        <v>8175</v>
      </c>
      <c r="L591" s="113">
        <v>3070</v>
      </c>
      <c r="M591" s="112" t="s">
        <v>220</v>
      </c>
      <c r="N591">
        <v>30.7</v>
      </c>
    </row>
    <row r="592" spans="1:14" x14ac:dyDescent="0.3">
      <c r="A592" s="112" t="s">
        <v>220</v>
      </c>
      <c r="B592" s="112" t="s">
        <v>120</v>
      </c>
      <c r="C592" s="112" t="s">
        <v>221</v>
      </c>
      <c r="D592" s="112" t="s">
        <v>100</v>
      </c>
      <c r="E592" s="112" t="s">
        <v>221</v>
      </c>
      <c r="F592" s="112" t="s">
        <v>248</v>
      </c>
      <c r="G592" s="112" t="s">
        <v>7</v>
      </c>
      <c r="H592" s="112" t="s">
        <v>148</v>
      </c>
      <c r="I592" s="112" t="s">
        <v>127</v>
      </c>
      <c r="J592" s="112" t="s">
        <v>170</v>
      </c>
      <c r="K592" s="113">
        <v>7803.0608461219399</v>
      </c>
      <c r="L592" s="113">
        <v>202.50000000000003</v>
      </c>
      <c r="M592" s="112" t="s">
        <v>220</v>
      </c>
      <c r="N592">
        <v>2.0250000000000004</v>
      </c>
    </row>
    <row r="593" spans="1:14" x14ac:dyDescent="0.3">
      <c r="A593" s="112" t="s">
        <v>220</v>
      </c>
      <c r="B593" s="112" t="s">
        <v>120</v>
      </c>
      <c r="C593" s="112" t="s">
        <v>221</v>
      </c>
      <c r="D593" s="112" t="s">
        <v>100</v>
      </c>
      <c r="E593" s="112" t="s">
        <v>221</v>
      </c>
      <c r="F593" s="112" t="s">
        <v>248</v>
      </c>
      <c r="G593" s="112" t="s">
        <v>7</v>
      </c>
      <c r="H593" s="112" t="s">
        <v>148</v>
      </c>
      <c r="I593" s="112" t="s">
        <v>127</v>
      </c>
      <c r="J593" s="112" t="s">
        <v>171</v>
      </c>
      <c r="K593" s="113">
        <v>39137.902578980567</v>
      </c>
      <c r="L593" s="113">
        <v>4698</v>
      </c>
      <c r="M593" s="112" t="s">
        <v>220</v>
      </c>
      <c r="N593">
        <v>46.98</v>
      </c>
    </row>
    <row r="594" spans="1:14" x14ac:dyDescent="0.3">
      <c r="A594" s="112" t="s">
        <v>220</v>
      </c>
      <c r="B594" s="112" t="s">
        <v>120</v>
      </c>
      <c r="C594" s="112" t="s">
        <v>221</v>
      </c>
      <c r="D594" s="112" t="s">
        <v>100</v>
      </c>
      <c r="E594" s="112" t="s">
        <v>221</v>
      </c>
      <c r="F594" s="112" t="s">
        <v>248</v>
      </c>
      <c r="G594" s="112" t="s">
        <v>7</v>
      </c>
      <c r="H594" s="112" t="s">
        <v>148</v>
      </c>
      <c r="I594" s="112" t="s">
        <v>127</v>
      </c>
      <c r="J594" s="112" t="s">
        <v>172</v>
      </c>
      <c r="K594" s="113">
        <v>3662.5991389680303</v>
      </c>
      <c r="L594" s="113">
        <v>181.5</v>
      </c>
      <c r="M594" s="112" t="s">
        <v>220</v>
      </c>
      <c r="N594">
        <v>1.8149999999999999</v>
      </c>
    </row>
    <row r="595" spans="1:14" x14ac:dyDescent="0.3">
      <c r="A595" s="112" t="s">
        <v>220</v>
      </c>
      <c r="B595" s="112" t="s">
        <v>120</v>
      </c>
      <c r="C595" s="112" t="s">
        <v>221</v>
      </c>
      <c r="D595" s="112" t="s">
        <v>100</v>
      </c>
      <c r="E595" s="112" t="s">
        <v>221</v>
      </c>
      <c r="F595" s="112" t="s">
        <v>248</v>
      </c>
      <c r="G595" s="112" t="s">
        <v>135</v>
      </c>
      <c r="H595" s="112" t="s">
        <v>134</v>
      </c>
      <c r="I595" s="112" t="s">
        <v>127</v>
      </c>
      <c r="J595" s="112" t="s">
        <v>172</v>
      </c>
      <c r="K595" s="113">
        <v>33696</v>
      </c>
      <c r="L595" s="113">
        <v>15000</v>
      </c>
      <c r="M595" s="112" t="s">
        <v>220</v>
      </c>
      <c r="N595">
        <v>150</v>
      </c>
    </row>
    <row r="596" spans="1:14" x14ac:dyDescent="0.3">
      <c r="A596" s="112" t="s">
        <v>220</v>
      </c>
      <c r="B596" s="112" t="s">
        <v>120</v>
      </c>
      <c r="C596" s="112" t="s">
        <v>221</v>
      </c>
      <c r="D596" s="112" t="s">
        <v>100</v>
      </c>
      <c r="E596" s="112" t="s">
        <v>221</v>
      </c>
      <c r="F596" s="112" t="s">
        <v>248</v>
      </c>
      <c r="G596" s="112" t="s">
        <v>9</v>
      </c>
      <c r="H596" s="112" t="s">
        <v>144</v>
      </c>
      <c r="I596" s="112" t="s">
        <v>127</v>
      </c>
      <c r="J596" s="112" t="s">
        <v>170</v>
      </c>
      <c r="K596" s="113">
        <v>3744</v>
      </c>
      <c r="L596" s="113">
        <v>720</v>
      </c>
      <c r="M596" s="112" t="s">
        <v>220</v>
      </c>
      <c r="N596">
        <v>7.2</v>
      </c>
    </row>
    <row r="597" spans="1:14" x14ac:dyDescent="0.3">
      <c r="A597" s="112" t="s">
        <v>220</v>
      </c>
      <c r="B597" s="112" t="s">
        <v>120</v>
      </c>
      <c r="C597" s="112" t="s">
        <v>221</v>
      </c>
      <c r="D597" s="112" t="s">
        <v>100</v>
      </c>
      <c r="E597" s="112" t="s">
        <v>221</v>
      </c>
      <c r="F597" s="112" t="s">
        <v>248</v>
      </c>
      <c r="G597" s="112" t="s">
        <v>11</v>
      </c>
      <c r="H597" s="112" t="s">
        <v>126</v>
      </c>
      <c r="I597" s="112" t="s">
        <v>127</v>
      </c>
      <c r="J597" s="112" t="s">
        <v>170</v>
      </c>
      <c r="K597" s="113">
        <v>15560</v>
      </c>
      <c r="L597" s="113">
        <v>2565</v>
      </c>
      <c r="M597" s="112" t="s">
        <v>220</v>
      </c>
      <c r="N597">
        <v>25.65</v>
      </c>
    </row>
    <row r="598" spans="1:14" x14ac:dyDescent="0.3">
      <c r="A598" s="112" t="s">
        <v>220</v>
      </c>
      <c r="B598" s="112" t="s">
        <v>120</v>
      </c>
      <c r="C598" s="112" t="s">
        <v>221</v>
      </c>
      <c r="D598" s="112" t="s">
        <v>100</v>
      </c>
      <c r="E598" s="112" t="s">
        <v>221</v>
      </c>
      <c r="F598" s="112" t="s">
        <v>248</v>
      </c>
      <c r="G598" s="112" t="s">
        <v>11</v>
      </c>
      <c r="H598" s="112" t="s">
        <v>126</v>
      </c>
      <c r="I598" s="112" t="s">
        <v>127</v>
      </c>
      <c r="J598" s="112" t="s">
        <v>171</v>
      </c>
      <c r="K598" s="113">
        <v>972</v>
      </c>
      <c r="L598" s="113">
        <v>90</v>
      </c>
      <c r="M598" s="112" t="s">
        <v>220</v>
      </c>
      <c r="N598">
        <v>0.9</v>
      </c>
    </row>
    <row r="599" spans="1:14" x14ac:dyDescent="0.3">
      <c r="A599" s="112" t="s">
        <v>220</v>
      </c>
      <c r="B599" s="112" t="s">
        <v>120</v>
      </c>
      <c r="C599" s="112" t="s">
        <v>221</v>
      </c>
      <c r="D599" s="112" t="s">
        <v>100</v>
      </c>
      <c r="E599" s="112" t="s">
        <v>221</v>
      </c>
      <c r="F599" s="112" t="s">
        <v>248</v>
      </c>
      <c r="G599" s="112" t="s">
        <v>11</v>
      </c>
      <c r="H599" s="112" t="s">
        <v>126</v>
      </c>
      <c r="I599" s="112" t="s">
        <v>127</v>
      </c>
      <c r="J599" s="112" t="s">
        <v>172</v>
      </c>
      <c r="K599" s="113">
        <v>5329</v>
      </c>
      <c r="L599" s="113">
        <v>662</v>
      </c>
      <c r="M599" s="112" t="s">
        <v>220</v>
      </c>
      <c r="N599">
        <v>6.62</v>
      </c>
    </row>
    <row r="600" spans="1:14" x14ac:dyDescent="0.3">
      <c r="A600" s="112" t="s">
        <v>220</v>
      </c>
      <c r="B600" s="112" t="s">
        <v>120</v>
      </c>
      <c r="C600" s="112" t="s">
        <v>221</v>
      </c>
      <c r="D600" s="112" t="s">
        <v>100</v>
      </c>
      <c r="E600" s="112" t="s">
        <v>221</v>
      </c>
      <c r="F600" s="112" t="s">
        <v>248</v>
      </c>
      <c r="G600" s="112" t="s">
        <v>13</v>
      </c>
      <c r="H600" s="112" t="s">
        <v>142</v>
      </c>
      <c r="I600" s="112" t="s">
        <v>127</v>
      </c>
      <c r="J600" s="112" t="s">
        <v>170</v>
      </c>
      <c r="K600" s="113">
        <v>182118.45</v>
      </c>
      <c r="L600" s="113">
        <v>78584</v>
      </c>
      <c r="M600" s="112" t="s">
        <v>220</v>
      </c>
      <c r="N600">
        <v>785.84</v>
      </c>
    </row>
    <row r="601" spans="1:14" x14ac:dyDescent="0.3">
      <c r="A601" s="112" t="s">
        <v>220</v>
      </c>
      <c r="B601" s="112" t="s">
        <v>120</v>
      </c>
      <c r="C601" s="112" t="s">
        <v>221</v>
      </c>
      <c r="D601" s="112" t="s">
        <v>100</v>
      </c>
      <c r="E601" s="112" t="s">
        <v>221</v>
      </c>
      <c r="F601" s="112" t="s">
        <v>248</v>
      </c>
      <c r="G601" s="112" t="s">
        <v>13</v>
      </c>
      <c r="H601" s="112" t="s">
        <v>142</v>
      </c>
      <c r="I601" s="112" t="s">
        <v>127</v>
      </c>
      <c r="J601" s="112" t="s">
        <v>171</v>
      </c>
      <c r="K601" s="113">
        <v>170937.34</v>
      </c>
      <c r="L601" s="113">
        <v>95629</v>
      </c>
      <c r="M601" s="112" t="s">
        <v>220</v>
      </c>
      <c r="N601">
        <v>956.29</v>
      </c>
    </row>
    <row r="602" spans="1:14" x14ac:dyDescent="0.3">
      <c r="A602" s="112" t="s">
        <v>220</v>
      </c>
      <c r="B602" s="112" t="s">
        <v>120</v>
      </c>
      <c r="C602" s="112" t="s">
        <v>221</v>
      </c>
      <c r="D602" s="112" t="s">
        <v>100</v>
      </c>
      <c r="E602" s="112" t="s">
        <v>221</v>
      </c>
      <c r="F602" s="112" t="s">
        <v>248</v>
      </c>
      <c r="G602" s="112" t="s">
        <v>13</v>
      </c>
      <c r="H602" s="112" t="s">
        <v>142</v>
      </c>
      <c r="I602" s="112" t="s">
        <v>127</v>
      </c>
      <c r="J602" s="112" t="s">
        <v>172</v>
      </c>
      <c r="K602" s="113">
        <v>147202.30999999997</v>
      </c>
      <c r="L602" s="113">
        <v>134435</v>
      </c>
      <c r="M602" s="112" t="s">
        <v>220</v>
      </c>
      <c r="N602">
        <v>1344.35</v>
      </c>
    </row>
    <row r="603" spans="1:14" x14ac:dyDescent="0.3">
      <c r="A603" s="112" t="s">
        <v>220</v>
      </c>
      <c r="B603" s="112" t="s">
        <v>120</v>
      </c>
      <c r="C603" s="112" t="s">
        <v>221</v>
      </c>
      <c r="D603" s="112" t="s">
        <v>100</v>
      </c>
      <c r="E603" s="112" t="s">
        <v>221</v>
      </c>
      <c r="F603" s="112" t="s">
        <v>248</v>
      </c>
      <c r="G603" s="112" t="s">
        <v>14</v>
      </c>
      <c r="H603" s="112" t="s">
        <v>141</v>
      </c>
      <c r="I603" s="112" t="s">
        <v>127</v>
      </c>
      <c r="J603" s="112" t="s">
        <v>170</v>
      </c>
      <c r="K603" s="113">
        <v>19204.7</v>
      </c>
      <c r="L603" s="113">
        <v>32651.5</v>
      </c>
      <c r="M603" s="112" t="s">
        <v>220</v>
      </c>
      <c r="N603">
        <v>326.51499999999999</v>
      </c>
    </row>
    <row r="604" spans="1:14" x14ac:dyDescent="0.3">
      <c r="A604" s="112" t="s">
        <v>220</v>
      </c>
      <c r="B604" s="112" t="s">
        <v>120</v>
      </c>
      <c r="C604" s="112" t="s">
        <v>221</v>
      </c>
      <c r="D604" s="112" t="s">
        <v>100</v>
      </c>
      <c r="E604" s="112" t="s">
        <v>221</v>
      </c>
      <c r="F604" s="112" t="s">
        <v>248</v>
      </c>
      <c r="G604" s="112" t="s">
        <v>14</v>
      </c>
      <c r="H604" s="112" t="s">
        <v>141</v>
      </c>
      <c r="I604" s="112" t="s">
        <v>127</v>
      </c>
      <c r="J604" s="112" t="s">
        <v>171</v>
      </c>
      <c r="K604" s="113">
        <v>1218.4000000000001</v>
      </c>
      <c r="L604" s="113">
        <v>2002</v>
      </c>
      <c r="M604" s="112" t="s">
        <v>220</v>
      </c>
      <c r="N604">
        <v>20.02</v>
      </c>
    </row>
    <row r="605" spans="1:14" x14ac:dyDescent="0.3">
      <c r="A605" s="112" t="s">
        <v>220</v>
      </c>
      <c r="B605" s="112" t="s">
        <v>120</v>
      </c>
      <c r="C605" s="112" t="s">
        <v>221</v>
      </c>
      <c r="D605" s="112" t="s">
        <v>100</v>
      </c>
      <c r="E605" s="112" t="s">
        <v>221</v>
      </c>
      <c r="F605" s="112" t="s">
        <v>248</v>
      </c>
      <c r="G605" s="112" t="s">
        <v>14</v>
      </c>
      <c r="H605" s="112" t="s">
        <v>141</v>
      </c>
      <c r="I605" s="112" t="s">
        <v>127</v>
      </c>
      <c r="J605" s="112" t="s">
        <v>172</v>
      </c>
      <c r="K605" s="113">
        <v>7258.2</v>
      </c>
      <c r="L605" s="113">
        <v>1976</v>
      </c>
      <c r="M605" s="112" t="s">
        <v>220</v>
      </c>
      <c r="N605">
        <v>19.760000000000002</v>
      </c>
    </row>
    <row r="606" spans="1:14" x14ac:dyDescent="0.3">
      <c r="A606" s="112" t="s">
        <v>220</v>
      </c>
      <c r="B606" s="112" t="s">
        <v>120</v>
      </c>
      <c r="C606" s="112" t="s">
        <v>221</v>
      </c>
      <c r="D606" s="112" t="s">
        <v>100</v>
      </c>
      <c r="E606" s="112" t="s">
        <v>221</v>
      </c>
      <c r="F606" s="112" t="s">
        <v>248</v>
      </c>
      <c r="G606" s="112" t="s">
        <v>18</v>
      </c>
      <c r="H606" s="112" t="s">
        <v>143</v>
      </c>
      <c r="I606" s="112" t="s">
        <v>127</v>
      </c>
      <c r="J606" s="112" t="s">
        <v>172</v>
      </c>
      <c r="K606" s="113">
        <v>1512</v>
      </c>
      <c r="L606" s="113">
        <v>180</v>
      </c>
      <c r="M606" s="112" t="s">
        <v>220</v>
      </c>
      <c r="N606">
        <v>1.8</v>
      </c>
    </row>
    <row r="607" spans="1:14" x14ac:dyDescent="0.3">
      <c r="A607" s="112" t="s">
        <v>220</v>
      </c>
      <c r="B607" s="112" t="s">
        <v>120</v>
      </c>
      <c r="C607" s="112" t="s">
        <v>221</v>
      </c>
      <c r="D607" s="112" t="s">
        <v>100</v>
      </c>
      <c r="E607" s="112" t="s">
        <v>221</v>
      </c>
      <c r="F607" s="112" t="s">
        <v>248</v>
      </c>
      <c r="G607" s="112" t="s">
        <v>21</v>
      </c>
      <c r="H607" s="112" t="s">
        <v>139</v>
      </c>
      <c r="I607" s="112" t="s">
        <v>127</v>
      </c>
      <c r="J607" s="112" t="s">
        <v>171</v>
      </c>
      <c r="K607" s="113">
        <v>7929</v>
      </c>
      <c r="L607" s="113">
        <v>900</v>
      </c>
      <c r="M607" s="112" t="s">
        <v>220</v>
      </c>
      <c r="N607">
        <v>9</v>
      </c>
    </row>
    <row r="608" spans="1:14" x14ac:dyDescent="0.3">
      <c r="A608" s="112" t="s">
        <v>220</v>
      </c>
      <c r="B608" s="112" t="s">
        <v>120</v>
      </c>
      <c r="C608" s="112" t="s">
        <v>221</v>
      </c>
      <c r="D608" s="112" t="s">
        <v>100</v>
      </c>
      <c r="E608" s="112" t="s">
        <v>221</v>
      </c>
      <c r="F608" s="112" t="s">
        <v>248</v>
      </c>
      <c r="G608" s="112" t="s">
        <v>21</v>
      </c>
      <c r="H608" s="112" t="s">
        <v>139</v>
      </c>
      <c r="I608" s="112" t="s">
        <v>127</v>
      </c>
      <c r="J608" s="112" t="s">
        <v>172</v>
      </c>
      <c r="K608" s="113">
        <v>146246</v>
      </c>
      <c r="L608" s="113">
        <v>16600</v>
      </c>
      <c r="M608" s="112" t="s">
        <v>220</v>
      </c>
      <c r="N608">
        <v>166</v>
      </c>
    </row>
    <row r="609" spans="1:14" x14ac:dyDescent="0.3">
      <c r="A609" s="112" t="s">
        <v>220</v>
      </c>
      <c r="B609" s="112" t="s">
        <v>120</v>
      </c>
      <c r="C609" s="112" t="s">
        <v>221</v>
      </c>
      <c r="D609" s="112" t="s">
        <v>100</v>
      </c>
      <c r="E609" s="112" t="s">
        <v>221</v>
      </c>
      <c r="F609" s="112" t="s">
        <v>248</v>
      </c>
      <c r="G609" s="112" t="s">
        <v>26</v>
      </c>
      <c r="H609" s="112" t="s">
        <v>139</v>
      </c>
      <c r="I609" s="112" t="s">
        <v>127</v>
      </c>
      <c r="J609" s="112" t="s">
        <v>170</v>
      </c>
      <c r="K609" s="113">
        <v>37645.82</v>
      </c>
      <c r="L609" s="113">
        <v>4471</v>
      </c>
      <c r="M609" s="112" t="s">
        <v>220</v>
      </c>
      <c r="N609">
        <v>44.71</v>
      </c>
    </row>
    <row r="610" spans="1:14" x14ac:dyDescent="0.3">
      <c r="A610" s="112" t="s">
        <v>220</v>
      </c>
      <c r="B610" s="112" t="s">
        <v>120</v>
      </c>
      <c r="C610" s="112" t="s">
        <v>221</v>
      </c>
      <c r="D610" s="112" t="s">
        <v>100</v>
      </c>
      <c r="E610" s="112" t="s">
        <v>221</v>
      </c>
      <c r="F610" s="112" t="s">
        <v>248</v>
      </c>
      <c r="G610" s="112" t="s">
        <v>26</v>
      </c>
      <c r="H610" s="112" t="s">
        <v>139</v>
      </c>
      <c r="I610" s="112" t="s">
        <v>127</v>
      </c>
      <c r="J610" s="112" t="s">
        <v>171</v>
      </c>
      <c r="K610" s="113">
        <v>9312.52</v>
      </c>
      <c r="L610" s="113">
        <v>1106</v>
      </c>
      <c r="M610" s="112" t="s">
        <v>220</v>
      </c>
      <c r="N610">
        <v>11.06</v>
      </c>
    </row>
    <row r="611" spans="1:14" x14ac:dyDescent="0.3">
      <c r="A611" s="112" t="s">
        <v>220</v>
      </c>
      <c r="B611" s="112" t="s">
        <v>120</v>
      </c>
      <c r="C611" s="112" t="s">
        <v>221</v>
      </c>
      <c r="D611" s="112" t="s">
        <v>100</v>
      </c>
      <c r="E611" s="112" t="s">
        <v>221</v>
      </c>
      <c r="F611" s="112" t="s">
        <v>248</v>
      </c>
      <c r="G611" s="112" t="s">
        <v>26</v>
      </c>
      <c r="H611" s="112" t="s">
        <v>139</v>
      </c>
      <c r="I611" s="112" t="s">
        <v>127</v>
      </c>
      <c r="J611" s="112" t="s">
        <v>172</v>
      </c>
      <c r="K611" s="113">
        <v>72580.399999999994</v>
      </c>
      <c r="L611" s="113">
        <v>8620</v>
      </c>
      <c r="M611" s="112" t="s">
        <v>220</v>
      </c>
      <c r="N611">
        <v>86.2</v>
      </c>
    </row>
    <row r="612" spans="1:14" x14ac:dyDescent="0.3">
      <c r="A612" s="112" t="s">
        <v>220</v>
      </c>
      <c r="B612" s="112" t="s">
        <v>120</v>
      </c>
      <c r="C612" s="112" t="s">
        <v>221</v>
      </c>
      <c r="D612" s="112" t="s">
        <v>100</v>
      </c>
      <c r="E612" s="112" t="s">
        <v>221</v>
      </c>
      <c r="F612" s="112" t="s">
        <v>248</v>
      </c>
      <c r="G612" s="112" t="s">
        <v>27</v>
      </c>
      <c r="H612" s="112" t="s">
        <v>146</v>
      </c>
      <c r="I612" s="112" t="s">
        <v>127</v>
      </c>
      <c r="J612" s="112" t="s">
        <v>170</v>
      </c>
      <c r="K612" s="113">
        <v>488</v>
      </c>
      <c r="L612" s="113">
        <v>46</v>
      </c>
      <c r="M612" s="112" t="s">
        <v>220</v>
      </c>
      <c r="N612">
        <v>0.46</v>
      </c>
    </row>
    <row r="613" spans="1:14" x14ac:dyDescent="0.3">
      <c r="A613" s="112" t="s">
        <v>220</v>
      </c>
      <c r="B613" s="112" t="s">
        <v>120</v>
      </c>
      <c r="C613" s="112" t="s">
        <v>221</v>
      </c>
      <c r="D613" s="112" t="s">
        <v>100</v>
      </c>
      <c r="E613" s="112" t="s">
        <v>221</v>
      </c>
      <c r="F613" s="112" t="s">
        <v>248</v>
      </c>
      <c r="G613" s="112" t="s">
        <v>27</v>
      </c>
      <c r="H613" s="112" t="s">
        <v>146</v>
      </c>
      <c r="I613" s="112" t="s">
        <v>127</v>
      </c>
      <c r="J613" s="112" t="s">
        <v>171</v>
      </c>
      <c r="K613" s="113">
        <v>161.5</v>
      </c>
      <c r="L613" s="113">
        <v>1425</v>
      </c>
      <c r="M613" s="112" t="s">
        <v>220</v>
      </c>
      <c r="N613">
        <v>14.25</v>
      </c>
    </row>
    <row r="614" spans="1:14" x14ac:dyDescent="0.3">
      <c r="A614" s="112" t="s">
        <v>220</v>
      </c>
      <c r="B614" s="112" t="s">
        <v>120</v>
      </c>
      <c r="C614" s="112" t="s">
        <v>221</v>
      </c>
      <c r="D614" s="112" t="s">
        <v>100</v>
      </c>
      <c r="E614" s="112" t="s">
        <v>221</v>
      </c>
      <c r="F614" s="112" t="s">
        <v>248</v>
      </c>
      <c r="G614" s="112" t="s">
        <v>27</v>
      </c>
      <c r="H614" s="112" t="s">
        <v>146</v>
      </c>
      <c r="I614" s="112" t="s">
        <v>127</v>
      </c>
      <c r="J614" s="112" t="s">
        <v>172</v>
      </c>
      <c r="K614" s="113">
        <v>1026922.4</v>
      </c>
      <c r="L614" s="113">
        <v>612546</v>
      </c>
      <c r="M614" s="112" t="s">
        <v>220</v>
      </c>
      <c r="N614">
        <v>6125.46</v>
      </c>
    </row>
    <row r="615" spans="1:14" x14ac:dyDescent="0.3">
      <c r="A615" s="112" t="s">
        <v>220</v>
      </c>
      <c r="B615" s="112" t="s">
        <v>120</v>
      </c>
      <c r="C615" s="112" t="s">
        <v>221</v>
      </c>
      <c r="D615" s="112" t="s">
        <v>249</v>
      </c>
      <c r="E615" s="112" t="s">
        <v>221</v>
      </c>
      <c r="F615" s="112" t="s">
        <v>250</v>
      </c>
      <c r="G615" s="112" t="s">
        <v>11</v>
      </c>
      <c r="H615" s="112" t="s">
        <v>126</v>
      </c>
      <c r="I615" s="112" t="s">
        <v>127</v>
      </c>
      <c r="J615" s="112" t="s">
        <v>170</v>
      </c>
      <c r="K615" s="113">
        <v>25990.11</v>
      </c>
      <c r="L615" s="113">
        <v>1969</v>
      </c>
      <c r="M615" s="112" t="s">
        <v>220</v>
      </c>
      <c r="N615">
        <v>19.690000000000001</v>
      </c>
    </row>
    <row r="616" spans="1:14" x14ac:dyDescent="0.3">
      <c r="A616" s="112" t="s">
        <v>220</v>
      </c>
      <c r="B616" s="112" t="s">
        <v>120</v>
      </c>
      <c r="C616" s="112" t="s">
        <v>221</v>
      </c>
      <c r="D616" s="112" t="s">
        <v>249</v>
      </c>
      <c r="E616" s="112" t="s">
        <v>221</v>
      </c>
      <c r="F616" s="112" t="s">
        <v>250</v>
      </c>
      <c r="G616" s="112" t="s">
        <v>11</v>
      </c>
      <c r="H616" s="112" t="s">
        <v>126</v>
      </c>
      <c r="I616" s="112" t="s">
        <v>127</v>
      </c>
      <c r="J616" s="112" t="s">
        <v>171</v>
      </c>
      <c r="K616" s="113">
        <v>1650</v>
      </c>
      <c r="L616" s="113">
        <v>239</v>
      </c>
      <c r="M616" s="112" t="s">
        <v>220</v>
      </c>
      <c r="N616">
        <v>2.39</v>
      </c>
    </row>
    <row r="617" spans="1:14" x14ac:dyDescent="0.3">
      <c r="A617" s="112" t="s">
        <v>220</v>
      </c>
      <c r="B617" s="112" t="s">
        <v>120</v>
      </c>
      <c r="C617" s="112" t="s">
        <v>221</v>
      </c>
      <c r="D617" s="112" t="s">
        <v>249</v>
      </c>
      <c r="E617" s="112" t="s">
        <v>221</v>
      </c>
      <c r="F617" s="112" t="s">
        <v>250</v>
      </c>
      <c r="G617" s="112" t="s">
        <v>11</v>
      </c>
      <c r="H617" s="112" t="s">
        <v>126</v>
      </c>
      <c r="I617" s="112" t="s">
        <v>127</v>
      </c>
      <c r="J617" s="112" t="s">
        <v>172</v>
      </c>
      <c r="K617" s="113">
        <v>2680</v>
      </c>
      <c r="L617" s="113">
        <v>268</v>
      </c>
      <c r="M617" s="112" t="s">
        <v>220</v>
      </c>
      <c r="N617">
        <v>2.68</v>
      </c>
    </row>
    <row r="618" spans="1:14" x14ac:dyDescent="0.3">
      <c r="A618" s="112" t="s">
        <v>220</v>
      </c>
      <c r="B618" s="112" t="s">
        <v>120</v>
      </c>
      <c r="C618" s="112" t="s">
        <v>221</v>
      </c>
      <c r="D618" s="112" t="s">
        <v>249</v>
      </c>
      <c r="E618" s="112" t="s">
        <v>221</v>
      </c>
      <c r="F618" s="112" t="s">
        <v>250</v>
      </c>
      <c r="G618" s="112" t="s">
        <v>13</v>
      </c>
      <c r="H618" s="112" t="s">
        <v>142</v>
      </c>
      <c r="I618" s="112" t="s">
        <v>127</v>
      </c>
      <c r="J618" s="112" t="s">
        <v>170</v>
      </c>
      <c r="K618" s="113">
        <v>1279694.8500000001</v>
      </c>
      <c r="L618" s="113">
        <v>1313068</v>
      </c>
      <c r="M618" s="112" t="s">
        <v>220</v>
      </c>
      <c r="N618">
        <v>13130.68</v>
      </c>
    </row>
    <row r="619" spans="1:14" x14ac:dyDescent="0.3">
      <c r="A619" s="112" t="s">
        <v>220</v>
      </c>
      <c r="B619" s="112" t="s">
        <v>120</v>
      </c>
      <c r="C619" s="112" t="s">
        <v>221</v>
      </c>
      <c r="D619" s="112" t="s">
        <v>249</v>
      </c>
      <c r="E619" s="112" t="s">
        <v>221</v>
      </c>
      <c r="F619" s="112" t="s">
        <v>250</v>
      </c>
      <c r="G619" s="112" t="s">
        <v>13</v>
      </c>
      <c r="H619" s="112" t="s">
        <v>142</v>
      </c>
      <c r="I619" s="112" t="s">
        <v>127</v>
      </c>
      <c r="J619" s="112" t="s">
        <v>171</v>
      </c>
      <c r="K619" s="113">
        <v>1983423.85</v>
      </c>
      <c r="L619" s="113">
        <v>2562988</v>
      </c>
      <c r="M619" s="112" t="s">
        <v>220</v>
      </c>
      <c r="N619">
        <v>25629.88</v>
      </c>
    </row>
    <row r="620" spans="1:14" x14ac:dyDescent="0.3">
      <c r="A620" s="112" t="s">
        <v>220</v>
      </c>
      <c r="B620" s="112" t="s">
        <v>120</v>
      </c>
      <c r="C620" s="112" t="s">
        <v>221</v>
      </c>
      <c r="D620" s="112" t="s">
        <v>249</v>
      </c>
      <c r="E620" s="112" t="s">
        <v>221</v>
      </c>
      <c r="F620" s="112" t="s">
        <v>250</v>
      </c>
      <c r="G620" s="112" t="s">
        <v>13</v>
      </c>
      <c r="H620" s="112" t="s">
        <v>142</v>
      </c>
      <c r="I620" s="112" t="s">
        <v>127</v>
      </c>
      <c r="J620" s="112" t="s">
        <v>172</v>
      </c>
      <c r="K620" s="113">
        <v>1688107.8099999998</v>
      </c>
      <c r="L620" s="113">
        <v>1381036</v>
      </c>
      <c r="M620" s="112" t="s">
        <v>220</v>
      </c>
      <c r="N620">
        <v>13810.36</v>
      </c>
    </row>
    <row r="621" spans="1:14" x14ac:dyDescent="0.3">
      <c r="A621" s="112" t="s">
        <v>220</v>
      </c>
      <c r="B621" s="112" t="s">
        <v>120</v>
      </c>
      <c r="C621" s="112" t="s">
        <v>221</v>
      </c>
      <c r="D621" s="112" t="s">
        <v>249</v>
      </c>
      <c r="E621" s="112" t="s">
        <v>221</v>
      </c>
      <c r="F621" s="112" t="s">
        <v>250</v>
      </c>
      <c r="G621" s="112" t="s">
        <v>14</v>
      </c>
      <c r="H621" s="112" t="s">
        <v>141</v>
      </c>
      <c r="I621" s="112" t="s">
        <v>127</v>
      </c>
      <c r="J621" s="112" t="s">
        <v>170</v>
      </c>
      <c r="K621" s="113">
        <v>11205.5</v>
      </c>
      <c r="L621" s="113">
        <v>30635</v>
      </c>
      <c r="M621" s="112" t="s">
        <v>220</v>
      </c>
      <c r="N621">
        <v>306.35000000000002</v>
      </c>
    </row>
    <row r="622" spans="1:14" x14ac:dyDescent="0.3">
      <c r="A622" s="112" t="s">
        <v>220</v>
      </c>
      <c r="B622" s="112" t="s">
        <v>120</v>
      </c>
      <c r="C622" s="112" t="s">
        <v>221</v>
      </c>
      <c r="D622" s="112" t="s">
        <v>249</v>
      </c>
      <c r="E622" s="112" t="s">
        <v>221</v>
      </c>
      <c r="F622" s="112" t="s">
        <v>250</v>
      </c>
      <c r="G622" s="112" t="s">
        <v>14</v>
      </c>
      <c r="H622" s="112" t="s">
        <v>141</v>
      </c>
      <c r="I622" s="112" t="s">
        <v>127</v>
      </c>
      <c r="J622" s="112" t="s">
        <v>172</v>
      </c>
      <c r="K622" s="113">
        <v>21247.5</v>
      </c>
      <c r="L622" s="113">
        <v>12560</v>
      </c>
      <c r="M622" s="112" t="s">
        <v>220</v>
      </c>
      <c r="N622">
        <v>125.6</v>
      </c>
    </row>
    <row r="623" spans="1:14" x14ac:dyDescent="0.3">
      <c r="A623" s="112" t="s">
        <v>220</v>
      </c>
      <c r="B623" s="112" t="s">
        <v>120</v>
      </c>
      <c r="C623" s="112" t="s">
        <v>221</v>
      </c>
      <c r="D623" s="112" t="s">
        <v>249</v>
      </c>
      <c r="E623" s="112" t="s">
        <v>221</v>
      </c>
      <c r="F623" s="112" t="s">
        <v>250</v>
      </c>
      <c r="G623" s="112" t="s">
        <v>18</v>
      </c>
      <c r="H623" s="112" t="s">
        <v>143</v>
      </c>
      <c r="I623" s="112" t="s">
        <v>127</v>
      </c>
      <c r="J623" s="112" t="s">
        <v>172</v>
      </c>
      <c r="K623" s="113">
        <v>2240</v>
      </c>
      <c r="L623" s="113">
        <v>1400</v>
      </c>
      <c r="M623" s="112" t="s">
        <v>220</v>
      </c>
      <c r="N623">
        <v>14</v>
      </c>
    </row>
    <row r="624" spans="1:14" x14ac:dyDescent="0.3">
      <c r="A624" s="112" t="s">
        <v>220</v>
      </c>
      <c r="B624" s="112" t="s">
        <v>120</v>
      </c>
      <c r="C624" s="112" t="s">
        <v>221</v>
      </c>
      <c r="D624" s="112" t="s">
        <v>249</v>
      </c>
      <c r="E624" s="112" t="s">
        <v>221</v>
      </c>
      <c r="F624" s="112" t="s">
        <v>250</v>
      </c>
      <c r="G624" s="112" t="s">
        <v>21</v>
      </c>
      <c r="H624" s="112" t="s">
        <v>139</v>
      </c>
      <c r="I624" s="112" t="s">
        <v>127</v>
      </c>
      <c r="J624" s="112" t="s">
        <v>172</v>
      </c>
      <c r="K624" s="113">
        <v>1762</v>
      </c>
      <c r="L624" s="113">
        <v>200</v>
      </c>
      <c r="M624" s="112" t="s">
        <v>220</v>
      </c>
      <c r="N624">
        <v>2</v>
      </c>
    </row>
    <row r="625" spans="1:14" x14ac:dyDescent="0.3">
      <c r="A625" s="112" t="s">
        <v>220</v>
      </c>
      <c r="B625" s="112" t="s">
        <v>120</v>
      </c>
      <c r="C625" s="112" t="s">
        <v>221</v>
      </c>
      <c r="D625" s="112" t="s">
        <v>249</v>
      </c>
      <c r="E625" s="112" t="s">
        <v>221</v>
      </c>
      <c r="F625" s="112" t="s">
        <v>250</v>
      </c>
      <c r="G625" s="112" t="s">
        <v>24</v>
      </c>
      <c r="H625" s="112" t="s">
        <v>126</v>
      </c>
      <c r="I625" s="112" t="s">
        <v>127</v>
      </c>
      <c r="J625" s="112" t="s">
        <v>172</v>
      </c>
      <c r="K625" s="113">
        <v>3132</v>
      </c>
      <c r="L625" s="113">
        <v>1080</v>
      </c>
      <c r="M625" s="112" t="s">
        <v>220</v>
      </c>
      <c r="N625">
        <v>10.8</v>
      </c>
    </row>
    <row r="626" spans="1:14" x14ac:dyDescent="0.3">
      <c r="A626" s="112" t="s">
        <v>184</v>
      </c>
      <c r="B626" s="112" t="s">
        <v>117</v>
      </c>
      <c r="C626" s="112" t="s">
        <v>117</v>
      </c>
      <c r="D626" s="112" t="s">
        <v>251</v>
      </c>
      <c r="E626" s="112" t="s">
        <v>252</v>
      </c>
      <c r="F626" s="112" t="s">
        <v>253</v>
      </c>
      <c r="G626" s="112" t="s">
        <v>13</v>
      </c>
      <c r="H626" s="112" t="s">
        <v>142</v>
      </c>
      <c r="I626" s="112" t="s">
        <v>127</v>
      </c>
      <c r="J626" s="112" t="s">
        <v>172</v>
      </c>
      <c r="K626" s="113">
        <v>5351.95</v>
      </c>
      <c r="L626" s="113">
        <v>4319</v>
      </c>
      <c r="M626" s="112" t="s">
        <v>254</v>
      </c>
      <c r="N626">
        <v>43.19</v>
      </c>
    </row>
    <row r="627" spans="1:14" x14ac:dyDescent="0.3">
      <c r="A627" s="112" t="s">
        <v>184</v>
      </c>
      <c r="B627" s="112" t="s">
        <v>117</v>
      </c>
      <c r="C627" s="112" t="s">
        <v>117</v>
      </c>
      <c r="D627" s="112" t="s">
        <v>255</v>
      </c>
      <c r="E627" s="112" t="s">
        <v>252</v>
      </c>
      <c r="F627" s="112" t="s">
        <v>256</v>
      </c>
      <c r="G627" s="112" t="s">
        <v>13</v>
      </c>
      <c r="H627" s="112" t="s">
        <v>142</v>
      </c>
      <c r="I627" s="112" t="s">
        <v>127</v>
      </c>
      <c r="J627" s="112" t="s">
        <v>170</v>
      </c>
      <c r="K627" s="113">
        <v>85.83</v>
      </c>
      <c r="L627" s="113">
        <v>42</v>
      </c>
      <c r="M627" s="112" t="s">
        <v>254</v>
      </c>
      <c r="N627">
        <v>0.42</v>
      </c>
    </row>
    <row r="628" spans="1:14" x14ac:dyDescent="0.3">
      <c r="A628" s="112" t="s">
        <v>184</v>
      </c>
      <c r="B628" s="112" t="s">
        <v>117</v>
      </c>
      <c r="C628" s="112" t="s">
        <v>117</v>
      </c>
      <c r="D628" s="112" t="s">
        <v>255</v>
      </c>
      <c r="E628" s="112" t="s">
        <v>252</v>
      </c>
      <c r="F628" s="112" t="s">
        <v>256</v>
      </c>
      <c r="G628" s="112" t="s">
        <v>13</v>
      </c>
      <c r="H628" s="112" t="s">
        <v>142</v>
      </c>
      <c r="I628" s="112" t="s">
        <v>127</v>
      </c>
      <c r="J628" s="112" t="s">
        <v>171</v>
      </c>
      <c r="K628" s="113">
        <v>43.38</v>
      </c>
      <c r="L628" s="113">
        <v>21</v>
      </c>
      <c r="M628" s="112" t="s">
        <v>254</v>
      </c>
      <c r="N628">
        <v>0.21</v>
      </c>
    </row>
    <row r="629" spans="1:14" x14ac:dyDescent="0.3">
      <c r="A629" s="112" t="s">
        <v>184</v>
      </c>
      <c r="B629" s="112" t="s">
        <v>117</v>
      </c>
      <c r="C629" s="112" t="s">
        <v>117</v>
      </c>
      <c r="D629" s="112" t="s">
        <v>255</v>
      </c>
      <c r="E629" s="112" t="s">
        <v>252</v>
      </c>
      <c r="F629" s="112" t="s">
        <v>256</v>
      </c>
      <c r="G629" s="112" t="s">
        <v>13</v>
      </c>
      <c r="H629" s="112" t="s">
        <v>142</v>
      </c>
      <c r="I629" s="112" t="s">
        <v>127</v>
      </c>
      <c r="J629" s="112" t="s">
        <v>172</v>
      </c>
      <c r="K629" s="113">
        <v>85.83</v>
      </c>
      <c r="L629" s="113">
        <v>42</v>
      </c>
      <c r="M629" s="112" t="s">
        <v>254</v>
      </c>
      <c r="N629">
        <v>0.42</v>
      </c>
    </row>
    <row r="630" spans="1:14" x14ac:dyDescent="0.3">
      <c r="A630" s="112" t="s">
        <v>184</v>
      </c>
      <c r="B630" s="112" t="s">
        <v>117</v>
      </c>
      <c r="C630" s="112" t="s">
        <v>117</v>
      </c>
      <c r="D630" s="112" t="s">
        <v>255</v>
      </c>
      <c r="E630" s="112" t="s">
        <v>252</v>
      </c>
      <c r="F630" s="112" t="s">
        <v>256</v>
      </c>
      <c r="G630" s="112" t="s">
        <v>14</v>
      </c>
      <c r="H630" s="112" t="s">
        <v>141</v>
      </c>
      <c r="I630" s="112" t="s">
        <v>127</v>
      </c>
      <c r="J630" s="112" t="s">
        <v>172</v>
      </c>
      <c r="K630" s="113">
        <v>50</v>
      </c>
      <c r="L630" s="113">
        <v>23</v>
      </c>
      <c r="M630" s="112" t="s">
        <v>254</v>
      </c>
      <c r="N630">
        <v>0.23</v>
      </c>
    </row>
    <row r="631" spans="1:14" x14ac:dyDescent="0.3">
      <c r="A631" s="112" t="s">
        <v>184</v>
      </c>
      <c r="B631" s="112" t="s">
        <v>117</v>
      </c>
      <c r="C631" s="112" t="s">
        <v>117</v>
      </c>
      <c r="D631" s="112" t="s">
        <v>257</v>
      </c>
      <c r="E631" s="112" t="s">
        <v>252</v>
      </c>
      <c r="F631" s="112" t="s">
        <v>258</v>
      </c>
      <c r="G631" s="112" t="s">
        <v>13</v>
      </c>
      <c r="H631" s="112" t="s">
        <v>142</v>
      </c>
      <c r="I631" s="112" t="s">
        <v>127</v>
      </c>
      <c r="J631" s="112" t="s">
        <v>170</v>
      </c>
      <c r="K631" s="113">
        <v>2038.99</v>
      </c>
      <c r="L631" s="113">
        <v>1516</v>
      </c>
      <c r="M631" s="112" t="s">
        <v>254</v>
      </c>
      <c r="N631">
        <v>15.16</v>
      </c>
    </row>
    <row r="632" spans="1:14" x14ac:dyDescent="0.3">
      <c r="A632" s="112" t="s">
        <v>184</v>
      </c>
      <c r="B632" s="112" t="s">
        <v>117</v>
      </c>
      <c r="C632" s="112" t="s">
        <v>117</v>
      </c>
      <c r="D632" s="112" t="s">
        <v>257</v>
      </c>
      <c r="E632" s="112" t="s">
        <v>252</v>
      </c>
      <c r="F632" s="112" t="s">
        <v>258</v>
      </c>
      <c r="G632" s="112" t="s">
        <v>13</v>
      </c>
      <c r="H632" s="112" t="s">
        <v>142</v>
      </c>
      <c r="I632" s="112" t="s">
        <v>127</v>
      </c>
      <c r="J632" s="112" t="s">
        <v>172</v>
      </c>
      <c r="K632" s="113">
        <v>8651.0199999999986</v>
      </c>
      <c r="L632" s="113">
        <v>6499.0000000000009</v>
      </c>
      <c r="M632" s="112" t="s">
        <v>254</v>
      </c>
      <c r="N632">
        <v>64.990000000000009</v>
      </c>
    </row>
    <row r="633" spans="1:14" x14ac:dyDescent="0.3">
      <c r="A633" s="112" t="s">
        <v>184</v>
      </c>
      <c r="B633" s="112" t="s">
        <v>117</v>
      </c>
      <c r="C633" s="112" t="s">
        <v>117</v>
      </c>
      <c r="D633" s="112" t="s">
        <v>259</v>
      </c>
      <c r="E633" s="112" t="s">
        <v>252</v>
      </c>
      <c r="F633" s="112" t="s">
        <v>260</v>
      </c>
      <c r="G633" s="112" t="s">
        <v>13</v>
      </c>
      <c r="H633" s="112" t="s">
        <v>142</v>
      </c>
      <c r="I633" s="112" t="s">
        <v>127</v>
      </c>
      <c r="J633" s="112" t="s">
        <v>170</v>
      </c>
      <c r="K633" s="113">
        <v>16170.29</v>
      </c>
      <c r="L633" s="113">
        <v>8226</v>
      </c>
      <c r="M633" s="112" t="s">
        <v>254</v>
      </c>
      <c r="N633">
        <v>82.26</v>
      </c>
    </row>
    <row r="634" spans="1:14" x14ac:dyDescent="0.3">
      <c r="A634" s="112" t="s">
        <v>184</v>
      </c>
      <c r="B634" s="112" t="s">
        <v>117</v>
      </c>
      <c r="C634" s="112" t="s">
        <v>117</v>
      </c>
      <c r="D634" s="112" t="s">
        <v>259</v>
      </c>
      <c r="E634" s="112" t="s">
        <v>252</v>
      </c>
      <c r="F634" s="112" t="s">
        <v>260</v>
      </c>
      <c r="G634" s="112" t="s">
        <v>13</v>
      </c>
      <c r="H634" s="112" t="s">
        <v>142</v>
      </c>
      <c r="I634" s="112" t="s">
        <v>127</v>
      </c>
      <c r="J634" s="112" t="s">
        <v>171</v>
      </c>
      <c r="K634" s="113">
        <v>5407.58</v>
      </c>
      <c r="L634" s="113">
        <v>2907</v>
      </c>
      <c r="M634" s="112" t="s">
        <v>254</v>
      </c>
      <c r="N634">
        <v>29.07</v>
      </c>
    </row>
    <row r="635" spans="1:14" x14ac:dyDescent="0.3">
      <c r="A635" s="112" t="s">
        <v>184</v>
      </c>
      <c r="B635" s="112" t="s">
        <v>117</v>
      </c>
      <c r="C635" s="112" t="s">
        <v>117</v>
      </c>
      <c r="D635" s="112" t="s">
        <v>259</v>
      </c>
      <c r="E635" s="112" t="s">
        <v>252</v>
      </c>
      <c r="F635" s="112" t="s">
        <v>260</v>
      </c>
      <c r="G635" s="112" t="s">
        <v>13</v>
      </c>
      <c r="H635" s="112" t="s">
        <v>142</v>
      </c>
      <c r="I635" s="112" t="s">
        <v>127</v>
      </c>
      <c r="J635" s="112" t="s">
        <v>172</v>
      </c>
      <c r="K635" s="113">
        <v>198735.69</v>
      </c>
      <c r="L635" s="113">
        <v>88891</v>
      </c>
      <c r="M635" s="112" t="s">
        <v>254</v>
      </c>
      <c r="N635">
        <v>888.91</v>
      </c>
    </row>
    <row r="636" spans="1:14" x14ac:dyDescent="0.3">
      <c r="A636" s="112" t="s">
        <v>184</v>
      </c>
      <c r="B636" s="112" t="s">
        <v>117</v>
      </c>
      <c r="C636" s="112" t="s">
        <v>117</v>
      </c>
      <c r="D636" s="112" t="s">
        <v>259</v>
      </c>
      <c r="E636" s="112" t="s">
        <v>252</v>
      </c>
      <c r="F636" s="112" t="s">
        <v>260</v>
      </c>
      <c r="G636" s="112" t="s">
        <v>14</v>
      </c>
      <c r="H636" s="112" t="s">
        <v>141</v>
      </c>
      <c r="I636" s="112" t="s">
        <v>127</v>
      </c>
      <c r="J636" s="112" t="s">
        <v>172</v>
      </c>
      <c r="K636" s="113">
        <v>14240</v>
      </c>
      <c r="L636" s="113">
        <v>29300</v>
      </c>
      <c r="M636" s="112" t="s">
        <v>254</v>
      </c>
      <c r="N636">
        <v>293</v>
      </c>
    </row>
    <row r="637" spans="1:14" x14ac:dyDescent="0.3">
      <c r="A637" s="112" t="s">
        <v>184</v>
      </c>
      <c r="B637" s="112" t="s">
        <v>117</v>
      </c>
      <c r="C637" s="112" t="s">
        <v>117</v>
      </c>
      <c r="D637" s="112" t="s">
        <v>261</v>
      </c>
      <c r="E637" s="112" t="s">
        <v>252</v>
      </c>
      <c r="F637" s="112" t="s">
        <v>262</v>
      </c>
      <c r="G637" s="112" t="s">
        <v>14</v>
      </c>
      <c r="H637" s="112" t="s">
        <v>141</v>
      </c>
      <c r="I637" s="112" t="s">
        <v>127</v>
      </c>
      <c r="J637" s="112" t="s">
        <v>170</v>
      </c>
      <c r="K637" s="113">
        <v>463.2</v>
      </c>
      <c r="L637" s="113">
        <v>450</v>
      </c>
      <c r="M637" s="112" t="s">
        <v>254</v>
      </c>
      <c r="N637">
        <v>4.5</v>
      </c>
    </row>
    <row r="638" spans="1:14" x14ac:dyDescent="0.3">
      <c r="A638" s="112" t="s">
        <v>184</v>
      </c>
      <c r="B638" s="112" t="s">
        <v>117</v>
      </c>
      <c r="C638" s="112" t="s">
        <v>117</v>
      </c>
      <c r="D638" s="112" t="s">
        <v>263</v>
      </c>
      <c r="E638" s="112" t="s">
        <v>252</v>
      </c>
      <c r="F638" s="112" t="s">
        <v>264</v>
      </c>
      <c r="G638" s="112" t="s">
        <v>13</v>
      </c>
      <c r="H638" s="112" t="s">
        <v>142</v>
      </c>
      <c r="I638" s="112" t="s">
        <v>127</v>
      </c>
      <c r="J638" s="112" t="s">
        <v>170</v>
      </c>
      <c r="K638" s="113">
        <v>15950.54</v>
      </c>
      <c r="L638" s="113">
        <v>7825</v>
      </c>
      <c r="M638" s="112" t="s">
        <v>254</v>
      </c>
      <c r="N638">
        <v>78.25</v>
      </c>
    </row>
    <row r="639" spans="1:14" x14ac:dyDescent="0.3">
      <c r="A639" s="112" t="s">
        <v>184</v>
      </c>
      <c r="B639" s="112" t="s">
        <v>117</v>
      </c>
      <c r="C639" s="112" t="s">
        <v>117</v>
      </c>
      <c r="D639" s="112" t="s">
        <v>263</v>
      </c>
      <c r="E639" s="112" t="s">
        <v>252</v>
      </c>
      <c r="F639" s="112" t="s">
        <v>264</v>
      </c>
      <c r="G639" s="112" t="s">
        <v>13</v>
      </c>
      <c r="H639" s="112" t="s">
        <v>142</v>
      </c>
      <c r="I639" s="112" t="s">
        <v>127</v>
      </c>
      <c r="J639" s="112" t="s">
        <v>172</v>
      </c>
      <c r="K639" s="113">
        <v>90272.069999999992</v>
      </c>
      <c r="L639" s="113">
        <v>58981</v>
      </c>
      <c r="M639" s="112" t="s">
        <v>254</v>
      </c>
      <c r="N639">
        <v>589.80999999999995</v>
      </c>
    </row>
    <row r="640" spans="1:14" x14ac:dyDescent="0.3">
      <c r="A640" s="112" t="s">
        <v>184</v>
      </c>
      <c r="B640" s="112" t="s">
        <v>117</v>
      </c>
      <c r="C640" s="112" t="s">
        <v>117</v>
      </c>
      <c r="D640" s="112" t="s">
        <v>263</v>
      </c>
      <c r="E640" s="112" t="s">
        <v>252</v>
      </c>
      <c r="F640" s="112" t="s">
        <v>264</v>
      </c>
      <c r="G640" s="112" t="s">
        <v>14</v>
      </c>
      <c r="H640" s="112" t="s">
        <v>141</v>
      </c>
      <c r="I640" s="112" t="s">
        <v>127</v>
      </c>
      <c r="J640" s="112" t="s">
        <v>172</v>
      </c>
      <c r="K640" s="113">
        <v>5810.2</v>
      </c>
      <c r="L640" s="113">
        <v>6750</v>
      </c>
      <c r="M640" s="112" t="s">
        <v>254</v>
      </c>
      <c r="N640">
        <v>67.5</v>
      </c>
    </row>
    <row r="641" spans="1:14" x14ac:dyDescent="0.3">
      <c r="A641" s="112" t="s">
        <v>184</v>
      </c>
      <c r="B641" s="112" t="s">
        <v>117</v>
      </c>
      <c r="C641" s="112" t="s">
        <v>117</v>
      </c>
      <c r="D641" s="112" t="s">
        <v>265</v>
      </c>
      <c r="E641" s="112" t="s">
        <v>252</v>
      </c>
      <c r="F641" s="112" t="s">
        <v>266</v>
      </c>
      <c r="G641" s="112" t="s">
        <v>13</v>
      </c>
      <c r="H641" s="112" t="s">
        <v>142</v>
      </c>
      <c r="I641" s="112" t="s">
        <v>127</v>
      </c>
      <c r="J641" s="112" t="s">
        <v>170</v>
      </c>
      <c r="K641" s="113">
        <v>462.95</v>
      </c>
      <c r="L641" s="113">
        <v>227.99999999999997</v>
      </c>
      <c r="M641" s="112" t="s">
        <v>254</v>
      </c>
      <c r="N641">
        <v>2.2799999999999998</v>
      </c>
    </row>
    <row r="642" spans="1:14" x14ac:dyDescent="0.3">
      <c r="A642" s="112" t="s">
        <v>184</v>
      </c>
      <c r="B642" s="112" t="s">
        <v>117</v>
      </c>
      <c r="C642" s="112" t="s">
        <v>117</v>
      </c>
      <c r="D642" s="112" t="s">
        <v>265</v>
      </c>
      <c r="E642" s="112" t="s">
        <v>252</v>
      </c>
      <c r="F642" s="112" t="s">
        <v>266</v>
      </c>
      <c r="G642" s="112" t="s">
        <v>13</v>
      </c>
      <c r="H642" s="112" t="s">
        <v>142</v>
      </c>
      <c r="I642" s="112" t="s">
        <v>127</v>
      </c>
      <c r="J642" s="112" t="s">
        <v>171</v>
      </c>
      <c r="K642" s="113">
        <v>167.98</v>
      </c>
      <c r="L642" s="113">
        <v>83</v>
      </c>
      <c r="M642" s="112" t="s">
        <v>254</v>
      </c>
      <c r="N642">
        <v>0.83</v>
      </c>
    </row>
    <row r="643" spans="1:14" x14ac:dyDescent="0.3">
      <c r="A643" s="112" t="s">
        <v>184</v>
      </c>
      <c r="B643" s="112" t="s">
        <v>117</v>
      </c>
      <c r="C643" s="112" t="s">
        <v>117</v>
      </c>
      <c r="D643" s="112" t="s">
        <v>265</v>
      </c>
      <c r="E643" s="112" t="s">
        <v>252</v>
      </c>
      <c r="F643" s="112" t="s">
        <v>266</v>
      </c>
      <c r="G643" s="112" t="s">
        <v>13</v>
      </c>
      <c r="H643" s="112" t="s">
        <v>142</v>
      </c>
      <c r="I643" s="112" t="s">
        <v>127</v>
      </c>
      <c r="J643" s="112" t="s">
        <v>172</v>
      </c>
      <c r="K643" s="113">
        <v>1262.5999999999999</v>
      </c>
      <c r="L643" s="113">
        <v>623</v>
      </c>
      <c r="M643" s="112" t="s">
        <v>254</v>
      </c>
      <c r="N643">
        <v>6.23</v>
      </c>
    </row>
    <row r="644" spans="1:14" x14ac:dyDescent="0.3">
      <c r="A644" s="112" t="s">
        <v>184</v>
      </c>
      <c r="B644" s="112" t="s">
        <v>117</v>
      </c>
      <c r="C644" s="112" t="s">
        <v>117</v>
      </c>
      <c r="D644" s="112" t="s">
        <v>267</v>
      </c>
      <c r="E644" s="112" t="s">
        <v>252</v>
      </c>
      <c r="F644" s="112" t="s">
        <v>268</v>
      </c>
      <c r="G644" s="112" t="s">
        <v>13</v>
      </c>
      <c r="H644" s="112" t="s">
        <v>142</v>
      </c>
      <c r="I644" s="112" t="s">
        <v>127</v>
      </c>
      <c r="J644" s="112" t="s">
        <v>170</v>
      </c>
      <c r="K644" s="113">
        <v>1823.91</v>
      </c>
      <c r="L644" s="113">
        <v>726</v>
      </c>
      <c r="M644" s="112" t="s">
        <v>254</v>
      </c>
      <c r="N644">
        <v>7.26</v>
      </c>
    </row>
    <row r="645" spans="1:14" x14ac:dyDescent="0.3">
      <c r="A645" s="112" t="s">
        <v>184</v>
      </c>
      <c r="B645" s="112" t="s">
        <v>117</v>
      </c>
      <c r="C645" s="112" t="s">
        <v>117</v>
      </c>
      <c r="D645" s="112" t="s">
        <v>267</v>
      </c>
      <c r="E645" s="112" t="s">
        <v>252</v>
      </c>
      <c r="F645" s="112" t="s">
        <v>268</v>
      </c>
      <c r="G645" s="112" t="s">
        <v>13</v>
      </c>
      <c r="H645" s="112" t="s">
        <v>142</v>
      </c>
      <c r="I645" s="112" t="s">
        <v>127</v>
      </c>
      <c r="J645" s="112" t="s">
        <v>171</v>
      </c>
      <c r="K645" s="113">
        <v>478.09</v>
      </c>
      <c r="L645" s="113">
        <v>208</v>
      </c>
      <c r="M645" s="112" t="s">
        <v>254</v>
      </c>
      <c r="N645">
        <v>2.08</v>
      </c>
    </row>
    <row r="646" spans="1:14" x14ac:dyDescent="0.3">
      <c r="A646" s="112" t="s">
        <v>184</v>
      </c>
      <c r="B646" s="112" t="s">
        <v>117</v>
      </c>
      <c r="C646" s="112" t="s">
        <v>117</v>
      </c>
      <c r="D646" s="112" t="s">
        <v>267</v>
      </c>
      <c r="E646" s="112" t="s">
        <v>252</v>
      </c>
      <c r="F646" s="112" t="s">
        <v>268</v>
      </c>
      <c r="G646" s="112" t="s">
        <v>13</v>
      </c>
      <c r="H646" s="112" t="s">
        <v>142</v>
      </c>
      <c r="I646" s="112" t="s">
        <v>127</v>
      </c>
      <c r="J646" s="112" t="s">
        <v>172</v>
      </c>
      <c r="K646" s="113">
        <v>7434.38</v>
      </c>
      <c r="L646" s="113">
        <v>3113</v>
      </c>
      <c r="M646" s="112" t="s">
        <v>254</v>
      </c>
      <c r="N646">
        <v>31.13</v>
      </c>
    </row>
    <row r="647" spans="1:14" x14ac:dyDescent="0.3">
      <c r="A647" s="112" t="s">
        <v>184</v>
      </c>
      <c r="B647" s="112" t="s">
        <v>117</v>
      </c>
      <c r="C647" s="112" t="s">
        <v>117</v>
      </c>
      <c r="D647" s="112" t="s">
        <v>269</v>
      </c>
      <c r="E647" s="112" t="s">
        <v>252</v>
      </c>
      <c r="F647" s="112" t="s">
        <v>270</v>
      </c>
      <c r="G647" s="112" t="s">
        <v>13</v>
      </c>
      <c r="H647" s="112" t="s">
        <v>142</v>
      </c>
      <c r="I647" s="112" t="s">
        <v>127</v>
      </c>
      <c r="J647" s="112" t="s">
        <v>170</v>
      </c>
      <c r="K647" s="113">
        <v>5018</v>
      </c>
      <c r="L647" s="113">
        <v>2139</v>
      </c>
      <c r="M647" s="112" t="s">
        <v>254</v>
      </c>
      <c r="N647">
        <v>21.39</v>
      </c>
    </row>
    <row r="648" spans="1:14" x14ac:dyDescent="0.3">
      <c r="A648" s="112" t="s">
        <v>184</v>
      </c>
      <c r="B648" s="112" t="s">
        <v>117</v>
      </c>
      <c r="C648" s="112" t="s">
        <v>117</v>
      </c>
      <c r="D648" s="112" t="s">
        <v>269</v>
      </c>
      <c r="E648" s="112" t="s">
        <v>252</v>
      </c>
      <c r="F648" s="112" t="s">
        <v>270</v>
      </c>
      <c r="G648" s="112" t="s">
        <v>13</v>
      </c>
      <c r="H648" s="112" t="s">
        <v>142</v>
      </c>
      <c r="I648" s="112" t="s">
        <v>127</v>
      </c>
      <c r="J648" s="112" t="s">
        <v>171</v>
      </c>
      <c r="K648" s="113">
        <v>762.36</v>
      </c>
      <c r="L648" s="113">
        <v>332</v>
      </c>
      <c r="M648" s="112" t="s">
        <v>254</v>
      </c>
      <c r="N648">
        <v>3.32</v>
      </c>
    </row>
    <row r="649" spans="1:14" x14ac:dyDescent="0.3">
      <c r="A649" s="112" t="s">
        <v>184</v>
      </c>
      <c r="B649" s="112" t="s">
        <v>117</v>
      </c>
      <c r="C649" s="112" t="s">
        <v>117</v>
      </c>
      <c r="D649" s="112" t="s">
        <v>269</v>
      </c>
      <c r="E649" s="112" t="s">
        <v>252</v>
      </c>
      <c r="F649" s="112" t="s">
        <v>270</v>
      </c>
      <c r="G649" s="112" t="s">
        <v>13</v>
      </c>
      <c r="H649" s="112" t="s">
        <v>142</v>
      </c>
      <c r="I649" s="112" t="s">
        <v>127</v>
      </c>
      <c r="J649" s="112" t="s">
        <v>172</v>
      </c>
      <c r="K649" s="113">
        <v>5981.65</v>
      </c>
      <c r="L649" s="113">
        <v>2617</v>
      </c>
      <c r="M649" s="112" t="s">
        <v>254</v>
      </c>
      <c r="N649">
        <v>26.17</v>
      </c>
    </row>
    <row r="650" spans="1:14" x14ac:dyDescent="0.3">
      <c r="A650" s="112" t="s">
        <v>184</v>
      </c>
      <c r="B650" s="112" t="s">
        <v>117</v>
      </c>
      <c r="C650" s="112" t="s">
        <v>117</v>
      </c>
      <c r="D650" s="112" t="s">
        <v>269</v>
      </c>
      <c r="E650" s="112" t="s">
        <v>252</v>
      </c>
      <c r="F650" s="112" t="s">
        <v>270</v>
      </c>
      <c r="G650" s="112" t="s">
        <v>14</v>
      </c>
      <c r="H650" s="112" t="s">
        <v>141</v>
      </c>
      <c r="I650" s="112" t="s">
        <v>127</v>
      </c>
      <c r="J650" s="112" t="s">
        <v>172</v>
      </c>
      <c r="K650" s="113">
        <v>1388</v>
      </c>
      <c r="L650" s="113">
        <v>563</v>
      </c>
      <c r="M650" s="112" t="s">
        <v>254</v>
      </c>
      <c r="N650">
        <v>5.63</v>
      </c>
    </row>
    <row r="651" spans="1:14" x14ac:dyDescent="0.3">
      <c r="A651" s="112" t="s">
        <v>184</v>
      </c>
      <c r="B651" s="112" t="s">
        <v>117</v>
      </c>
      <c r="C651" s="112" t="s">
        <v>117</v>
      </c>
      <c r="D651" s="112" t="s">
        <v>271</v>
      </c>
      <c r="E651" s="112" t="s">
        <v>252</v>
      </c>
      <c r="F651" s="112" t="s">
        <v>272</v>
      </c>
      <c r="G651" s="112" t="s">
        <v>13</v>
      </c>
      <c r="H651" s="112" t="s">
        <v>142</v>
      </c>
      <c r="I651" s="112" t="s">
        <v>127</v>
      </c>
      <c r="J651" s="112" t="s">
        <v>170</v>
      </c>
      <c r="K651" s="113">
        <v>2605.58</v>
      </c>
      <c r="L651" s="113">
        <v>1740</v>
      </c>
      <c r="M651" s="112" t="s">
        <v>254</v>
      </c>
      <c r="N651">
        <v>17.399999999999999</v>
      </c>
    </row>
    <row r="652" spans="1:14" x14ac:dyDescent="0.3">
      <c r="A652" s="112" t="s">
        <v>184</v>
      </c>
      <c r="B652" s="112" t="s">
        <v>117</v>
      </c>
      <c r="C652" s="112" t="s">
        <v>117</v>
      </c>
      <c r="D652" s="112" t="s">
        <v>271</v>
      </c>
      <c r="E652" s="112" t="s">
        <v>252</v>
      </c>
      <c r="F652" s="112" t="s">
        <v>272</v>
      </c>
      <c r="G652" s="112" t="s">
        <v>13</v>
      </c>
      <c r="H652" s="112" t="s">
        <v>142</v>
      </c>
      <c r="I652" s="112" t="s">
        <v>127</v>
      </c>
      <c r="J652" s="112" t="s">
        <v>171</v>
      </c>
      <c r="K652" s="113">
        <v>151.36000000000001</v>
      </c>
      <c r="L652" s="113">
        <v>63</v>
      </c>
      <c r="M652" s="112" t="s">
        <v>254</v>
      </c>
      <c r="N652">
        <v>0.63</v>
      </c>
    </row>
    <row r="653" spans="1:14" x14ac:dyDescent="0.3">
      <c r="A653" s="112" t="s">
        <v>184</v>
      </c>
      <c r="B653" s="112" t="s">
        <v>117</v>
      </c>
      <c r="C653" s="112" t="s">
        <v>117</v>
      </c>
      <c r="D653" s="112" t="s">
        <v>271</v>
      </c>
      <c r="E653" s="112" t="s">
        <v>252</v>
      </c>
      <c r="F653" s="112" t="s">
        <v>272</v>
      </c>
      <c r="G653" s="112" t="s">
        <v>13</v>
      </c>
      <c r="H653" s="112" t="s">
        <v>142</v>
      </c>
      <c r="I653" s="112" t="s">
        <v>127</v>
      </c>
      <c r="J653" s="112" t="s">
        <v>172</v>
      </c>
      <c r="K653" s="113">
        <v>5364.21</v>
      </c>
      <c r="L653" s="113">
        <v>3356</v>
      </c>
      <c r="M653" s="112" t="s">
        <v>254</v>
      </c>
      <c r="N653">
        <v>33.56</v>
      </c>
    </row>
    <row r="654" spans="1:14" x14ac:dyDescent="0.3">
      <c r="A654" s="112" t="s">
        <v>184</v>
      </c>
      <c r="B654" s="112" t="s">
        <v>117</v>
      </c>
      <c r="C654" s="112" t="s">
        <v>117</v>
      </c>
      <c r="D654" s="112" t="s">
        <v>273</v>
      </c>
      <c r="E654" s="112" t="s">
        <v>252</v>
      </c>
      <c r="F654" s="112" t="s">
        <v>274</v>
      </c>
      <c r="G654" s="112" t="s">
        <v>14</v>
      </c>
      <c r="H654" s="112" t="s">
        <v>141</v>
      </c>
      <c r="I654" s="112" t="s">
        <v>127</v>
      </c>
      <c r="J654" s="112" t="s">
        <v>170</v>
      </c>
      <c r="K654" s="113">
        <v>2153</v>
      </c>
      <c r="L654" s="113">
        <v>580</v>
      </c>
      <c r="M654" s="112" t="s">
        <v>254</v>
      </c>
      <c r="N654">
        <v>5.8</v>
      </c>
    </row>
    <row r="655" spans="1:14" x14ac:dyDescent="0.3">
      <c r="A655" s="112" t="s">
        <v>184</v>
      </c>
      <c r="B655" s="112" t="s">
        <v>117</v>
      </c>
      <c r="C655" s="112" t="s">
        <v>117</v>
      </c>
      <c r="D655" s="112" t="s">
        <v>275</v>
      </c>
      <c r="E655" s="112" t="s">
        <v>252</v>
      </c>
      <c r="F655" s="112" t="s">
        <v>276</v>
      </c>
      <c r="G655" s="112" t="s">
        <v>7</v>
      </c>
      <c r="H655" s="112" t="s">
        <v>148</v>
      </c>
      <c r="I655" s="112" t="s">
        <v>127</v>
      </c>
      <c r="J655" s="112" t="s">
        <v>170</v>
      </c>
      <c r="K655" s="113">
        <v>5202.0405640812924</v>
      </c>
      <c r="L655" s="113">
        <v>135</v>
      </c>
      <c r="M655" s="112" t="s">
        <v>254</v>
      </c>
      <c r="N655">
        <v>1.35</v>
      </c>
    </row>
    <row r="656" spans="1:14" x14ac:dyDescent="0.3">
      <c r="A656" s="112" t="s">
        <v>184</v>
      </c>
      <c r="B656" s="112" t="s">
        <v>117</v>
      </c>
      <c r="C656" s="112" t="s">
        <v>117</v>
      </c>
      <c r="D656" s="112" t="s">
        <v>275</v>
      </c>
      <c r="E656" s="112" t="s">
        <v>252</v>
      </c>
      <c r="F656" s="112" t="s">
        <v>276</v>
      </c>
      <c r="G656" s="112" t="s">
        <v>7</v>
      </c>
      <c r="H656" s="112" t="s">
        <v>148</v>
      </c>
      <c r="I656" s="112" t="s">
        <v>127</v>
      </c>
      <c r="J656" s="112" t="s">
        <v>171</v>
      </c>
      <c r="K656" s="113">
        <v>1124.6523729592116</v>
      </c>
      <c r="L656" s="113">
        <v>135</v>
      </c>
      <c r="M656" s="112" t="s">
        <v>254</v>
      </c>
      <c r="N656">
        <v>1.35</v>
      </c>
    </row>
    <row r="657" spans="1:14" x14ac:dyDescent="0.3">
      <c r="A657" s="112" t="s">
        <v>184</v>
      </c>
      <c r="B657" s="112" t="s">
        <v>117</v>
      </c>
      <c r="C657" s="112" t="s">
        <v>117</v>
      </c>
      <c r="D657" s="112" t="s">
        <v>275</v>
      </c>
      <c r="E657" s="112" t="s">
        <v>252</v>
      </c>
      <c r="F657" s="112" t="s">
        <v>276</v>
      </c>
      <c r="G657" s="112" t="s">
        <v>14</v>
      </c>
      <c r="H657" s="112" t="s">
        <v>141</v>
      </c>
      <c r="I657" s="112" t="s">
        <v>127</v>
      </c>
      <c r="J657" s="112" t="s">
        <v>170</v>
      </c>
      <c r="K657" s="113">
        <v>4079.4</v>
      </c>
      <c r="L657" s="113">
        <v>1217</v>
      </c>
      <c r="M657" s="112" t="s">
        <v>254</v>
      </c>
      <c r="N657">
        <v>12.17</v>
      </c>
    </row>
    <row r="658" spans="1:14" x14ac:dyDescent="0.3">
      <c r="A658" s="112" t="s">
        <v>184</v>
      </c>
      <c r="B658" s="112" t="s">
        <v>117</v>
      </c>
      <c r="C658" s="112" t="s">
        <v>117</v>
      </c>
      <c r="D658" s="112" t="s">
        <v>275</v>
      </c>
      <c r="E658" s="112" t="s">
        <v>252</v>
      </c>
      <c r="F658" s="112" t="s">
        <v>276</v>
      </c>
      <c r="G658" s="112" t="s">
        <v>14</v>
      </c>
      <c r="H658" s="112" t="s">
        <v>141</v>
      </c>
      <c r="I658" s="112" t="s">
        <v>127</v>
      </c>
      <c r="J658" s="112" t="s">
        <v>208</v>
      </c>
      <c r="K658" s="113">
        <v>1450</v>
      </c>
      <c r="L658" s="113">
        <v>300</v>
      </c>
      <c r="M658" s="112" t="s">
        <v>254</v>
      </c>
      <c r="N658">
        <v>3</v>
      </c>
    </row>
    <row r="659" spans="1:14" x14ac:dyDescent="0.3">
      <c r="A659" s="112" t="s">
        <v>184</v>
      </c>
      <c r="B659" s="112" t="s">
        <v>117</v>
      </c>
      <c r="C659" s="112" t="s">
        <v>117</v>
      </c>
      <c r="D659" s="112" t="s">
        <v>275</v>
      </c>
      <c r="E659" s="112" t="s">
        <v>252</v>
      </c>
      <c r="F659" s="112" t="s">
        <v>276</v>
      </c>
      <c r="G659" s="112" t="s">
        <v>14</v>
      </c>
      <c r="H659" s="112" t="s">
        <v>141</v>
      </c>
      <c r="I659" s="112" t="s">
        <v>127</v>
      </c>
      <c r="J659" s="112" t="s">
        <v>172</v>
      </c>
      <c r="K659" s="113">
        <v>38330.19999999999</v>
      </c>
      <c r="L659" s="113">
        <v>68956</v>
      </c>
      <c r="M659" s="112" t="s">
        <v>254</v>
      </c>
      <c r="N659">
        <v>689.56</v>
      </c>
    </row>
    <row r="660" spans="1:14" x14ac:dyDescent="0.3">
      <c r="A660" s="112" t="s">
        <v>184</v>
      </c>
      <c r="B660" s="112" t="s">
        <v>117</v>
      </c>
      <c r="C660" s="112" t="s">
        <v>117</v>
      </c>
      <c r="D660" s="112" t="s">
        <v>277</v>
      </c>
      <c r="E660" s="112" t="s">
        <v>252</v>
      </c>
      <c r="F660" s="112" t="s">
        <v>278</v>
      </c>
      <c r="G660" s="112" t="s">
        <v>13</v>
      </c>
      <c r="H660" s="112" t="s">
        <v>142</v>
      </c>
      <c r="I660" s="112" t="s">
        <v>127</v>
      </c>
      <c r="J660" s="112" t="s">
        <v>170</v>
      </c>
      <c r="K660" s="113">
        <v>3968.69</v>
      </c>
      <c r="L660" s="113">
        <v>1557</v>
      </c>
      <c r="M660" s="112" t="s">
        <v>254</v>
      </c>
      <c r="N660">
        <v>15.57</v>
      </c>
    </row>
    <row r="661" spans="1:14" x14ac:dyDescent="0.3">
      <c r="A661" s="112" t="s">
        <v>184</v>
      </c>
      <c r="B661" s="112" t="s">
        <v>117</v>
      </c>
      <c r="C661" s="112" t="s">
        <v>117</v>
      </c>
      <c r="D661" s="112" t="s">
        <v>277</v>
      </c>
      <c r="E661" s="112" t="s">
        <v>252</v>
      </c>
      <c r="F661" s="112" t="s">
        <v>278</v>
      </c>
      <c r="G661" s="112" t="s">
        <v>13</v>
      </c>
      <c r="H661" s="112" t="s">
        <v>142</v>
      </c>
      <c r="I661" s="112" t="s">
        <v>127</v>
      </c>
      <c r="J661" s="112" t="s">
        <v>171</v>
      </c>
      <c r="K661" s="113">
        <v>7669.73</v>
      </c>
      <c r="L661" s="113">
        <v>4071</v>
      </c>
      <c r="M661" s="112" t="s">
        <v>254</v>
      </c>
      <c r="N661">
        <v>40.71</v>
      </c>
    </row>
    <row r="662" spans="1:14" x14ac:dyDescent="0.3">
      <c r="A662" s="112" t="s">
        <v>184</v>
      </c>
      <c r="B662" s="112" t="s">
        <v>117</v>
      </c>
      <c r="C662" s="112" t="s">
        <v>117</v>
      </c>
      <c r="D662" s="112" t="s">
        <v>277</v>
      </c>
      <c r="E662" s="112" t="s">
        <v>252</v>
      </c>
      <c r="F662" s="112" t="s">
        <v>278</v>
      </c>
      <c r="G662" s="112" t="s">
        <v>13</v>
      </c>
      <c r="H662" s="112" t="s">
        <v>142</v>
      </c>
      <c r="I662" s="112" t="s">
        <v>127</v>
      </c>
      <c r="J662" s="112" t="s">
        <v>172</v>
      </c>
      <c r="K662" s="113">
        <v>17559.149999999998</v>
      </c>
      <c r="L662" s="113">
        <v>11484</v>
      </c>
      <c r="M662" s="112" t="s">
        <v>254</v>
      </c>
      <c r="N662">
        <v>114.84</v>
      </c>
    </row>
    <row r="663" spans="1:14" x14ac:dyDescent="0.3">
      <c r="A663" s="112" t="s">
        <v>184</v>
      </c>
      <c r="B663" s="112" t="s">
        <v>117</v>
      </c>
      <c r="C663" s="112" t="s">
        <v>117</v>
      </c>
      <c r="D663" s="112" t="s">
        <v>277</v>
      </c>
      <c r="E663" s="112" t="s">
        <v>252</v>
      </c>
      <c r="F663" s="112" t="s">
        <v>278</v>
      </c>
      <c r="G663" s="112" t="s">
        <v>14</v>
      </c>
      <c r="H663" s="112" t="s">
        <v>141</v>
      </c>
      <c r="I663" s="112" t="s">
        <v>127</v>
      </c>
      <c r="J663" s="112" t="s">
        <v>170</v>
      </c>
      <c r="K663" s="113">
        <v>126.9</v>
      </c>
      <c r="L663" s="113">
        <v>45</v>
      </c>
      <c r="M663" s="112" t="s">
        <v>254</v>
      </c>
      <c r="N663">
        <v>0.45</v>
      </c>
    </row>
    <row r="664" spans="1:14" x14ac:dyDescent="0.3">
      <c r="A664" s="112" t="s">
        <v>184</v>
      </c>
      <c r="B664" s="112" t="s">
        <v>117</v>
      </c>
      <c r="C664" s="112" t="s">
        <v>117</v>
      </c>
      <c r="D664" s="112" t="s">
        <v>277</v>
      </c>
      <c r="E664" s="112" t="s">
        <v>252</v>
      </c>
      <c r="F664" s="112" t="s">
        <v>278</v>
      </c>
      <c r="G664" s="112" t="s">
        <v>14</v>
      </c>
      <c r="H664" s="112" t="s">
        <v>141</v>
      </c>
      <c r="I664" s="112" t="s">
        <v>127</v>
      </c>
      <c r="J664" s="112" t="s">
        <v>172</v>
      </c>
      <c r="K664" s="113">
        <v>4883.1000000000004</v>
      </c>
      <c r="L664" s="113">
        <v>1786</v>
      </c>
      <c r="M664" s="112" t="s">
        <v>254</v>
      </c>
      <c r="N664">
        <v>17.86</v>
      </c>
    </row>
    <row r="665" spans="1:14" x14ac:dyDescent="0.3">
      <c r="A665" s="112" t="s">
        <v>184</v>
      </c>
      <c r="B665" s="112" t="s">
        <v>117</v>
      </c>
      <c r="C665" s="112" t="s">
        <v>117</v>
      </c>
      <c r="D665" s="112" t="s">
        <v>277</v>
      </c>
      <c r="E665" s="112" t="s">
        <v>252</v>
      </c>
      <c r="F665" s="112" t="s">
        <v>278</v>
      </c>
      <c r="G665" s="112" t="s">
        <v>18</v>
      </c>
      <c r="H665" s="112" t="s">
        <v>143</v>
      </c>
      <c r="I665" s="112" t="s">
        <v>127</v>
      </c>
      <c r="J665" s="112" t="s">
        <v>172</v>
      </c>
      <c r="K665" s="113">
        <v>4332</v>
      </c>
      <c r="L665" s="113">
        <v>1083</v>
      </c>
      <c r="M665" s="112" t="s">
        <v>254</v>
      </c>
      <c r="N665">
        <v>10.83</v>
      </c>
    </row>
    <row r="666" spans="1:14" x14ac:dyDescent="0.3">
      <c r="A666" s="112" t="s">
        <v>184</v>
      </c>
      <c r="B666" s="112" t="s">
        <v>117</v>
      </c>
      <c r="C666" s="112" t="s">
        <v>117</v>
      </c>
      <c r="D666" s="112" t="s">
        <v>279</v>
      </c>
      <c r="E666" s="112" t="s">
        <v>252</v>
      </c>
      <c r="F666" s="112" t="s">
        <v>280</v>
      </c>
      <c r="G666" s="112" t="s">
        <v>13</v>
      </c>
      <c r="H666" s="112" t="s">
        <v>142</v>
      </c>
      <c r="I666" s="112" t="s">
        <v>127</v>
      </c>
      <c r="J666" s="112" t="s">
        <v>172</v>
      </c>
      <c r="K666" s="113">
        <v>738.36</v>
      </c>
      <c r="L666" s="113">
        <v>166</v>
      </c>
      <c r="M666" s="112" t="s">
        <v>254</v>
      </c>
      <c r="N666">
        <v>1.66</v>
      </c>
    </row>
    <row r="667" spans="1:14" x14ac:dyDescent="0.3">
      <c r="A667" s="112" t="s">
        <v>184</v>
      </c>
      <c r="B667" s="112" t="s">
        <v>117</v>
      </c>
      <c r="C667" s="112" t="s">
        <v>117</v>
      </c>
      <c r="D667" s="112" t="s">
        <v>281</v>
      </c>
      <c r="E667" s="112" t="s">
        <v>252</v>
      </c>
      <c r="F667" s="112" t="s">
        <v>282</v>
      </c>
      <c r="G667" s="112" t="s">
        <v>13</v>
      </c>
      <c r="H667" s="112" t="s">
        <v>142</v>
      </c>
      <c r="I667" s="112" t="s">
        <v>127</v>
      </c>
      <c r="J667" s="112" t="s">
        <v>170</v>
      </c>
      <c r="K667" s="113">
        <v>314.64</v>
      </c>
      <c r="L667" s="113">
        <v>216</v>
      </c>
      <c r="M667" s="112" t="s">
        <v>254</v>
      </c>
      <c r="N667">
        <v>2.16</v>
      </c>
    </row>
    <row r="668" spans="1:14" x14ac:dyDescent="0.3">
      <c r="A668" s="112" t="s">
        <v>184</v>
      </c>
      <c r="B668" s="112" t="s">
        <v>117</v>
      </c>
      <c r="C668" s="112" t="s">
        <v>117</v>
      </c>
      <c r="D668" s="112" t="s">
        <v>281</v>
      </c>
      <c r="E668" s="112" t="s">
        <v>252</v>
      </c>
      <c r="F668" s="112" t="s">
        <v>282</v>
      </c>
      <c r="G668" s="112" t="s">
        <v>13</v>
      </c>
      <c r="H668" s="112" t="s">
        <v>142</v>
      </c>
      <c r="I668" s="112" t="s">
        <v>127</v>
      </c>
      <c r="J668" s="112" t="s">
        <v>172</v>
      </c>
      <c r="K668" s="113">
        <v>314.64</v>
      </c>
      <c r="L668" s="113">
        <v>216</v>
      </c>
      <c r="M668" s="112" t="s">
        <v>254</v>
      </c>
      <c r="N668">
        <v>2.16</v>
      </c>
    </row>
    <row r="669" spans="1:14" x14ac:dyDescent="0.3">
      <c r="A669" s="112" t="s">
        <v>184</v>
      </c>
      <c r="B669" s="112" t="s">
        <v>117</v>
      </c>
      <c r="C669" s="112" t="s">
        <v>117</v>
      </c>
      <c r="D669" s="112" t="s">
        <v>283</v>
      </c>
      <c r="E669" s="112" t="s">
        <v>252</v>
      </c>
      <c r="F669" s="112" t="s">
        <v>284</v>
      </c>
      <c r="G669" s="112" t="s">
        <v>14</v>
      </c>
      <c r="H669" s="112" t="s">
        <v>141</v>
      </c>
      <c r="I669" s="112" t="s">
        <v>127</v>
      </c>
      <c r="J669" s="112" t="s">
        <v>172</v>
      </c>
      <c r="K669" s="113">
        <v>324</v>
      </c>
      <c r="L669" s="113">
        <v>67.5</v>
      </c>
      <c r="M669" s="112" t="s">
        <v>254</v>
      </c>
      <c r="N669">
        <v>0.67500000000000004</v>
      </c>
    </row>
    <row r="670" spans="1:14" x14ac:dyDescent="0.3">
      <c r="A670" s="112" t="s">
        <v>184</v>
      </c>
      <c r="B670" s="112" t="s">
        <v>117</v>
      </c>
      <c r="C670" s="112" t="s">
        <v>117</v>
      </c>
      <c r="D670" s="112" t="s">
        <v>285</v>
      </c>
      <c r="E670" s="112" t="s">
        <v>252</v>
      </c>
      <c r="F670" s="112" t="s">
        <v>286</v>
      </c>
      <c r="G670" s="112" t="s">
        <v>13</v>
      </c>
      <c r="H670" s="112" t="s">
        <v>142</v>
      </c>
      <c r="I670" s="112" t="s">
        <v>127</v>
      </c>
      <c r="J670" s="112" t="s">
        <v>172</v>
      </c>
      <c r="K670" s="113">
        <v>17917.93</v>
      </c>
      <c r="L670" s="113">
        <v>13527.999999999998</v>
      </c>
      <c r="M670" s="112" t="s">
        <v>254</v>
      </c>
      <c r="N670">
        <v>135.27999999999997</v>
      </c>
    </row>
    <row r="671" spans="1:14" x14ac:dyDescent="0.3">
      <c r="A671" s="112" t="s">
        <v>184</v>
      </c>
      <c r="B671" s="112" t="s">
        <v>117</v>
      </c>
      <c r="C671" s="112" t="s">
        <v>117</v>
      </c>
      <c r="D671" s="112" t="s">
        <v>287</v>
      </c>
      <c r="E671" s="112" t="s">
        <v>252</v>
      </c>
      <c r="F671" s="112" t="s">
        <v>288</v>
      </c>
      <c r="G671" s="112" t="s">
        <v>13</v>
      </c>
      <c r="H671" s="112" t="s">
        <v>142</v>
      </c>
      <c r="I671" s="112" t="s">
        <v>127</v>
      </c>
      <c r="J671" s="112" t="s">
        <v>170</v>
      </c>
      <c r="K671" s="113">
        <v>2172.8200000000002</v>
      </c>
      <c r="L671" s="113">
        <v>955.00000000000011</v>
      </c>
      <c r="M671" s="112" t="s">
        <v>254</v>
      </c>
      <c r="N671">
        <v>9.5500000000000007</v>
      </c>
    </row>
    <row r="672" spans="1:14" x14ac:dyDescent="0.3">
      <c r="A672" s="112" t="s">
        <v>184</v>
      </c>
      <c r="B672" s="112" t="s">
        <v>117</v>
      </c>
      <c r="C672" s="112" t="s">
        <v>117</v>
      </c>
      <c r="D672" s="112" t="s">
        <v>287</v>
      </c>
      <c r="E672" s="112" t="s">
        <v>252</v>
      </c>
      <c r="F672" s="112" t="s">
        <v>288</v>
      </c>
      <c r="G672" s="112" t="s">
        <v>13</v>
      </c>
      <c r="H672" s="112" t="s">
        <v>142</v>
      </c>
      <c r="I672" s="112" t="s">
        <v>127</v>
      </c>
      <c r="J672" s="112" t="s">
        <v>172</v>
      </c>
      <c r="K672" s="113">
        <v>8232.73</v>
      </c>
      <c r="L672" s="113">
        <v>3654.9999999999995</v>
      </c>
      <c r="M672" s="112" t="s">
        <v>254</v>
      </c>
      <c r="N672">
        <v>36.549999999999997</v>
      </c>
    </row>
    <row r="673" spans="1:14" x14ac:dyDescent="0.3">
      <c r="A673" s="112" t="s">
        <v>184</v>
      </c>
      <c r="B673" s="112" t="s">
        <v>117</v>
      </c>
      <c r="C673" s="112" t="s">
        <v>117</v>
      </c>
      <c r="D673" s="112" t="s">
        <v>289</v>
      </c>
      <c r="E673" s="112" t="s">
        <v>252</v>
      </c>
      <c r="F673" s="112" t="s">
        <v>290</v>
      </c>
      <c r="G673" s="112" t="s">
        <v>13</v>
      </c>
      <c r="H673" s="112" t="s">
        <v>142</v>
      </c>
      <c r="I673" s="112" t="s">
        <v>127</v>
      </c>
      <c r="J673" s="112" t="s">
        <v>170</v>
      </c>
      <c r="K673" s="113">
        <v>2240.2800000000002</v>
      </c>
      <c r="L673" s="113">
        <v>1204</v>
      </c>
      <c r="M673" s="112" t="s">
        <v>254</v>
      </c>
      <c r="N673">
        <v>12.04</v>
      </c>
    </row>
    <row r="674" spans="1:14" x14ac:dyDescent="0.3">
      <c r="A674" s="112" t="s">
        <v>184</v>
      </c>
      <c r="B674" s="112" t="s">
        <v>117</v>
      </c>
      <c r="C674" s="112" t="s">
        <v>117</v>
      </c>
      <c r="D674" s="112" t="s">
        <v>289</v>
      </c>
      <c r="E674" s="112" t="s">
        <v>252</v>
      </c>
      <c r="F674" s="112" t="s">
        <v>290</v>
      </c>
      <c r="G674" s="112" t="s">
        <v>13</v>
      </c>
      <c r="H674" s="112" t="s">
        <v>142</v>
      </c>
      <c r="I674" s="112" t="s">
        <v>127</v>
      </c>
      <c r="J674" s="112" t="s">
        <v>171</v>
      </c>
      <c r="K674" s="113">
        <v>2626.54</v>
      </c>
      <c r="L674" s="113">
        <v>1412</v>
      </c>
      <c r="M674" s="112" t="s">
        <v>254</v>
      </c>
      <c r="N674">
        <v>14.12</v>
      </c>
    </row>
    <row r="675" spans="1:14" x14ac:dyDescent="0.3">
      <c r="A675" s="112" t="s">
        <v>184</v>
      </c>
      <c r="B675" s="112" t="s">
        <v>117</v>
      </c>
      <c r="C675" s="112" t="s">
        <v>117</v>
      </c>
      <c r="D675" s="112" t="s">
        <v>289</v>
      </c>
      <c r="E675" s="112" t="s">
        <v>252</v>
      </c>
      <c r="F675" s="112" t="s">
        <v>290</v>
      </c>
      <c r="G675" s="112" t="s">
        <v>13</v>
      </c>
      <c r="H675" s="112" t="s">
        <v>142</v>
      </c>
      <c r="I675" s="112" t="s">
        <v>127</v>
      </c>
      <c r="J675" s="112" t="s">
        <v>172</v>
      </c>
      <c r="K675" s="113">
        <v>140900.88</v>
      </c>
      <c r="L675" s="113">
        <v>76520</v>
      </c>
      <c r="M675" s="112" t="s">
        <v>254</v>
      </c>
      <c r="N675">
        <v>765.2</v>
      </c>
    </row>
    <row r="676" spans="1:14" x14ac:dyDescent="0.3">
      <c r="A676" s="112" t="s">
        <v>184</v>
      </c>
      <c r="B676" s="112" t="s">
        <v>119</v>
      </c>
      <c r="C676" s="112" t="s">
        <v>119</v>
      </c>
      <c r="D676" s="112" t="s">
        <v>291</v>
      </c>
      <c r="E676" s="112" t="s">
        <v>119</v>
      </c>
      <c r="F676" s="112" t="s">
        <v>292</v>
      </c>
      <c r="G676" s="112" t="s">
        <v>13</v>
      </c>
      <c r="H676" s="112" t="s">
        <v>142</v>
      </c>
      <c r="I676" s="112" t="s">
        <v>127</v>
      </c>
      <c r="J676" s="112" t="s">
        <v>170</v>
      </c>
      <c r="K676" s="113">
        <v>160.59</v>
      </c>
      <c r="L676" s="113">
        <v>83</v>
      </c>
      <c r="M676" s="112" t="s">
        <v>293</v>
      </c>
      <c r="N676">
        <v>0.83</v>
      </c>
    </row>
    <row r="677" spans="1:14" x14ac:dyDescent="0.3">
      <c r="A677" s="112" t="s">
        <v>184</v>
      </c>
      <c r="B677" s="112" t="s">
        <v>119</v>
      </c>
      <c r="C677" s="112" t="s">
        <v>119</v>
      </c>
      <c r="D677" s="112" t="s">
        <v>291</v>
      </c>
      <c r="E677" s="112" t="s">
        <v>119</v>
      </c>
      <c r="F677" s="112" t="s">
        <v>292</v>
      </c>
      <c r="G677" s="112" t="s">
        <v>13</v>
      </c>
      <c r="H677" s="112" t="s">
        <v>142</v>
      </c>
      <c r="I677" s="112" t="s">
        <v>127</v>
      </c>
      <c r="J677" s="112" t="s">
        <v>171</v>
      </c>
      <c r="K677" s="113">
        <v>80.3</v>
      </c>
      <c r="L677" s="113">
        <v>42</v>
      </c>
      <c r="M677" s="112" t="s">
        <v>293</v>
      </c>
      <c r="N677">
        <v>0.42</v>
      </c>
    </row>
    <row r="678" spans="1:14" x14ac:dyDescent="0.3">
      <c r="A678" s="112" t="s">
        <v>184</v>
      </c>
      <c r="B678" s="112" t="s">
        <v>119</v>
      </c>
      <c r="C678" s="112" t="s">
        <v>119</v>
      </c>
      <c r="D678" s="112" t="s">
        <v>291</v>
      </c>
      <c r="E678" s="112" t="s">
        <v>119</v>
      </c>
      <c r="F678" s="112" t="s">
        <v>292</v>
      </c>
      <c r="G678" s="112" t="s">
        <v>13</v>
      </c>
      <c r="H678" s="112" t="s">
        <v>142</v>
      </c>
      <c r="I678" s="112" t="s">
        <v>127</v>
      </c>
      <c r="J678" s="112" t="s">
        <v>172</v>
      </c>
      <c r="K678" s="113">
        <v>932.18999999999994</v>
      </c>
      <c r="L678" s="113">
        <v>478</v>
      </c>
      <c r="M678" s="112" t="s">
        <v>293</v>
      </c>
      <c r="N678">
        <v>4.78</v>
      </c>
    </row>
    <row r="679" spans="1:14" x14ac:dyDescent="0.3">
      <c r="A679" s="112" t="s">
        <v>184</v>
      </c>
      <c r="B679" s="112" t="s">
        <v>119</v>
      </c>
      <c r="C679" s="112" t="s">
        <v>119</v>
      </c>
      <c r="D679" s="112" t="s">
        <v>291</v>
      </c>
      <c r="E679" s="112" t="s">
        <v>119</v>
      </c>
      <c r="F679" s="112" t="s">
        <v>292</v>
      </c>
      <c r="G679" s="112" t="s">
        <v>14</v>
      </c>
      <c r="H679" s="112" t="s">
        <v>141</v>
      </c>
      <c r="I679" s="112" t="s">
        <v>127</v>
      </c>
      <c r="J679" s="112" t="s">
        <v>201</v>
      </c>
      <c r="K679" s="113">
        <v>360</v>
      </c>
      <c r="L679" s="113">
        <v>135</v>
      </c>
      <c r="M679" s="112" t="s">
        <v>293</v>
      </c>
      <c r="N679">
        <v>1.35</v>
      </c>
    </row>
    <row r="680" spans="1:14" x14ac:dyDescent="0.3">
      <c r="A680" s="112" t="s">
        <v>184</v>
      </c>
      <c r="B680" s="112" t="s">
        <v>119</v>
      </c>
      <c r="C680" s="112" t="s">
        <v>119</v>
      </c>
      <c r="D680" s="112" t="s">
        <v>294</v>
      </c>
      <c r="E680" s="112" t="s">
        <v>119</v>
      </c>
      <c r="F680" s="112" t="s">
        <v>295</v>
      </c>
      <c r="G680" s="112" t="s">
        <v>13</v>
      </c>
      <c r="H680" s="112" t="s">
        <v>142</v>
      </c>
      <c r="I680" s="112" t="s">
        <v>127</v>
      </c>
      <c r="J680" s="112" t="s">
        <v>170</v>
      </c>
      <c r="K680" s="113">
        <v>1860.67</v>
      </c>
      <c r="L680" s="113">
        <v>399</v>
      </c>
      <c r="M680" s="112" t="s">
        <v>293</v>
      </c>
      <c r="N680">
        <v>3.99</v>
      </c>
    </row>
    <row r="681" spans="1:14" x14ac:dyDescent="0.3">
      <c r="A681" s="112" t="s">
        <v>184</v>
      </c>
      <c r="B681" s="112" t="s">
        <v>119</v>
      </c>
      <c r="C681" s="112" t="s">
        <v>119</v>
      </c>
      <c r="D681" s="112" t="s">
        <v>294</v>
      </c>
      <c r="E681" s="112" t="s">
        <v>119</v>
      </c>
      <c r="F681" s="112" t="s">
        <v>295</v>
      </c>
      <c r="G681" s="112" t="s">
        <v>13</v>
      </c>
      <c r="H681" s="112" t="s">
        <v>142</v>
      </c>
      <c r="I681" s="112" t="s">
        <v>127</v>
      </c>
      <c r="J681" s="112" t="s">
        <v>172</v>
      </c>
      <c r="K681" s="113">
        <v>4385.87</v>
      </c>
      <c r="L681" s="113">
        <v>1994.0000000000002</v>
      </c>
      <c r="M681" s="112" t="s">
        <v>293</v>
      </c>
      <c r="N681">
        <v>19.940000000000001</v>
      </c>
    </row>
    <row r="682" spans="1:14" x14ac:dyDescent="0.3">
      <c r="A682" s="112" t="s">
        <v>184</v>
      </c>
      <c r="B682" s="112" t="s">
        <v>119</v>
      </c>
      <c r="C682" s="112" t="s">
        <v>119</v>
      </c>
      <c r="D682" s="112" t="s">
        <v>294</v>
      </c>
      <c r="E682" s="112" t="s">
        <v>119</v>
      </c>
      <c r="F682" s="112" t="s">
        <v>295</v>
      </c>
      <c r="G682" s="112" t="s">
        <v>14</v>
      </c>
      <c r="H682" s="112" t="s">
        <v>141</v>
      </c>
      <c r="I682" s="112" t="s">
        <v>127</v>
      </c>
      <c r="J682" s="112" t="s">
        <v>170</v>
      </c>
      <c r="K682" s="113">
        <v>990</v>
      </c>
      <c r="L682" s="113">
        <v>270</v>
      </c>
      <c r="M682" s="112" t="s">
        <v>293</v>
      </c>
      <c r="N682">
        <v>2.7</v>
      </c>
    </row>
    <row r="683" spans="1:14" x14ac:dyDescent="0.3">
      <c r="A683" s="112" t="s">
        <v>184</v>
      </c>
      <c r="B683" s="112" t="s">
        <v>119</v>
      </c>
      <c r="C683" s="112" t="s">
        <v>119</v>
      </c>
      <c r="D683" s="112" t="s">
        <v>296</v>
      </c>
      <c r="E683" s="112" t="s">
        <v>119</v>
      </c>
      <c r="F683" s="112" t="s">
        <v>297</v>
      </c>
      <c r="G683" s="112" t="s">
        <v>13</v>
      </c>
      <c r="H683" s="112" t="s">
        <v>142</v>
      </c>
      <c r="I683" s="112" t="s">
        <v>127</v>
      </c>
      <c r="J683" s="112" t="s">
        <v>170</v>
      </c>
      <c r="K683" s="113">
        <v>30920.98</v>
      </c>
      <c r="L683" s="113">
        <v>18334</v>
      </c>
      <c r="M683" s="112" t="s">
        <v>293</v>
      </c>
      <c r="N683">
        <v>183.34</v>
      </c>
    </row>
    <row r="684" spans="1:14" x14ac:dyDescent="0.3">
      <c r="A684" s="112" t="s">
        <v>184</v>
      </c>
      <c r="B684" s="112" t="s">
        <v>119</v>
      </c>
      <c r="C684" s="112" t="s">
        <v>119</v>
      </c>
      <c r="D684" s="112" t="s">
        <v>296</v>
      </c>
      <c r="E684" s="112" t="s">
        <v>119</v>
      </c>
      <c r="F684" s="112" t="s">
        <v>297</v>
      </c>
      <c r="G684" s="112" t="s">
        <v>13</v>
      </c>
      <c r="H684" s="112" t="s">
        <v>142</v>
      </c>
      <c r="I684" s="112" t="s">
        <v>127</v>
      </c>
      <c r="J684" s="112" t="s">
        <v>171</v>
      </c>
      <c r="K684" s="113">
        <v>1751.3</v>
      </c>
      <c r="L684" s="113">
        <v>1040</v>
      </c>
      <c r="M684" s="112" t="s">
        <v>293</v>
      </c>
      <c r="N684">
        <v>10.4</v>
      </c>
    </row>
    <row r="685" spans="1:14" x14ac:dyDescent="0.3">
      <c r="A685" s="112" t="s">
        <v>184</v>
      </c>
      <c r="B685" s="112" t="s">
        <v>119</v>
      </c>
      <c r="C685" s="112" t="s">
        <v>119</v>
      </c>
      <c r="D685" s="112" t="s">
        <v>296</v>
      </c>
      <c r="E685" s="112" t="s">
        <v>119</v>
      </c>
      <c r="F685" s="112" t="s">
        <v>297</v>
      </c>
      <c r="G685" s="112" t="s">
        <v>13</v>
      </c>
      <c r="H685" s="112" t="s">
        <v>142</v>
      </c>
      <c r="I685" s="112" t="s">
        <v>127</v>
      </c>
      <c r="J685" s="112" t="s">
        <v>172</v>
      </c>
      <c r="K685" s="113">
        <v>66787.63</v>
      </c>
      <c r="L685" s="113">
        <v>39599</v>
      </c>
      <c r="M685" s="112" t="s">
        <v>293</v>
      </c>
      <c r="N685">
        <v>395.99</v>
      </c>
    </row>
    <row r="686" spans="1:14" x14ac:dyDescent="0.3">
      <c r="A686" s="112" t="s">
        <v>184</v>
      </c>
      <c r="B686" s="112" t="s">
        <v>119</v>
      </c>
      <c r="C686" s="112" t="s">
        <v>119</v>
      </c>
      <c r="D686" s="112" t="s">
        <v>298</v>
      </c>
      <c r="E686" s="112" t="s">
        <v>119</v>
      </c>
      <c r="F686" s="112" t="s">
        <v>299</v>
      </c>
      <c r="G686" s="112" t="s">
        <v>7</v>
      </c>
      <c r="H686" s="112" t="s">
        <v>148</v>
      </c>
      <c r="I686" s="112" t="s">
        <v>127</v>
      </c>
      <c r="J686" s="112" t="s">
        <v>172</v>
      </c>
      <c r="K686" s="113">
        <v>25875</v>
      </c>
      <c r="L686" s="113">
        <v>17300</v>
      </c>
      <c r="M686" s="112" t="s">
        <v>293</v>
      </c>
      <c r="N686">
        <v>173</v>
      </c>
    </row>
    <row r="687" spans="1:14" x14ac:dyDescent="0.3">
      <c r="A687" s="112" t="s">
        <v>184</v>
      </c>
      <c r="B687" s="112" t="s">
        <v>119</v>
      </c>
      <c r="C687" s="112" t="s">
        <v>119</v>
      </c>
      <c r="D687" s="112" t="s">
        <v>298</v>
      </c>
      <c r="E687" s="112" t="s">
        <v>119</v>
      </c>
      <c r="F687" s="112" t="s">
        <v>299</v>
      </c>
      <c r="G687" s="112" t="s">
        <v>135</v>
      </c>
      <c r="H687" s="112" t="s">
        <v>134</v>
      </c>
      <c r="I687" s="112" t="s">
        <v>127</v>
      </c>
      <c r="J687" s="112" t="s">
        <v>170</v>
      </c>
      <c r="K687" s="113">
        <v>2205</v>
      </c>
      <c r="L687" s="113">
        <v>513.69999999999993</v>
      </c>
      <c r="M687" s="112" t="s">
        <v>293</v>
      </c>
      <c r="N687">
        <v>5.1369999999999996</v>
      </c>
    </row>
    <row r="688" spans="1:14" x14ac:dyDescent="0.3">
      <c r="A688" s="112" t="s">
        <v>184</v>
      </c>
      <c r="B688" s="112" t="s">
        <v>119</v>
      </c>
      <c r="C688" s="112" t="s">
        <v>119</v>
      </c>
      <c r="D688" s="112" t="s">
        <v>298</v>
      </c>
      <c r="E688" s="112" t="s">
        <v>119</v>
      </c>
      <c r="F688" s="112" t="s">
        <v>299</v>
      </c>
      <c r="G688" s="112" t="s">
        <v>135</v>
      </c>
      <c r="H688" s="112" t="s">
        <v>134</v>
      </c>
      <c r="I688" s="112" t="s">
        <v>127</v>
      </c>
      <c r="J688" s="112" t="s">
        <v>172</v>
      </c>
      <c r="K688" s="113">
        <v>588</v>
      </c>
      <c r="L688" s="113">
        <v>161.19999999999999</v>
      </c>
      <c r="M688" s="112" t="s">
        <v>293</v>
      </c>
      <c r="N688">
        <v>1.6119999999999999</v>
      </c>
    </row>
    <row r="689" spans="1:14" x14ac:dyDescent="0.3">
      <c r="A689" s="112" t="s">
        <v>184</v>
      </c>
      <c r="B689" s="112" t="s">
        <v>119</v>
      </c>
      <c r="C689" s="112" t="s">
        <v>119</v>
      </c>
      <c r="D689" s="112" t="s">
        <v>298</v>
      </c>
      <c r="E689" s="112" t="s">
        <v>119</v>
      </c>
      <c r="F689" s="112" t="s">
        <v>299</v>
      </c>
      <c r="G689" s="112" t="s">
        <v>11</v>
      </c>
      <c r="H689" s="112" t="s">
        <v>126</v>
      </c>
      <c r="I689" s="112" t="s">
        <v>127</v>
      </c>
      <c r="J689" s="112" t="s">
        <v>170</v>
      </c>
      <c r="K689" s="113">
        <v>2508</v>
      </c>
      <c r="L689" s="113">
        <v>360</v>
      </c>
      <c r="M689" s="112" t="s">
        <v>293</v>
      </c>
      <c r="N689">
        <v>3.6</v>
      </c>
    </row>
    <row r="690" spans="1:14" x14ac:dyDescent="0.3">
      <c r="A690" s="112" t="s">
        <v>184</v>
      </c>
      <c r="B690" s="112" t="s">
        <v>119</v>
      </c>
      <c r="C690" s="112" t="s">
        <v>119</v>
      </c>
      <c r="D690" s="112" t="s">
        <v>298</v>
      </c>
      <c r="E690" s="112" t="s">
        <v>119</v>
      </c>
      <c r="F690" s="112" t="s">
        <v>299</v>
      </c>
      <c r="G690" s="112" t="s">
        <v>11</v>
      </c>
      <c r="H690" s="112" t="s">
        <v>126</v>
      </c>
      <c r="I690" s="112" t="s">
        <v>127</v>
      </c>
      <c r="J690" s="112" t="s">
        <v>172</v>
      </c>
      <c r="K690" s="113">
        <v>12957</v>
      </c>
      <c r="L690" s="113">
        <v>1247</v>
      </c>
      <c r="M690" s="112" t="s">
        <v>293</v>
      </c>
      <c r="N690">
        <v>12.47</v>
      </c>
    </row>
    <row r="691" spans="1:14" x14ac:dyDescent="0.3">
      <c r="A691" s="112" t="s">
        <v>184</v>
      </c>
      <c r="B691" s="112" t="s">
        <v>119</v>
      </c>
      <c r="C691" s="112" t="s">
        <v>119</v>
      </c>
      <c r="D691" s="112" t="s">
        <v>298</v>
      </c>
      <c r="E691" s="112" t="s">
        <v>119</v>
      </c>
      <c r="F691" s="112" t="s">
        <v>299</v>
      </c>
      <c r="G691" s="112" t="s">
        <v>13</v>
      </c>
      <c r="H691" s="112" t="s">
        <v>142</v>
      </c>
      <c r="I691" s="112" t="s">
        <v>127</v>
      </c>
      <c r="J691" s="112" t="s">
        <v>170</v>
      </c>
      <c r="K691" s="113">
        <v>100797.66999999998</v>
      </c>
      <c r="L691" s="113">
        <v>60185</v>
      </c>
      <c r="M691" s="112" t="s">
        <v>293</v>
      </c>
      <c r="N691">
        <v>601.85</v>
      </c>
    </row>
    <row r="692" spans="1:14" x14ac:dyDescent="0.3">
      <c r="A692" s="112" t="s">
        <v>184</v>
      </c>
      <c r="B692" s="112" t="s">
        <v>119</v>
      </c>
      <c r="C692" s="112" t="s">
        <v>119</v>
      </c>
      <c r="D692" s="112" t="s">
        <v>298</v>
      </c>
      <c r="E692" s="112" t="s">
        <v>119</v>
      </c>
      <c r="F692" s="112" t="s">
        <v>299</v>
      </c>
      <c r="G692" s="112" t="s">
        <v>13</v>
      </c>
      <c r="H692" s="112" t="s">
        <v>142</v>
      </c>
      <c r="I692" s="112" t="s">
        <v>127</v>
      </c>
      <c r="J692" s="112" t="s">
        <v>208</v>
      </c>
      <c r="K692" s="113">
        <v>785.43</v>
      </c>
      <c r="L692" s="113">
        <v>245.00000000000003</v>
      </c>
      <c r="M692" s="112" t="s">
        <v>293</v>
      </c>
      <c r="N692">
        <v>2.4500000000000002</v>
      </c>
    </row>
    <row r="693" spans="1:14" x14ac:dyDescent="0.3">
      <c r="A693" s="112" t="s">
        <v>184</v>
      </c>
      <c r="B693" s="112" t="s">
        <v>119</v>
      </c>
      <c r="C693" s="112" t="s">
        <v>119</v>
      </c>
      <c r="D693" s="112" t="s">
        <v>298</v>
      </c>
      <c r="E693" s="112" t="s">
        <v>119</v>
      </c>
      <c r="F693" s="112" t="s">
        <v>299</v>
      </c>
      <c r="G693" s="112" t="s">
        <v>13</v>
      </c>
      <c r="H693" s="112" t="s">
        <v>142</v>
      </c>
      <c r="I693" s="112" t="s">
        <v>127</v>
      </c>
      <c r="J693" s="112" t="s">
        <v>172</v>
      </c>
      <c r="K693" s="113">
        <v>548585.34000000008</v>
      </c>
      <c r="L693" s="113">
        <v>254691</v>
      </c>
      <c r="M693" s="112" t="s">
        <v>293</v>
      </c>
      <c r="N693">
        <v>2546.91</v>
      </c>
    </row>
    <row r="694" spans="1:14" x14ac:dyDescent="0.3">
      <c r="A694" s="112" t="s">
        <v>184</v>
      </c>
      <c r="B694" s="112" t="s">
        <v>119</v>
      </c>
      <c r="C694" s="112" t="s">
        <v>119</v>
      </c>
      <c r="D694" s="112" t="s">
        <v>298</v>
      </c>
      <c r="E694" s="112" t="s">
        <v>119</v>
      </c>
      <c r="F694" s="112" t="s">
        <v>299</v>
      </c>
      <c r="G694" s="112" t="s">
        <v>14</v>
      </c>
      <c r="H694" s="112" t="s">
        <v>141</v>
      </c>
      <c r="I694" s="112" t="s">
        <v>127</v>
      </c>
      <c r="J694" s="112" t="s">
        <v>170</v>
      </c>
      <c r="K694" s="113">
        <v>70892.899999999994</v>
      </c>
      <c r="L694" s="113">
        <v>27912</v>
      </c>
      <c r="M694" s="112" t="s">
        <v>293</v>
      </c>
      <c r="N694">
        <v>279.12</v>
      </c>
    </row>
    <row r="695" spans="1:14" x14ac:dyDescent="0.3">
      <c r="A695" s="112" t="s">
        <v>184</v>
      </c>
      <c r="B695" s="112" t="s">
        <v>119</v>
      </c>
      <c r="C695" s="112" t="s">
        <v>119</v>
      </c>
      <c r="D695" s="112" t="s">
        <v>298</v>
      </c>
      <c r="E695" s="112" t="s">
        <v>119</v>
      </c>
      <c r="F695" s="112" t="s">
        <v>299</v>
      </c>
      <c r="G695" s="112" t="s">
        <v>14</v>
      </c>
      <c r="H695" s="112" t="s">
        <v>141</v>
      </c>
      <c r="I695" s="112" t="s">
        <v>127</v>
      </c>
      <c r="J695" s="112" t="s">
        <v>171</v>
      </c>
      <c r="K695" s="113">
        <v>777.6</v>
      </c>
      <c r="L695" s="113">
        <v>1000</v>
      </c>
      <c r="M695" s="112" t="s">
        <v>293</v>
      </c>
      <c r="N695">
        <v>10</v>
      </c>
    </row>
    <row r="696" spans="1:14" x14ac:dyDescent="0.3">
      <c r="A696" s="112" t="s">
        <v>184</v>
      </c>
      <c r="B696" s="112" t="s">
        <v>119</v>
      </c>
      <c r="C696" s="112" t="s">
        <v>119</v>
      </c>
      <c r="D696" s="112" t="s">
        <v>298</v>
      </c>
      <c r="E696" s="112" t="s">
        <v>119</v>
      </c>
      <c r="F696" s="112" t="s">
        <v>299</v>
      </c>
      <c r="G696" s="112" t="s">
        <v>14</v>
      </c>
      <c r="H696" s="112" t="s">
        <v>141</v>
      </c>
      <c r="I696" s="112" t="s">
        <v>127</v>
      </c>
      <c r="J696" s="112" t="s">
        <v>172</v>
      </c>
      <c r="K696" s="113">
        <v>201380.6</v>
      </c>
      <c r="L696" s="113">
        <v>62715</v>
      </c>
      <c r="M696" s="112" t="s">
        <v>293</v>
      </c>
      <c r="N696">
        <v>627.15</v>
      </c>
    </row>
    <row r="697" spans="1:14" x14ac:dyDescent="0.3">
      <c r="A697" s="112" t="s">
        <v>184</v>
      </c>
      <c r="B697" s="112" t="s">
        <v>119</v>
      </c>
      <c r="C697" s="112" t="s">
        <v>119</v>
      </c>
      <c r="D697" s="112" t="s">
        <v>298</v>
      </c>
      <c r="E697" s="112" t="s">
        <v>119</v>
      </c>
      <c r="F697" s="112" t="s">
        <v>299</v>
      </c>
      <c r="G697" s="112" t="s">
        <v>15</v>
      </c>
      <c r="H697" s="112" t="s">
        <v>126</v>
      </c>
      <c r="I697" s="112" t="s">
        <v>127</v>
      </c>
      <c r="J697" s="112" t="s">
        <v>172</v>
      </c>
      <c r="K697" s="113">
        <v>15787.2</v>
      </c>
      <c r="L697" s="113">
        <v>5600</v>
      </c>
      <c r="M697" s="112" t="s">
        <v>293</v>
      </c>
      <c r="N697">
        <v>56</v>
      </c>
    </row>
    <row r="698" spans="1:14" x14ac:dyDescent="0.3">
      <c r="A698" s="112" t="s">
        <v>184</v>
      </c>
      <c r="B698" s="112" t="s">
        <v>119</v>
      </c>
      <c r="C698" s="112" t="s">
        <v>119</v>
      </c>
      <c r="D698" s="112" t="s">
        <v>298</v>
      </c>
      <c r="E698" s="112" t="s">
        <v>119</v>
      </c>
      <c r="F698" s="112" t="s">
        <v>299</v>
      </c>
      <c r="G698" s="112" t="s">
        <v>18</v>
      </c>
      <c r="H698" s="112" t="s">
        <v>143</v>
      </c>
      <c r="I698" s="112" t="s">
        <v>127</v>
      </c>
      <c r="J698" s="112" t="s">
        <v>170</v>
      </c>
      <c r="K698" s="113">
        <v>1776.6</v>
      </c>
      <c r="L698" s="113">
        <v>135</v>
      </c>
      <c r="M698" s="112" t="s">
        <v>293</v>
      </c>
      <c r="N698">
        <v>1.35</v>
      </c>
    </row>
    <row r="699" spans="1:14" x14ac:dyDescent="0.3">
      <c r="A699" s="112" t="s">
        <v>184</v>
      </c>
      <c r="B699" s="112" t="s">
        <v>119</v>
      </c>
      <c r="C699" s="112" t="s">
        <v>119</v>
      </c>
      <c r="D699" s="112" t="s">
        <v>298</v>
      </c>
      <c r="E699" s="112" t="s">
        <v>119</v>
      </c>
      <c r="F699" s="112" t="s">
        <v>299</v>
      </c>
      <c r="G699" s="112" t="s">
        <v>18</v>
      </c>
      <c r="H699" s="112" t="s">
        <v>143</v>
      </c>
      <c r="I699" s="112" t="s">
        <v>127</v>
      </c>
      <c r="J699" s="112" t="s">
        <v>172</v>
      </c>
      <c r="K699" s="113">
        <v>13081.5</v>
      </c>
      <c r="L699" s="113">
        <v>1889.9999999999998</v>
      </c>
      <c r="M699" s="112" t="s">
        <v>293</v>
      </c>
      <c r="N699">
        <v>18.899999999999999</v>
      </c>
    </row>
    <row r="700" spans="1:14" x14ac:dyDescent="0.3">
      <c r="A700" s="112" t="s">
        <v>184</v>
      </c>
      <c r="B700" s="112" t="s">
        <v>119</v>
      </c>
      <c r="C700" s="112" t="s">
        <v>119</v>
      </c>
      <c r="D700" s="112" t="s">
        <v>298</v>
      </c>
      <c r="E700" s="112" t="s">
        <v>119</v>
      </c>
      <c r="F700" s="112" t="s">
        <v>299</v>
      </c>
      <c r="G700" s="112" t="s">
        <v>21</v>
      </c>
      <c r="H700" s="112" t="s">
        <v>139</v>
      </c>
      <c r="I700" s="112" t="s">
        <v>127</v>
      </c>
      <c r="J700" s="112" t="s">
        <v>172</v>
      </c>
      <c r="K700" s="113">
        <v>1762</v>
      </c>
      <c r="L700" s="113">
        <v>200</v>
      </c>
      <c r="M700" s="112" t="s">
        <v>293</v>
      </c>
      <c r="N700">
        <v>2</v>
      </c>
    </row>
    <row r="701" spans="1:14" x14ac:dyDescent="0.3">
      <c r="A701" s="112" t="s">
        <v>184</v>
      </c>
      <c r="B701" s="112" t="s">
        <v>119</v>
      </c>
      <c r="C701" s="112" t="s">
        <v>119</v>
      </c>
      <c r="D701" s="112" t="s">
        <v>298</v>
      </c>
      <c r="E701" s="112" t="s">
        <v>119</v>
      </c>
      <c r="F701" s="112" t="s">
        <v>299</v>
      </c>
      <c r="G701" s="112" t="s">
        <v>26</v>
      </c>
      <c r="H701" s="112" t="s">
        <v>139</v>
      </c>
      <c r="I701" s="112" t="s">
        <v>127</v>
      </c>
      <c r="J701" s="112" t="s">
        <v>170</v>
      </c>
      <c r="K701" s="113">
        <v>30008.880000000001</v>
      </c>
      <c r="L701" s="113">
        <v>3564</v>
      </c>
      <c r="M701" s="112" t="s">
        <v>293</v>
      </c>
      <c r="N701">
        <v>35.64</v>
      </c>
    </row>
    <row r="702" spans="1:14" x14ac:dyDescent="0.3">
      <c r="A702" s="112" t="s">
        <v>184</v>
      </c>
      <c r="B702" s="112" t="s">
        <v>119</v>
      </c>
      <c r="C702" s="112" t="s">
        <v>119</v>
      </c>
      <c r="D702" s="112" t="s">
        <v>298</v>
      </c>
      <c r="E702" s="112" t="s">
        <v>119</v>
      </c>
      <c r="F702" s="112" t="s">
        <v>299</v>
      </c>
      <c r="G702" s="112" t="s">
        <v>26</v>
      </c>
      <c r="H702" s="112" t="s">
        <v>139</v>
      </c>
      <c r="I702" s="112" t="s">
        <v>127</v>
      </c>
      <c r="J702" s="112" t="s">
        <v>172</v>
      </c>
      <c r="K702" s="113">
        <v>11257.54</v>
      </c>
      <c r="L702" s="113">
        <v>1337</v>
      </c>
      <c r="M702" s="112" t="s">
        <v>293</v>
      </c>
      <c r="N702">
        <v>13.37</v>
      </c>
    </row>
    <row r="703" spans="1:14" x14ac:dyDescent="0.3">
      <c r="A703" s="112" t="s">
        <v>184</v>
      </c>
      <c r="B703" s="112" t="s">
        <v>119</v>
      </c>
      <c r="C703" s="112" t="s">
        <v>119</v>
      </c>
      <c r="D703" s="112" t="s">
        <v>298</v>
      </c>
      <c r="E703" s="112" t="s">
        <v>119</v>
      </c>
      <c r="F703" s="112" t="s">
        <v>299</v>
      </c>
      <c r="G703" s="112" t="s">
        <v>138</v>
      </c>
      <c r="H703" s="112" t="s">
        <v>134</v>
      </c>
      <c r="I703" s="112" t="s">
        <v>127</v>
      </c>
      <c r="J703" s="112" t="s">
        <v>172</v>
      </c>
      <c r="K703" s="113">
        <v>1125</v>
      </c>
      <c r="L703" s="113">
        <v>450</v>
      </c>
      <c r="M703" s="112" t="s">
        <v>293</v>
      </c>
      <c r="N703">
        <v>4.5</v>
      </c>
    </row>
    <row r="704" spans="1:14" x14ac:dyDescent="0.3">
      <c r="A704" s="112" t="s">
        <v>184</v>
      </c>
      <c r="B704" s="112" t="s">
        <v>119</v>
      </c>
      <c r="C704" s="112" t="s">
        <v>119</v>
      </c>
      <c r="D704" s="112" t="s">
        <v>300</v>
      </c>
      <c r="E704" s="112" t="s">
        <v>119</v>
      </c>
      <c r="F704" s="112" t="s">
        <v>301</v>
      </c>
      <c r="G704" s="112" t="s">
        <v>7</v>
      </c>
      <c r="H704" s="112" t="s">
        <v>148</v>
      </c>
      <c r="I704" s="112" t="s">
        <v>127</v>
      </c>
      <c r="J704" s="112" t="s">
        <v>172</v>
      </c>
      <c r="K704" s="113">
        <v>1247</v>
      </c>
      <c r="L704" s="113">
        <v>800</v>
      </c>
      <c r="M704" s="112" t="s">
        <v>293</v>
      </c>
      <c r="N704">
        <v>8</v>
      </c>
    </row>
    <row r="705" spans="1:14" x14ac:dyDescent="0.3">
      <c r="A705" s="112" t="s">
        <v>184</v>
      </c>
      <c r="B705" s="112" t="s">
        <v>119</v>
      </c>
      <c r="C705" s="112" t="s">
        <v>119</v>
      </c>
      <c r="D705" s="112" t="s">
        <v>300</v>
      </c>
      <c r="E705" s="112" t="s">
        <v>119</v>
      </c>
      <c r="F705" s="112" t="s">
        <v>301</v>
      </c>
      <c r="G705" s="112" t="s">
        <v>135</v>
      </c>
      <c r="H705" s="112" t="s">
        <v>134</v>
      </c>
      <c r="I705" s="112" t="s">
        <v>127</v>
      </c>
      <c r="J705" s="112" t="s">
        <v>170</v>
      </c>
      <c r="K705" s="113">
        <v>5508</v>
      </c>
      <c r="L705" s="113">
        <v>597.75</v>
      </c>
      <c r="M705" s="112" t="s">
        <v>293</v>
      </c>
      <c r="N705">
        <v>5.9775</v>
      </c>
    </row>
    <row r="706" spans="1:14" x14ac:dyDescent="0.3">
      <c r="A706" s="112" t="s">
        <v>184</v>
      </c>
      <c r="B706" s="112" t="s">
        <v>119</v>
      </c>
      <c r="C706" s="112" t="s">
        <v>119</v>
      </c>
      <c r="D706" s="112" t="s">
        <v>300</v>
      </c>
      <c r="E706" s="112" t="s">
        <v>119</v>
      </c>
      <c r="F706" s="112" t="s">
        <v>301</v>
      </c>
      <c r="G706" s="112" t="s">
        <v>135</v>
      </c>
      <c r="H706" s="112" t="s">
        <v>134</v>
      </c>
      <c r="I706" s="112" t="s">
        <v>127</v>
      </c>
      <c r="J706" s="112" t="s">
        <v>172</v>
      </c>
      <c r="K706" s="113">
        <v>1976</v>
      </c>
      <c r="L706" s="113">
        <v>212.25</v>
      </c>
      <c r="M706" s="112" t="s">
        <v>293</v>
      </c>
      <c r="N706">
        <v>2.1225000000000001</v>
      </c>
    </row>
    <row r="707" spans="1:14" x14ac:dyDescent="0.3">
      <c r="A707" s="112" t="s">
        <v>184</v>
      </c>
      <c r="B707" s="112" t="s">
        <v>119</v>
      </c>
      <c r="C707" s="112" t="s">
        <v>119</v>
      </c>
      <c r="D707" s="112" t="s">
        <v>300</v>
      </c>
      <c r="E707" s="112" t="s">
        <v>119</v>
      </c>
      <c r="F707" s="112" t="s">
        <v>301</v>
      </c>
      <c r="G707" s="112" t="s">
        <v>11</v>
      </c>
      <c r="H707" s="112" t="s">
        <v>126</v>
      </c>
      <c r="I707" s="112" t="s">
        <v>127</v>
      </c>
      <c r="J707" s="112" t="s">
        <v>170</v>
      </c>
      <c r="K707" s="113">
        <v>7245</v>
      </c>
      <c r="L707" s="113">
        <v>1057.5</v>
      </c>
      <c r="M707" s="112" t="s">
        <v>293</v>
      </c>
      <c r="N707">
        <v>10.574999999999999</v>
      </c>
    </row>
    <row r="708" spans="1:14" x14ac:dyDescent="0.3">
      <c r="A708" s="112" t="s">
        <v>184</v>
      </c>
      <c r="B708" s="112" t="s">
        <v>119</v>
      </c>
      <c r="C708" s="112" t="s">
        <v>119</v>
      </c>
      <c r="D708" s="112" t="s">
        <v>300</v>
      </c>
      <c r="E708" s="112" t="s">
        <v>119</v>
      </c>
      <c r="F708" s="112" t="s">
        <v>301</v>
      </c>
      <c r="G708" s="112" t="s">
        <v>11</v>
      </c>
      <c r="H708" s="112" t="s">
        <v>126</v>
      </c>
      <c r="I708" s="112" t="s">
        <v>127</v>
      </c>
      <c r="J708" s="112" t="s">
        <v>172</v>
      </c>
      <c r="K708" s="113">
        <v>2730</v>
      </c>
      <c r="L708" s="113">
        <v>315</v>
      </c>
      <c r="M708" s="112" t="s">
        <v>293</v>
      </c>
      <c r="N708">
        <v>3.15</v>
      </c>
    </row>
    <row r="709" spans="1:14" x14ac:dyDescent="0.3">
      <c r="A709" s="112" t="s">
        <v>184</v>
      </c>
      <c r="B709" s="112" t="s">
        <v>119</v>
      </c>
      <c r="C709" s="112" t="s">
        <v>119</v>
      </c>
      <c r="D709" s="112" t="s">
        <v>300</v>
      </c>
      <c r="E709" s="112" t="s">
        <v>119</v>
      </c>
      <c r="F709" s="112" t="s">
        <v>301</v>
      </c>
      <c r="G709" s="112" t="s">
        <v>13</v>
      </c>
      <c r="H709" s="112" t="s">
        <v>142</v>
      </c>
      <c r="I709" s="112" t="s">
        <v>127</v>
      </c>
      <c r="J709" s="112" t="s">
        <v>170</v>
      </c>
      <c r="K709" s="113">
        <v>5185.8100000000004</v>
      </c>
      <c r="L709" s="113">
        <v>2092</v>
      </c>
      <c r="M709" s="112" t="s">
        <v>293</v>
      </c>
      <c r="N709">
        <v>20.92</v>
      </c>
    </row>
    <row r="710" spans="1:14" x14ac:dyDescent="0.3">
      <c r="A710" s="112" t="s">
        <v>184</v>
      </c>
      <c r="B710" s="112" t="s">
        <v>119</v>
      </c>
      <c r="C710" s="112" t="s">
        <v>119</v>
      </c>
      <c r="D710" s="112" t="s">
        <v>300</v>
      </c>
      <c r="E710" s="112" t="s">
        <v>119</v>
      </c>
      <c r="F710" s="112" t="s">
        <v>301</v>
      </c>
      <c r="G710" s="112" t="s">
        <v>13</v>
      </c>
      <c r="H710" s="112" t="s">
        <v>142</v>
      </c>
      <c r="I710" s="112" t="s">
        <v>127</v>
      </c>
      <c r="J710" s="112" t="s">
        <v>172</v>
      </c>
      <c r="K710" s="113">
        <v>118526.20999999999</v>
      </c>
      <c r="L710" s="113">
        <v>45335</v>
      </c>
      <c r="M710" s="112" t="s">
        <v>293</v>
      </c>
      <c r="N710">
        <v>453.35</v>
      </c>
    </row>
    <row r="711" spans="1:14" x14ac:dyDescent="0.3">
      <c r="A711" s="112" t="s">
        <v>184</v>
      </c>
      <c r="B711" s="112" t="s">
        <v>119</v>
      </c>
      <c r="C711" s="112" t="s">
        <v>119</v>
      </c>
      <c r="D711" s="112" t="s">
        <v>300</v>
      </c>
      <c r="E711" s="112" t="s">
        <v>119</v>
      </c>
      <c r="F711" s="112" t="s">
        <v>301</v>
      </c>
      <c r="G711" s="112" t="s">
        <v>14</v>
      </c>
      <c r="H711" s="112" t="s">
        <v>141</v>
      </c>
      <c r="I711" s="112" t="s">
        <v>127</v>
      </c>
      <c r="J711" s="112" t="s">
        <v>170</v>
      </c>
      <c r="K711" s="113">
        <v>1875.14</v>
      </c>
      <c r="L711" s="113">
        <v>1170</v>
      </c>
      <c r="M711" s="112" t="s">
        <v>293</v>
      </c>
      <c r="N711">
        <v>11.7</v>
      </c>
    </row>
    <row r="712" spans="1:14" x14ac:dyDescent="0.3">
      <c r="A712" s="112" t="s">
        <v>184</v>
      </c>
      <c r="B712" s="112" t="s">
        <v>119</v>
      </c>
      <c r="C712" s="112" t="s">
        <v>119</v>
      </c>
      <c r="D712" s="112" t="s">
        <v>300</v>
      </c>
      <c r="E712" s="112" t="s">
        <v>119</v>
      </c>
      <c r="F712" s="112" t="s">
        <v>301</v>
      </c>
      <c r="G712" s="112" t="s">
        <v>14</v>
      </c>
      <c r="H712" s="112" t="s">
        <v>141</v>
      </c>
      <c r="I712" s="112" t="s">
        <v>127</v>
      </c>
      <c r="J712" s="112" t="s">
        <v>172</v>
      </c>
      <c r="K712" s="113">
        <v>1439.6</v>
      </c>
      <c r="L712" s="113">
        <v>1400</v>
      </c>
      <c r="M712" s="112" t="s">
        <v>293</v>
      </c>
      <c r="N712">
        <v>14</v>
      </c>
    </row>
    <row r="713" spans="1:14" x14ac:dyDescent="0.3">
      <c r="A713" s="112" t="s">
        <v>184</v>
      </c>
      <c r="B713" s="112" t="s">
        <v>119</v>
      </c>
      <c r="C713" s="112" t="s">
        <v>119</v>
      </c>
      <c r="D713" s="112" t="s">
        <v>300</v>
      </c>
      <c r="E713" s="112" t="s">
        <v>119</v>
      </c>
      <c r="F713" s="112" t="s">
        <v>301</v>
      </c>
      <c r="G713" s="112" t="s">
        <v>18</v>
      </c>
      <c r="H713" s="112" t="s">
        <v>143</v>
      </c>
      <c r="I713" s="112" t="s">
        <v>127</v>
      </c>
      <c r="J713" s="112" t="s">
        <v>170</v>
      </c>
      <c r="K713" s="113">
        <v>3567.69</v>
      </c>
      <c r="L713" s="113">
        <v>1049</v>
      </c>
      <c r="M713" s="112" t="s">
        <v>293</v>
      </c>
      <c r="N713">
        <v>10.49</v>
      </c>
    </row>
    <row r="714" spans="1:14" x14ac:dyDescent="0.3">
      <c r="A714" s="112" t="s">
        <v>184</v>
      </c>
      <c r="B714" s="112" t="s">
        <v>119</v>
      </c>
      <c r="C714" s="112" t="s">
        <v>119</v>
      </c>
      <c r="D714" s="112" t="s">
        <v>300</v>
      </c>
      <c r="E714" s="112" t="s">
        <v>119</v>
      </c>
      <c r="F714" s="112" t="s">
        <v>301</v>
      </c>
      <c r="G714" s="112" t="s">
        <v>18</v>
      </c>
      <c r="H714" s="112" t="s">
        <v>143</v>
      </c>
      <c r="I714" s="112" t="s">
        <v>127</v>
      </c>
      <c r="J714" s="112" t="s">
        <v>171</v>
      </c>
      <c r="K714" s="113">
        <v>210.15</v>
      </c>
      <c r="L714" s="113">
        <v>45</v>
      </c>
      <c r="M714" s="112" t="s">
        <v>293</v>
      </c>
      <c r="N714">
        <v>0.45</v>
      </c>
    </row>
    <row r="715" spans="1:14" x14ac:dyDescent="0.3">
      <c r="A715" s="112" t="s">
        <v>184</v>
      </c>
      <c r="B715" s="112" t="s">
        <v>119</v>
      </c>
      <c r="C715" s="112" t="s">
        <v>119</v>
      </c>
      <c r="D715" s="112" t="s">
        <v>300</v>
      </c>
      <c r="E715" s="112" t="s">
        <v>119</v>
      </c>
      <c r="F715" s="112" t="s">
        <v>301</v>
      </c>
      <c r="G715" s="112" t="s">
        <v>18</v>
      </c>
      <c r="H715" s="112" t="s">
        <v>143</v>
      </c>
      <c r="I715" s="112" t="s">
        <v>127</v>
      </c>
      <c r="J715" s="112" t="s">
        <v>172</v>
      </c>
      <c r="K715" s="113">
        <v>8904.06</v>
      </c>
      <c r="L715" s="113">
        <v>2487</v>
      </c>
      <c r="M715" s="112" t="s">
        <v>293</v>
      </c>
      <c r="N715">
        <v>24.87</v>
      </c>
    </row>
    <row r="716" spans="1:14" x14ac:dyDescent="0.3">
      <c r="A716" s="112" t="s">
        <v>184</v>
      </c>
      <c r="B716" s="112" t="s">
        <v>119</v>
      </c>
      <c r="C716" s="112" t="s">
        <v>119</v>
      </c>
      <c r="D716" s="112" t="s">
        <v>302</v>
      </c>
      <c r="E716" s="112" t="s">
        <v>119</v>
      </c>
      <c r="F716" s="112" t="s">
        <v>303</v>
      </c>
      <c r="G716" s="112" t="s">
        <v>21</v>
      </c>
      <c r="H716" s="112" t="s">
        <v>139</v>
      </c>
      <c r="I716" s="112" t="s">
        <v>127</v>
      </c>
      <c r="J716" s="112" t="s">
        <v>171</v>
      </c>
      <c r="K716" s="113">
        <v>3788.3</v>
      </c>
      <c r="L716" s="113">
        <v>430</v>
      </c>
      <c r="M716" s="112" t="s">
        <v>293</v>
      </c>
      <c r="N716">
        <v>4.3</v>
      </c>
    </row>
    <row r="717" spans="1:14" x14ac:dyDescent="0.3">
      <c r="A717" s="112" t="s">
        <v>184</v>
      </c>
      <c r="B717" s="112" t="s">
        <v>119</v>
      </c>
      <c r="C717" s="112" t="s">
        <v>119</v>
      </c>
      <c r="D717" s="112" t="s">
        <v>302</v>
      </c>
      <c r="E717" s="112" t="s">
        <v>119</v>
      </c>
      <c r="F717" s="112" t="s">
        <v>303</v>
      </c>
      <c r="G717" s="112" t="s">
        <v>21</v>
      </c>
      <c r="H717" s="112" t="s">
        <v>139</v>
      </c>
      <c r="I717" s="112" t="s">
        <v>127</v>
      </c>
      <c r="J717" s="112" t="s">
        <v>172</v>
      </c>
      <c r="K717" s="113">
        <v>71977.7</v>
      </c>
      <c r="L717" s="113">
        <v>8170</v>
      </c>
      <c r="M717" s="112" t="s">
        <v>293</v>
      </c>
      <c r="N717">
        <v>81.7</v>
      </c>
    </row>
    <row r="718" spans="1:14" x14ac:dyDescent="0.3">
      <c r="A718" s="112" t="s">
        <v>184</v>
      </c>
      <c r="B718" s="112" t="s">
        <v>119</v>
      </c>
      <c r="C718" s="112" t="s">
        <v>119</v>
      </c>
      <c r="D718" s="112" t="s">
        <v>304</v>
      </c>
      <c r="E718" s="112" t="s">
        <v>119</v>
      </c>
      <c r="F718" s="112" t="s">
        <v>305</v>
      </c>
      <c r="G718" s="112" t="s">
        <v>7</v>
      </c>
      <c r="H718" s="112" t="s">
        <v>148</v>
      </c>
      <c r="I718" s="112" t="s">
        <v>127</v>
      </c>
      <c r="J718" s="112" t="s">
        <v>170</v>
      </c>
      <c r="K718" s="113">
        <v>5202.0405640812924</v>
      </c>
      <c r="L718" s="113">
        <v>135</v>
      </c>
      <c r="M718" s="112" t="s">
        <v>293</v>
      </c>
      <c r="N718">
        <v>1.35</v>
      </c>
    </row>
    <row r="719" spans="1:14" x14ac:dyDescent="0.3">
      <c r="A719" s="112" t="s">
        <v>184</v>
      </c>
      <c r="B719" s="112" t="s">
        <v>119</v>
      </c>
      <c r="C719" s="112" t="s">
        <v>119</v>
      </c>
      <c r="D719" s="112" t="s">
        <v>304</v>
      </c>
      <c r="E719" s="112" t="s">
        <v>119</v>
      </c>
      <c r="F719" s="112" t="s">
        <v>305</v>
      </c>
      <c r="G719" s="112" t="s">
        <v>7</v>
      </c>
      <c r="H719" s="112" t="s">
        <v>148</v>
      </c>
      <c r="I719" s="112" t="s">
        <v>127</v>
      </c>
      <c r="J719" s="112" t="s">
        <v>171</v>
      </c>
      <c r="K719" s="113">
        <v>6.2480687386622868</v>
      </c>
      <c r="L719" s="113">
        <v>0.75</v>
      </c>
      <c r="M719" s="112" t="s">
        <v>293</v>
      </c>
      <c r="N719">
        <v>7.4999999999999997E-3</v>
      </c>
    </row>
    <row r="720" spans="1:14" x14ac:dyDescent="0.3">
      <c r="A720" s="112" t="s">
        <v>184</v>
      </c>
      <c r="B720" s="112" t="s">
        <v>119</v>
      </c>
      <c r="C720" s="112" t="s">
        <v>119</v>
      </c>
      <c r="D720" s="112" t="s">
        <v>304</v>
      </c>
      <c r="E720" s="112" t="s">
        <v>119</v>
      </c>
      <c r="F720" s="112" t="s">
        <v>305</v>
      </c>
      <c r="G720" s="112" t="s">
        <v>7</v>
      </c>
      <c r="H720" s="112" t="s">
        <v>148</v>
      </c>
      <c r="I720" s="112" t="s">
        <v>127</v>
      </c>
      <c r="J720" s="112" t="s">
        <v>172</v>
      </c>
      <c r="K720" s="113">
        <v>1816.1648622981968</v>
      </c>
      <c r="L720" s="113">
        <v>90</v>
      </c>
      <c r="M720" s="112" t="s">
        <v>293</v>
      </c>
      <c r="N720">
        <v>0.9</v>
      </c>
    </row>
    <row r="721" spans="1:14" x14ac:dyDescent="0.3">
      <c r="A721" s="112" t="s">
        <v>184</v>
      </c>
      <c r="B721" s="112" t="s">
        <v>119</v>
      </c>
      <c r="C721" s="112" t="s">
        <v>119</v>
      </c>
      <c r="D721" s="112" t="s">
        <v>304</v>
      </c>
      <c r="E721" s="112" t="s">
        <v>119</v>
      </c>
      <c r="F721" s="112" t="s">
        <v>305</v>
      </c>
      <c r="G721" s="112" t="s">
        <v>11</v>
      </c>
      <c r="H721" s="112" t="s">
        <v>126</v>
      </c>
      <c r="I721" s="112" t="s">
        <v>127</v>
      </c>
      <c r="J721" s="112" t="s">
        <v>170</v>
      </c>
      <c r="K721" s="113">
        <v>2115</v>
      </c>
      <c r="L721" s="113">
        <v>292.5</v>
      </c>
      <c r="M721" s="112" t="s">
        <v>293</v>
      </c>
      <c r="N721">
        <v>2.9249999999999998</v>
      </c>
    </row>
    <row r="722" spans="1:14" x14ac:dyDescent="0.3">
      <c r="A722" s="112" t="s">
        <v>184</v>
      </c>
      <c r="B722" s="112" t="s">
        <v>119</v>
      </c>
      <c r="C722" s="112" t="s">
        <v>119</v>
      </c>
      <c r="D722" s="112" t="s">
        <v>304</v>
      </c>
      <c r="E722" s="112" t="s">
        <v>119</v>
      </c>
      <c r="F722" s="112" t="s">
        <v>305</v>
      </c>
      <c r="G722" s="112" t="s">
        <v>13</v>
      </c>
      <c r="H722" s="112" t="s">
        <v>142</v>
      </c>
      <c r="I722" s="112" t="s">
        <v>127</v>
      </c>
      <c r="J722" s="112" t="s">
        <v>170</v>
      </c>
      <c r="K722" s="113">
        <v>3969.62</v>
      </c>
      <c r="L722" s="113">
        <v>2686</v>
      </c>
      <c r="M722" s="112" t="s">
        <v>293</v>
      </c>
      <c r="N722">
        <v>26.86</v>
      </c>
    </row>
    <row r="723" spans="1:14" x14ac:dyDescent="0.3">
      <c r="A723" s="112" t="s">
        <v>184</v>
      </c>
      <c r="B723" s="112" t="s">
        <v>119</v>
      </c>
      <c r="C723" s="112" t="s">
        <v>119</v>
      </c>
      <c r="D723" s="112" t="s">
        <v>304</v>
      </c>
      <c r="E723" s="112" t="s">
        <v>119</v>
      </c>
      <c r="F723" s="112" t="s">
        <v>305</v>
      </c>
      <c r="G723" s="112" t="s">
        <v>13</v>
      </c>
      <c r="H723" s="112" t="s">
        <v>142</v>
      </c>
      <c r="I723" s="112" t="s">
        <v>127</v>
      </c>
      <c r="J723" s="112" t="s">
        <v>208</v>
      </c>
      <c r="K723" s="113">
        <v>2755.01</v>
      </c>
      <c r="L723" s="113">
        <v>548</v>
      </c>
      <c r="M723" s="112" t="s">
        <v>293</v>
      </c>
      <c r="N723">
        <v>5.48</v>
      </c>
    </row>
    <row r="724" spans="1:14" x14ac:dyDescent="0.3">
      <c r="A724" s="112" t="s">
        <v>184</v>
      </c>
      <c r="B724" s="112" t="s">
        <v>119</v>
      </c>
      <c r="C724" s="112" t="s">
        <v>119</v>
      </c>
      <c r="D724" s="112" t="s">
        <v>304</v>
      </c>
      <c r="E724" s="112" t="s">
        <v>119</v>
      </c>
      <c r="F724" s="112" t="s">
        <v>305</v>
      </c>
      <c r="G724" s="112" t="s">
        <v>13</v>
      </c>
      <c r="H724" s="112" t="s">
        <v>142</v>
      </c>
      <c r="I724" s="112" t="s">
        <v>127</v>
      </c>
      <c r="J724" s="112" t="s">
        <v>172</v>
      </c>
      <c r="K724" s="113">
        <v>290193.93</v>
      </c>
      <c r="L724" s="113">
        <v>84930</v>
      </c>
      <c r="M724" s="112" t="s">
        <v>293</v>
      </c>
      <c r="N724">
        <v>849.3</v>
      </c>
    </row>
    <row r="725" spans="1:14" x14ac:dyDescent="0.3">
      <c r="A725" s="112" t="s">
        <v>184</v>
      </c>
      <c r="B725" s="112" t="s">
        <v>119</v>
      </c>
      <c r="C725" s="112" t="s">
        <v>119</v>
      </c>
      <c r="D725" s="112" t="s">
        <v>304</v>
      </c>
      <c r="E725" s="112" t="s">
        <v>119</v>
      </c>
      <c r="F725" s="112" t="s">
        <v>305</v>
      </c>
      <c r="G725" s="112" t="s">
        <v>14</v>
      </c>
      <c r="H725" s="112" t="s">
        <v>141</v>
      </c>
      <c r="I725" s="112" t="s">
        <v>127</v>
      </c>
      <c r="J725" s="112" t="s">
        <v>170</v>
      </c>
      <c r="K725" s="113">
        <v>420</v>
      </c>
      <c r="L725" s="113">
        <v>126</v>
      </c>
      <c r="M725" s="112" t="s">
        <v>293</v>
      </c>
      <c r="N725">
        <v>1.26</v>
      </c>
    </row>
    <row r="726" spans="1:14" x14ac:dyDescent="0.3">
      <c r="A726" s="112" t="s">
        <v>184</v>
      </c>
      <c r="B726" s="112" t="s">
        <v>119</v>
      </c>
      <c r="C726" s="112" t="s">
        <v>119</v>
      </c>
      <c r="D726" s="112" t="s">
        <v>304</v>
      </c>
      <c r="E726" s="112" t="s">
        <v>119</v>
      </c>
      <c r="F726" s="112" t="s">
        <v>305</v>
      </c>
      <c r="G726" s="112" t="s">
        <v>14</v>
      </c>
      <c r="H726" s="112" t="s">
        <v>141</v>
      </c>
      <c r="I726" s="112" t="s">
        <v>127</v>
      </c>
      <c r="J726" s="112" t="s">
        <v>172</v>
      </c>
      <c r="K726" s="113">
        <v>3528.11</v>
      </c>
      <c r="L726" s="113">
        <v>1790</v>
      </c>
      <c r="M726" s="112" t="s">
        <v>293</v>
      </c>
      <c r="N726">
        <v>17.899999999999999</v>
      </c>
    </row>
    <row r="727" spans="1:14" x14ac:dyDescent="0.3">
      <c r="A727" s="112" t="s">
        <v>184</v>
      </c>
      <c r="B727" s="112" t="s">
        <v>119</v>
      </c>
      <c r="C727" s="112" t="s">
        <v>119</v>
      </c>
      <c r="D727" s="112" t="s">
        <v>304</v>
      </c>
      <c r="E727" s="112" t="s">
        <v>119</v>
      </c>
      <c r="F727" s="112" t="s">
        <v>305</v>
      </c>
      <c r="G727" s="112" t="s">
        <v>18</v>
      </c>
      <c r="H727" s="112" t="s">
        <v>143</v>
      </c>
      <c r="I727" s="112" t="s">
        <v>127</v>
      </c>
      <c r="J727" s="112" t="s">
        <v>172</v>
      </c>
      <c r="K727" s="113">
        <v>695</v>
      </c>
      <c r="L727" s="113">
        <v>100</v>
      </c>
      <c r="M727" s="112" t="s">
        <v>293</v>
      </c>
      <c r="N727">
        <v>1</v>
      </c>
    </row>
    <row r="728" spans="1:14" x14ac:dyDescent="0.3">
      <c r="A728" s="112" t="s">
        <v>184</v>
      </c>
      <c r="B728" s="112" t="s">
        <v>119</v>
      </c>
      <c r="C728" s="112" t="s">
        <v>119</v>
      </c>
      <c r="D728" s="112" t="s">
        <v>306</v>
      </c>
      <c r="E728" s="112" t="s">
        <v>119</v>
      </c>
      <c r="F728" s="112" t="s">
        <v>307</v>
      </c>
      <c r="G728" s="112" t="s">
        <v>13</v>
      </c>
      <c r="H728" s="112" t="s">
        <v>142</v>
      </c>
      <c r="I728" s="112" t="s">
        <v>127</v>
      </c>
      <c r="J728" s="112" t="s">
        <v>172</v>
      </c>
      <c r="K728" s="113">
        <v>7494.38</v>
      </c>
      <c r="L728" s="113">
        <v>5354</v>
      </c>
      <c r="M728" s="112" t="s">
        <v>293</v>
      </c>
      <c r="N728">
        <v>53.54</v>
      </c>
    </row>
    <row r="729" spans="1:14" x14ac:dyDescent="0.3">
      <c r="A729" s="112" t="s">
        <v>184</v>
      </c>
      <c r="B729" s="112" t="s">
        <v>119</v>
      </c>
      <c r="C729" s="112" t="s">
        <v>119</v>
      </c>
      <c r="D729" s="112" t="s">
        <v>306</v>
      </c>
      <c r="E729" s="112" t="s">
        <v>119</v>
      </c>
      <c r="F729" s="112" t="s">
        <v>307</v>
      </c>
      <c r="G729" s="112" t="s">
        <v>14</v>
      </c>
      <c r="H729" s="112" t="s">
        <v>141</v>
      </c>
      <c r="I729" s="112" t="s">
        <v>127</v>
      </c>
      <c r="J729" s="112" t="s">
        <v>170</v>
      </c>
      <c r="K729" s="113">
        <v>4332</v>
      </c>
      <c r="L729" s="113">
        <v>4280</v>
      </c>
      <c r="M729" s="112" t="s">
        <v>293</v>
      </c>
      <c r="N729">
        <v>42.8</v>
      </c>
    </row>
    <row r="730" spans="1:14" x14ac:dyDescent="0.3">
      <c r="A730" s="112" t="s">
        <v>184</v>
      </c>
      <c r="B730" s="112" t="s">
        <v>119</v>
      </c>
      <c r="C730" s="112" t="s">
        <v>119</v>
      </c>
      <c r="D730" s="112" t="s">
        <v>306</v>
      </c>
      <c r="E730" s="112" t="s">
        <v>119</v>
      </c>
      <c r="F730" s="112" t="s">
        <v>307</v>
      </c>
      <c r="G730" s="112" t="s">
        <v>14</v>
      </c>
      <c r="H730" s="112" t="s">
        <v>141</v>
      </c>
      <c r="I730" s="112" t="s">
        <v>127</v>
      </c>
      <c r="J730" s="112" t="s">
        <v>172</v>
      </c>
      <c r="K730" s="113">
        <v>30240</v>
      </c>
      <c r="L730" s="113">
        <v>63000</v>
      </c>
      <c r="M730" s="112" t="s">
        <v>293</v>
      </c>
      <c r="N730">
        <v>630</v>
      </c>
    </row>
    <row r="731" spans="1:14" x14ac:dyDescent="0.3">
      <c r="A731" s="112" t="s">
        <v>184</v>
      </c>
      <c r="B731" s="112" t="s">
        <v>119</v>
      </c>
      <c r="C731" s="112" t="s">
        <v>119</v>
      </c>
      <c r="D731" s="112" t="s">
        <v>308</v>
      </c>
      <c r="E731" s="112" t="s">
        <v>119</v>
      </c>
      <c r="F731" s="112" t="s">
        <v>309</v>
      </c>
      <c r="G731" s="112" t="s">
        <v>13</v>
      </c>
      <c r="H731" s="112" t="s">
        <v>142</v>
      </c>
      <c r="I731" s="112" t="s">
        <v>127</v>
      </c>
      <c r="J731" s="112" t="s">
        <v>170</v>
      </c>
      <c r="K731" s="113">
        <v>42763.39</v>
      </c>
      <c r="L731" s="113">
        <v>30274</v>
      </c>
      <c r="M731" s="112" t="s">
        <v>293</v>
      </c>
      <c r="N731">
        <v>302.74</v>
      </c>
    </row>
    <row r="732" spans="1:14" x14ac:dyDescent="0.3">
      <c r="A732" s="112" t="s">
        <v>184</v>
      </c>
      <c r="B732" s="112" t="s">
        <v>119</v>
      </c>
      <c r="C732" s="112" t="s">
        <v>119</v>
      </c>
      <c r="D732" s="112" t="s">
        <v>308</v>
      </c>
      <c r="E732" s="112" t="s">
        <v>119</v>
      </c>
      <c r="F732" s="112" t="s">
        <v>309</v>
      </c>
      <c r="G732" s="112" t="s">
        <v>13</v>
      </c>
      <c r="H732" s="112" t="s">
        <v>142</v>
      </c>
      <c r="I732" s="112" t="s">
        <v>127</v>
      </c>
      <c r="J732" s="112" t="s">
        <v>171</v>
      </c>
      <c r="K732" s="113">
        <v>12426.38</v>
      </c>
      <c r="L732" s="113">
        <v>9414</v>
      </c>
      <c r="M732" s="112" t="s">
        <v>293</v>
      </c>
      <c r="N732">
        <v>94.14</v>
      </c>
    </row>
    <row r="733" spans="1:14" x14ac:dyDescent="0.3">
      <c r="A733" s="112" t="s">
        <v>184</v>
      </c>
      <c r="B733" s="112" t="s">
        <v>119</v>
      </c>
      <c r="C733" s="112" t="s">
        <v>119</v>
      </c>
      <c r="D733" s="112" t="s">
        <v>308</v>
      </c>
      <c r="E733" s="112" t="s">
        <v>119</v>
      </c>
      <c r="F733" s="112" t="s">
        <v>309</v>
      </c>
      <c r="G733" s="112" t="s">
        <v>13</v>
      </c>
      <c r="H733" s="112" t="s">
        <v>142</v>
      </c>
      <c r="I733" s="112" t="s">
        <v>127</v>
      </c>
      <c r="J733" s="112" t="s">
        <v>172</v>
      </c>
      <c r="K733" s="113">
        <v>32258.289999999997</v>
      </c>
      <c r="L733" s="113">
        <v>23660</v>
      </c>
      <c r="M733" s="112" t="s">
        <v>293</v>
      </c>
      <c r="N733">
        <v>236.6</v>
      </c>
    </row>
    <row r="734" spans="1:14" x14ac:dyDescent="0.3">
      <c r="A734" s="112" t="s">
        <v>184</v>
      </c>
      <c r="B734" s="112" t="s">
        <v>119</v>
      </c>
      <c r="C734" s="112" t="s">
        <v>119</v>
      </c>
      <c r="D734" s="112" t="s">
        <v>308</v>
      </c>
      <c r="E734" s="112" t="s">
        <v>119</v>
      </c>
      <c r="F734" s="112" t="s">
        <v>309</v>
      </c>
      <c r="G734" s="112" t="s">
        <v>14</v>
      </c>
      <c r="H734" s="112" t="s">
        <v>141</v>
      </c>
      <c r="I734" s="112" t="s">
        <v>127</v>
      </c>
      <c r="J734" s="112" t="s">
        <v>171</v>
      </c>
      <c r="K734" s="113">
        <v>17280</v>
      </c>
      <c r="L734" s="113">
        <v>36000</v>
      </c>
      <c r="M734" s="112" t="s">
        <v>293</v>
      </c>
      <c r="N734">
        <v>360</v>
      </c>
    </row>
    <row r="735" spans="1:14" x14ac:dyDescent="0.3">
      <c r="A735" s="112" t="s">
        <v>184</v>
      </c>
      <c r="B735" s="112" t="s">
        <v>119</v>
      </c>
      <c r="C735" s="112" t="s">
        <v>119</v>
      </c>
      <c r="D735" s="112" t="s">
        <v>308</v>
      </c>
      <c r="E735" s="112" t="s">
        <v>119</v>
      </c>
      <c r="F735" s="112" t="s">
        <v>309</v>
      </c>
      <c r="G735" s="112" t="s">
        <v>27</v>
      </c>
      <c r="H735" s="112" t="s">
        <v>146</v>
      </c>
      <c r="I735" s="112" t="s">
        <v>127</v>
      </c>
      <c r="J735" s="112" t="s">
        <v>170</v>
      </c>
      <c r="K735" s="113">
        <v>5280</v>
      </c>
      <c r="L735" s="113">
        <v>495</v>
      </c>
      <c r="M735" s="112" t="s">
        <v>293</v>
      </c>
      <c r="N735">
        <v>4.95</v>
      </c>
    </row>
    <row r="736" spans="1:14" x14ac:dyDescent="0.3">
      <c r="A736" s="112" t="s">
        <v>184</v>
      </c>
      <c r="B736" s="112" t="s">
        <v>119</v>
      </c>
      <c r="C736" s="112" t="s">
        <v>119</v>
      </c>
      <c r="D736" s="112" t="s">
        <v>308</v>
      </c>
      <c r="E736" s="112" t="s">
        <v>119</v>
      </c>
      <c r="F736" s="112" t="s">
        <v>309</v>
      </c>
      <c r="G736" s="112" t="s">
        <v>27</v>
      </c>
      <c r="H736" s="112" t="s">
        <v>146</v>
      </c>
      <c r="I736" s="112" t="s">
        <v>127</v>
      </c>
      <c r="J736" s="112" t="s">
        <v>171</v>
      </c>
      <c r="K736" s="113">
        <v>25017</v>
      </c>
      <c r="L736" s="113">
        <v>2326</v>
      </c>
      <c r="M736" s="112" t="s">
        <v>293</v>
      </c>
      <c r="N736">
        <v>23.26</v>
      </c>
    </row>
    <row r="737" spans="1:14" x14ac:dyDescent="0.3">
      <c r="A737" s="112" t="s">
        <v>184</v>
      </c>
      <c r="B737" s="112" t="s">
        <v>119</v>
      </c>
      <c r="C737" s="112" t="s">
        <v>119</v>
      </c>
      <c r="D737" s="112" t="s">
        <v>308</v>
      </c>
      <c r="E737" s="112" t="s">
        <v>119</v>
      </c>
      <c r="F737" s="112" t="s">
        <v>309</v>
      </c>
      <c r="G737" s="112" t="s">
        <v>27</v>
      </c>
      <c r="H737" s="112" t="s">
        <v>146</v>
      </c>
      <c r="I737" s="112" t="s">
        <v>127</v>
      </c>
      <c r="J737" s="112" t="s">
        <v>172</v>
      </c>
      <c r="K737" s="113">
        <v>25116</v>
      </c>
      <c r="L737" s="113">
        <v>2344</v>
      </c>
      <c r="M737" s="112" t="s">
        <v>293</v>
      </c>
      <c r="N737">
        <v>23.44</v>
      </c>
    </row>
    <row r="738" spans="1:14" x14ac:dyDescent="0.3">
      <c r="A738" s="112" t="s">
        <v>184</v>
      </c>
      <c r="B738" s="112" t="s">
        <v>119</v>
      </c>
      <c r="C738" s="112" t="s">
        <v>119</v>
      </c>
      <c r="D738" s="112" t="s">
        <v>310</v>
      </c>
      <c r="E738" s="112" t="s">
        <v>119</v>
      </c>
      <c r="F738" s="112" t="s">
        <v>311</v>
      </c>
      <c r="G738" s="112" t="s">
        <v>135</v>
      </c>
      <c r="H738" s="112" t="s">
        <v>134</v>
      </c>
      <c r="I738" s="112" t="s">
        <v>127</v>
      </c>
      <c r="J738" s="112" t="s">
        <v>170</v>
      </c>
      <c r="K738" s="113">
        <v>3307.5</v>
      </c>
      <c r="L738" s="113">
        <v>472.49999999999994</v>
      </c>
      <c r="M738" s="112" t="s">
        <v>293</v>
      </c>
      <c r="N738">
        <v>4.7249999999999996</v>
      </c>
    </row>
    <row r="739" spans="1:14" x14ac:dyDescent="0.3">
      <c r="A739" s="112" t="s">
        <v>184</v>
      </c>
      <c r="B739" s="112" t="s">
        <v>119</v>
      </c>
      <c r="C739" s="112" t="s">
        <v>119</v>
      </c>
      <c r="D739" s="112" t="s">
        <v>310</v>
      </c>
      <c r="E739" s="112" t="s">
        <v>119</v>
      </c>
      <c r="F739" s="112" t="s">
        <v>311</v>
      </c>
      <c r="G739" s="112" t="s">
        <v>135</v>
      </c>
      <c r="H739" s="112" t="s">
        <v>134</v>
      </c>
      <c r="I739" s="112" t="s">
        <v>127</v>
      </c>
      <c r="J739" s="112" t="s">
        <v>172</v>
      </c>
      <c r="K739" s="113">
        <v>8404.7999999999993</v>
      </c>
      <c r="L739" s="113">
        <v>1417.5</v>
      </c>
      <c r="M739" s="112" t="s">
        <v>293</v>
      </c>
      <c r="N739">
        <v>14.175000000000001</v>
      </c>
    </row>
    <row r="740" spans="1:14" x14ac:dyDescent="0.3">
      <c r="A740" s="112" t="s">
        <v>184</v>
      </c>
      <c r="B740" s="112" t="s">
        <v>119</v>
      </c>
      <c r="C740" s="112" t="s">
        <v>119</v>
      </c>
      <c r="D740" s="112" t="s">
        <v>310</v>
      </c>
      <c r="E740" s="112" t="s">
        <v>119</v>
      </c>
      <c r="F740" s="112" t="s">
        <v>311</v>
      </c>
      <c r="G740" s="112" t="s">
        <v>9</v>
      </c>
      <c r="H740" s="112" t="s">
        <v>144</v>
      </c>
      <c r="I740" s="112" t="s">
        <v>127</v>
      </c>
      <c r="J740" s="112" t="s">
        <v>170</v>
      </c>
      <c r="K740" s="113">
        <v>4680</v>
      </c>
      <c r="L740" s="113">
        <v>900</v>
      </c>
      <c r="M740" s="112" t="s">
        <v>293</v>
      </c>
      <c r="N740">
        <v>9</v>
      </c>
    </row>
    <row r="741" spans="1:14" x14ac:dyDescent="0.3">
      <c r="A741" s="112" t="s">
        <v>184</v>
      </c>
      <c r="B741" s="112" t="s">
        <v>119</v>
      </c>
      <c r="C741" s="112" t="s">
        <v>119</v>
      </c>
      <c r="D741" s="112" t="s">
        <v>310</v>
      </c>
      <c r="E741" s="112" t="s">
        <v>119</v>
      </c>
      <c r="F741" s="112" t="s">
        <v>311</v>
      </c>
      <c r="G741" s="112" t="s">
        <v>11</v>
      </c>
      <c r="H741" s="112" t="s">
        <v>126</v>
      </c>
      <c r="I741" s="112" t="s">
        <v>127</v>
      </c>
      <c r="J741" s="112" t="s">
        <v>170</v>
      </c>
      <c r="K741" s="113">
        <v>17302.13</v>
      </c>
      <c r="L741" s="113">
        <v>1209</v>
      </c>
      <c r="M741" s="112" t="s">
        <v>293</v>
      </c>
      <c r="N741">
        <v>12.09</v>
      </c>
    </row>
    <row r="742" spans="1:14" x14ac:dyDescent="0.3">
      <c r="A742" s="112" t="s">
        <v>184</v>
      </c>
      <c r="B742" s="112" t="s">
        <v>119</v>
      </c>
      <c r="C742" s="112" t="s">
        <v>119</v>
      </c>
      <c r="D742" s="112" t="s">
        <v>310</v>
      </c>
      <c r="E742" s="112" t="s">
        <v>119</v>
      </c>
      <c r="F742" s="112" t="s">
        <v>311</v>
      </c>
      <c r="G742" s="112" t="s">
        <v>11</v>
      </c>
      <c r="H742" s="112" t="s">
        <v>126</v>
      </c>
      <c r="I742" s="112" t="s">
        <v>127</v>
      </c>
      <c r="J742" s="112" t="s">
        <v>172</v>
      </c>
      <c r="K742" s="113">
        <v>10501.1</v>
      </c>
      <c r="L742" s="113">
        <v>1148</v>
      </c>
      <c r="M742" s="112" t="s">
        <v>293</v>
      </c>
      <c r="N742">
        <v>11.48</v>
      </c>
    </row>
    <row r="743" spans="1:14" x14ac:dyDescent="0.3">
      <c r="A743" s="112" t="s">
        <v>184</v>
      </c>
      <c r="B743" s="112" t="s">
        <v>119</v>
      </c>
      <c r="C743" s="112" t="s">
        <v>119</v>
      </c>
      <c r="D743" s="112" t="s">
        <v>310</v>
      </c>
      <c r="E743" s="112" t="s">
        <v>119</v>
      </c>
      <c r="F743" s="112" t="s">
        <v>311</v>
      </c>
      <c r="G743" s="112" t="s">
        <v>13</v>
      </c>
      <c r="H743" s="112" t="s">
        <v>142</v>
      </c>
      <c r="I743" s="112" t="s">
        <v>127</v>
      </c>
      <c r="J743" s="112" t="s">
        <v>201</v>
      </c>
      <c r="K743" s="113">
        <v>83569.61</v>
      </c>
      <c r="L743" s="113">
        <v>26116</v>
      </c>
      <c r="M743" s="112" t="s">
        <v>293</v>
      </c>
      <c r="N743">
        <v>261.16000000000003</v>
      </c>
    </row>
    <row r="744" spans="1:14" x14ac:dyDescent="0.3">
      <c r="A744" s="112" t="s">
        <v>184</v>
      </c>
      <c r="B744" s="112" t="s">
        <v>119</v>
      </c>
      <c r="C744" s="112" t="s">
        <v>119</v>
      </c>
      <c r="D744" s="112" t="s">
        <v>310</v>
      </c>
      <c r="E744" s="112" t="s">
        <v>119</v>
      </c>
      <c r="F744" s="112" t="s">
        <v>311</v>
      </c>
      <c r="G744" s="112" t="s">
        <v>13</v>
      </c>
      <c r="H744" s="112" t="s">
        <v>142</v>
      </c>
      <c r="I744" s="112" t="s">
        <v>127</v>
      </c>
      <c r="J744" s="112" t="s">
        <v>224</v>
      </c>
      <c r="K744" s="113">
        <v>10499.5</v>
      </c>
      <c r="L744" s="113">
        <v>3281</v>
      </c>
      <c r="M744" s="112" t="s">
        <v>293</v>
      </c>
      <c r="N744">
        <v>32.81</v>
      </c>
    </row>
    <row r="745" spans="1:14" x14ac:dyDescent="0.3">
      <c r="A745" s="112" t="s">
        <v>184</v>
      </c>
      <c r="B745" s="112" t="s">
        <v>119</v>
      </c>
      <c r="C745" s="112" t="s">
        <v>119</v>
      </c>
      <c r="D745" s="112" t="s">
        <v>310</v>
      </c>
      <c r="E745" s="112" t="s">
        <v>119</v>
      </c>
      <c r="F745" s="112" t="s">
        <v>311</v>
      </c>
      <c r="G745" s="112" t="s">
        <v>13</v>
      </c>
      <c r="H745" s="112" t="s">
        <v>142</v>
      </c>
      <c r="I745" s="112" t="s">
        <v>127</v>
      </c>
      <c r="J745" s="112" t="s">
        <v>170</v>
      </c>
      <c r="K745" s="113">
        <v>1997587.8599999999</v>
      </c>
      <c r="L745" s="113">
        <v>1211029</v>
      </c>
      <c r="M745" s="112" t="s">
        <v>293</v>
      </c>
      <c r="N745">
        <v>12110.29</v>
      </c>
    </row>
    <row r="746" spans="1:14" x14ac:dyDescent="0.3">
      <c r="A746" s="112" t="s">
        <v>184</v>
      </c>
      <c r="B746" s="112" t="s">
        <v>119</v>
      </c>
      <c r="C746" s="112" t="s">
        <v>119</v>
      </c>
      <c r="D746" s="112" t="s">
        <v>310</v>
      </c>
      <c r="E746" s="112" t="s">
        <v>119</v>
      </c>
      <c r="F746" s="112" t="s">
        <v>311</v>
      </c>
      <c r="G746" s="112" t="s">
        <v>13</v>
      </c>
      <c r="H746" s="112" t="s">
        <v>142</v>
      </c>
      <c r="I746" s="112" t="s">
        <v>127</v>
      </c>
      <c r="J746" s="112" t="s">
        <v>208</v>
      </c>
      <c r="K746" s="113">
        <v>58833.58</v>
      </c>
      <c r="L746" s="113">
        <v>13349</v>
      </c>
      <c r="M746" s="112" t="s">
        <v>293</v>
      </c>
      <c r="N746">
        <v>133.49</v>
      </c>
    </row>
    <row r="747" spans="1:14" x14ac:dyDescent="0.3">
      <c r="A747" s="112" t="s">
        <v>184</v>
      </c>
      <c r="B747" s="112" t="s">
        <v>119</v>
      </c>
      <c r="C747" s="112" t="s">
        <v>119</v>
      </c>
      <c r="D747" s="112" t="s">
        <v>310</v>
      </c>
      <c r="E747" s="112" t="s">
        <v>119</v>
      </c>
      <c r="F747" s="112" t="s">
        <v>311</v>
      </c>
      <c r="G747" s="112" t="s">
        <v>13</v>
      </c>
      <c r="H747" s="112" t="s">
        <v>142</v>
      </c>
      <c r="I747" s="112" t="s">
        <v>127</v>
      </c>
      <c r="J747" s="112" t="s">
        <v>215</v>
      </c>
      <c r="K747" s="113">
        <v>17543.47</v>
      </c>
      <c r="L747" s="113">
        <v>2193</v>
      </c>
      <c r="M747" s="112" t="s">
        <v>293</v>
      </c>
      <c r="N747">
        <v>21.93</v>
      </c>
    </row>
    <row r="748" spans="1:14" x14ac:dyDescent="0.3">
      <c r="A748" s="112" t="s">
        <v>184</v>
      </c>
      <c r="B748" s="112" t="s">
        <v>119</v>
      </c>
      <c r="C748" s="112" t="s">
        <v>119</v>
      </c>
      <c r="D748" s="112" t="s">
        <v>310</v>
      </c>
      <c r="E748" s="112" t="s">
        <v>119</v>
      </c>
      <c r="F748" s="112" t="s">
        <v>311</v>
      </c>
      <c r="G748" s="112" t="s">
        <v>13</v>
      </c>
      <c r="H748" s="112" t="s">
        <v>142</v>
      </c>
      <c r="I748" s="112" t="s">
        <v>127</v>
      </c>
      <c r="J748" s="112" t="s">
        <v>171</v>
      </c>
      <c r="K748" s="113">
        <v>14147</v>
      </c>
      <c r="L748" s="113">
        <v>5919</v>
      </c>
      <c r="M748" s="112" t="s">
        <v>293</v>
      </c>
      <c r="N748">
        <v>59.19</v>
      </c>
    </row>
    <row r="749" spans="1:14" x14ac:dyDescent="0.3">
      <c r="A749" s="112" t="s">
        <v>184</v>
      </c>
      <c r="B749" s="112" t="s">
        <v>119</v>
      </c>
      <c r="C749" s="112" t="s">
        <v>119</v>
      </c>
      <c r="D749" s="112" t="s">
        <v>310</v>
      </c>
      <c r="E749" s="112" t="s">
        <v>119</v>
      </c>
      <c r="F749" s="112" t="s">
        <v>311</v>
      </c>
      <c r="G749" s="112" t="s">
        <v>13</v>
      </c>
      <c r="H749" s="112" t="s">
        <v>142</v>
      </c>
      <c r="I749" s="112" t="s">
        <v>127</v>
      </c>
      <c r="J749" s="112" t="s">
        <v>172</v>
      </c>
      <c r="K749" s="113">
        <v>4242867.5900000008</v>
      </c>
      <c r="L749" s="113">
        <v>2818286</v>
      </c>
      <c r="M749" s="112" t="s">
        <v>293</v>
      </c>
      <c r="N749">
        <v>28182.86</v>
      </c>
    </row>
    <row r="750" spans="1:14" x14ac:dyDescent="0.3">
      <c r="A750" s="112" t="s">
        <v>184</v>
      </c>
      <c r="B750" s="112" t="s">
        <v>119</v>
      </c>
      <c r="C750" s="112" t="s">
        <v>119</v>
      </c>
      <c r="D750" s="112" t="s">
        <v>310</v>
      </c>
      <c r="E750" s="112" t="s">
        <v>119</v>
      </c>
      <c r="F750" s="112" t="s">
        <v>311</v>
      </c>
      <c r="G750" s="112" t="s">
        <v>14</v>
      </c>
      <c r="H750" s="112" t="s">
        <v>141</v>
      </c>
      <c r="I750" s="112" t="s">
        <v>127</v>
      </c>
      <c r="J750" s="112" t="s">
        <v>170</v>
      </c>
      <c r="K750" s="113">
        <v>54909.380000000005</v>
      </c>
      <c r="L750" s="113">
        <v>25280</v>
      </c>
      <c r="M750" s="112" t="s">
        <v>293</v>
      </c>
      <c r="N750">
        <v>252.8</v>
      </c>
    </row>
    <row r="751" spans="1:14" x14ac:dyDescent="0.3">
      <c r="A751" s="112" t="s">
        <v>184</v>
      </c>
      <c r="B751" s="112" t="s">
        <v>119</v>
      </c>
      <c r="C751" s="112" t="s">
        <v>119</v>
      </c>
      <c r="D751" s="112" t="s">
        <v>310</v>
      </c>
      <c r="E751" s="112" t="s">
        <v>119</v>
      </c>
      <c r="F751" s="112" t="s">
        <v>311</v>
      </c>
      <c r="G751" s="112" t="s">
        <v>14</v>
      </c>
      <c r="H751" s="112" t="s">
        <v>141</v>
      </c>
      <c r="I751" s="112" t="s">
        <v>127</v>
      </c>
      <c r="J751" s="112" t="s">
        <v>172</v>
      </c>
      <c r="K751" s="113">
        <v>129724.20000000001</v>
      </c>
      <c r="L751" s="113">
        <v>201351.5</v>
      </c>
      <c r="M751" s="112" t="s">
        <v>293</v>
      </c>
      <c r="N751">
        <v>2013.5150000000001</v>
      </c>
    </row>
    <row r="752" spans="1:14" x14ac:dyDescent="0.3">
      <c r="A752" s="112" t="s">
        <v>184</v>
      </c>
      <c r="B752" s="112" t="s">
        <v>119</v>
      </c>
      <c r="C752" s="112" t="s">
        <v>119</v>
      </c>
      <c r="D752" s="112" t="s">
        <v>310</v>
      </c>
      <c r="E752" s="112" t="s">
        <v>119</v>
      </c>
      <c r="F752" s="112" t="s">
        <v>311</v>
      </c>
      <c r="G752" s="112" t="s">
        <v>18</v>
      </c>
      <c r="H752" s="112" t="s">
        <v>143</v>
      </c>
      <c r="I752" s="112" t="s">
        <v>127</v>
      </c>
      <c r="J752" s="112" t="s">
        <v>170</v>
      </c>
      <c r="K752" s="113">
        <v>13454.02</v>
      </c>
      <c r="L752" s="113">
        <v>2417</v>
      </c>
      <c r="M752" s="112" t="s">
        <v>293</v>
      </c>
      <c r="N752">
        <v>24.17</v>
      </c>
    </row>
    <row r="753" spans="1:14" x14ac:dyDescent="0.3">
      <c r="A753" s="112" t="s">
        <v>184</v>
      </c>
      <c r="B753" s="112" t="s">
        <v>119</v>
      </c>
      <c r="C753" s="112" t="s">
        <v>119</v>
      </c>
      <c r="D753" s="112" t="s">
        <v>310</v>
      </c>
      <c r="E753" s="112" t="s">
        <v>119</v>
      </c>
      <c r="F753" s="112" t="s">
        <v>311</v>
      </c>
      <c r="G753" s="112" t="s">
        <v>18</v>
      </c>
      <c r="H753" s="112" t="s">
        <v>143</v>
      </c>
      <c r="I753" s="112" t="s">
        <v>127</v>
      </c>
      <c r="J753" s="112" t="s">
        <v>172</v>
      </c>
      <c r="K753" s="113">
        <v>34166.31</v>
      </c>
      <c r="L753" s="113">
        <v>4819</v>
      </c>
      <c r="M753" s="112" t="s">
        <v>293</v>
      </c>
      <c r="N753">
        <v>48.19</v>
      </c>
    </row>
    <row r="754" spans="1:14" x14ac:dyDescent="0.3">
      <c r="A754" s="112" t="s">
        <v>184</v>
      </c>
      <c r="B754" s="112" t="s">
        <v>119</v>
      </c>
      <c r="C754" s="112" t="s">
        <v>119</v>
      </c>
      <c r="D754" s="112" t="s">
        <v>310</v>
      </c>
      <c r="E754" s="112" t="s">
        <v>119</v>
      </c>
      <c r="F754" s="112" t="s">
        <v>311</v>
      </c>
      <c r="G754" s="112" t="s">
        <v>26</v>
      </c>
      <c r="H754" s="112" t="s">
        <v>139</v>
      </c>
      <c r="I754" s="112" t="s">
        <v>127</v>
      </c>
      <c r="J754" s="112" t="s">
        <v>170</v>
      </c>
      <c r="K754" s="113">
        <v>6441.3</v>
      </c>
      <c r="L754" s="113">
        <v>765</v>
      </c>
      <c r="M754" s="112" t="s">
        <v>293</v>
      </c>
      <c r="N754">
        <v>7.65</v>
      </c>
    </row>
    <row r="755" spans="1:14" x14ac:dyDescent="0.3">
      <c r="A755" s="112" t="s">
        <v>184</v>
      </c>
      <c r="B755" s="112" t="s">
        <v>119</v>
      </c>
      <c r="C755" s="112" t="s">
        <v>119</v>
      </c>
      <c r="D755" s="112" t="s">
        <v>310</v>
      </c>
      <c r="E755" s="112" t="s">
        <v>119</v>
      </c>
      <c r="F755" s="112" t="s">
        <v>311</v>
      </c>
      <c r="G755" s="112" t="s">
        <v>26</v>
      </c>
      <c r="H755" s="112" t="s">
        <v>139</v>
      </c>
      <c r="I755" s="112" t="s">
        <v>127</v>
      </c>
      <c r="J755" s="112" t="s">
        <v>171</v>
      </c>
      <c r="K755" s="113">
        <v>1894.5</v>
      </c>
      <c r="L755" s="113">
        <v>225</v>
      </c>
      <c r="M755" s="112" t="s">
        <v>293</v>
      </c>
      <c r="N755">
        <v>2.25</v>
      </c>
    </row>
    <row r="756" spans="1:14" x14ac:dyDescent="0.3">
      <c r="A756" s="112" t="s">
        <v>184</v>
      </c>
      <c r="B756" s="112" t="s">
        <v>119</v>
      </c>
      <c r="C756" s="112" t="s">
        <v>119</v>
      </c>
      <c r="D756" s="112" t="s">
        <v>310</v>
      </c>
      <c r="E756" s="112" t="s">
        <v>119</v>
      </c>
      <c r="F756" s="112" t="s">
        <v>311</v>
      </c>
      <c r="G756" s="112" t="s">
        <v>26</v>
      </c>
      <c r="H756" s="112" t="s">
        <v>139</v>
      </c>
      <c r="I756" s="112" t="s">
        <v>127</v>
      </c>
      <c r="J756" s="112" t="s">
        <v>172</v>
      </c>
      <c r="K756" s="113">
        <v>5683.5</v>
      </c>
      <c r="L756" s="113">
        <v>675</v>
      </c>
      <c r="M756" s="112" t="s">
        <v>293</v>
      </c>
      <c r="N756">
        <v>6.75</v>
      </c>
    </row>
    <row r="757" spans="1:14" x14ac:dyDescent="0.3">
      <c r="A757" s="112" t="s">
        <v>184</v>
      </c>
      <c r="B757" s="112" t="s">
        <v>119</v>
      </c>
      <c r="C757" s="112" t="s">
        <v>119</v>
      </c>
      <c r="D757" s="112" t="s">
        <v>310</v>
      </c>
      <c r="E757" s="112" t="s">
        <v>119</v>
      </c>
      <c r="F757" s="112" t="s">
        <v>311</v>
      </c>
      <c r="G757" s="112" t="s">
        <v>27</v>
      </c>
      <c r="H757" s="112" t="s">
        <v>146</v>
      </c>
      <c r="I757" s="112" t="s">
        <v>127</v>
      </c>
      <c r="J757" s="112" t="s">
        <v>171</v>
      </c>
      <c r="K757" s="113">
        <v>751.95</v>
      </c>
      <c r="L757" s="113">
        <v>6750</v>
      </c>
      <c r="M757" s="112" t="s">
        <v>293</v>
      </c>
      <c r="N757">
        <v>67.5</v>
      </c>
    </row>
    <row r="758" spans="1:14" x14ac:dyDescent="0.3">
      <c r="A758" s="112" t="s">
        <v>184</v>
      </c>
      <c r="B758" s="112" t="s">
        <v>119</v>
      </c>
      <c r="C758" s="112" t="s">
        <v>119</v>
      </c>
      <c r="D758" s="112" t="s">
        <v>310</v>
      </c>
      <c r="E758" s="112" t="s">
        <v>119</v>
      </c>
      <c r="F758" s="112" t="s">
        <v>311</v>
      </c>
      <c r="G758" s="112" t="s">
        <v>27</v>
      </c>
      <c r="H758" s="112" t="s">
        <v>146</v>
      </c>
      <c r="I758" s="112" t="s">
        <v>127</v>
      </c>
      <c r="J758" s="112" t="s">
        <v>172</v>
      </c>
      <c r="K758" s="113">
        <v>14038</v>
      </c>
      <c r="L758" s="113">
        <v>746.5</v>
      </c>
      <c r="M758" s="112" t="s">
        <v>293</v>
      </c>
      <c r="N758">
        <v>7.4649999999999999</v>
      </c>
    </row>
    <row r="759" spans="1:14" x14ac:dyDescent="0.3">
      <c r="A759" s="112" t="s">
        <v>184</v>
      </c>
      <c r="B759" s="112" t="s">
        <v>119</v>
      </c>
      <c r="C759" s="112" t="s">
        <v>119</v>
      </c>
      <c r="D759" s="112" t="s">
        <v>312</v>
      </c>
      <c r="E759" s="112" t="s">
        <v>119</v>
      </c>
      <c r="F759" s="112" t="s">
        <v>313</v>
      </c>
      <c r="G759" s="112" t="s">
        <v>13</v>
      </c>
      <c r="H759" s="112" t="s">
        <v>142</v>
      </c>
      <c r="I759" s="112" t="s">
        <v>127</v>
      </c>
      <c r="J759" s="112" t="s">
        <v>172</v>
      </c>
      <c r="K759" s="113">
        <v>1938.2</v>
      </c>
      <c r="L759" s="113">
        <v>166</v>
      </c>
      <c r="M759" s="112" t="s">
        <v>293</v>
      </c>
      <c r="N759">
        <v>1.66</v>
      </c>
    </row>
    <row r="760" spans="1:14" x14ac:dyDescent="0.3">
      <c r="A760" s="112" t="s">
        <v>184</v>
      </c>
      <c r="B760" s="112" t="s">
        <v>119</v>
      </c>
      <c r="C760" s="112" t="s">
        <v>119</v>
      </c>
      <c r="D760" s="112" t="s">
        <v>314</v>
      </c>
      <c r="E760" s="112" t="s">
        <v>119</v>
      </c>
      <c r="F760" s="112" t="s">
        <v>315</v>
      </c>
      <c r="G760" s="112" t="s">
        <v>14</v>
      </c>
      <c r="H760" s="112" t="s">
        <v>141</v>
      </c>
      <c r="I760" s="112" t="s">
        <v>127</v>
      </c>
      <c r="J760" s="112" t="s">
        <v>172</v>
      </c>
      <c r="K760" s="113">
        <v>345.6</v>
      </c>
      <c r="L760" s="113">
        <v>72</v>
      </c>
      <c r="M760" s="112" t="s">
        <v>293</v>
      </c>
      <c r="N760">
        <v>0.72</v>
      </c>
    </row>
    <row r="761" spans="1:14" x14ac:dyDescent="0.3">
      <c r="A761" s="112" t="s">
        <v>184</v>
      </c>
      <c r="B761" s="112" t="s">
        <v>119</v>
      </c>
      <c r="C761" s="112" t="s">
        <v>119</v>
      </c>
      <c r="D761" s="112" t="s">
        <v>316</v>
      </c>
      <c r="E761" s="112" t="s">
        <v>119</v>
      </c>
      <c r="F761" s="112" t="s">
        <v>317</v>
      </c>
      <c r="G761" s="112" t="s">
        <v>13</v>
      </c>
      <c r="H761" s="112" t="s">
        <v>142</v>
      </c>
      <c r="I761" s="112" t="s">
        <v>127</v>
      </c>
      <c r="J761" s="112" t="s">
        <v>170</v>
      </c>
      <c r="K761" s="113">
        <v>6241</v>
      </c>
      <c r="L761" s="113">
        <v>2005</v>
      </c>
      <c r="M761" s="112" t="s">
        <v>293</v>
      </c>
      <c r="N761">
        <v>20.05</v>
      </c>
    </row>
    <row r="762" spans="1:14" x14ac:dyDescent="0.3">
      <c r="A762" s="112" t="s">
        <v>184</v>
      </c>
      <c r="B762" s="112" t="s">
        <v>119</v>
      </c>
      <c r="C762" s="112" t="s">
        <v>119</v>
      </c>
      <c r="D762" s="112" t="s">
        <v>316</v>
      </c>
      <c r="E762" s="112" t="s">
        <v>119</v>
      </c>
      <c r="F762" s="112" t="s">
        <v>317</v>
      </c>
      <c r="G762" s="112" t="s">
        <v>13</v>
      </c>
      <c r="H762" s="112" t="s">
        <v>142</v>
      </c>
      <c r="I762" s="112" t="s">
        <v>127</v>
      </c>
      <c r="J762" s="112" t="s">
        <v>172</v>
      </c>
      <c r="K762" s="113">
        <v>54587.93</v>
      </c>
      <c r="L762" s="113">
        <v>16284</v>
      </c>
      <c r="M762" s="112" t="s">
        <v>293</v>
      </c>
      <c r="N762">
        <v>162.84</v>
      </c>
    </row>
    <row r="763" spans="1:14" x14ac:dyDescent="0.3">
      <c r="A763" s="112" t="s">
        <v>184</v>
      </c>
      <c r="B763" s="112" t="s">
        <v>119</v>
      </c>
      <c r="C763" s="112" t="s">
        <v>119</v>
      </c>
      <c r="D763" s="112" t="s">
        <v>316</v>
      </c>
      <c r="E763" s="112" t="s">
        <v>119</v>
      </c>
      <c r="F763" s="112" t="s">
        <v>317</v>
      </c>
      <c r="G763" s="112" t="s">
        <v>14</v>
      </c>
      <c r="H763" s="112" t="s">
        <v>141</v>
      </c>
      <c r="I763" s="112" t="s">
        <v>127</v>
      </c>
      <c r="J763" s="112" t="s">
        <v>170</v>
      </c>
      <c r="K763" s="113">
        <v>11040</v>
      </c>
      <c r="L763" s="113">
        <v>3600</v>
      </c>
      <c r="M763" s="112" t="s">
        <v>293</v>
      </c>
      <c r="N763">
        <v>36</v>
      </c>
    </row>
    <row r="764" spans="1:14" x14ac:dyDescent="0.3">
      <c r="A764" s="112" t="s">
        <v>184</v>
      </c>
      <c r="B764" s="112" t="s">
        <v>119</v>
      </c>
      <c r="C764" s="112" t="s">
        <v>119</v>
      </c>
      <c r="D764" s="112" t="s">
        <v>318</v>
      </c>
      <c r="E764" s="112" t="s">
        <v>119</v>
      </c>
      <c r="F764" s="112" t="s">
        <v>319</v>
      </c>
      <c r="G764" s="112" t="s">
        <v>7</v>
      </c>
      <c r="H764" s="112" t="s">
        <v>148</v>
      </c>
      <c r="I764" s="112" t="s">
        <v>127</v>
      </c>
      <c r="J764" s="112" t="s">
        <v>170</v>
      </c>
      <c r="K764" s="113">
        <v>10404.081128162585</v>
      </c>
      <c r="L764" s="113">
        <v>270</v>
      </c>
      <c r="M764" s="112" t="s">
        <v>293</v>
      </c>
      <c r="N764">
        <v>2.7</v>
      </c>
    </row>
    <row r="765" spans="1:14" x14ac:dyDescent="0.3">
      <c r="A765" s="112" t="s">
        <v>184</v>
      </c>
      <c r="B765" s="112" t="s">
        <v>119</v>
      </c>
      <c r="C765" s="112" t="s">
        <v>119</v>
      </c>
      <c r="D765" s="112" t="s">
        <v>318</v>
      </c>
      <c r="E765" s="112" t="s">
        <v>119</v>
      </c>
      <c r="F765" s="112" t="s">
        <v>319</v>
      </c>
      <c r="G765" s="112" t="s">
        <v>7</v>
      </c>
      <c r="H765" s="112" t="s">
        <v>148</v>
      </c>
      <c r="I765" s="112" t="s">
        <v>127</v>
      </c>
      <c r="J765" s="112" t="s">
        <v>172</v>
      </c>
      <c r="K765" s="113">
        <v>19362.123646723649</v>
      </c>
      <c r="L765" s="113">
        <v>12167.5</v>
      </c>
      <c r="M765" s="112" t="s">
        <v>293</v>
      </c>
      <c r="N765">
        <v>121.675</v>
      </c>
    </row>
    <row r="766" spans="1:14" x14ac:dyDescent="0.3">
      <c r="A766" s="112" t="s">
        <v>184</v>
      </c>
      <c r="B766" s="112" t="s">
        <v>119</v>
      </c>
      <c r="C766" s="112" t="s">
        <v>119</v>
      </c>
      <c r="D766" s="112" t="s">
        <v>318</v>
      </c>
      <c r="E766" s="112" t="s">
        <v>119</v>
      </c>
      <c r="F766" s="112" t="s">
        <v>319</v>
      </c>
      <c r="G766" s="112" t="s">
        <v>135</v>
      </c>
      <c r="H766" s="112" t="s">
        <v>134</v>
      </c>
      <c r="I766" s="112" t="s">
        <v>127</v>
      </c>
      <c r="J766" s="112" t="s">
        <v>170</v>
      </c>
      <c r="K766" s="113">
        <v>2256</v>
      </c>
      <c r="L766" s="113">
        <v>1440</v>
      </c>
      <c r="M766" s="112" t="s">
        <v>293</v>
      </c>
      <c r="N766">
        <v>14.4</v>
      </c>
    </row>
    <row r="767" spans="1:14" x14ac:dyDescent="0.3">
      <c r="A767" s="112" t="s">
        <v>184</v>
      </c>
      <c r="B767" s="112" t="s">
        <v>119</v>
      </c>
      <c r="C767" s="112" t="s">
        <v>119</v>
      </c>
      <c r="D767" s="112" t="s">
        <v>318</v>
      </c>
      <c r="E767" s="112" t="s">
        <v>119</v>
      </c>
      <c r="F767" s="112" t="s">
        <v>319</v>
      </c>
      <c r="G767" s="112" t="s">
        <v>135</v>
      </c>
      <c r="H767" s="112" t="s">
        <v>134</v>
      </c>
      <c r="I767" s="112" t="s">
        <v>127</v>
      </c>
      <c r="J767" s="112" t="s">
        <v>172</v>
      </c>
      <c r="K767" s="113">
        <v>5088</v>
      </c>
      <c r="L767" s="113">
        <v>2880</v>
      </c>
      <c r="M767" s="112" t="s">
        <v>293</v>
      </c>
      <c r="N767">
        <v>28.8</v>
      </c>
    </row>
    <row r="768" spans="1:14" x14ac:dyDescent="0.3">
      <c r="A768" s="112" t="s">
        <v>184</v>
      </c>
      <c r="B768" s="112" t="s">
        <v>119</v>
      </c>
      <c r="C768" s="112" t="s">
        <v>119</v>
      </c>
      <c r="D768" s="112" t="s">
        <v>318</v>
      </c>
      <c r="E768" s="112" t="s">
        <v>119</v>
      </c>
      <c r="F768" s="112" t="s">
        <v>319</v>
      </c>
      <c r="G768" s="112" t="s">
        <v>11</v>
      </c>
      <c r="H768" s="112" t="s">
        <v>126</v>
      </c>
      <c r="I768" s="112" t="s">
        <v>127</v>
      </c>
      <c r="J768" s="112" t="s">
        <v>172</v>
      </c>
      <c r="K768" s="113">
        <v>23</v>
      </c>
      <c r="L768" s="113">
        <v>9</v>
      </c>
      <c r="M768" s="112" t="s">
        <v>293</v>
      </c>
      <c r="N768">
        <v>0.09</v>
      </c>
    </row>
    <row r="769" spans="1:14" x14ac:dyDescent="0.3">
      <c r="A769" s="112" t="s">
        <v>184</v>
      </c>
      <c r="B769" s="112" t="s">
        <v>119</v>
      </c>
      <c r="C769" s="112" t="s">
        <v>119</v>
      </c>
      <c r="D769" s="112" t="s">
        <v>318</v>
      </c>
      <c r="E769" s="112" t="s">
        <v>119</v>
      </c>
      <c r="F769" s="112" t="s">
        <v>319</v>
      </c>
      <c r="G769" s="112" t="s">
        <v>13</v>
      </c>
      <c r="H769" s="112" t="s">
        <v>142</v>
      </c>
      <c r="I769" s="112" t="s">
        <v>127</v>
      </c>
      <c r="J769" s="112" t="s">
        <v>170</v>
      </c>
      <c r="K769" s="113">
        <v>42753.409999999996</v>
      </c>
      <c r="L769" s="113">
        <v>31651.999999999996</v>
      </c>
      <c r="M769" s="112" t="s">
        <v>293</v>
      </c>
      <c r="N769">
        <v>316.52</v>
      </c>
    </row>
    <row r="770" spans="1:14" x14ac:dyDescent="0.3">
      <c r="A770" s="112" t="s">
        <v>184</v>
      </c>
      <c r="B770" s="112" t="s">
        <v>119</v>
      </c>
      <c r="C770" s="112" t="s">
        <v>119</v>
      </c>
      <c r="D770" s="112" t="s">
        <v>318</v>
      </c>
      <c r="E770" s="112" t="s">
        <v>119</v>
      </c>
      <c r="F770" s="112" t="s">
        <v>319</v>
      </c>
      <c r="G770" s="112" t="s">
        <v>13</v>
      </c>
      <c r="H770" s="112" t="s">
        <v>142</v>
      </c>
      <c r="I770" s="112" t="s">
        <v>127</v>
      </c>
      <c r="J770" s="112" t="s">
        <v>172</v>
      </c>
      <c r="K770" s="113">
        <v>200015.69999999998</v>
      </c>
      <c r="L770" s="113">
        <v>95761</v>
      </c>
      <c r="M770" s="112" t="s">
        <v>293</v>
      </c>
      <c r="N770">
        <v>957.61</v>
      </c>
    </row>
    <row r="771" spans="1:14" x14ac:dyDescent="0.3">
      <c r="A771" s="112" t="s">
        <v>184</v>
      </c>
      <c r="B771" s="112" t="s">
        <v>119</v>
      </c>
      <c r="C771" s="112" t="s">
        <v>119</v>
      </c>
      <c r="D771" s="112" t="s">
        <v>318</v>
      </c>
      <c r="E771" s="112" t="s">
        <v>119</v>
      </c>
      <c r="F771" s="112" t="s">
        <v>319</v>
      </c>
      <c r="G771" s="112" t="s">
        <v>14</v>
      </c>
      <c r="H771" s="112" t="s">
        <v>141</v>
      </c>
      <c r="I771" s="112" t="s">
        <v>127</v>
      </c>
      <c r="J771" s="112" t="s">
        <v>170</v>
      </c>
      <c r="K771" s="113">
        <v>10310.780000000001</v>
      </c>
      <c r="L771" s="113">
        <v>4520</v>
      </c>
      <c r="M771" s="112" t="s">
        <v>293</v>
      </c>
      <c r="N771">
        <v>45.2</v>
      </c>
    </row>
    <row r="772" spans="1:14" x14ac:dyDescent="0.3">
      <c r="A772" s="112" t="s">
        <v>184</v>
      </c>
      <c r="B772" s="112" t="s">
        <v>119</v>
      </c>
      <c r="C772" s="112" t="s">
        <v>119</v>
      </c>
      <c r="D772" s="112" t="s">
        <v>318</v>
      </c>
      <c r="E772" s="112" t="s">
        <v>119</v>
      </c>
      <c r="F772" s="112" t="s">
        <v>319</v>
      </c>
      <c r="G772" s="112" t="s">
        <v>14</v>
      </c>
      <c r="H772" s="112" t="s">
        <v>141</v>
      </c>
      <c r="I772" s="112" t="s">
        <v>127</v>
      </c>
      <c r="J772" s="112" t="s">
        <v>172</v>
      </c>
      <c r="K772" s="113">
        <v>107349</v>
      </c>
      <c r="L772" s="113">
        <v>205392</v>
      </c>
      <c r="M772" s="112" t="s">
        <v>293</v>
      </c>
      <c r="N772">
        <v>2053.92</v>
      </c>
    </row>
    <row r="773" spans="1:14" x14ac:dyDescent="0.3">
      <c r="A773" s="112" t="s">
        <v>184</v>
      </c>
      <c r="B773" s="112" t="s">
        <v>119</v>
      </c>
      <c r="C773" s="112" t="s">
        <v>119</v>
      </c>
      <c r="D773" s="112" t="s">
        <v>318</v>
      </c>
      <c r="E773" s="112" t="s">
        <v>119</v>
      </c>
      <c r="F773" s="112" t="s">
        <v>319</v>
      </c>
      <c r="G773" s="112" t="s">
        <v>26</v>
      </c>
      <c r="H773" s="112" t="s">
        <v>139</v>
      </c>
      <c r="I773" s="112" t="s">
        <v>127</v>
      </c>
      <c r="J773" s="112" t="s">
        <v>172</v>
      </c>
      <c r="K773" s="113">
        <v>1515.6</v>
      </c>
      <c r="L773" s="113">
        <v>180</v>
      </c>
      <c r="M773" s="112" t="s">
        <v>293</v>
      </c>
      <c r="N773">
        <v>1.8</v>
      </c>
    </row>
    <row r="774" spans="1:14" x14ac:dyDescent="0.3">
      <c r="A774" s="112" t="s">
        <v>184</v>
      </c>
      <c r="B774" s="112" t="s">
        <v>119</v>
      </c>
      <c r="C774" s="112" t="s">
        <v>119</v>
      </c>
      <c r="D774" s="112" t="s">
        <v>318</v>
      </c>
      <c r="E774" s="112" t="s">
        <v>119</v>
      </c>
      <c r="F774" s="112" t="s">
        <v>319</v>
      </c>
      <c r="G774" s="112" t="s">
        <v>27</v>
      </c>
      <c r="H774" s="112" t="s">
        <v>146</v>
      </c>
      <c r="I774" s="112" t="s">
        <v>127</v>
      </c>
      <c r="J774" s="112" t="s">
        <v>172</v>
      </c>
      <c r="K774" s="113">
        <v>189598</v>
      </c>
      <c r="L774" s="113">
        <v>20727</v>
      </c>
      <c r="M774" s="112" t="s">
        <v>293</v>
      </c>
      <c r="N774">
        <v>207.27</v>
      </c>
    </row>
    <row r="775" spans="1:14" x14ac:dyDescent="0.3">
      <c r="A775" s="112" t="s">
        <v>184</v>
      </c>
      <c r="B775" s="112" t="s">
        <v>119</v>
      </c>
      <c r="C775" s="112" t="s">
        <v>119</v>
      </c>
      <c r="D775" s="112" t="s">
        <v>320</v>
      </c>
      <c r="E775" s="112" t="s">
        <v>119</v>
      </c>
      <c r="F775" s="112" t="s">
        <v>321</v>
      </c>
      <c r="G775" s="112" t="s">
        <v>11</v>
      </c>
      <c r="H775" s="112" t="s">
        <v>126</v>
      </c>
      <c r="I775" s="112" t="s">
        <v>127</v>
      </c>
      <c r="J775" s="112" t="s">
        <v>172</v>
      </c>
      <c r="K775" s="113">
        <v>234</v>
      </c>
      <c r="L775" s="113">
        <v>27</v>
      </c>
      <c r="M775" s="112" t="s">
        <v>293</v>
      </c>
      <c r="N775">
        <v>0.27</v>
      </c>
    </row>
    <row r="776" spans="1:14" x14ac:dyDescent="0.3">
      <c r="A776" s="112" t="s">
        <v>184</v>
      </c>
      <c r="B776" s="112" t="s">
        <v>119</v>
      </c>
      <c r="C776" s="112" t="s">
        <v>119</v>
      </c>
      <c r="D776" s="112" t="s">
        <v>320</v>
      </c>
      <c r="E776" s="112" t="s">
        <v>119</v>
      </c>
      <c r="F776" s="112" t="s">
        <v>321</v>
      </c>
      <c r="G776" s="112" t="s">
        <v>13</v>
      </c>
      <c r="H776" s="112" t="s">
        <v>142</v>
      </c>
      <c r="I776" s="112" t="s">
        <v>127</v>
      </c>
      <c r="J776" s="112" t="s">
        <v>170</v>
      </c>
      <c r="K776" s="113">
        <v>55377.120000000003</v>
      </c>
      <c r="L776" s="113">
        <v>55377</v>
      </c>
      <c r="M776" s="112" t="s">
        <v>293</v>
      </c>
      <c r="N776">
        <v>553.77</v>
      </c>
    </row>
    <row r="777" spans="1:14" x14ac:dyDescent="0.3">
      <c r="A777" s="112" t="s">
        <v>184</v>
      </c>
      <c r="B777" s="112" t="s">
        <v>119</v>
      </c>
      <c r="C777" s="112" t="s">
        <v>119</v>
      </c>
      <c r="D777" s="112" t="s">
        <v>320</v>
      </c>
      <c r="E777" s="112" t="s">
        <v>119</v>
      </c>
      <c r="F777" s="112" t="s">
        <v>321</v>
      </c>
      <c r="G777" s="112" t="s">
        <v>13</v>
      </c>
      <c r="H777" s="112" t="s">
        <v>142</v>
      </c>
      <c r="I777" s="112" t="s">
        <v>127</v>
      </c>
      <c r="J777" s="112" t="s">
        <v>172</v>
      </c>
      <c r="K777" s="113">
        <v>15690.18</v>
      </c>
      <c r="L777" s="113">
        <v>18459</v>
      </c>
      <c r="M777" s="112" t="s">
        <v>293</v>
      </c>
      <c r="N777">
        <v>184.59</v>
      </c>
    </row>
    <row r="778" spans="1:14" x14ac:dyDescent="0.3">
      <c r="A778" s="112" t="s">
        <v>184</v>
      </c>
      <c r="B778" s="112" t="s">
        <v>119</v>
      </c>
      <c r="C778" s="112" t="s">
        <v>119</v>
      </c>
      <c r="D778" s="112" t="s">
        <v>322</v>
      </c>
      <c r="E778" s="112" t="s">
        <v>119</v>
      </c>
      <c r="F778" s="112" t="s">
        <v>323</v>
      </c>
      <c r="G778" s="112" t="s">
        <v>14</v>
      </c>
      <c r="H778" s="112" t="s">
        <v>141</v>
      </c>
      <c r="I778" s="112" t="s">
        <v>127</v>
      </c>
      <c r="J778" s="112" t="s">
        <v>172</v>
      </c>
      <c r="K778" s="113">
        <v>16860</v>
      </c>
      <c r="L778" s="113">
        <v>33300</v>
      </c>
      <c r="M778" s="112" t="s">
        <v>293</v>
      </c>
      <c r="N778">
        <v>333</v>
      </c>
    </row>
    <row r="779" spans="1:14" x14ac:dyDescent="0.3">
      <c r="A779" s="112" t="s">
        <v>184</v>
      </c>
      <c r="B779" s="112" t="s">
        <v>119</v>
      </c>
      <c r="C779" s="112" t="s">
        <v>119</v>
      </c>
      <c r="D779" s="112" t="s">
        <v>324</v>
      </c>
      <c r="E779" s="112" t="s">
        <v>119</v>
      </c>
      <c r="F779" s="112" t="s">
        <v>325</v>
      </c>
      <c r="G779" s="112" t="s">
        <v>13</v>
      </c>
      <c r="H779" s="112" t="s">
        <v>142</v>
      </c>
      <c r="I779" s="112" t="s">
        <v>127</v>
      </c>
      <c r="J779" s="112" t="s">
        <v>172</v>
      </c>
      <c r="K779" s="113">
        <v>114.3</v>
      </c>
      <c r="L779" s="113">
        <v>25</v>
      </c>
      <c r="M779" s="112" t="s">
        <v>293</v>
      </c>
      <c r="N779">
        <v>0.25</v>
      </c>
    </row>
    <row r="780" spans="1:14" x14ac:dyDescent="0.3">
      <c r="A780" s="112" t="s">
        <v>184</v>
      </c>
      <c r="B780" s="112" t="s">
        <v>119</v>
      </c>
      <c r="C780" s="112" t="s">
        <v>119</v>
      </c>
      <c r="D780" s="112" t="s">
        <v>326</v>
      </c>
      <c r="E780" s="112" t="s">
        <v>119</v>
      </c>
      <c r="F780" s="112" t="s">
        <v>327</v>
      </c>
      <c r="G780" s="112" t="s">
        <v>13</v>
      </c>
      <c r="H780" s="112" t="s">
        <v>142</v>
      </c>
      <c r="I780" s="112" t="s">
        <v>127</v>
      </c>
      <c r="J780" s="112" t="s">
        <v>201</v>
      </c>
      <c r="K780" s="113">
        <v>830.66</v>
      </c>
      <c r="L780" s="113">
        <v>748</v>
      </c>
      <c r="M780" s="112" t="s">
        <v>293</v>
      </c>
      <c r="N780">
        <v>7.48</v>
      </c>
    </row>
    <row r="781" spans="1:14" x14ac:dyDescent="0.3">
      <c r="A781" s="112" t="s">
        <v>184</v>
      </c>
      <c r="B781" s="112" t="s">
        <v>119</v>
      </c>
      <c r="C781" s="112" t="s">
        <v>119</v>
      </c>
      <c r="D781" s="112" t="s">
        <v>326</v>
      </c>
      <c r="E781" s="112" t="s">
        <v>119</v>
      </c>
      <c r="F781" s="112" t="s">
        <v>327</v>
      </c>
      <c r="G781" s="112" t="s">
        <v>13</v>
      </c>
      <c r="H781" s="112" t="s">
        <v>142</v>
      </c>
      <c r="I781" s="112" t="s">
        <v>127</v>
      </c>
      <c r="J781" s="112" t="s">
        <v>170</v>
      </c>
      <c r="K781" s="113">
        <v>2198.1</v>
      </c>
      <c r="L781" s="113">
        <v>1462</v>
      </c>
      <c r="M781" s="112" t="s">
        <v>293</v>
      </c>
      <c r="N781">
        <v>14.62</v>
      </c>
    </row>
    <row r="782" spans="1:14" x14ac:dyDescent="0.3">
      <c r="A782" s="112" t="s">
        <v>184</v>
      </c>
      <c r="B782" s="112" t="s">
        <v>119</v>
      </c>
      <c r="C782" s="112" t="s">
        <v>119</v>
      </c>
      <c r="D782" s="112" t="s">
        <v>326</v>
      </c>
      <c r="E782" s="112" t="s">
        <v>119</v>
      </c>
      <c r="F782" s="112" t="s">
        <v>327</v>
      </c>
      <c r="G782" s="112" t="s">
        <v>13</v>
      </c>
      <c r="H782" s="112" t="s">
        <v>142</v>
      </c>
      <c r="I782" s="112" t="s">
        <v>127</v>
      </c>
      <c r="J782" s="112" t="s">
        <v>171</v>
      </c>
      <c r="K782" s="113">
        <v>793.74</v>
      </c>
      <c r="L782" s="113">
        <v>997.00000000000011</v>
      </c>
      <c r="M782" s="112" t="s">
        <v>293</v>
      </c>
      <c r="N782">
        <v>9.9700000000000006</v>
      </c>
    </row>
    <row r="783" spans="1:14" x14ac:dyDescent="0.3">
      <c r="A783" s="112" t="s">
        <v>184</v>
      </c>
      <c r="B783" s="112" t="s">
        <v>119</v>
      </c>
      <c r="C783" s="112" t="s">
        <v>119</v>
      </c>
      <c r="D783" s="112" t="s">
        <v>326</v>
      </c>
      <c r="E783" s="112" t="s">
        <v>119</v>
      </c>
      <c r="F783" s="112" t="s">
        <v>327</v>
      </c>
      <c r="G783" s="112" t="s">
        <v>13</v>
      </c>
      <c r="H783" s="112" t="s">
        <v>142</v>
      </c>
      <c r="I783" s="112" t="s">
        <v>127</v>
      </c>
      <c r="J783" s="112" t="s">
        <v>172</v>
      </c>
      <c r="K783" s="113">
        <v>68521.8</v>
      </c>
      <c r="L783" s="113">
        <v>54766</v>
      </c>
      <c r="M783" s="112" t="s">
        <v>293</v>
      </c>
      <c r="N783">
        <v>547.66</v>
      </c>
    </row>
    <row r="784" spans="1:14" x14ac:dyDescent="0.3">
      <c r="A784" s="112" t="s">
        <v>184</v>
      </c>
      <c r="B784" s="112" t="s">
        <v>119</v>
      </c>
      <c r="C784" s="112" t="s">
        <v>119</v>
      </c>
      <c r="D784" s="112" t="s">
        <v>326</v>
      </c>
      <c r="E784" s="112" t="s">
        <v>119</v>
      </c>
      <c r="F784" s="112" t="s">
        <v>327</v>
      </c>
      <c r="G784" s="112" t="s">
        <v>14</v>
      </c>
      <c r="H784" s="112" t="s">
        <v>141</v>
      </c>
      <c r="I784" s="112" t="s">
        <v>127</v>
      </c>
      <c r="J784" s="112" t="s">
        <v>172</v>
      </c>
      <c r="K784" s="113">
        <v>482</v>
      </c>
      <c r="L784" s="113">
        <v>180</v>
      </c>
      <c r="M784" s="112" t="s">
        <v>293</v>
      </c>
      <c r="N784">
        <v>1.8</v>
      </c>
    </row>
    <row r="785" spans="1:14" x14ac:dyDescent="0.3">
      <c r="A785" s="112" t="s">
        <v>184</v>
      </c>
      <c r="B785" s="112" t="s">
        <v>119</v>
      </c>
      <c r="C785" s="112" t="s">
        <v>119</v>
      </c>
      <c r="D785" s="112" t="s">
        <v>328</v>
      </c>
      <c r="E785" s="112" t="s">
        <v>119</v>
      </c>
      <c r="F785" s="112" t="s">
        <v>329</v>
      </c>
      <c r="G785" s="112" t="s">
        <v>13</v>
      </c>
      <c r="H785" s="112" t="s">
        <v>142</v>
      </c>
      <c r="I785" s="112" t="s">
        <v>127</v>
      </c>
      <c r="J785" s="112" t="s">
        <v>170</v>
      </c>
      <c r="K785" s="113">
        <v>3494.9</v>
      </c>
      <c r="L785" s="113">
        <v>753</v>
      </c>
      <c r="M785" s="112" t="s">
        <v>293</v>
      </c>
      <c r="N785">
        <v>7.53</v>
      </c>
    </row>
    <row r="786" spans="1:14" x14ac:dyDescent="0.3">
      <c r="A786" s="112" t="s">
        <v>184</v>
      </c>
      <c r="B786" s="112" t="s">
        <v>119</v>
      </c>
      <c r="C786" s="112" t="s">
        <v>119</v>
      </c>
      <c r="D786" s="112" t="s">
        <v>328</v>
      </c>
      <c r="E786" s="112" t="s">
        <v>119</v>
      </c>
      <c r="F786" s="112" t="s">
        <v>329</v>
      </c>
      <c r="G786" s="112" t="s">
        <v>13</v>
      </c>
      <c r="H786" s="112" t="s">
        <v>142</v>
      </c>
      <c r="I786" s="112" t="s">
        <v>127</v>
      </c>
      <c r="J786" s="112" t="s">
        <v>171</v>
      </c>
      <c r="K786" s="113">
        <v>6.14</v>
      </c>
      <c r="L786" s="113">
        <v>5</v>
      </c>
      <c r="M786" s="112" t="s">
        <v>293</v>
      </c>
      <c r="N786">
        <v>0.05</v>
      </c>
    </row>
    <row r="787" spans="1:14" x14ac:dyDescent="0.3">
      <c r="A787" s="112" t="s">
        <v>184</v>
      </c>
      <c r="B787" s="112" t="s">
        <v>119</v>
      </c>
      <c r="C787" s="112" t="s">
        <v>119</v>
      </c>
      <c r="D787" s="112" t="s">
        <v>328</v>
      </c>
      <c r="E787" s="112" t="s">
        <v>119</v>
      </c>
      <c r="F787" s="112" t="s">
        <v>329</v>
      </c>
      <c r="G787" s="112" t="s">
        <v>13</v>
      </c>
      <c r="H787" s="112" t="s">
        <v>142</v>
      </c>
      <c r="I787" s="112" t="s">
        <v>127</v>
      </c>
      <c r="J787" s="112" t="s">
        <v>172</v>
      </c>
      <c r="K787" s="113">
        <v>6.14</v>
      </c>
      <c r="L787" s="113">
        <v>5</v>
      </c>
      <c r="M787" s="112" t="s">
        <v>293</v>
      </c>
      <c r="N787">
        <v>0.05</v>
      </c>
    </row>
    <row r="788" spans="1:14" x14ac:dyDescent="0.3">
      <c r="A788" s="112" t="s">
        <v>184</v>
      </c>
      <c r="B788" s="112" t="s">
        <v>119</v>
      </c>
      <c r="C788" s="112" t="s">
        <v>119</v>
      </c>
      <c r="D788" s="112" t="s">
        <v>330</v>
      </c>
      <c r="E788" s="112" t="s">
        <v>119</v>
      </c>
      <c r="F788" s="112" t="s">
        <v>331</v>
      </c>
      <c r="G788" s="112" t="s">
        <v>13</v>
      </c>
      <c r="H788" s="112" t="s">
        <v>142</v>
      </c>
      <c r="I788" s="112" t="s">
        <v>127</v>
      </c>
      <c r="J788" s="112" t="s">
        <v>170</v>
      </c>
      <c r="K788" s="113">
        <v>1772.07</v>
      </c>
      <c r="L788" s="113">
        <v>1329</v>
      </c>
      <c r="M788" s="112" t="s">
        <v>293</v>
      </c>
      <c r="N788">
        <v>13.29</v>
      </c>
    </row>
    <row r="789" spans="1:14" x14ac:dyDescent="0.3">
      <c r="A789" s="112" t="s">
        <v>184</v>
      </c>
      <c r="B789" s="112" t="s">
        <v>119</v>
      </c>
      <c r="C789" s="112" t="s">
        <v>119</v>
      </c>
      <c r="D789" s="112" t="s">
        <v>330</v>
      </c>
      <c r="E789" s="112" t="s">
        <v>119</v>
      </c>
      <c r="F789" s="112" t="s">
        <v>331</v>
      </c>
      <c r="G789" s="112" t="s">
        <v>13</v>
      </c>
      <c r="H789" s="112" t="s">
        <v>142</v>
      </c>
      <c r="I789" s="112" t="s">
        <v>127</v>
      </c>
      <c r="J789" s="112" t="s">
        <v>172</v>
      </c>
      <c r="K789" s="113">
        <v>5302.36</v>
      </c>
      <c r="L789" s="113">
        <v>2887</v>
      </c>
      <c r="M789" s="112" t="s">
        <v>293</v>
      </c>
      <c r="N789">
        <v>28.87</v>
      </c>
    </row>
    <row r="790" spans="1:14" x14ac:dyDescent="0.3">
      <c r="A790" s="112" t="s">
        <v>184</v>
      </c>
      <c r="B790" s="112" t="s">
        <v>119</v>
      </c>
      <c r="C790" s="112" t="s">
        <v>119</v>
      </c>
      <c r="D790" s="112" t="s">
        <v>332</v>
      </c>
      <c r="E790" s="112" t="s">
        <v>119</v>
      </c>
      <c r="F790" s="112" t="s">
        <v>333</v>
      </c>
      <c r="G790" s="112" t="s">
        <v>7</v>
      </c>
      <c r="H790" s="112" t="s">
        <v>148</v>
      </c>
      <c r="I790" s="112" t="s">
        <v>127</v>
      </c>
      <c r="J790" s="112" t="s">
        <v>170</v>
      </c>
      <c r="K790" s="113">
        <v>1232.6418892693198</v>
      </c>
      <c r="L790" s="113">
        <v>67.680000000000007</v>
      </c>
      <c r="M790" s="112" t="s">
        <v>293</v>
      </c>
      <c r="N790">
        <v>0.67680000000000007</v>
      </c>
    </row>
    <row r="791" spans="1:14" x14ac:dyDescent="0.3">
      <c r="A791" s="112" t="s">
        <v>184</v>
      </c>
      <c r="B791" s="112" t="s">
        <v>119</v>
      </c>
      <c r="C791" s="112" t="s">
        <v>119</v>
      </c>
      <c r="D791" s="112" t="s">
        <v>332</v>
      </c>
      <c r="E791" s="112" t="s">
        <v>119</v>
      </c>
      <c r="F791" s="112" t="s">
        <v>333</v>
      </c>
      <c r="G791" s="112" t="s">
        <v>7</v>
      </c>
      <c r="H791" s="112" t="s">
        <v>148</v>
      </c>
      <c r="I791" s="112" t="s">
        <v>127</v>
      </c>
      <c r="J791" s="112" t="s">
        <v>171</v>
      </c>
      <c r="K791" s="113">
        <v>563.28724667349047</v>
      </c>
      <c r="L791" s="113">
        <v>27</v>
      </c>
      <c r="M791" s="112" t="s">
        <v>293</v>
      </c>
      <c r="N791">
        <v>0.27</v>
      </c>
    </row>
    <row r="792" spans="1:14" x14ac:dyDescent="0.3">
      <c r="A792" s="112" t="s">
        <v>184</v>
      </c>
      <c r="B792" s="112" t="s">
        <v>119</v>
      </c>
      <c r="C792" s="112" t="s">
        <v>119</v>
      </c>
      <c r="D792" s="112" t="s">
        <v>332</v>
      </c>
      <c r="E792" s="112" t="s">
        <v>119</v>
      </c>
      <c r="F792" s="112" t="s">
        <v>333</v>
      </c>
      <c r="G792" s="112" t="s">
        <v>7</v>
      </c>
      <c r="H792" s="112" t="s">
        <v>148</v>
      </c>
      <c r="I792" s="112" t="s">
        <v>127</v>
      </c>
      <c r="J792" s="112" t="s">
        <v>172</v>
      </c>
      <c r="K792" s="113">
        <v>1816.1648622981968</v>
      </c>
      <c r="L792" s="113">
        <v>90</v>
      </c>
      <c r="M792" s="112" t="s">
        <v>293</v>
      </c>
      <c r="N792">
        <v>0.9</v>
      </c>
    </row>
    <row r="793" spans="1:14" x14ac:dyDescent="0.3">
      <c r="A793" s="112" t="s">
        <v>184</v>
      </c>
      <c r="B793" s="112" t="s">
        <v>119</v>
      </c>
      <c r="C793" s="112" t="s">
        <v>119</v>
      </c>
      <c r="D793" s="112" t="s">
        <v>332</v>
      </c>
      <c r="E793" s="112" t="s">
        <v>119</v>
      </c>
      <c r="F793" s="112" t="s">
        <v>333</v>
      </c>
      <c r="G793" s="112" t="s">
        <v>135</v>
      </c>
      <c r="H793" s="112" t="s">
        <v>134</v>
      </c>
      <c r="I793" s="112" t="s">
        <v>127</v>
      </c>
      <c r="J793" s="112" t="s">
        <v>172</v>
      </c>
      <c r="K793" s="113">
        <v>9861.6</v>
      </c>
      <c r="L793" s="113">
        <v>2691</v>
      </c>
      <c r="M793" s="112" t="s">
        <v>293</v>
      </c>
      <c r="N793">
        <v>26.91</v>
      </c>
    </row>
    <row r="794" spans="1:14" x14ac:dyDescent="0.3">
      <c r="A794" s="112" t="s">
        <v>184</v>
      </c>
      <c r="B794" s="112" t="s">
        <v>119</v>
      </c>
      <c r="C794" s="112" t="s">
        <v>119</v>
      </c>
      <c r="D794" s="112" t="s">
        <v>332</v>
      </c>
      <c r="E794" s="112" t="s">
        <v>119</v>
      </c>
      <c r="F794" s="112" t="s">
        <v>333</v>
      </c>
      <c r="G794" s="112" t="s">
        <v>11</v>
      </c>
      <c r="H794" s="112" t="s">
        <v>126</v>
      </c>
      <c r="I794" s="112" t="s">
        <v>127</v>
      </c>
      <c r="J794" s="112" t="s">
        <v>172</v>
      </c>
      <c r="K794" s="113">
        <v>19678.239999999998</v>
      </c>
      <c r="L794" s="113">
        <v>1170</v>
      </c>
      <c r="M794" s="112" t="s">
        <v>293</v>
      </c>
      <c r="N794">
        <v>11.7</v>
      </c>
    </row>
    <row r="795" spans="1:14" x14ac:dyDescent="0.3">
      <c r="A795" s="112" t="s">
        <v>184</v>
      </c>
      <c r="B795" s="112" t="s">
        <v>119</v>
      </c>
      <c r="C795" s="112" t="s">
        <v>119</v>
      </c>
      <c r="D795" s="112" t="s">
        <v>332</v>
      </c>
      <c r="E795" s="112" t="s">
        <v>119</v>
      </c>
      <c r="F795" s="112" t="s">
        <v>333</v>
      </c>
      <c r="G795" s="112" t="s">
        <v>13</v>
      </c>
      <c r="H795" s="112" t="s">
        <v>142</v>
      </c>
      <c r="I795" s="112" t="s">
        <v>127</v>
      </c>
      <c r="J795" s="112" t="s">
        <v>170</v>
      </c>
      <c r="K795" s="113">
        <v>10664.85</v>
      </c>
      <c r="L795" s="113">
        <v>4611</v>
      </c>
      <c r="M795" s="112" t="s">
        <v>293</v>
      </c>
      <c r="N795">
        <v>46.11</v>
      </c>
    </row>
    <row r="796" spans="1:14" x14ac:dyDescent="0.3">
      <c r="A796" s="112" t="s">
        <v>184</v>
      </c>
      <c r="B796" s="112" t="s">
        <v>119</v>
      </c>
      <c r="C796" s="112" t="s">
        <v>119</v>
      </c>
      <c r="D796" s="112" t="s">
        <v>332</v>
      </c>
      <c r="E796" s="112" t="s">
        <v>119</v>
      </c>
      <c r="F796" s="112" t="s">
        <v>333</v>
      </c>
      <c r="G796" s="112" t="s">
        <v>13</v>
      </c>
      <c r="H796" s="112" t="s">
        <v>142</v>
      </c>
      <c r="I796" s="112" t="s">
        <v>127</v>
      </c>
      <c r="J796" s="112" t="s">
        <v>172</v>
      </c>
      <c r="K796" s="113">
        <v>26207.22</v>
      </c>
      <c r="L796" s="113">
        <v>9897</v>
      </c>
      <c r="M796" s="112" t="s">
        <v>293</v>
      </c>
      <c r="N796">
        <v>98.97</v>
      </c>
    </row>
    <row r="797" spans="1:14" x14ac:dyDescent="0.3">
      <c r="A797" s="112" t="s">
        <v>184</v>
      </c>
      <c r="B797" s="112" t="s">
        <v>119</v>
      </c>
      <c r="C797" s="112" t="s">
        <v>119</v>
      </c>
      <c r="D797" s="112" t="s">
        <v>332</v>
      </c>
      <c r="E797" s="112" t="s">
        <v>119</v>
      </c>
      <c r="F797" s="112" t="s">
        <v>333</v>
      </c>
      <c r="G797" s="112" t="s">
        <v>14</v>
      </c>
      <c r="H797" s="112" t="s">
        <v>141</v>
      </c>
      <c r="I797" s="112" t="s">
        <v>127</v>
      </c>
      <c r="J797" s="112" t="s">
        <v>170</v>
      </c>
      <c r="K797" s="113">
        <v>14535.84</v>
      </c>
      <c r="L797" s="113">
        <v>2869.5</v>
      </c>
      <c r="M797" s="112" t="s">
        <v>293</v>
      </c>
      <c r="N797">
        <v>28.695</v>
      </c>
    </row>
    <row r="798" spans="1:14" x14ac:dyDescent="0.3">
      <c r="A798" s="112" t="s">
        <v>184</v>
      </c>
      <c r="B798" s="112" t="s">
        <v>119</v>
      </c>
      <c r="C798" s="112" t="s">
        <v>119</v>
      </c>
      <c r="D798" s="112" t="s">
        <v>332</v>
      </c>
      <c r="E798" s="112" t="s">
        <v>119</v>
      </c>
      <c r="F798" s="112" t="s">
        <v>333</v>
      </c>
      <c r="G798" s="112" t="s">
        <v>14</v>
      </c>
      <c r="H798" s="112" t="s">
        <v>141</v>
      </c>
      <c r="I798" s="112" t="s">
        <v>127</v>
      </c>
      <c r="J798" s="112" t="s">
        <v>172</v>
      </c>
      <c r="K798" s="113">
        <v>28411.56</v>
      </c>
      <c r="L798" s="113">
        <v>47358</v>
      </c>
      <c r="M798" s="112" t="s">
        <v>293</v>
      </c>
      <c r="N798">
        <v>473.58</v>
      </c>
    </row>
    <row r="799" spans="1:14" x14ac:dyDescent="0.3">
      <c r="A799" s="112" t="s">
        <v>184</v>
      </c>
      <c r="B799" s="112" t="s">
        <v>119</v>
      </c>
      <c r="C799" s="112" t="s">
        <v>119</v>
      </c>
      <c r="D799" s="112" t="s">
        <v>332</v>
      </c>
      <c r="E799" s="112" t="s">
        <v>119</v>
      </c>
      <c r="F799" s="112" t="s">
        <v>333</v>
      </c>
      <c r="G799" s="112" t="s">
        <v>138</v>
      </c>
      <c r="H799" s="112" t="s">
        <v>134</v>
      </c>
      <c r="I799" s="112" t="s">
        <v>127</v>
      </c>
      <c r="J799" s="112" t="s">
        <v>170</v>
      </c>
      <c r="K799" s="113">
        <v>500</v>
      </c>
      <c r="L799" s="113">
        <v>200</v>
      </c>
      <c r="M799" s="112" t="s">
        <v>293</v>
      </c>
      <c r="N799">
        <v>2</v>
      </c>
    </row>
    <row r="800" spans="1:14" x14ac:dyDescent="0.3">
      <c r="A800" s="112" t="s">
        <v>184</v>
      </c>
      <c r="B800" s="112" t="s">
        <v>119</v>
      </c>
      <c r="C800" s="112" t="s">
        <v>119</v>
      </c>
      <c r="D800" s="112" t="s">
        <v>334</v>
      </c>
      <c r="E800" s="112" t="s">
        <v>119</v>
      </c>
      <c r="F800" s="112" t="s">
        <v>335</v>
      </c>
      <c r="G800" s="112" t="s">
        <v>14</v>
      </c>
      <c r="H800" s="112" t="s">
        <v>141</v>
      </c>
      <c r="I800" s="112" t="s">
        <v>127</v>
      </c>
      <c r="J800" s="112" t="s">
        <v>170</v>
      </c>
      <c r="K800" s="113">
        <v>86.78</v>
      </c>
      <c r="L800" s="113">
        <v>20</v>
      </c>
      <c r="M800" s="112" t="s">
        <v>293</v>
      </c>
      <c r="N800">
        <v>0.2</v>
      </c>
    </row>
    <row r="801" spans="1:14" x14ac:dyDescent="0.3">
      <c r="A801" s="112" t="s">
        <v>184</v>
      </c>
      <c r="B801" s="112" t="s">
        <v>119</v>
      </c>
      <c r="C801" s="112" t="s">
        <v>119</v>
      </c>
      <c r="D801" s="112" t="s">
        <v>336</v>
      </c>
      <c r="E801" s="112" t="s">
        <v>119</v>
      </c>
      <c r="F801" s="112" t="s">
        <v>337</v>
      </c>
      <c r="G801" s="112" t="s">
        <v>7</v>
      </c>
      <c r="H801" s="112" t="s">
        <v>148</v>
      </c>
      <c r="I801" s="112" t="s">
        <v>127</v>
      </c>
      <c r="J801" s="112" t="s">
        <v>170</v>
      </c>
      <c r="K801" s="113">
        <v>1040.4081128162586</v>
      </c>
      <c r="L801" s="113">
        <v>27</v>
      </c>
      <c r="M801" s="112" t="s">
        <v>293</v>
      </c>
      <c r="N801">
        <v>0.27</v>
      </c>
    </row>
    <row r="802" spans="1:14" x14ac:dyDescent="0.3">
      <c r="A802" s="112" t="s">
        <v>184</v>
      </c>
      <c r="B802" s="112" t="s">
        <v>119</v>
      </c>
      <c r="C802" s="112" t="s">
        <v>119</v>
      </c>
      <c r="D802" s="112" t="s">
        <v>336</v>
      </c>
      <c r="E802" s="112" t="s">
        <v>119</v>
      </c>
      <c r="F802" s="112" t="s">
        <v>337</v>
      </c>
      <c r="G802" s="112" t="s">
        <v>7</v>
      </c>
      <c r="H802" s="112" t="s">
        <v>148</v>
      </c>
      <c r="I802" s="112" t="s">
        <v>127</v>
      </c>
      <c r="J802" s="112" t="s">
        <v>171</v>
      </c>
      <c r="K802" s="113">
        <v>1124.6523729592116</v>
      </c>
      <c r="L802" s="113">
        <v>135</v>
      </c>
      <c r="M802" s="112" t="s">
        <v>293</v>
      </c>
      <c r="N802">
        <v>1.35</v>
      </c>
    </row>
    <row r="803" spans="1:14" x14ac:dyDescent="0.3">
      <c r="A803" s="112" t="s">
        <v>184</v>
      </c>
      <c r="B803" s="112" t="s">
        <v>119</v>
      </c>
      <c r="C803" s="112" t="s">
        <v>119</v>
      </c>
      <c r="D803" s="112" t="s">
        <v>336</v>
      </c>
      <c r="E803" s="112" t="s">
        <v>119</v>
      </c>
      <c r="F803" s="112" t="s">
        <v>337</v>
      </c>
      <c r="G803" s="112" t="s">
        <v>7</v>
      </c>
      <c r="H803" s="112" t="s">
        <v>148</v>
      </c>
      <c r="I803" s="112" t="s">
        <v>127</v>
      </c>
      <c r="J803" s="112" t="s">
        <v>172</v>
      </c>
      <c r="K803" s="113">
        <v>544.84945868945897</v>
      </c>
      <c r="L803" s="113">
        <v>27</v>
      </c>
      <c r="M803" s="112" t="s">
        <v>293</v>
      </c>
      <c r="N803">
        <v>0.27</v>
      </c>
    </row>
    <row r="804" spans="1:14" x14ac:dyDescent="0.3">
      <c r="A804" s="112" t="s">
        <v>184</v>
      </c>
      <c r="B804" s="112" t="s">
        <v>119</v>
      </c>
      <c r="C804" s="112" t="s">
        <v>119</v>
      </c>
      <c r="D804" s="112" t="s">
        <v>336</v>
      </c>
      <c r="E804" s="112" t="s">
        <v>119</v>
      </c>
      <c r="F804" s="112" t="s">
        <v>337</v>
      </c>
      <c r="G804" s="112" t="s">
        <v>135</v>
      </c>
      <c r="H804" s="112" t="s">
        <v>134</v>
      </c>
      <c r="I804" s="112" t="s">
        <v>127</v>
      </c>
      <c r="J804" s="112" t="s">
        <v>170</v>
      </c>
      <c r="K804" s="113">
        <v>517.5</v>
      </c>
      <c r="L804" s="113">
        <v>85.5</v>
      </c>
      <c r="M804" s="112" t="s">
        <v>293</v>
      </c>
      <c r="N804">
        <v>0.85499999999999998</v>
      </c>
    </row>
    <row r="805" spans="1:14" x14ac:dyDescent="0.3">
      <c r="A805" s="112" t="s">
        <v>184</v>
      </c>
      <c r="B805" s="112" t="s">
        <v>119</v>
      </c>
      <c r="C805" s="112" t="s">
        <v>119</v>
      </c>
      <c r="D805" s="112" t="s">
        <v>336</v>
      </c>
      <c r="E805" s="112" t="s">
        <v>119</v>
      </c>
      <c r="F805" s="112" t="s">
        <v>337</v>
      </c>
      <c r="G805" s="112" t="s">
        <v>135</v>
      </c>
      <c r="H805" s="112" t="s">
        <v>134</v>
      </c>
      <c r="I805" s="112" t="s">
        <v>127</v>
      </c>
      <c r="J805" s="112" t="s">
        <v>172</v>
      </c>
      <c r="K805" s="113">
        <v>1975.8</v>
      </c>
      <c r="L805" s="113">
        <v>279</v>
      </c>
      <c r="M805" s="112" t="s">
        <v>293</v>
      </c>
      <c r="N805">
        <v>2.79</v>
      </c>
    </row>
    <row r="806" spans="1:14" x14ac:dyDescent="0.3">
      <c r="A806" s="112" t="s">
        <v>184</v>
      </c>
      <c r="B806" s="112" t="s">
        <v>119</v>
      </c>
      <c r="C806" s="112" t="s">
        <v>119</v>
      </c>
      <c r="D806" s="112" t="s">
        <v>336</v>
      </c>
      <c r="E806" s="112" t="s">
        <v>119</v>
      </c>
      <c r="F806" s="112" t="s">
        <v>337</v>
      </c>
      <c r="G806" s="112" t="s">
        <v>11</v>
      </c>
      <c r="H806" s="112" t="s">
        <v>126</v>
      </c>
      <c r="I806" s="112" t="s">
        <v>127</v>
      </c>
      <c r="J806" s="112" t="s">
        <v>172</v>
      </c>
      <c r="K806" s="113">
        <v>105</v>
      </c>
      <c r="L806" s="113">
        <v>22.5</v>
      </c>
      <c r="M806" s="112" t="s">
        <v>293</v>
      </c>
      <c r="N806">
        <v>0.22500000000000001</v>
      </c>
    </row>
    <row r="807" spans="1:14" x14ac:dyDescent="0.3">
      <c r="A807" s="112" t="s">
        <v>184</v>
      </c>
      <c r="B807" s="112" t="s">
        <v>119</v>
      </c>
      <c r="C807" s="112" t="s">
        <v>119</v>
      </c>
      <c r="D807" s="112" t="s">
        <v>336</v>
      </c>
      <c r="E807" s="112" t="s">
        <v>119</v>
      </c>
      <c r="F807" s="112" t="s">
        <v>337</v>
      </c>
      <c r="G807" s="112" t="s">
        <v>13</v>
      </c>
      <c r="H807" s="112" t="s">
        <v>142</v>
      </c>
      <c r="I807" s="112" t="s">
        <v>127</v>
      </c>
      <c r="J807" s="112" t="s">
        <v>170</v>
      </c>
      <c r="K807" s="113">
        <v>6405.3600000000006</v>
      </c>
      <c r="L807" s="113">
        <v>1437</v>
      </c>
      <c r="M807" s="112" t="s">
        <v>293</v>
      </c>
      <c r="N807">
        <v>14.37</v>
      </c>
    </row>
    <row r="808" spans="1:14" x14ac:dyDescent="0.3">
      <c r="A808" s="112" t="s">
        <v>184</v>
      </c>
      <c r="B808" s="112" t="s">
        <v>119</v>
      </c>
      <c r="C808" s="112" t="s">
        <v>119</v>
      </c>
      <c r="D808" s="112" t="s">
        <v>336</v>
      </c>
      <c r="E808" s="112" t="s">
        <v>119</v>
      </c>
      <c r="F808" s="112" t="s">
        <v>337</v>
      </c>
      <c r="G808" s="112" t="s">
        <v>13</v>
      </c>
      <c r="H808" s="112" t="s">
        <v>142</v>
      </c>
      <c r="I808" s="112" t="s">
        <v>127</v>
      </c>
      <c r="J808" s="112" t="s">
        <v>172</v>
      </c>
      <c r="K808" s="113">
        <v>6857.5300000000007</v>
      </c>
      <c r="L808" s="113">
        <v>2019</v>
      </c>
      <c r="M808" s="112" t="s">
        <v>293</v>
      </c>
      <c r="N808">
        <v>20.190000000000001</v>
      </c>
    </row>
    <row r="809" spans="1:14" x14ac:dyDescent="0.3">
      <c r="A809" s="112" t="s">
        <v>184</v>
      </c>
      <c r="B809" s="112" t="s">
        <v>119</v>
      </c>
      <c r="C809" s="112" t="s">
        <v>119</v>
      </c>
      <c r="D809" s="112" t="s">
        <v>336</v>
      </c>
      <c r="E809" s="112" t="s">
        <v>119</v>
      </c>
      <c r="F809" s="112" t="s">
        <v>337</v>
      </c>
      <c r="G809" s="112" t="s">
        <v>14</v>
      </c>
      <c r="H809" s="112" t="s">
        <v>141</v>
      </c>
      <c r="I809" s="112" t="s">
        <v>127</v>
      </c>
      <c r="J809" s="112" t="s">
        <v>170</v>
      </c>
      <c r="K809" s="113">
        <v>7837.2000000000007</v>
      </c>
      <c r="L809" s="113">
        <v>970</v>
      </c>
      <c r="M809" s="112" t="s">
        <v>293</v>
      </c>
      <c r="N809">
        <v>9.6999999999999993</v>
      </c>
    </row>
    <row r="810" spans="1:14" x14ac:dyDescent="0.3">
      <c r="A810" s="112" t="s">
        <v>184</v>
      </c>
      <c r="B810" s="112" t="s">
        <v>119</v>
      </c>
      <c r="C810" s="112" t="s">
        <v>119</v>
      </c>
      <c r="D810" s="112" t="s">
        <v>336</v>
      </c>
      <c r="E810" s="112" t="s">
        <v>119</v>
      </c>
      <c r="F810" s="112" t="s">
        <v>337</v>
      </c>
      <c r="G810" s="112" t="s">
        <v>14</v>
      </c>
      <c r="H810" s="112" t="s">
        <v>141</v>
      </c>
      <c r="I810" s="112" t="s">
        <v>127</v>
      </c>
      <c r="J810" s="112" t="s">
        <v>172</v>
      </c>
      <c r="K810" s="113">
        <v>17557.62</v>
      </c>
      <c r="L810" s="113">
        <v>13200</v>
      </c>
      <c r="M810" s="112" t="s">
        <v>293</v>
      </c>
      <c r="N810">
        <v>132</v>
      </c>
    </row>
    <row r="811" spans="1:14" x14ac:dyDescent="0.3">
      <c r="A811" s="112" t="s">
        <v>184</v>
      </c>
      <c r="B811" s="112" t="s">
        <v>119</v>
      </c>
      <c r="C811" s="112" t="s">
        <v>119</v>
      </c>
      <c r="D811" s="112" t="s">
        <v>338</v>
      </c>
      <c r="E811" s="112" t="s">
        <v>119</v>
      </c>
      <c r="F811" s="112" t="s">
        <v>339</v>
      </c>
      <c r="G811" s="112" t="s">
        <v>13</v>
      </c>
      <c r="H811" s="112" t="s">
        <v>142</v>
      </c>
      <c r="I811" s="112" t="s">
        <v>127</v>
      </c>
      <c r="J811" s="112" t="s">
        <v>170</v>
      </c>
      <c r="K811" s="113">
        <v>4626.3</v>
      </c>
      <c r="L811" s="113">
        <v>1760</v>
      </c>
      <c r="M811" s="112" t="s">
        <v>293</v>
      </c>
      <c r="N811">
        <v>17.600000000000001</v>
      </c>
    </row>
    <row r="812" spans="1:14" x14ac:dyDescent="0.3">
      <c r="A812" s="112" t="s">
        <v>184</v>
      </c>
      <c r="B812" s="112" t="s">
        <v>119</v>
      </c>
      <c r="C812" s="112" t="s">
        <v>119</v>
      </c>
      <c r="D812" s="112" t="s">
        <v>338</v>
      </c>
      <c r="E812" s="112" t="s">
        <v>119</v>
      </c>
      <c r="F812" s="112" t="s">
        <v>339</v>
      </c>
      <c r="G812" s="112" t="s">
        <v>13</v>
      </c>
      <c r="H812" s="112" t="s">
        <v>142</v>
      </c>
      <c r="I812" s="112" t="s">
        <v>127</v>
      </c>
      <c r="J812" s="112" t="s">
        <v>172</v>
      </c>
      <c r="K812" s="113">
        <v>7128.42</v>
      </c>
      <c r="L812" s="113">
        <v>2670</v>
      </c>
      <c r="M812" s="112" t="s">
        <v>293</v>
      </c>
      <c r="N812">
        <v>26.7</v>
      </c>
    </row>
    <row r="813" spans="1:14" x14ac:dyDescent="0.3">
      <c r="A813" s="112" t="s">
        <v>184</v>
      </c>
      <c r="B813" s="112" t="s">
        <v>119</v>
      </c>
      <c r="C813" s="112" t="s">
        <v>119</v>
      </c>
      <c r="D813" s="112" t="s">
        <v>338</v>
      </c>
      <c r="E813" s="112" t="s">
        <v>119</v>
      </c>
      <c r="F813" s="112" t="s">
        <v>339</v>
      </c>
      <c r="G813" s="112" t="s">
        <v>14</v>
      </c>
      <c r="H813" s="112" t="s">
        <v>141</v>
      </c>
      <c r="I813" s="112" t="s">
        <v>127</v>
      </c>
      <c r="J813" s="112" t="s">
        <v>172</v>
      </c>
      <c r="K813" s="113">
        <v>29160</v>
      </c>
      <c r="L813" s="113">
        <v>55080</v>
      </c>
      <c r="M813" s="112" t="s">
        <v>293</v>
      </c>
      <c r="N813">
        <v>550.79999999999995</v>
      </c>
    </row>
    <row r="814" spans="1:14" x14ac:dyDescent="0.3">
      <c r="A814" s="112" t="s">
        <v>184</v>
      </c>
      <c r="B814" s="112" t="s">
        <v>119</v>
      </c>
      <c r="C814" s="112" t="s">
        <v>119</v>
      </c>
      <c r="D814" s="112" t="s">
        <v>340</v>
      </c>
      <c r="E814" s="112" t="s">
        <v>119</v>
      </c>
      <c r="F814" s="112" t="s">
        <v>341</v>
      </c>
      <c r="G814" s="112" t="s">
        <v>11</v>
      </c>
      <c r="H814" s="112" t="s">
        <v>126</v>
      </c>
      <c r="I814" s="112" t="s">
        <v>127</v>
      </c>
      <c r="J814" s="112" t="s">
        <v>170</v>
      </c>
      <c r="K814" s="113">
        <v>1595.4</v>
      </c>
      <c r="L814" s="113">
        <v>324</v>
      </c>
      <c r="M814" s="112" t="s">
        <v>293</v>
      </c>
      <c r="N814">
        <v>3.24</v>
      </c>
    </row>
    <row r="815" spans="1:14" x14ac:dyDescent="0.3">
      <c r="A815" s="112" t="s">
        <v>184</v>
      </c>
      <c r="B815" s="112" t="s">
        <v>119</v>
      </c>
      <c r="C815" s="112" t="s">
        <v>119</v>
      </c>
      <c r="D815" s="112" t="s">
        <v>340</v>
      </c>
      <c r="E815" s="112" t="s">
        <v>119</v>
      </c>
      <c r="F815" s="112" t="s">
        <v>341</v>
      </c>
      <c r="G815" s="112" t="s">
        <v>11</v>
      </c>
      <c r="H815" s="112" t="s">
        <v>126</v>
      </c>
      <c r="I815" s="112" t="s">
        <v>127</v>
      </c>
      <c r="J815" s="112" t="s">
        <v>172</v>
      </c>
      <c r="K815" s="113">
        <v>12318.72</v>
      </c>
      <c r="L815" s="113">
        <v>1282</v>
      </c>
      <c r="M815" s="112" t="s">
        <v>293</v>
      </c>
      <c r="N815">
        <v>12.82</v>
      </c>
    </row>
    <row r="816" spans="1:14" x14ac:dyDescent="0.3">
      <c r="A816" s="112" t="s">
        <v>184</v>
      </c>
      <c r="B816" s="112" t="s">
        <v>119</v>
      </c>
      <c r="C816" s="112" t="s">
        <v>119</v>
      </c>
      <c r="D816" s="112" t="s">
        <v>340</v>
      </c>
      <c r="E816" s="112" t="s">
        <v>119</v>
      </c>
      <c r="F816" s="112" t="s">
        <v>341</v>
      </c>
      <c r="G816" s="112" t="s">
        <v>13</v>
      </c>
      <c r="H816" s="112" t="s">
        <v>142</v>
      </c>
      <c r="I816" s="112" t="s">
        <v>127</v>
      </c>
      <c r="J816" s="112" t="s">
        <v>170</v>
      </c>
      <c r="K816" s="113">
        <v>5161.1500000000005</v>
      </c>
      <c r="L816" s="113">
        <v>2471</v>
      </c>
      <c r="M816" s="112" t="s">
        <v>293</v>
      </c>
      <c r="N816">
        <v>24.71</v>
      </c>
    </row>
    <row r="817" spans="1:14" x14ac:dyDescent="0.3">
      <c r="A817" s="112" t="s">
        <v>184</v>
      </c>
      <c r="B817" s="112" t="s">
        <v>119</v>
      </c>
      <c r="C817" s="112" t="s">
        <v>119</v>
      </c>
      <c r="D817" s="112" t="s">
        <v>340</v>
      </c>
      <c r="E817" s="112" t="s">
        <v>119</v>
      </c>
      <c r="F817" s="112" t="s">
        <v>341</v>
      </c>
      <c r="G817" s="112" t="s">
        <v>13</v>
      </c>
      <c r="H817" s="112" t="s">
        <v>142</v>
      </c>
      <c r="I817" s="112" t="s">
        <v>127</v>
      </c>
      <c r="J817" s="112" t="s">
        <v>208</v>
      </c>
      <c r="K817" s="113">
        <v>4540</v>
      </c>
      <c r="L817" s="113">
        <v>806</v>
      </c>
      <c r="M817" s="112" t="s">
        <v>293</v>
      </c>
      <c r="N817">
        <v>8.06</v>
      </c>
    </row>
    <row r="818" spans="1:14" x14ac:dyDescent="0.3">
      <c r="A818" s="112" t="s">
        <v>184</v>
      </c>
      <c r="B818" s="112" t="s">
        <v>119</v>
      </c>
      <c r="C818" s="112" t="s">
        <v>119</v>
      </c>
      <c r="D818" s="112" t="s">
        <v>340</v>
      </c>
      <c r="E818" s="112" t="s">
        <v>119</v>
      </c>
      <c r="F818" s="112" t="s">
        <v>341</v>
      </c>
      <c r="G818" s="112" t="s">
        <v>13</v>
      </c>
      <c r="H818" s="112" t="s">
        <v>142</v>
      </c>
      <c r="I818" s="112" t="s">
        <v>127</v>
      </c>
      <c r="J818" s="112" t="s">
        <v>215</v>
      </c>
      <c r="K818" s="113">
        <v>420.87</v>
      </c>
      <c r="L818" s="113">
        <v>42</v>
      </c>
      <c r="M818" s="112" t="s">
        <v>293</v>
      </c>
      <c r="N818">
        <v>0.42</v>
      </c>
    </row>
    <row r="819" spans="1:14" x14ac:dyDescent="0.3">
      <c r="A819" s="112" t="s">
        <v>184</v>
      </c>
      <c r="B819" s="112" t="s">
        <v>119</v>
      </c>
      <c r="C819" s="112" t="s">
        <v>119</v>
      </c>
      <c r="D819" s="112" t="s">
        <v>340</v>
      </c>
      <c r="E819" s="112" t="s">
        <v>119</v>
      </c>
      <c r="F819" s="112" t="s">
        <v>341</v>
      </c>
      <c r="G819" s="112" t="s">
        <v>13</v>
      </c>
      <c r="H819" s="112" t="s">
        <v>142</v>
      </c>
      <c r="I819" s="112" t="s">
        <v>127</v>
      </c>
      <c r="J819" s="112" t="s">
        <v>171</v>
      </c>
      <c r="K819" s="113">
        <v>1932.66</v>
      </c>
      <c r="L819" s="113">
        <v>1017</v>
      </c>
      <c r="M819" s="112" t="s">
        <v>293</v>
      </c>
      <c r="N819">
        <v>10.17</v>
      </c>
    </row>
    <row r="820" spans="1:14" x14ac:dyDescent="0.3">
      <c r="A820" s="112" t="s">
        <v>184</v>
      </c>
      <c r="B820" s="112" t="s">
        <v>119</v>
      </c>
      <c r="C820" s="112" t="s">
        <v>119</v>
      </c>
      <c r="D820" s="112" t="s">
        <v>340</v>
      </c>
      <c r="E820" s="112" t="s">
        <v>119</v>
      </c>
      <c r="F820" s="112" t="s">
        <v>341</v>
      </c>
      <c r="G820" s="112" t="s">
        <v>13</v>
      </c>
      <c r="H820" s="112" t="s">
        <v>142</v>
      </c>
      <c r="I820" s="112" t="s">
        <v>127</v>
      </c>
      <c r="J820" s="112" t="s">
        <v>172</v>
      </c>
      <c r="K820" s="113">
        <v>21073.760000000002</v>
      </c>
      <c r="L820" s="113">
        <v>8469</v>
      </c>
      <c r="M820" s="112" t="s">
        <v>293</v>
      </c>
      <c r="N820">
        <v>84.69</v>
      </c>
    </row>
    <row r="821" spans="1:14" x14ac:dyDescent="0.3">
      <c r="A821" s="112" t="s">
        <v>184</v>
      </c>
      <c r="B821" s="112" t="s">
        <v>119</v>
      </c>
      <c r="C821" s="112" t="s">
        <v>119</v>
      </c>
      <c r="D821" s="112" t="s">
        <v>340</v>
      </c>
      <c r="E821" s="112" t="s">
        <v>119</v>
      </c>
      <c r="F821" s="112" t="s">
        <v>341</v>
      </c>
      <c r="G821" s="112" t="s">
        <v>14</v>
      </c>
      <c r="H821" s="112" t="s">
        <v>141</v>
      </c>
      <c r="I821" s="112" t="s">
        <v>127</v>
      </c>
      <c r="J821" s="112" t="s">
        <v>170</v>
      </c>
      <c r="K821" s="113">
        <v>6818.5</v>
      </c>
      <c r="L821" s="113">
        <v>2850</v>
      </c>
      <c r="M821" s="112" t="s">
        <v>293</v>
      </c>
      <c r="N821">
        <v>28.5</v>
      </c>
    </row>
    <row r="822" spans="1:14" x14ac:dyDescent="0.3">
      <c r="A822" s="112" t="s">
        <v>184</v>
      </c>
      <c r="B822" s="112" t="s">
        <v>119</v>
      </c>
      <c r="C822" s="112" t="s">
        <v>119</v>
      </c>
      <c r="D822" s="112" t="s">
        <v>340</v>
      </c>
      <c r="E822" s="112" t="s">
        <v>119</v>
      </c>
      <c r="F822" s="112" t="s">
        <v>341</v>
      </c>
      <c r="G822" s="112" t="s">
        <v>14</v>
      </c>
      <c r="H822" s="112" t="s">
        <v>141</v>
      </c>
      <c r="I822" s="112" t="s">
        <v>127</v>
      </c>
      <c r="J822" s="112" t="s">
        <v>172</v>
      </c>
      <c r="K822" s="113">
        <v>21600</v>
      </c>
      <c r="L822" s="113">
        <v>45000</v>
      </c>
      <c r="M822" s="112" t="s">
        <v>293</v>
      </c>
      <c r="N822">
        <v>450</v>
      </c>
    </row>
    <row r="823" spans="1:14" x14ac:dyDescent="0.3">
      <c r="A823" s="112" t="s">
        <v>184</v>
      </c>
      <c r="B823" s="112" t="s">
        <v>119</v>
      </c>
      <c r="C823" s="112" t="s">
        <v>119</v>
      </c>
      <c r="D823" s="112" t="s">
        <v>342</v>
      </c>
      <c r="E823" s="112" t="s">
        <v>119</v>
      </c>
      <c r="F823" s="112" t="s">
        <v>343</v>
      </c>
      <c r="G823" s="112" t="s">
        <v>7</v>
      </c>
      <c r="H823" s="112" t="s">
        <v>148</v>
      </c>
      <c r="I823" s="112" t="s">
        <v>127</v>
      </c>
      <c r="J823" s="112" t="s">
        <v>170</v>
      </c>
      <c r="K823" s="113">
        <v>1435.9874044651251</v>
      </c>
      <c r="L823" s="113">
        <v>108</v>
      </c>
      <c r="M823" s="112" t="s">
        <v>293</v>
      </c>
      <c r="N823">
        <v>1.08</v>
      </c>
    </row>
    <row r="824" spans="1:14" x14ac:dyDescent="0.3">
      <c r="A824" s="112" t="s">
        <v>184</v>
      </c>
      <c r="B824" s="112" t="s">
        <v>119</v>
      </c>
      <c r="C824" s="112" t="s">
        <v>119</v>
      </c>
      <c r="D824" s="112" t="s">
        <v>342</v>
      </c>
      <c r="E824" s="112" t="s">
        <v>119</v>
      </c>
      <c r="F824" s="112" t="s">
        <v>343</v>
      </c>
      <c r="G824" s="112" t="s">
        <v>7</v>
      </c>
      <c r="H824" s="112" t="s">
        <v>148</v>
      </c>
      <c r="I824" s="112" t="s">
        <v>127</v>
      </c>
      <c r="J824" s="112" t="s">
        <v>171</v>
      </c>
      <c r="K824" s="113">
        <v>2437.71</v>
      </c>
      <c r="L824" s="113">
        <v>252</v>
      </c>
      <c r="M824" s="112" t="s">
        <v>293</v>
      </c>
      <c r="N824">
        <v>2.52</v>
      </c>
    </row>
    <row r="825" spans="1:14" x14ac:dyDescent="0.3">
      <c r="A825" s="112" t="s">
        <v>184</v>
      </c>
      <c r="B825" s="112" t="s">
        <v>119</v>
      </c>
      <c r="C825" s="112" t="s">
        <v>119</v>
      </c>
      <c r="D825" s="112" t="s">
        <v>342</v>
      </c>
      <c r="E825" s="112" t="s">
        <v>119</v>
      </c>
      <c r="F825" s="112" t="s">
        <v>343</v>
      </c>
      <c r="G825" s="112" t="s">
        <v>7</v>
      </c>
      <c r="H825" s="112" t="s">
        <v>148</v>
      </c>
      <c r="I825" s="112" t="s">
        <v>127</v>
      </c>
      <c r="J825" s="112" t="s">
        <v>172</v>
      </c>
      <c r="K825" s="113">
        <v>363.23297245963937</v>
      </c>
      <c r="L825" s="113">
        <v>18</v>
      </c>
      <c r="M825" s="112" t="s">
        <v>293</v>
      </c>
      <c r="N825">
        <v>0.18</v>
      </c>
    </row>
    <row r="826" spans="1:14" x14ac:dyDescent="0.3">
      <c r="A826" s="112" t="s">
        <v>184</v>
      </c>
      <c r="B826" s="112" t="s">
        <v>119</v>
      </c>
      <c r="C826" s="112" t="s">
        <v>119</v>
      </c>
      <c r="D826" s="112" t="s">
        <v>342</v>
      </c>
      <c r="E826" s="112" t="s">
        <v>119</v>
      </c>
      <c r="F826" s="112" t="s">
        <v>343</v>
      </c>
      <c r="G826" s="112" t="s">
        <v>11</v>
      </c>
      <c r="H826" s="112" t="s">
        <v>126</v>
      </c>
      <c r="I826" s="112" t="s">
        <v>127</v>
      </c>
      <c r="J826" s="112" t="s">
        <v>172</v>
      </c>
      <c r="K826" s="113">
        <v>5812.3</v>
      </c>
      <c r="L826" s="113">
        <v>810</v>
      </c>
      <c r="M826" s="112" t="s">
        <v>293</v>
      </c>
      <c r="N826">
        <v>8.1</v>
      </c>
    </row>
    <row r="827" spans="1:14" x14ac:dyDescent="0.3">
      <c r="A827" s="112" t="s">
        <v>184</v>
      </c>
      <c r="B827" s="112" t="s">
        <v>119</v>
      </c>
      <c r="C827" s="112" t="s">
        <v>119</v>
      </c>
      <c r="D827" s="112" t="s">
        <v>342</v>
      </c>
      <c r="E827" s="112" t="s">
        <v>119</v>
      </c>
      <c r="F827" s="112" t="s">
        <v>343</v>
      </c>
      <c r="G827" s="112" t="s">
        <v>13</v>
      </c>
      <c r="H827" s="112" t="s">
        <v>142</v>
      </c>
      <c r="I827" s="112" t="s">
        <v>127</v>
      </c>
      <c r="J827" s="112" t="s">
        <v>170</v>
      </c>
      <c r="K827" s="113">
        <v>163905.93</v>
      </c>
      <c r="L827" s="113">
        <v>116560</v>
      </c>
      <c r="M827" s="112" t="s">
        <v>293</v>
      </c>
      <c r="N827">
        <v>1165.5999999999999</v>
      </c>
    </row>
    <row r="828" spans="1:14" x14ac:dyDescent="0.3">
      <c r="A828" s="112" t="s">
        <v>184</v>
      </c>
      <c r="B828" s="112" t="s">
        <v>119</v>
      </c>
      <c r="C828" s="112" t="s">
        <v>119</v>
      </c>
      <c r="D828" s="112" t="s">
        <v>342</v>
      </c>
      <c r="E828" s="112" t="s">
        <v>119</v>
      </c>
      <c r="F828" s="112" t="s">
        <v>343</v>
      </c>
      <c r="G828" s="112" t="s">
        <v>13</v>
      </c>
      <c r="H828" s="112" t="s">
        <v>142</v>
      </c>
      <c r="I828" s="112" t="s">
        <v>127</v>
      </c>
      <c r="J828" s="112" t="s">
        <v>208</v>
      </c>
      <c r="K828" s="113">
        <v>2321.69</v>
      </c>
      <c r="L828" s="113">
        <v>1080</v>
      </c>
      <c r="M828" s="112" t="s">
        <v>293</v>
      </c>
      <c r="N828">
        <v>10.8</v>
      </c>
    </row>
    <row r="829" spans="1:14" x14ac:dyDescent="0.3">
      <c r="A829" s="112" t="s">
        <v>184</v>
      </c>
      <c r="B829" s="112" t="s">
        <v>119</v>
      </c>
      <c r="C829" s="112" t="s">
        <v>119</v>
      </c>
      <c r="D829" s="112" t="s">
        <v>342</v>
      </c>
      <c r="E829" s="112" t="s">
        <v>119</v>
      </c>
      <c r="F829" s="112" t="s">
        <v>343</v>
      </c>
      <c r="G829" s="112" t="s">
        <v>13</v>
      </c>
      <c r="H829" s="112" t="s">
        <v>142</v>
      </c>
      <c r="I829" s="112" t="s">
        <v>127</v>
      </c>
      <c r="J829" s="112" t="s">
        <v>171</v>
      </c>
      <c r="K829" s="113">
        <v>8535.4499999999989</v>
      </c>
      <c r="L829" s="113">
        <v>6114</v>
      </c>
      <c r="M829" s="112" t="s">
        <v>293</v>
      </c>
      <c r="N829">
        <v>61.14</v>
      </c>
    </row>
    <row r="830" spans="1:14" x14ac:dyDescent="0.3">
      <c r="A830" s="112" t="s">
        <v>184</v>
      </c>
      <c r="B830" s="112" t="s">
        <v>119</v>
      </c>
      <c r="C830" s="112" t="s">
        <v>119</v>
      </c>
      <c r="D830" s="112" t="s">
        <v>342</v>
      </c>
      <c r="E830" s="112" t="s">
        <v>119</v>
      </c>
      <c r="F830" s="112" t="s">
        <v>343</v>
      </c>
      <c r="G830" s="112" t="s">
        <v>13</v>
      </c>
      <c r="H830" s="112" t="s">
        <v>142</v>
      </c>
      <c r="I830" s="112" t="s">
        <v>127</v>
      </c>
      <c r="J830" s="112" t="s">
        <v>172</v>
      </c>
      <c r="K830" s="113">
        <v>83007.53</v>
      </c>
      <c r="L830" s="113">
        <v>57002</v>
      </c>
      <c r="M830" s="112" t="s">
        <v>293</v>
      </c>
      <c r="N830">
        <v>570.02</v>
      </c>
    </row>
    <row r="831" spans="1:14" x14ac:dyDescent="0.3">
      <c r="A831" s="112" t="s">
        <v>184</v>
      </c>
      <c r="B831" s="112" t="s">
        <v>119</v>
      </c>
      <c r="C831" s="112" t="s">
        <v>119</v>
      </c>
      <c r="D831" s="112" t="s">
        <v>342</v>
      </c>
      <c r="E831" s="112" t="s">
        <v>119</v>
      </c>
      <c r="F831" s="112" t="s">
        <v>343</v>
      </c>
      <c r="G831" s="112" t="s">
        <v>14</v>
      </c>
      <c r="H831" s="112" t="s">
        <v>141</v>
      </c>
      <c r="I831" s="112" t="s">
        <v>127</v>
      </c>
      <c r="J831" s="112" t="s">
        <v>172</v>
      </c>
      <c r="K831" s="113">
        <v>4764</v>
      </c>
      <c r="L831" s="113">
        <v>18220</v>
      </c>
      <c r="M831" s="112" t="s">
        <v>293</v>
      </c>
      <c r="N831">
        <v>182.2</v>
      </c>
    </row>
    <row r="832" spans="1:14" x14ac:dyDescent="0.3">
      <c r="A832" s="112" t="s">
        <v>184</v>
      </c>
      <c r="B832" s="112" t="s">
        <v>119</v>
      </c>
      <c r="C832" s="112" t="s">
        <v>119</v>
      </c>
      <c r="D832" s="112" t="s">
        <v>344</v>
      </c>
      <c r="E832" s="112" t="s">
        <v>119</v>
      </c>
      <c r="F832" s="112" t="s">
        <v>345</v>
      </c>
      <c r="G832" s="112" t="s">
        <v>13</v>
      </c>
      <c r="H832" s="112" t="s">
        <v>142</v>
      </c>
      <c r="I832" s="112" t="s">
        <v>127</v>
      </c>
      <c r="J832" s="112" t="s">
        <v>170</v>
      </c>
      <c r="K832" s="113">
        <v>46177.869999999995</v>
      </c>
      <c r="L832" s="113">
        <v>26201</v>
      </c>
      <c r="M832" s="112" t="s">
        <v>293</v>
      </c>
      <c r="N832">
        <v>262.01</v>
      </c>
    </row>
    <row r="833" spans="1:14" x14ac:dyDescent="0.3">
      <c r="A833" s="112" t="s">
        <v>184</v>
      </c>
      <c r="B833" s="112" t="s">
        <v>119</v>
      </c>
      <c r="C833" s="112" t="s">
        <v>119</v>
      </c>
      <c r="D833" s="112" t="s">
        <v>344</v>
      </c>
      <c r="E833" s="112" t="s">
        <v>119</v>
      </c>
      <c r="F833" s="112" t="s">
        <v>345</v>
      </c>
      <c r="G833" s="112" t="s">
        <v>13</v>
      </c>
      <c r="H833" s="112" t="s">
        <v>142</v>
      </c>
      <c r="I833" s="112" t="s">
        <v>127</v>
      </c>
      <c r="J833" s="112" t="s">
        <v>171</v>
      </c>
      <c r="K833" s="113">
        <v>34799.54</v>
      </c>
      <c r="L833" s="113">
        <v>22627</v>
      </c>
      <c r="M833" s="112" t="s">
        <v>293</v>
      </c>
      <c r="N833">
        <v>226.27</v>
      </c>
    </row>
    <row r="834" spans="1:14" x14ac:dyDescent="0.3">
      <c r="A834" s="112" t="s">
        <v>184</v>
      </c>
      <c r="B834" s="112" t="s">
        <v>119</v>
      </c>
      <c r="C834" s="112" t="s">
        <v>119</v>
      </c>
      <c r="D834" s="112" t="s">
        <v>344</v>
      </c>
      <c r="E834" s="112" t="s">
        <v>119</v>
      </c>
      <c r="F834" s="112" t="s">
        <v>345</v>
      </c>
      <c r="G834" s="112" t="s">
        <v>13</v>
      </c>
      <c r="H834" s="112" t="s">
        <v>142</v>
      </c>
      <c r="I834" s="112" t="s">
        <v>127</v>
      </c>
      <c r="J834" s="112" t="s">
        <v>172</v>
      </c>
      <c r="K834" s="113">
        <v>45155.74</v>
      </c>
      <c r="L834" s="113">
        <v>27653</v>
      </c>
      <c r="M834" s="112" t="s">
        <v>293</v>
      </c>
      <c r="N834">
        <v>276.52999999999997</v>
      </c>
    </row>
    <row r="835" spans="1:14" x14ac:dyDescent="0.3">
      <c r="A835" s="112" t="s">
        <v>184</v>
      </c>
      <c r="B835" s="112" t="s">
        <v>119</v>
      </c>
      <c r="C835" s="112" t="s">
        <v>119</v>
      </c>
      <c r="D835" s="112" t="s">
        <v>344</v>
      </c>
      <c r="E835" s="112" t="s">
        <v>119</v>
      </c>
      <c r="F835" s="112" t="s">
        <v>345</v>
      </c>
      <c r="G835" s="112" t="s">
        <v>14</v>
      </c>
      <c r="H835" s="112" t="s">
        <v>141</v>
      </c>
      <c r="I835" s="112" t="s">
        <v>127</v>
      </c>
      <c r="J835" s="112" t="s">
        <v>170</v>
      </c>
      <c r="K835" s="113">
        <v>32950.800000000003</v>
      </c>
      <c r="L835" s="113">
        <v>11080</v>
      </c>
      <c r="M835" s="112" t="s">
        <v>293</v>
      </c>
      <c r="N835">
        <v>110.8</v>
      </c>
    </row>
    <row r="836" spans="1:14" x14ac:dyDescent="0.3">
      <c r="A836" s="112" t="s">
        <v>184</v>
      </c>
      <c r="B836" s="112" t="s">
        <v>119</v>
      </c>
      <c r="C836" s="112" t="s">
        <v>119</v>
      </c>
      <c r="D836" s="112" t="s">
        <v>344</v>
      </c>
      <c r="E836" s="112" t="s">
        <v>119</v>
      </c>
      <c r="F836" s="112" t="s">
        <v>345</v>
      </c>
      <c r="G836" s="112" t="s">
        <v>14</v>
      </c>
      <c r="H836" s="112" t="s">
        <v>141</v>
      </c>
      <c r="I836" s="112" t="s">
        <v>127</v>
      </c>
      <c r="J836" s="112" t="s">
        <v>172</v>
      </c>
      <c r="K836" s="113">
        <v>34380</v>
      </c>
      <c r="L836" s="113">
        <v>13140</v>
      </c>
      <c r="M836" s="112" t="s">
        <v>293</v>
      </c>
      <c r="N836">
        <v>131.4</v>
      </c>
    </row>
    <row r="837" spans="1:14" x14ac:dyDescent="0.3">
      <c r="A837" s="112" t="s">
        <v>184</v>
      </c>
      <c r="B837" s="112" t="s">
        <v>119</v>
      </c>
      <c r="C837" s="112" t="s">
        <v>119</v>
      </c>
      <c r="D837" s="112" t="s">
        <v>346</v>
      </c>
      <c r="E837" s="112" t="s">
        <v>119</v>
      </c>
      <c r="F837" s="112" t="s">
        <v>347</v>
      </c>
      <c r="G837" s="112" t="s">
        <v>9</v>
      </c>
      <c r="H837" s="112" t="s">
        <v>144</v>
      </c>
      <c r="I837" s="112" t="s">
        <v>127</v>
      </c>
      <c r="J837" s="112" t="s">
        <v>170</v>
      </c>
      <c r="K837" s="113">
        <v>2340</v>
      </c>
      <c r="L837" s="113">
        <v>450</v>
      </c>
      <c r="M837" s="112" t="s">
        <v>293</v>
      </c>
      <c r="N837">
        <v>4.5</v>
      </c>
    </row>
    <row r="838" spans="1:14" x14ac:dyDescent="0.3">
      <c r="A838" s="112" t="s">
        <v>184</v>
      </c>
      <c r="B838" s="112" t="s">
        <v>119</v>
      </c>
      <c r="C838" s="112" t="s">
        <v>119</v>
      </c>
      <c r="D838" s="112" t="s">
        <v>346</v>
      </c>
      <c r="E838" s="112" t="s">
        <v>119</v>
      </c>
      <c r="F838" s="112" t="s">
        <v>347</v>
      </c>
      <c r="G838" s="112" t="s">
        <v>14</v>
      </c>
      <c r="H838" s="112" t="s">
        <v>141</v>
      </c>
      <c r="I838" s="112" t="s">
        <v>127</v>
      </c>
      <c r="J838" s="112" t="s">
        <v>172</v>
      </c>
      <c r="K838" s="113">
        <v>5292</v>
      </c>
      <c r="L838" s="113">
        <v>3960</v>
      </c>
      <c r="M838" s="112" t="s">
        <v>293</v>
      </c>
      <c r="N838">
        <v>39.6</v>
      </c>
    </row>
    <row r="839" spans="1:14" x14ac:dyDescent="0.3">
      <c r="A839" s="112" t="s">
        <v>184</v>
      </c>
      <c r="B839" s="112" t="s">
        <v>119</v>
      </c>
      <c r="C839" s="112" t="s">
        <v>119</v>
      </c>
      <c r="D839" s="112" t="s">
        <v>346</v>
      </c>
      <c r="E839" s="112" t="s">
        <v>119</v>
      </c>
      <c r="F839" s="112" t="s">
        <v>347</v>
      </c>
      <c r="G839" s="112" t="s">
        <v>18</v>
      </c>
      <c r="H839" s="112" t="s">
        <v>143</v>
      </c>
      <c r="I839" s="112" t="s">
        <v>127</v>
      </c>
      <c r="J839" s="112" t="s">
        <v>170</v>
      </c>
      <c r="K839" s="113">
        <v>630</v>
      </c>
      <c r="L839" s="113">
        <v>315</v>
      </c>
      <c r="M839" s="112" t="s">
        <v>293</v>
      </c>
      <c r="N839">
        <v>3.15</v>
      </c>
    </row>
    <row r="840" spans="1:14" x14ac:dyDescent="0.3">
      <c r="A840" s="112" t="s">
        <v>184</v>
      </c>
      <c r="B840" s="112" t="s">
        <v>119</v>
      </c>
      <c r="C840" s="112" t="s">
        <v>119</v>
      </c>
      <c r="D840" s="112" t="s">
        <v>346</v>
      </c>
      <c r="E840" s="112" t="s">
        <v>119</v>
      </c>
      <c r="F840" s="112" t="s">
        <v>347</v>
      </c>
      <c r="G840" s="112" t="s">
        <v>18</v>
      </c>
      <c r="H840" s="112" t="s">
        <v>143</v>
      </c>
      <c r="I840" s="112" t="s">
        <v>127</v>
      </c>
      <c r="J840" s="112" t="s">
        <v>171</v>
      </c>
      <c r="K840" s="113">
        <v>232.5</v>
      </c>
      <c r="L840" s="113">
        <v>50</v>
      </c>
      <c r="M840" s="112" t="s">
        <v>293</v>
      </c>
      <c r="N840">
        <v>0.5</v>
      </c>
    </row>
    <row r="841" spans="1:14" x14ac:dyDescent="0.3">
      <c r="A841" s="112" t="s">
        <v>184</v>
      </c>
      <c r="B841" s="112" t="s">
        <v>119</v>
      </c>
      <c r="C841" s="112" t="s">
        <v>119</v>
      </c>
      <c r="D841" s="112" t="s">
        <v>346</v>
      </c>
      <c r="E841" s="112" t="s">
        <v>119</v>
      </c>
      <c r="F841" s="112" t="s">
        <v>347</v>
      </c>
      <c r="G841" s="112" t="s">
        <v>18</v>
      </c>
      <c r="H841" s="112" t="s">
        <v>143</v>
      </c>
      <c r="I841" s="112" t="s">
        <v>127</v>
      </c>
      <c r="J841" s="112" t="s">
        <v>172</v>
      </c>
      <c r="K841" s="113">
        <v>19041.89</v>
      </c>
      <c r="L841" s="113">
        <v>3038</v>
      </c>
      <c r="M841" s="112" t="s">
        <v>293</v>
      </c>
      <c r="N841">
        <v>30.38</v>
      </c>
    </row>
    <row r="842" spans="1:14" x14ac:dyDescent="0.3">
      <c r="A842" s="112" t="s">
        <v>184</v>
      </c>
      <c r="B842" s="112" t="s">
        <v>119</v>
      </c>
      <c r="C842" s="112" t="s">
        <v>119</v>
      </c>
      <c r="D842" s="112" t="s">
        <v>346</v>
      </c>
      <c r="E842" s="112" t="s">
        <v>119</v>
      </c>
      <c r="F842" s="112" t="s">
        <v>347</v>
      </c>
      <c r="G842" s="112" t="s">
        <v>26</v>
      </c>
      <c r="H842" s="112" t="s">
        <v>139</v>
      </c>
      <c r="I842" s="112" t="s">
        <v>127</v>
      </c>
      <c r="J842" s="112" t="s">
        <v>170</v>
      </c>
      <c r="K842" s="113">
        <v>26876.639999999999</v>
      </c>
      <c r="L842" s="113">
        <v>3192</v>
      </c>
      <c r="M842" s="112" t="s">
        <v>293</v>
      </c>
      <c r="N842">
        <v>31.92</v>
      </c>
    </row>
    <row r="843" spans="1:14" x14ac:dyDescent="0.3">
      <c r="A843" s="112" t="s">
        <v>184</v>
      </c>
      <c r="B843" s="112" t="s">
        <v>119</v>
      </c>
      <c r="C843" s="112" t="s">
        <v>119</v>
      </c>
      <c r="D843" s="112" t="s">
        <v>346</v>
      </c>
      <c r="E843" s="112" t="s">
        <v>119</v>
      </c>
      <c r="F843" s="112" t="s">
        <v>347</v>
      </c>
      <c r="G843" s="112" t="s">
        <v>26</v>
      </c>
      <c r="H843" s="112" t="s">
        <v>139</v>
      </c>
      <c r="I843" s="112" t="s">
        <v>127</v>
      </c>
      <c r="J843" s="112" t="s">
        <v>172</v>
      </c>
      <c r="K843" s="113">
        <v>19568.080000000002</v>
      </c>
      <c r="L843" s="113">
        <v>2324</v>
      </c>
      <c r="M843" s="112" t="s">
        <v>293</v>
      </c>
      <c r="N843">
        <v>23.24</v>
      </c>
    </row>
    <row r="844" spans="1:14" x14ac:dyDescent="0.3">
      <c r="A844" s="112" t="s">
        <v>184</v>
      </c>
      <c r="B844" s="112" t="s">
        <v>121</v>
      </c>
      <c r="C844" s="112" t="s">
        <v>121</v>
      </c>
      <c r="D844" s="112" t="s">
        <v>348</v>
      </c>
      <c r="E844" s="112" t="s">
        <v>121</v>
      </c>
      <c r="F844" s="112" t="s">
        <v>349</v>
      </c>
      <c r="G844" s="112" t="s">
        <v>11</v>
      </c>
      <c r="H844" s="112" t="s">
        <v>126</v>
      </c>
      <c r="I844" s="112" t="s">
        <v>127</v>
      </c>
      <c r="J844" s="112" t="s">
        <v>170</v>
      </c>
      <c r="K844" s="113">
        <v>7863</v>
      </c>
      <c r="L844" s="113">
        <v>815</v>
      </c>
      <c r="M844" s="112" t="s">
        <v>350</v>
      </c>
      <c r="N844">
        <v>8.15</v>
      </c>
    </row>
    <row r="845" spans="1:14" x14ac:dyDescent="0.3">
      <c r="A845" s="112" t="s">
        <v>184</v>
      </c>
      <c r="B845" s="112" t="s">
        <v>121</v>
      </c>
      <c r="C845" s="112" t="s">
        <v>121</v>
      </c>
      <c r="D845" s="112" t="s">
        <v>348</v>
      </c>
      <c r="E845" s="112" t="s">
        <v>121</v>
      </c>
      <c r="F845" s="112" t="s">
        <v>349</v>
      </c>
      <c r="G845" s="112" t="s">
        <v>13</v>
      </c>
      <c r="H845" s="112" t="s">
        <v>142</v>
      </c>
      <c r="I845" s="112" t="s">
        <v>127</v>
      </c>
      <c r="J845" s="112" t="s">
        <v>172</v>
      </c>
      <c r="K845" s="113">
        <v>3913.91</v>
      </c>
      <c r="L845" s="113">
        <v>1794.0000000000002</v>
      </c>
      <c r="M845" s="112" t="s">
        <v>350</v>
      </c>
      <c r="N845">
        <v>17.940000000000001</v>
      </c>
    </row>
    <row r="846" spans="1:14" x14ac:dyDescent="0.3">
      <c r="A846" s="112" t="s">
        <v>184</v>
      </c>
      <c r="B846" s="112" t="s">
        <v>121</v>
      </c>
      <c r="C846" s="112" t="s">
        <v>121</v>
      </c>
      <c r="D846" s="112" t="s">
        <v>348</v>
      </c>
      <c r="E846" s="112" t="s">
        <v>121</v>
      </c>
      <c r="F846" s="112" t="s">
        <v>349</v>
      </c>
      <c r="G846" s="112" t="s">
        <v>14</v>
      </c>
      <c r="H846" s="112" t="s">
        <v>141</v>
      </c>
      <c r="I846" s="112" t="s">
        <v>127</v>
      </c>
      <c r="J846" s="112" t="s">
        <v>172</v>
      </c>
      <c r="K846" s="113">
        <v>19479.190000000002</v>
      </c>
      <c r="L846" s="113">
        <v>26380</v>
      </c>
      <c r="M846" s="112" t="s">
        <v>350</v>
      </c>
      <c r="N846">
        <v>263.8</v>
      </c>
    </row>
    <row r="847" spans="1:14" x14ac:dyDescent="0.3">
      <c r="A847" s="112" t="s">
        <v>184</v>
      </c>
      <c r="B847" s="112" t="s">
        <v>121</v>
      </c>
      <c r="C847" s="112" t="s">
        <v>121</v>
      </c>
      <c r="D847" s="112" t="s">
        <v>348</v>
      </c>
      <c r="E847" s="112" t="s">
        <v>121</v>
      </c>
      <c r="F847" s="112" t="s">
        <v>349</v>
      </c>
      <c r="G847" s="112" t="s">
        <v>26</v>
      </c>
      <c r="H847" s="112" t="s">
        <v>139</v>
      </c>
      <c r="I847" s="112" t="s">
        <v>127</v>
      </c>
      <c r="J847" s="112" t="s">
        <v>170</v>
      </c>
      <c r="K847" s="113">
        <v>227.34</v>
      </c>
      <c r="L847" s="113">
        <v>27</v>
      </c>
      <c r="M847" s="112" t="s">
        <v>350</v>
      </c>
      <c r="N847">
        <v>0.27</v>
      </c>
    </row>
    <row r="848" spans="1:14" x14ac:dyDescent="0.3">
      <c r="A848" s="112" t="s">
        <v>184</v>
      </c>
      <c r="B848" s="112" t="s">
        <v>121</v>
      </c>
      <c r="C848" s="112" t="s">
        <v>121</v>
      </c>
      <c r="D848" s="112" t="s">
        <v>348</v>
      </c>
      <c r="E848" s="112" t="s">
        <v>121</v>
      </c>
      <c r="F848" s="112" t="s">
        <v>349</v>
      </c>
      <c r="G848" s="112" t="s">
        <v>138</v>
      </c>
      <c r="H848" s="112" t="s">
        <v>134</v>
      </c>
      <c r="I848" s="112" t="s">
        <v>127</v>
      </c>
      <c r="J848" s="112" t="s">
        <v>170</v>
      </c>
      <c r="K848" s="113">
        <v>500</v>
      </c>
      <c r="L848" s="113">
        <v>200</v>
      </c>
      <c r="M848" s="112" t="s">
        <v>350</v>
      </c>
      <c r="N848">
        <v>2</v>
      </c>
    </row>
    <row r="849" spans="1:14" x14ac:dyDescent="0.3">
      <c r="A849" s="112" t="s">
        <v>184</v>
      </c>
      <c r="B849" s="112" t="s">
        <v>121</v>
      </c>
      <c r="C849" s="112" t="s">
        <v>121</v>
      </c>
      <c r="D849" s="112" t="s">
        <v>351</v>
      </c>
      <c r="E849" s="112" t="s">
        <v>121</v>
      </c>
      <c r="F849" s="112" t="s">
        <v>352</v>
      </c>
      <c r="G849" s="112" t="s">
        <v>13</v>
      </c>
      <c r="H849" s="112" t="s">
        <v>142</v>
      </c>
      <c r="I849" s="112" t="s">
        <v>127</v>
      </c>
      <c r="J849" s="112" t="s">
        <v>170</v>
      </c>
      <c r="K849" s="113">
        <v>19970.43</v>
      </c>
      <c r="L849" s="113">
        <v>7559</v>
      </c>
      <c r="M849" s="112" t="s">
        <v>350</v>
      </c>
      <c r="N849">
        <v>75.59</v>
      </c>
    </row>
    <row r="850" spans="1:14" x14ac:dyDescent="0.3">
      <c r="A850" s="112" t="s">
        <v>184</v>
      </c>
      <c r="B850" s="112" t="s">
        <v>121</v>
      </c>
      <c r="C850" s="112" t="s">
        <v>121</v>
      </c>
      <c r="D850" s="112" t="s">
        <v>351</v>
      </c>
      <c r="E850" s="112" t="s">
        <v>121</v>
      </c>
      <c r="F850" s="112" t="s">
        <v>352</v>
      </c>
      <c r="G850" s="112" t="s">
        <v>13</v>
      </c>
      <c r="H850" s="112" t="s">
        <v>142</v>
      </c>
      <c r="I850" s="112" t="s">
        <v>127</v>
      </c>
      <c r="J850" s="112" t="s">
        <v>172</v>
      </c>
      <c r="K850" s="113">
        <v>33834.5</v>
      </c>
      <c r="L850" s="113">
        <v>12875</v>
      </c>
      <c r="M850" s="112" t="s">
        <v>350</v>
      </c>
      <c r="N850">
        <v>128.75</v>
      </c>
    </row>
    <row r="851" spans="1:14" x14ac:dyDescent="0.3">
      <c r="A851" s="112" t="s">
        <v>184</v>
      </c>
      <c r="B851" s="112" t="s">
        <v>121</v>
      </c>
      <c r="C851" s="112" t="s">
        <v>121</v>
      </c>
      <c r="D851" s="112" t="s">
        <v>353</v>
      </c>
      <c r="E851" s="112" t="s">
        <v>121</v>
      </c>
      <c r="F851" s="112" t="s">
        <v>354</v>
      </c>
      <c r="G851" s="112" t="s">
        <v>13</v>
      </c>
      <c r="H851" s="112" t="s">
        <v>142</v>
      </c>
      <c r="I851" s="112" t="s">
        <v>127</v>
      </c>
      <c r="J851" s="112" t="s">
        <v>170</v>
      </c>
      <c r="K851" s="113">
        <v>9241.89</v>
      </c>
      <c r="L851" s="113">
        <v>6420.9999999999991</v>
      </c>
      <c r="M851" s="112" t="s">
        <v>350</v>
      </c>
      <c r="N851">
        <v>64.209999999999994</v>
      </c>
    </row>
    <row r="852" spans="1:14" x14ac:dyDescent="0.3">
      <c r="A852" s="112" t="s">
        <v>184</v>
      </c>
      <c r="B852" s="112" t="s">
        <v>121</v>
      </c>
      <c r="C852" s="112" t="s">
        <v>121</v>
      </c>
      <c r="D852" s="112" t="s">
        <v>353</v>
      </c>
      <c r="E852" s="112" t="s">
        <v>121</v>
      </c>
      <c r="F852" s="112" t="s">
        <v>354</v>
      </c>
      <c r="G852" s="112" t="s">
        <v>13</v>
      </c>
      <c r="H852" s="112" t="s">
        <v>142</v>
      </c>
      <c r="I852" s="112" t="s">
        <v>127</v>
      </c>
      <c r="J852" s="112" t="s">
        <v>172</v>
      </c>
      <c r="K852" s="113">
        <v>119365.88</v>
      </c>
      <c r="L852" s="113">
        <v>71304</v>
      </c>
      <c r="M852" s="112" t="s">
        <v>350</v>
      </c>
      <c r="N852">
        <v>713.04</v>
      </c>
    </row>
    <row r="853" spans="1:14" x14ac:dyDescent="0.3">
      <c r="A853" s="112" t="s">
        <v>184</v>
      </c>
      <c r="B853" s="112" t="s">
        <v>121</v>
      </c>
      <c r="C853" s="112" t="s">
        <v>121</v>
      </c>
      <c r="D853" s="112" t="s">
        <v>353</v>
      </c>
      <c r="E853" s="112" t="s">
        <v>121</v>
      </c>
      <c r="F853" s="112" t="s">
        <v>354</v>
      </c>
      <c r="G853" s="112" t="s">
        <v>14</v>
      </c>
      <c r="H853" s="112" t="s">
        <v>141</v>
      </c>
      <c r="I853" s="112" t="s">
        <v>127</v>
      </c>
      <c r="J853" s="112" t="s">
        <v>172</v>
      </c>
      <c r="K853" s="113">
        <v>381</v>
      </c>
      <c r="L853" s="113">
        <v>450</v>
      </c>
      <c r="M853" s="112" t="s">
        <v>350</v>
      </c>
      <c r="N853">
        <v>4.5</v>
      </c>
    </row>
    <row r="854" spans="1:14" x14ac:dyDescent="0.3">
      <c r="A854" s="112" t="s">
        <v>184</v>
      </c>
      <c r="B854" s="112" t="s">
        <v>121</v>
      </c>
      <c r="C854" s="112" t="s">
        <v>121</v>
      </c>
      <c r="D854" s="112" t="s">
        <v>353</v>
      </c>
      <c r="E854" s="112" t="s">
        <v>121</v>
      </c>
      <c r="F854" s="112" t="s">
        <v>354</v>
      </c>
      <c r="G854" s="112" t="s">
        <v>138</v>
      </c>
      <c r="H854" s="112" t="s">
        <v>134</v>
      </c>
      <c r="I854" s="112" t="s">
        <v>127</v>
      </c>
      <c r="J854" s="112" t="s">
        <v>170</v>
      </c>
      <c r="K854" s="113">
        <v>1500</v>
      </c>
      <c r="L854" s="113">
        <v>600</v>
      </c>
      <c r="M854" s="112" t="s">
        <v>350</v>
      </c>
      <c r="N854">
        <v>6</v>
      </c>
    </row>
    <row r="855" spans="1:14" x14ac:dyDescent="0.3">
      <c r="A855" s="112" t="s">
        <v>184</v>
      </c>
      <c r="B855" s="112" t="s">
        <v>121</v>
      </c>
      <c r="C855" s="112" t="s">
        <v>121</v>
      </c>
      <c r="D855" s="112" t="s">
        <v>353</v>
      </c>
      <c r="E855" s="112" t="s">
        <v>121</v>
      </c>
      <c r="F855" s="112" t="s">
        <v>354</v>
      </c>
      <c r="G855" s="112" t="s">
        <v>138</v>
      </c>
      <c r="H855" s="112" t="s">
        <v>134</v>
      </c>
      <c r="I855" s="112" t="s">
        <v>127</v>
      </c>
      <c r="J855" s="112" t="s">
        <v>172</v>
      </c>
      <c r="K855" s="113">
        <v>1500</v>
      </c>
      <c r="L855" s="113">
        <v>600</v>
      </c>
      <c r="M855" s="112" t="s">
        <v>350</v>
      </c>
      <c r="N855">
        <v>6</v>
      </c>
    </row>
    <row r="856" spans="1:14" x14ac:dyDescent="0.3">
      <c r="A856" s="112" t="s">
        <v>184</v>
      </c>
      <c r="B856" s="112" t="s">
        <v>118</v>
      </c>
      <c r="C856" s="112" t="s">
        <v>355</v>
      </c>
      <c r="D856" s="112" t="s">
        <v>356</v>
      </c>
      <c r="E856" s="112" t="s">
        <v>357</v>
      </c>
      <c r="F856" s="112" t="s">
        <v>358</v>
      </c>
      <c r="G856" s="112" t="s">
        <v>13</v>
      </c>
      <c r="H856" s="112" t="s">
        <v>142</v>
      </c>
      <c r="I856" s="112" t="s">
        <v>127</v>
      </c>
      <c r="J856" s="112" t="s">
        <v>170</v>
      </c>
      <c r="K856" s="113">
        <v>5173.58</v>
      </c>
      <c r="L856" s="113">
        <v>2617</v>
      </c>
      <c r="M856" s="112" t="s">
        <v>359</v>
      </c>
      <c r="N856">
        <v>26.17</v>
      </c>
    </row>
    <row r="857" spans="1:14" x14ac:dyDescent="0.3">
      <c r="A857" s="112" t="s">
        <v>184</v>
      </c>
      <c r="B857" s="112" t="s">
        <v>118</v>
      </c>
      <c r="C857" s="112" t="s">
        <v>355</v>
      </c>
      <c r="D857" s="112" t="s">
        <v>356</v>
      </c>
      <c r="E857" s="112" t="s">
        <v>357</v>
      </c>
      <c r="F857" s="112" t="s">
        <v>358</v>
      </c>
      <c r="G857" s="112" t="s">
        <v>13</v>
      </c>
      <c r="H857" s="112" t="s">
        <v>142</v>
      </c>
      <c r="I857" s="112" t="s">
        <v>127</v>
      </c>
      <c r="J857" s="112" t="s">
        <v>171</v>
      </c>
      <c r="K857" s="113">
        <v>2245.54</v>
      </c>
      <c r="L857" s="113">
        <v>1143</v>
      </c>
      <c r="M857" s="112" t="s">
        <v>359</v>
      </c>
      <c r="N857">
        <v>11.43</v>
      </c>
    </row>
    <row r="858" spans="1:14" x14ac:dyDescent="0.3">
      <c r="A858" s="112" t="s">
        <v>184</v>
      </c>
      <c r="B858" s="112" t="s">
        <v>118</v>
      </c>
      <c r="C858" s="112" t="s">
        <v>355</v>
      </c>
      <c r="D858" s="112" t="s">
        <v>356</v>
      </c>
      <c r="E858" s="112" t="s">
        <v>357</v>
      </c>
      <c r="F858" s="112" t="s">
        <v>358</v>
      </c>
      <c r="G858" s="112" t="s">
        <v>13</v>
      </c>
      <c r="H858" s="112" t="s">
        <v>142</v>
      </c>
      <c r="I858" s="112" t="s">
        <v>127</v>
      </c>
      <c r="J858" s="112" t="s">
        <v>172</v>
      </c>
      <c r="K858" s="113">
        <v>4021.3</v>
      </c>
      <c r="L858" s="113">
        <v>2035.0000000000002</v>
      </c>
      <c r="M858" s="112" t="s">
        <v>359</v>
      </c>
      <c r="N858">
        <v>20.350000000000001</v>
      </c>
    </row>
    <row r="859" spans="1:14" x14ac:dyDescent="0.3">
      <c r="A859" s="112" t="s">
        <v>184</v>
      </c>
      <c r="B859" s="112" t="s">
        <v>118</v>
      </c>
      <c r="C859" s="112" t="s">
        <v>355</v>
      </c>
      <c r="D859" s="112" t="s">
        <v>360</v>
      </c>
      <c r="E859" s="112" t="s">
        <v>357</v>
      </c>
      <c r="F859" s="112" t="s">
        <v>361</v>
      </c>
      <c r="G859" s="112" t="s">
        <v>27</v>
      </c>
      <c r="H859" s="112" t="s">
        <v>146</v>
      </c>
      <c r="I859" s="112" t="s">
        <v>127</v>
      </c>
      <c r="J859" s="112" t="s">
        <v>172</v>
      </c>
      <c r="K859" s="113">
        <v>2352</v>
      </c>
      <c r="L859" s="113">
        <v>756</v>
      </c>
      <c r="M859" s="112" t="s">
        <v>359</v>
      </c>
      <c r="N859">
        <v>7.56</v>
      </c>
    </row>
    <row r="860" spans="1:14" x14ac:dyDescent="0.3">
      <c r="A860" s="112" t="s">
        <v>184</v>
      </c>
      <c r="B860" s="112" t="s">
        <v>118</v>
      </c>
      <c r="C860" s="112" t="s">
        <v>355</v>
      </c>
      <c r="D860" s="112" t="s">
        <v>362</v>
      </c>
      <c r="E860" s="112" t="s">
        <v>357</v>
      </c>
      <c r="F860" s="112" t="s">
        <v>363</v>
      </c>
      <c r="G860" s="112" t="s">
        <v>7</v>
      </c>
      <c r="H860" s="112" t="s">
        <v>148</v>
      </c>
      <c r="I860" s="112" t="s">
        <v>127</v>
      </c>
      <c r="J860" s="112" t="s">
        <v>172</v>
      </c>
      <c r="K860" s="113">
        <v>220</v>
      </c>
      <c r="L860" s="113">
        <v>100</v>
      </c>
      <c r="M860" s="112" t="s">
        <v>359</v>
      </c>
      <c r="N860">
        <v>1</v>
      </c>
    </row>
    <row r="861" spans="1:14" x14ac:dyDescent="0.3">
      <c r="A861" s="112" t="s">
        <v>184</v>
      </c>
      <c r="B861" s="112" t="s">
        <v>118</v>
      </c>
      <c r="C861" s="112" t="s">
        <v>355</v>
      </c>
      <c r="D861" s="112" t="s">
        <v>362</v>
      </c>
      <c r="E861" s="112" t="s">
        <v>357</v>
      </c>
      <c r="F861" s="112" t="s">
        <v>363</v>
      </c>
      <c r="G861" s="112" t="s">
        <v>135</v>
      </c>
      <c r="H861" s="112" t="s">
        <v>134</v>
      </c>
      <c r="I861" s="112" t="s">
        <v>127</v>
      </c>
      <c r="J861" s="112" t="s">
        <v>170</v>
      </c>
      <c r="K861" s="113">
        <v>978</v>
      </c>
      <c r="L861" s="113">
        <v>180</v>
      </c>
      <c r="M861" s="112" t="s">
        <v>359</v>
      </c>
      <c r="N861">
        <v>1.8</v>
      </c>
    </row>
    <row r="862" spans="1:14" x14ac:dyDescent="0.3">
      <c r="A862" s="112" t="s">
        <v>184</v>
      </c>
      <c r="B862" s="112" t="s">
        <v>118</v>
      </c>
      <c r="C862" s="112" t="s">
        <v>355</v>
      </c>
      <c r="D862" s="112" t="s">
        <v>362</v>
      </c>
      <c r="E862" s="112" t="s">
        <v>357</v>
      </c>
      <c r="F862" s="112" t="s">
        <v>363</v>
      </c>
      <c r="G862" s="112" t="s">
        <v>135</v>
      </c>
      <c r="H862" s="112" t="s">
        <v>134</v>
      </c>
      <c r="I862" s="112" t="s">
        <v>127</v>
      </c>
      <c r="J862" s="112" t="s">
        <v>172</v>
      </c>
      <c r="K862" s="113">
        <v>1449</v>
      </c>
      <c r="L862" s="113">
        <v>247.5</v>
      </c>
      <c r="M862" s="112" t="s">
        <v>359</v>
      </c>
      <c r="N862">
        <v>2.4750000000000001</v>
      </c>
    </row>
    <row r="863" spans="1:14" x14ac:dyDescent="0.3">
      <c r="A863" s="112" t="s">
        <v>184</v>
      </c>
      <c r="B863" s="112" t="s">
        <v>118</v>
      </c>
      <c r="C863" s="112" t="s">
        <v>355</v>
      </c>
      <c r="D863" s="112" t="s">
        <v>362</v>
      </c>
      <c r="E863" s="112" t="s">
        <v>357</v>
      </c>
      <c r="F863" s="112" t="s">
        <v>363</v>
      </c>
      <c r="G863" s="112" t="s">
        <v>9</v>
      </c>
      <c r="H863" s="112" t="s">
        <v>144</v>
      </c>
      <c r="I863" s="112" t="s">
        <v>127</v>
      </c>
      <c r="J863" s="112" t="s">
        <v>170</v>
      </c>
      <c r="K863" s="113">
        <v>1872</v>
      </c>
      <c r="L863" s="113">
        <v>360</v>
      </c>
      <c r="M863" s="112" t="s">
        <v>359</v>
      </c>
      <c r="N863">
        <v>3.6</v>
      </c>
    </row>
    <row r="864" spans="1:14" x14ac:dyDescent="0.3">
      <c r="A864" s="112" t="s">
        <v>184</v>
      </c>
      <c r="B864" s="112" t="s">
        <v>118</v>
      </c>
      <c r="C864" s="112" t="s">
        <v>355</v>
      </c>
      <c r="D864" s="112" t="s">
        <v>362</v>
      </c>
      <c r="E864" s="112" t="s">
        <v>357</v>
      </c>
      <c r="F864" s="112" t="s">
        <v>363</v>
      </c>
      <c r="G864" s="112" t="s">
        <v>11</v>
      </c>
      <c r="H864" s="112" t="s">
        <v>126</v>
      </c>
      <c r="I864" s="112" t="s">
        <v>127</v>
      </c>
      <c r="J864" s="112" t="s">
        <v>170</v>
      </c>
      <c r="K864" s="113">
        <v>9852</v>
      </c>
      <c r="L864" s="113">
        <v>1377</v>
      </c>
      <c r="M864" s="112" t="s">
        <v>359</v>
      </c>
      <c r="N864">
        <v>13.77</v>
      </c>
    </row>
    <row r="865" spans="1:14" x14ac:dyDescent="0.3">
      <c r="A865" s="112" t="s">
        <v>184</v>
      </c>
      <c r="B865" s="112" t="s">
        <v>118</v>
      </c>
      <c r="C865" s="112" t="s">
        <v>355</v>
      </c>
      <c r="D865" s="112" t="s">
        <v>362</v>
      </c>
      <c r="E865" s="112" t="s">
        <v>357</v>
      </c>
      <c r="F865" s="112" t="s">
        <v>363</v>
      </c>
      <c r="G865" s="112" t="s">
        <v>11</v>
      </c>
      <c r="H865" s="112" t="s">
        <v>126</v>
      </c>
      <c r="I865" s="112" t="s">
        <v>127</v>
      </c>
      <c r="J865" s="112" t="s">
        <v>172</v>
      </c>
      <c r="K865" s="113">
        <v>3651</v>
      </c>
      <c r="L865" s="113">
        <v>378</v>
      </c>
      <c r="M865" s="112" t="s">
        <v>359</v>
      </c>
      <c r="N865">
        <v>3.78</v>
      </c>
    </row>
    <row r="866" spans="1:14" x14ac:dyDescent="0.3">
      <c r="A866" s="112" t="s">
        <v>184</v>
      </c>
      <c r="B866" s="112" t="s">
        <v>118</v>
      </c>
      <c r="C866" s="112" t="s">
        <v>355</v>
      </c>
      <c r="D866" s="112" t="s">
        <v>362</v>
      </c>
      <c r="E866" s="112" t="s">
        <v>357</v>
      </c>
      <c r="F866" s="112" t="s">
        <v>363</v>
      </c>
      <c r="G866" s="112" t="s">
        <v>13</v>
      </c>
      <c r="H866" s="112" t="s">
        <v>142</v>
      </c>
      <c r="I866" s="112" t="s">
        <v>127</v>
      </c>
      <c r="J866" s="112" t="s">
        <v>201</v>
      </c>
      <c r="K866" s="113">
        <v>1439.81</v>
      </c>
      <c r="L866" s="113">
        <v>1309</v>
      </c>
      <c r="M866" s="112" t="s">
        <v>359</v>
      </c>
      <c r="N866">
        <v>13.09</v>
      </c>
    </row>
    <row r="867" spans="1:14" x14ac:dyDescent="0.3">
      <c r="A867" s="112" t="s">
        <v>184</v>
      </c>
      <c r="B867" s="112" t="s">
        <v>118</v>
      </c>
      <c r="C867" s="112" t="s">
        <v>355</v>
      </c>
      <c r="D867" s="112" t="s">
        <v>362</v>
      </c>
      <c r="E867" s="112" t="s">
        <v>357</v>
      </c>
      <c r="F867" s="112" t="s">
        <v>363</v>
      </c>
      <c r="G867" s="112" t="s">
        <v>13</v>
      </c>
      <c r="H867" s="112" t="s">
        <v>142</v>
      </c>
      <c r="I867" s="112" t="s">
        <v>127</v>
      </c>
      <c r="J867" s="112" t="s">
        <v>170</v>
      </c>
      <c r="K867" s="113">
        <v>817764.55999999994</v>
      </c>
      <c r="L867" s="113">
        <v>405302</v>
      </c>
      <c r="M867" s="112" t="s">
        <v>359</v>
      </c>
      <c r="N867">
        <v>4053.02</v>
      </c>
    </row>
    <row r="868" spans="1:14" x14ac:dyDescent="0.3">
      <c r="A868" s="112" t="s">
        <v>184</v>
      </c>
      <c r="B868" s="112" t="s">
        <v>118</v>
      </c>
      <c r="C868" s="112" t="s">
        <v>355</v>
      </c>
      <c r="D868" s="112" t="s">
        <v>362</v>
      </c>
      <c r="E868" s="112" t="s">
        <v>357</v>
      </c>
      <c r="F868" s="112" t="s">
        <v>363</v>
      </c>
      <c r="G868" s="112" t="s">
        <v>13</v>
      </c>
      <c r="H868" s="112" t="s">
        <v>142</v>
      </c>
      <c r="I868" s="112" t="s">
        <v>127</v>
      </c>
      <c r="J868" s="112" t="s">
        <v>171</v>
      </c>
      <c r="K868" s="113">
        <v>11139.289999999999</v>
      </c>
      <c r="L868" s="113">
        <v>7850</v>
      </c>
      <c r="M868" s="112" t="s">
        <v>359</v>
      </c>
      <c r="N868">
        <v>78.5</v>
      </c>
    </row>
    <row r="869" spans="1:14" x14ac:dyDescent="0.3">
      <c r="A869" s="112" t="s">
        <v>184</v>
      </c>
      <c r="B869" s="112" t="s">
        <v>118</v>
      </c>
      <c r="C869" s="112" t="s">
        <v>355</v>
      </c>
      <c r="D869" s="112" t="s">
        <v>362</v>
      </c>
      <c r="E869" s="112" t="s">
        <v>357</v>
      </c>
      <c r="F869" s="112" t="s">
        <v>363</v>
      </c>
      <c r="G869" s="112" t="s">
        <v>13</v>
      </c>
      <c r="H869" s="112" t="s">
        <v>142</v>
      </c>
      <c r="I869" s="112" t="s">
        <v>127</v>
      </c>
      <c r="J869" s="112" t="s">
        <v>172</v>
      </c>
      <c r="K869" s="113">
        <v>2436547.9299999997</v>
      </c>
      <c r="L869" s="113">
        <v>691327</v>
      </c>
      <c r="M869" s="112" t="s">
        <v>359</v>
      </c>
      <c r="N869">
        <v>6913.27</v>
      </c>
    </row>
    <row r="870" spans="1:14" x14ac:dyDescent="0.3">
      <c r="A870" s="112" t="s">
        <v>184</v>
      </c>
      <c r="B870" s="112" t="s">
        <v>118</v>
      </c>
      <c r="C870" s="112" t="s">
        <v>355</v>
      </c>
      <c r="D870" s="112" t="s">
        <v>362</v>
      </c>
      <c r="E870" s="112" t="s">
        <v>357</v>
      </c>
      <c r="F870" s="112" t="s">
        <v>363</v>
      </c>
      <c r="G870" s="112" t="s">
        <v>14</v>
      </c>
      <c r="H870" s="112" t="s">
        <v>141</v>
      </c>
      <c r="I870" s="112" t="s">
        <v>127</v>
      </c>
      <c r="J870" s="112" t="s">
        <v>170</v>
      </c>
      <c r="K870" s="113">
        <v>279048.33</v>
      </c>
      <c r="L870" s="113">
        <v>60320</v>
      </c>
      <c r="M870" s="112" t="s">
        <v>359</v>
      </c>
      <c r="N870">
        <v>603.20000000000005</v>
      </c>
    </row>
    <row r="871" spans="1:14" x14ac:dyDescent="0.3">
      <c r="A871" s="112" t="s">
        <v>184</v>
      </c>
      <c r="B871" s="112" t="s">
        <v>118</v>
      </c>
      <c r="C871" s="112" t="s">
        <v>355</v>
      </c>
      <c r="D871" s="112" t="s">
        <v>362</v>
      </c>
      <c r="E871" s="112" t="s">
        <v>357</v>
      </c>
      <c r="F871" s="112" t="s">
        <v>363</v>
      </c>
      <c r="G871" s="112" t="s">
        <v>14</v>
      </c>
      <c r="H871" s="112" t="s">
        <v>141</v>
      </c>
      <c r="I871" s="112" t="s">
        <v>127</v>
      </c>
      <c r="J871" s="112" t="s">
        <v>171</v>
      </c>
      <c r="K871" s="113">
        <v>8594.9599999999991</v>
      </c>
      <c r="L871" s="113">
        <v>13808</v>
      </c>
      <c r="M871" s="112" t="s">
        <v>359</v>
      </c>
      <c r="N871">
        <v>138.08000000000001</v>
      </c>
    </row>
    <row r="872" spans="1:14" x14ac:dyDescent="0.3">
      <c r="A872" s="112" t="s">
        <v>184</v>
      </c>
      <c r="B872" s="112" t="s">
        <v>118</v>
      </c>
      <c r="C872" s="112" t="s">
        <v>355</v>
      </c>
      <c r="D872" s="112" t="s">
        <v>362</v>
      </c>
      <c r="E872" s="112" t="s">
        <v>357</v>
      </c>
      <c r="F872" s="112" t="s">
        <v>363</v>
      </c>
      <c r="G872" s="112" t="s">
        <v>14</v>
      </c>
      <c r="H872" s="112" t="s">
        <v>141</v>
      </c>
      <c r="I872" s="112" t="s">
        <v>127</v>
      </c>
      <c r="J872" s="112" t="s">
        <v>172</v>
      </c>
      <c r="K872" s="113">
        <v>284474.40000000002</v>
      </c>
      <c r="L872" s="113">
        <v>162415</v>
      </c>
      <c r="M872" s="112" t="s">
        <v>359</v>
      </c>
      <c r="N872">
        <v>1624.15</v>
      </c>
    </row>
    <row r="873" spans="1:14" x14ac:dyDescent="0.3">
      <c r="A873" s="112" t="s">
        <v>184</v>
      </c>
      <c r="B873" s="112" t="s">
        <v>118</v>
      </c>
      <c r="C873" s="112" t="s">
        <v>355</v>
      </c>
      <c r="D873" s="112" t="s">
        <v>362</v>
      </c>
      <c r="E873" s="112" t="s">
        <v>357</v>
      </c>
      <c r="F873" s="112" t="s">
        <v>363</v>
      </c>
      <c r="G873" s="112" t="s">
        <v>18</v>
      </c>
      <c r="H873" s="112" t="s">
        <v>143</v>
      </c>
      <c r="I873" s="112" t="s">
        <v>127</v>
      </c>
      <c r="J873" s="112" t="s">
        <v>170</v>
      </c>
      <c r="K873" s="113">
        <v>504.36</v>
      </c>
      <c r="L873" s="113">
        <v>108</v>
      </c>
      <c r="M873" s="112" t="s">
        <v>359</v>
      </c>
      <c r="N873">
        <v>1.08</v>
      </c>
    </row>
    <row r="874" spans="1:14" x14ac:dyDescent="0.3">
      <c r="A874" s="112" t="s">
        <v>184</v>
      </c>
      <c r="B874" s="112" t="s">
        <v>118</v>
      </c>
      <c r="C874" s="112" t="s">
        <v>355</v>
      </c>
      <c r="D874" s="112" t="s">
        <v>362</v>
      </c>
      <c r="E874" s="112" t="s">
        <v>357</v>
      </c>
      <c r="F874" s="112" t="s">
        <v>363</v>
      </c>
      <c r="G874" s="112" t="s">
        <v>18</v>
      </c>
      <c r="H874" s="112" t="s">
        <v>143</v>
      </c>
      <c r="I874" s="112" t="s">
        <v>127</v>
      </c>
      <c r="J874" s="112" t="s">
        <v>172</v>
      </c>
      <c r="K874" s="113">
        <v>9882.06</v>
      </c>
      <c r="L874" s="113">
        <v>1318</v>
      </c>
      <c r="M874" s="112" t="s">
        <v>359</v>
      </c>
      <c r="N874">
        <v>13.18</v>
      </c>
    </row>
    <row r="875" spans="1:14" x14ac:dyDescent="0.3">
      <c r="A875" s="112" t="s">
        <v>184</v>
      </c>
      <c r="B875" s="112" t="s">
        <v>118</v>
      </c>
      <c r="C875" s="112" t="s">
        <v>355</v>
      </c>
      <c r="D875" s="112" t="s">
        <v>362</v>
      </c>
      <c r="E875" s="112" t="s">
        <v>357</v>
      </c>
      <c r="F875" s="112" t="s">
        <v>363</v>
      </c>
      <c r="G875" s="112" t="s">
        <v>26</v>
      </c>
      <c r="H875" s="112" t="s">
        <v>139</v>
      </c>
      <c r="I875" s="112" t="s">
        <v>127</v>
      </c>
      <c r="J875" s="112" t="s">
        <v>170</v>
      </c>
      <c r="K875" s="113">
        <v>11745.9</v>
      </c>
      <c r="L875" s="113">
        <v>1395</v>
      </c>
      <c r="M875" s="112" t="s">
        <v>359</v>
      </c>
      <c r="N875">
        <v>13.95</v>
      </c>
    </row>
    <row r="876" spans="1:14" x14ac:dyDescent="0.3">
      <c r="A876" s="112" t="s">
        <v>184</v>
      </c>
      <c r="B876" s="112" t="s">
        <v>118</v>
      </c>
      <c r="C876" s="112" t="s">
        <v>355</v>
      </c>
      <c r="D876" s="112" t="s">
        <v>362</v>
      </c>
      <c r="E876" s="112" t="s">
        <v>357</v>
      </c>
      <c r="F876" s="112" t="s">
        <v>363</v>
      </c>
      <c r="G876" s="112" t="s">
        <v>26</v>
      </c>
      <c r="H876" s="112" t="s">
        <v>139</v>
      </c>
      <c r="I876" s="112" t="s">
        <v>127</v>
      </c>
      <c r="J876" s="112" t="s">
        <v>171</v>
      </c>
      <c r="K876" s="113">
        <v>378.9</v>
      </c>
      <c r="L876" s="113">
        <v>45</v>
      </c>
      <c r="M876" s="112" t="s">
        <v>359</v>
      </c>
      <c r="N876">
        <v>0.45</v>
      </c>
    </row>
    <row r="877" spans="1:14" x14ac:dyDescent="0.3">
      <c r="A877" s="112" t="s">
        <v>184</v>
      </c>
      <c r="B877" s="112" t="s">
        <v>118</v>
      </c>
      <c r="C877" s="112" t="s">
        <v>355</v>
      </c>
      <c r="D877" s="112" t="s">
        <v>362</v>
      </c>
      <c r="E877" s="112" t="s">
        <v>357</v>
      </c>
      <c r="F877" s="112" t="s">
        <v>363</v>
      </c>
      <c r="G877" s="112" t="s">
        <v>26</v>
      </c>
      <c r="H877" s="112" t="s">
        <v>139</v>
      </c>
      <c r="I877" s="112" t="s">
        <v>127</v>
      </c>
      <c r="J877" s="112" t="s">
        <v>172</v>
      </c>
      <c r="K877" s="113">
        <v>3864.78</v>
      </c>
      <c r="L877" s="113">
        <v>459</v>
      </c>
      <c r="M877" s="112" t="s">
        <v>359</v>
      </c>
      <c r="N877">
        <v>4.59</v>
      </c>
    </row>
    <row r="878" spans="1:14" x14ac:dyDescent="0.3">
      <c r="A878" s="112" t="s">
        <v>184</v>
      </c>
      <c r="B878" s="112" t="s">
        <v>118</v>
      </c>
      <c r="C878" s="112" t="s">
        <v>355</v>
      </c>
      <c r="D878" s="112" t="s">
        <v>362</v>
      </c>
      <c r="E878" s="112" t="s">
        <v>357</v>
      </c>
      <c r="F878" s="112" t="s">
        <v>363</v>
      </c>
      <c r="G878" s="112" t="s">
        <v>27</v>
      </c>
      <c r="H878" s="112" t="s">
        <v>146</v>
      </c>
      <c r="I878" s="112" t="s">
        <v>127</v>
      </c>
      <c r="J878" s="112" t="s">
        <v>170</v>
      </c>
      <c r="K878" s="113">
        <v>384</v>
      </c>
      <c r="L878" s="113">
        <v>36</v>
      </c>
      <c r="M878" s="112" t="s">
        <v>359</v>
      </c>
      <c r="N878">
        <v>0.36</v>
      </c>
    </row>
    <row r="879" spans="1:14" x14ac:dyDescent="0.3">
      <c r="A879" s="112" t="s">
        <v>184</v>
      </c>
      <c r="B879" s="112" t="s">
        <v>118</v>
      </c>
      <c r="C879" s="112" t="s">
        <v>355</v>
      </c>
      <c r="D879" s="112" t="s">
        <v>362</v>
      </c>
      <c r="E879" s="112" t="s">
        <v>357</v>
      </c>
      <c r="F879" s="112" t="s">
        <v>363</v>
      </c>
      <c r="G879" s="112" t="s">
        <v>27</v>
      </c>
      <c r="H879" s="112" t="s">
        <v>146</v>
      </c>
      <c r="I879" s="112" t="s">
        <v>127</v>
      </c>
      <c r="J879" s="112" t="s">
        <v>171</v>
      </c>
      <c r="K879" s="113">
        <v>459</v>
      </c>
      <c r="L879" s="113">
        <v>40.5</v>
      </c>
      <c r="M879" s="112" t="s">
        <v>359</v>
      </c>
      <c r="N879">
        <v>0.40500000000000003</v>
      </c>
    </row>
    <row r="880" spans="1:14" x14ac:dyDescent="0.3">
      <c r="A880" s="112" t="s">
        <v>184</v>
      </c>
      <c r="B880" s="112" t="s">
        <v>118</v>
      </c>
      <c r="C880" s="112" t="s">
        <v>355</v>
      </c>
      <c r="D880" s="112" t="s">
        <v>362</v>
      </c>
      <c r="E880" s="112" t="s">
        <v>357</v>
      </c>
      <c r="F880" s="112" t="s">
        <v>363</v>
      </c>
      <c r="G880" s="112" t="s">
        <v>27</v>
      </c>
      <c r="H880" s="112" t="s">
        <v>146</v>
      </c>
      <c r="I880" s="112" t="s">
        <v>127</v>
      </c>
      <c r="J880" s="112" t="s">
        <v>172</v>
      </c>
      <c r="K880" s="113">
        <v>362149</v>
      </c>
      <c r="L880" s="113">
        <v>42199</v>
      </c>
      <c r="M880" s="112" t="s">
        <v>359</v>
      </c>
      <c r="N880">
        <v>421.99</v>
      </c>
    </row>
    <row r="881" spans="1:14" x14ac:dyDescent="0.3">
      <c r="A881" s="112" t="s">
        <v>184</v>
      </c>
      <c r="B881" s="112" t="s">
        <v>118</v>
      </c>
      <c r="C881" s="112" t="s">
        <v>355</v>
      </c>
      <c r="D881" s="112" t="s">
        <v>362</v>
      </c>
      <c r="E881" s="112" t="s">
        <v>357</v>
      </c>
      <c r="F881" s="112" t="s">
        <v>363</v>
      </c>
      <c r="G881" s="112" t="s">
        <v>30</v>
      </c>
      <c r="H881" s="112" t="s">
        <v>149</v>
      </c>
      <c r="I881" s="112" t="s">
        <v>127</v>
      </c>
      <c r="J881" s="112" t="s">
        <v>172</v>
      </c>
      <c r="K881" s="113">
        <v>14544</v>
      </c>
      <c r="L881" s="113">
        <v>2160</v>
      </c>
      <c r="M881" s="112" t="s">
        <v>359</v>
      </c>
      <c r="N881">
        <v>21.6</v>
      </c>
    </row>
    <row r="882" spans="1:14" x14ac:dyDescent="0.3">
      <c r="A882" s="112" t="s">
        <v>184</v>
      </c>
      <c r="B882" s="112" t="s">
        <v>118</v>
      </c>
      <c r="C882" s="112" t="s">
        <v>355</v>
      </c>
      <c r="D882" s="112" t="s">
        <v>362</v>
      </c>
      <c r="E882" s="112" t="s">
        <v>357</v>
      </c>
      <c r="F882" s="112" t="s">
        <v>363</v>
      </c>
      <c r="G882" s="112" t="s">
        <v>138</v>
      </c>
      <c r="H882" s="112" t="s">
        <v>134</v>
      </c>
      <c r="I882" s="112" t="s">
        <v>127</v>
      </c>
      <c r="J882" s="112" t="s">
        <v>170</v>
      </c>
      <c r="K882" s="113">
        <v>2000</v>
      </c>
      <c r="L882" s="113">
        <v>800</v>
      </c>
      <c r="M882" s="112" t="s">
        <v>359</v>
      </c>
      <c r="N882">
        <v>8</v>
      </c>
    </row>
    <row r="883" spans="1:14" x14ac:dyDescent="0.3">
      <c r="A883" s="112" t="s">
        <v>184</v>
      </c>
      <c r="B883" s="112" t="s">
        <v>118</v>
      </c>
      <c r="C883" s="112" t="s">
        <v>355</v>
      </c>
      <c r="D883" s="112" t="s">
        <v>362</v>
      </c>
      <c r="E883" s="112" t="s">
        <v>357</v>
      </c>
      <c r="F883" s="112" t="s">
        <v>363</v>
      </c>
      <c r="G883" s="112" t="s">
        <v>138</v>
      </c>
      <c r="H883" s="112" t="s">
        <v>134</v>
      </c>
      <c r="I883" s="112" t="s">
        <v>127</v>
      </c>
      <c r="J883" s="112" t="s">
        <v>172</v>
      </c>
      <c r="K883" s="113">
        <v>11250</v>
      </c>
      <c r="L883" s="113">
        <v>4500</v>
      </c>
      <c r="M883" s="112" t="s">
        <v>359</v>
      </c>
      <c r="N883">
        <v>45</v>
      </c>
    </row>
    <row r="884" spans="1:14" x14ac:dyDescent="0.3">
      <c r="A884" s="112" t="s">
        <v>184</v>
      </c>
      <c r="B884" s="112" t="s">
        <v>118</v>
      </c>
      <c r="C884" s="112" t="s">
        <v>355</v>
      </c>
      <c r="D884" s="112" t="s">
        <v>362</v>
      </c>
      <c r="E884" s="112" t="s">
        <v>357</v>
      </c>
      <c r="F884" s="112" t="s">
        <v>363</v>
      </c>
      <c r="G884" s="112" t="s">
        <v>36</v>
      </c>
      <c r="H884" s="112" t="s">
        <v>134</v>
      </c>
      <c r="I884" s="112" t="s">
        <v>127</v>
      </c>
      <c r="J884" s="112" t="s">
        <v>170</v>
      </c>
      <c r="K884" s="113">
        <v>1521</v>
      </c>
      <c r="L884" s="113">
        <v>270</v>
      </c>
      <c r="M884" s="112" t="s">
        <v>359</v>
      </c>
      <c r="N884">
        <v>2.7</v>
      </c>
    </row>
    <row r="885" spans="1:14" x14ac:dyDescent="0.3">
      <c r="A885" s="112" t="s">
        <v>184</v>
      </c>
      <c r="B885" s="112" t="s">
        <v>118</v>
      </c>
      <c r="C885" s="112" t="s">
        <v>355</v>
      </c>
      <c r="D885" s="112" t="s">
        <v>364</v>
      </c>
      <c r="E885" s="112" t="s">
        <v>357</v>
      </c>
      <c r="F885" s="112" t="s">
        <v>365</v>
      </c>
      <c r="G885" s="112" t="s">
        <v>11</v>
      </c>
      <c r="H885" s="112" t="s">
        <v>126</v>
      </c>
      <c r="I885" s="112" t="s">
        <v>127</v>
      </c>
      <c r="J885" s="112" t="s">
        <v>170</v>
      </c>
      <c r="K885" s="113">
        <v>717</v>
      </c>
      <c r="L885" s="113">
        <v>90</v>
      </c>
      <c r="M885" s="112" t="s">
        <v>359</v>
      </c>
      <c r="N885">
        <v>0.9</v>
      </c>
    </row>
    <row r="886" spans="1:14" x14ac:dyDescent="0.3">
      <c r="A886" s="112" t="s">
        <v>184</v>
      </c>
      <c r="B886" s="112" t="s">
        <v>118</v>
      </c>
      <c r="C886" s="112" t="s">
        <v>355</v>
      </c>
      <c r="D886" s="112" t="s">
        <v>366</v>
      </c>
      <c r="E886" s="112" t="s">
        <v>357</v>
      </c>
      <c r="F886" s="112" t="s">
        <v>367</v>
      </c>
      <c r="G886" s="112" t="s">
        <v>7</v>
      </c>
      <c r="H886" s="112" t="s">
        <v>148</v>
      </c>
      <c r="I886" s="112" t="s">
        <v>127</v>
      </c>
      <c r="J886" s="112" t="s">
        <v>171</v>
      </c>
      <c r="K886" s="113">
        <v>9746.9872323131676</v>
      </c>
      <c r="L886" s="113">
        <v>1170</v>
      </c>
      <c r="M886" s="112" t="s">
        <v>359</v>
      </c>
      <c r="N886">
        <v>11.7</v>
      </c>
    </row>
    <row r="887" spans="1:14" x14ac:dyDescent="0.3">
      <c r="A887" s="112" t="s">
        <v>184</v>
      </c>
      <c r="B887" s="112" t="s">
        <v>118</v>
      </c>
      <c r="C887" s="112" t="s">
        <v>355</v>
      </c>
      <c r="D887" s="112" t="s">
        <v>366</v>
      </c>
      <c r="E887" s="112" t="s">
        <v>357</v>
      </c>
      <c r="F887" s="112" t="s">
        <v>367</v>
      </c>
      <c r="G887" s="112" t="s">
        <v>135</v>
      </c>
      <c r="H887" s="112" t="s">
        <v>134</v>
      </c>
      <c r="I887" s="112" t="s">
        <v>127</v>
      </c>
      <c r="J887" s="112" t="s">
        <v>170</v>
      </c>
      <c r="K887" s="113">
        <v>5029.1400000000003</v>
      </c>
      <c r="L887" s="113">
        <v>679.5</v>
      </c>
      <c r="M887" s="112" t="s">
        <v>359</v>
      </c>
      <c r="N887">
        <v>6.7949999999999999</v>
      </c>
    </row>
    <row r="888" spans="1:14" x14ac:dyDescent="0.3">
      <c r="A888" s="112" t="s">
        <v>184</v>
      </c>
      <c r="B888" s="112" t="s">
        <v>118</v>
      </c>
      <c r="C888" s="112" t="s">
        <v>355</v>
      </c>
      <c r="D888" s="112" t="s">
        <v>366</v>
      </c>
      <c r="E888" s="112" t="s">
        <v>357</v>
      </c>
      <c r="F888" s="112" t="s">
        <v>367</v>
      </c>
      <c r="G888" s="112" t="s">
        <v>135</v>
      </c>
      <c r="H888" s="112" t="s">
        <v>134</v>
      </c>
      <c r="I888" s="112" t="s">
        <v>127</v>
      </c>
      <c r="J888" s="112" t="s">
        <v>172</v>
      </c>
      <c r="K888" s="113">
        <v>14983.68</v>
      </c>
      <c r="L888" s="113">
        <v>2515.5</v>
      </c>
      <c r="M888" s="112" t="s">
        <v>359</v>
      </c>
      <c r="N888">
        <v>25.155000000000001</v>
      </c>
    </row>
    <row r="889" spans="1:14" x14ac:dyDescent="0.3">
      <c r="A889" s="112" t="s">
        <v>184</v>
      </c>
      <c r="B889" s="112" t="s">
        <v>118</v>
      </c>
      <c r="C889" s="112" t="s">
        <v>355</v>
      </c>
      <c r="D889" s="112" t="s">
        <v>366</v>
      </c>
      <c r="E889" s="112" t="s">
        <v>357</v>
      </c>
      <c r="F889" s="112" t="s">
        <v>367</v>
      </c>
      <c r="G889" s="112" t="s">
        <v>13</v>
      </c>
      <c r="H889" s="112" t="s">
        <v>142</v>
      </c>
      <c r="I889" s="112" t="s">
        <v>127</v>
      </c>
      <c r="J889" s="112" t="s">
        <v>170</v>
      </c>
      <c r="K889" s="113">
        <v>8707.17</v>
      </c>
      <c r="L889" s="113">
        <v>4672</v>
      </c>
      <c r="M889" s="112" t="s">
        <v>359</v>
      </c>
      <c r="N889">
        <v>46.72</v>
      </c>
    </row>
    <row r="890" spans="1:14" x14ac:dyDescent="0.3">
      <c r="A890" s="112" t="s">
        <v>184</v>
      </c>
      <c r="B890" s="112" t="s">
        <v>118</v>
      </c>
      <c r="C890" s="112" t="s">
        <v>355</v>
      </c>
      <c r="D890" s="112" t="s">
        <v>366</v>
      </c>
      <c r="E890" s="112" t="s">
        <v>357</v>
      </c>
      <c r="F890" s="112" t="s">
        <v>367</v>
      </c>
      <c r="G890" s="112" t="s">
        <v>13</v>
      </c>
      <c r="H890" s="112" t="s">
        <v>142</v>
      </c>
      <c r="I890" s="112" t="s">
        <v>127</v>
      </c>
      <c r="J890" s="112" t="s">
        <v>171</v>
      </c>
      <c r="K890" s="113">
        <v>1943.74</v>
      </c>
      <c r="L890" s="113">
        <v>972.00000000000011</v>
      </c>
      <c r="M890" s="112" t="s">
        <v>359</v>
      </c>
      <c r="N890">
        <v>9.7200000000000006</v>
      </c>
    </row>
    <row r="891" spans="1:14" x14ac:dyDescent="0.3">
      <c r="A891" s="112" t="s">
        <v>184</v>
      </c>
      <c r="B891" s="112" t="s">
        <v>118</v>
      </c>
      <c r="C891" s="112" t="s">
        <v>355</v>
      </c>
      <c r="D891" s="112" t="s">
        <v>366</v>
      </c>
      <c r="E891" s="112" t="s">
        <v>357</v>
      </c>
      <c r="F891" s="112" t="s">
        <v>367</v>
      </c>
      <c r="G891" s="112" t="s">
        <v>13</v>
      </c>
      <c r="H891" s="112" t="s">
        <v>142</v>
      </c>
      <c r="I891" s="112" t="s">
        <v>127</v>
      </c>
      <c r="J891" s="112" t="s">
        <v>172</v>
      </c>
      <c r="K891" s="113">
        <v>71001.87</v>
      </c>
      <c r="L891" s="113">
        <v>28602</v>
      </c>
      <c r="M891" s="112" t="s">
        <v>359</v>
      </c>
      <c r="N891">
        <v>286.02</v>
      </c>
    </row>
    <row r="892" spans="1:14" x14ac:dyDescent="0.3">
      <c r="A892" s="112" t="s">
        <v>184</v>
      </c>
      <c r="B892" s="112" t="s">
        <v>118</v>
      </c>
      <c r="C892" s="112" t="s">
        <v>355</v>
      </c>
      <c r="D892" s="112" t="s">
        <v>366</v>
      </c>
      <c r="E892" s="112" t="s">
        <v>357</v>
      </c>
      <c r="F892" s="112" t="s">
        <v>367</v>
      </c>
      <c r="G892" s="112" t="s">
        <v>14</v>
      </c>
      <c r="H892" s="112" t="s">
        <v>141</v>
      </c>
      <c r="I892" s="112" t="s">
        <v>127</v>
      </c>
      <c r="J892" s="112" t="s">
        <v>170</v>
      </c>
      <c r="K892" s="113">
        <v>5961.9599999999991</v>
      </c>
      <c r="L892" s="113">
        <v>4730</v>
      </c>
      <c r="M892" s="112" t="s">
        <v>359</v>
      </c>
      <c r="N892">
        <v>47.3</v>
      </c>
    </row>
    <row r="893" spans="1:14" x14ac:dyDescent="0.3">
      <c r="A893" s="112" t="s">
        <v>184</v>
      </c>
      <c r="B893" s="112" t="s">
        <v>118</v>
      </c>
      <c r="C893" s="112" t="s">
        <v>355</v>
      </c>
      <c r="D893" s="112" t="s">
        <v>366</v>
      </c>
      <c r="E893" s="112" t="s">
        <v>357</v>
      </c>
      <c r="F893" s="112" t="s">
        <v>367</v>
      </c>
      <c r="G893" s="112" t="s">
        <v>14</v>
      </c>
      <c r="H893" s="112" t="s">
        <v>141</v>
      </c>
      <c r="I893" s="112" t="s">
        <v>127</v>
      </c>
      <c r="J893" s="112" t="s">
        <v>171</v>
      </c>
      <c r="K893" s="113">
        <v>1087.24</v>
      </c>
      <c r="L893" s="113">
        <v>1360</v>
      </c>
      <c r="M893" s="112" t="s">
        <v>359</v>
      </c>
      <c r="N893">
        <v>13.6</v>
      </c>
    </row>
    <row r="894" spans="1:14" x14ac:dyDescent="0.3">
      <c r="A894" s="112" t="s">
        <v>184</v>
      </c>
      <c r="B894" s="112" t="s">
        <v>118</v>
      </c>
      <c r="C894" s="112" t="s">
        <v>355</v>
      </c>
      <c r="D894" s="112" t="s">
        <v>366</v>
      </c>
      <c r="E894" s="112" t="s">
        <v>357</v>
      </c>
      <c r="F894" s="112" t="s">
        <v>367</v>
      </c>
      <c r="G894" s="112" t="s">
        <v>14</v>
      </c>
      <c r="H894" s="112" t="s">
        <v>141</v>
      </c>
      <c r="I894" s="112" t="s">
        <v>127</v>
      </c>
      <c r="J894" s="112" t="s">
        <v>172</v>
      </c>
      <c r="K894" s="113">
        <v>49157.375</v>
      </c>
      <c r="L894" s="113">
        <v>105220</v>
      </c>
      <c r="M894" s="112" t="s">
        <v>359</v>
      </c>
      <c r="N894">
        <v>1052.2</v>
      </c>
    </row>
    <row r="895" spans="1:14" x14ac:dyDescent="0.3">
      <c r="A895" s="112" t="s">
        <v>184</v>
      </c>
      <c r="B895" s="112" t="s">
        <v>118</v>
      </c>
      <c r="C895" s="112" t="s">
        <v>355</v>
      </c>
      <c r="D895" s="112" t="s">
        <v>366</v>
      </c>
      <c r="E895" s="112" t="s">
        <v>357</v>
      </c>
      <c r="F895" s="112" t="s">
        <v>367</v>
      </c>
      <c r="G895" s="112" t="s">
        <v>18</v>
      </c>
      <c r="H895" s="112" t="s">
        <v>143</v>
      </c>
      <c r="I895" s="112" t="s">
        <v>127</v>
      </c>
      <c r="J895" s="112" t="s">
        <v>170</v>
      </c>
      <c r="K895" s="113">
        <v>2535</v>
      </c>
      <c r="L895" s="113">
        <v>338</v>
      </c>
      <c r="M895" s="112" t="s">
        <v>359</v>
      </c>
      <c r="N895">
        <v>3.38</v>
      </c>
    </row>
    <row r="896" spans="1:14" x14ac:dyDescent="0.3">
      <c r="A896" s="112" t="s">
        <v>184</v>
      </c>
      <c r="B896" s="112" t="s">
        <v>118</v>
      </c>
      <c r="C896" s="112" t="s">
        <v>355</v>
      </c>
      <c r="D896" s="112" t="s">
        <v>366</v>
      </c>
      <c r="E896" s="112" t="s">
        <v>357</v>
      </c>
      <c r="F896" s="112" t="s">
        <v>367</v>
      </c>
      <c r="G896" s="112" t="s">
        <v>18</v>
      </c>
      <c r="H896" s="112" t="s">
        <v>143</v>
      </c>
      <c r="I896" s="112" t="s">
        <v>127</v>
      </c>
      <c r="J896" s="112" t="s">
        <v>171</v>
      </c>
      <c r="K896" s="113">
        <v>997.56</v>
      </c>
      <c r="L896" s="113">
        <v>153</v>
      </c>
      <c r="M896" s="112" t="s">
        <v>359</v>
      </c>
      <c r="N896">
        <v>1.53</v>
      </c>
    </row>
    <row r="897" spans="1:14" x14ac:dyDescent="0.3">
      <c r="A897" s="112" t="s">
        <v>184</v>
      </c>
      <c r="B897" s="112" t="s">
        <v>118</v>
      </c>
      <c r="C897" s="112" t="s">
        <v>355</v>
      </c>
      <c r="D897" s="112" t="s">
        <v>366</v>
      </c>
      <c r="E897" s="112" t="s">
        <v>357</v>
      </c>
      <c r="F897" s="112" t="s">
        <v>367</v>
      </c>
      <c r="G897" s="112" t="s">
        <v>18</v>
      </c>
      <c r="H897" s="112" t="s">
        <v>143</v>
      </c>
      <c r="I897" s="112" t="s">
        <v>127</v>
      </c>
      <c r="J897" s="112" t="s">
        <v>172</v>
      </c>
      <c r="K897" s="113">
        <v>4834.0600000000004</v>
      </c>
      <c r="L897" s="113">
        <v>473.00000000000006</v>
      </c>
      <c r="M897" s="112" t="s">
        <v>359</v>
      </c>
      <c r="N897">
        <v>4.7300000000000004</v>
      </c>
    </row>
    <row r="898" spans="1:14" x14ac:dyDescent="0.3">
      <c r="A898" s="112" t="s">
        <v>184</v>
      </c>
      <c r="B898" s="112" t="s">
        <v>118</v>
      </c>
      <c r="C898" s="112" t="s">
        <v>355</v>
      </c>
      <c r="D898" s="112" t="s">
        <v>368</v>
      </c>
      <c r="E898" s="112" t="s">
        <v>357</v>
      </c>
      <c r="F898" s="112" t="s">
        <v>369</v>
      </c>
      <c r="G898" s="112" t="s">
        <v>13</v>
      </c>
      <c r="H898" s="112" t="s">
        <v>142</v>
      </c>
      <c r="I898" s="112" t="s">
        <v>127</v>
      </c>
      <c r="J898" s="112" t="s">
        <v>170</v>
      </c>
      <c r="K898" s="113">
        <v>941.96</v>
      </c>
      <c r="L898" s="113">
        <v>748</v>
      </c>
      <c r="M898" s="112" t="s">
        <v>359</v>
      </c>
      <c r="N898">
        <v>7.48</v>
      </c>
    </row>
    <row r="899" spans="1:14" x14ac:dyDescent="0.3">
      <c r="A899" s="112" t="s">
        <v>184</v>
      </c>
      <c r="B899" s="112" t="s">
        <v>118</v>
      </c>
      <c r="C899" s="112" t="s">
        <v>355</v>
      </c>
      <c r="D899" s="112" t="s">
        <v>368</v>
      </c>
      <c r="E899" s="112" t="s">
        <v>357</v>
      </c>
      <c r="F899" s="112" t="s">
        <v>369</v>
      </c>
      <c r="G899" s="112" t="s">
        <v>13</v>
      </c>
      <c r="H899" s="112" t="s">
        <v>142</v>
      </c>
      <c r="I899" s="112" t="s">
        <v>127</v>
      </c>
      <c r="J899" s="112" t="s">
        <v>171</v>
      </c>
      <c r="K899" s="113">
        <v>158.24</v>
      </c>
      <c r="L899" s="113">
        <v>125</v>
      </c>
      <c r="M899" s="112" t="s">
        <v>359</v>
      </c>
      <c r="N899">
        <v>1.25</v>
      </c>
    </row>
    <row r="900" spans="1:14" x14ac:dyDescent="0.3">
      <c r="A900" s="112" t="s">
        <v>184</v>
      </c>
      <c r="B900" s="112" t="s">
        <v>118</v>
      </c>
      <c r="C900" s="112" t="s">
        <v>355</v>
      </c>
      <c r="D900" s="112" t="s">
        <v>368</v>
      </c>
      <c r="E900" s="112" t="s">
        <v>357</v>
      </c>
      <c r="F900" s="112" t="s">
        <v>369</v>
      </c>
      <c r="G900" s="112" t="s">
        <v>13</v>
      </c>
      <c r="H900" s="112" t="s">
        <v>142</v>
      </c>
      <c r="I900" s="112" t="s">
        <v>127</v>
      </c>
      <c r="J900" s="112" t="s">
        <v>172</v>
      </c>
      <c r="K900" s="113">
        <v>2598.5600000000004</v>
      </c>
      <c r="L900" s="113">
        <v>1828</v>
      </c>
      <c r="M900" s="112" t="s">
        <v>359</v>
      </c>
      <c r="N900">
        <v>18.28</v>
      </c>
    </row>
    <row r="901" spans="1:14" x14ac:dyDescent="0.3">
      <c r="A901" s="112" t="s">
        <v>184</v>
      </c>
      <c r="B901" s="112" t="s">
        <v>118</v>
      </c>
      <c r="C901" s="112" t="s">
        <v>355</v>
      </c>
      <c r="D901" s="112" t="s">
        <v>368</v>
      </c>
      <c r="E901" s="112" t="s">
        <v>357</v>
      </c>
      <c r="F901" s="112" t="s">
        <v>369</v>
      </c>
      <c r="G901" s="112" t="s">
        <v>14</v>
      </c>
      <c r="H901" s="112" t="s">
        <v>141</v>
      </c>
      <c r="I901" s="112" t="s">
        <v>127</v>
      </c>
      <c r="J901" s="112" t="s">
        <v>170</v>
      </c>
      <c r="K901" s="113">
        <v>1536.6000000000001</v>
      </c>
      <c r="L901" s="113">
        <v>900</v>
      </c>
      <c r="M901" s="112" t="s">
        <v>359</v>
      </c>
      <c r="N901">
        <v>9</v>
      </c>
    </row>
    <row r="902" spans="1:14" x14ac:dyDescent="0.3">
      <c r="A902" s="112" t="s">
        <v>184</v>
      </c>
      <c r="B902" s="112" t="s">
        <v>118</v>
      </c>
      <c r="C902" s="112" t="s">
        <v>355</v>
      </c>
      <c r="D902" s="112" t="s">
        <v>368</v>
      </c>
      <c r="E902" s="112" t="s">
        <v>357</v>
      </c>
      <c r="F902" s="112" t="s">
        <v>369</v>
      </c>
      <c r="G902" s="112" t="s">
        <v>14</v>
      </c>
      <c r="H902" s="112" t="s">
        <v>141</v>
      </c>
      <c r="I902" s="112" t="s">
        <v>127</v>
      </c>
      <c r="J902" s="112" t="s">
        <v>172</v>
      </c>
      <c r="K902" s="113">
        <v>53933.4</v>
      </c>
      <c r="L902" s="113">
        <v>101111</v>
      </c>
      <c r="M902" s="112" t="s">
        <v>359</v>
      </c>
      <c r="N902">
        <v>1011.11</v>
      </c>
    </row>
    <row r="903" spans="1:14" x14ac:dyDescent="0.3">
      <c r="A903" s="112" t="s">
        <v>184</v>
      </c>
      <c r="B903" s="112" t="s">
        <v>118</v>
      </c>
      <c r="C903" s="112" t="s">
        <v>355</v>
      </c>
      <c r="D903" s="112" t="s">
        <v>368</v>
      </c>
      <c r="E903" s="112" t="s">
        <v>357</v>
      </c>
      <c r="F903" s="112" t="s">
        <v>369</v>
      </c>
      <c r="G903" s="112" t="s">
        <v>31</v>
      </c>
      <c r="H903" s="112" t="s">
        <v>139</v>
      </c>
      <c r="I903" s="112" t="s">
        <v>127</v>
      </c>
      <c r="J903" s="112" t="s">
        <v>170</v>
      </c>
      <c r="K903" s="113">
        <v>19800</v>
      </c>
      <c r="L903" s="113">
        <v>1800</v>
      </c>
      <c r="M903" s="112" t="s">
        <v>359</v>
      </c>
      <c r="N903">
        <v>18</v>
      </c>
    </row>
    <row r="904" spans="1:14" x14ac:dyDescent="0.3">
      <c r="A904" s="112" t="s">
        <v>184</v>
      </c>
      <c r="B904" s="112" t="s">
        <v>118</v>
      </c>
      <c r="C904" s="112" t="s">
        <v>355</v>
      </c>
      <c r="D904" s="112" t="s">
        <v>370</v>
      </c>
      <c r="E904" s="112" t="s">
        <v>357</v>
      </c>
      <c r="F904" s="112" t="s">
        <v>371</v>
      </c>
      <c r="G904" s="112" t="s">
        <v>13</v>
      </c>
      <c r="H904" s="112" t="s">
        <v>142</v>
      </c>
      <c r="I904" s="112" t="s">
        <v>127</v>
      </c>
      <c r="J904" s="112" t="s">
        <v>170</v>
      </c>
      <c r="K904" s="113">
        <v>98892.049999999988</v>
      </c>
      <c r="L904" s="113">
        <v>73922</v>
      </c>
      <c r="M904" s="112" t="s">
        <v>359</v>
      </c>
      <c r="N904">
        <v>739.22</v>
      </c>
    </row>
    <row r="905" spans="1:14" x14ac:dyDescent="0.3">
      <c r="A905" s="112" t="s">
        <v>184</v>
      </c>
      <c r="B905" s="112" t="s">
        <v>118</v>
      </c>
      <c r="C905" s="112" t="s">
        <v>355</v>
      </c>
      <c r="D905" s="112" t="s">
        <v>370</v>
      </c>
      <c r="E905" s="112" t="s">
        <v>357</v>
      </c>
      <c r="F905" s="112" t="s">
        <v>371</v>
      </c>
      <c r="G905" s="112" t="s">
        <v>13</v>
      </c>
      <c r="H905" s="112" t="s">
        <v>142</v>
      </c>
      <c r="I905" s="112" t="s">
        <v>127</v>
      </c>
      <c r="J905" s="112" t="s">
        <v>171</v>
      </c>
      <c r="K905" s="113">
        <v>28288.57</v>
      </c>
      <c r="L905" s="113">
        <v>19675</v>
      </c>
      <c r="M905" s="112" t="s">
        <v>359</v>
      </c>
      <c r="N905">
        <v>196.75</v>
      </c>
    </row>
    <row r="906" spans="1:14" x14ac:dyDescent="0.3">
      <c r="A906" s="112" t="s">
        <v>184</v>
      </c>
      <c r="B906" s="112" t="s">
        <v>118</v>
      </c>
      <c r="C906" s="112" t="s">
        <v>355</v>
      </c>
      <c r="D906" s="112" t="s">
        <v>370</v>
      </c>
      <c r="E906" s="112" t="s">
        <v>357</v>
      </c>
      <c r="F906" s="112" t="s">
        <v>371</v>
      </c>
      <c r="G906" s="112" t="s">
        <v>13</v>
      </c>
      <c r="H906" s="112" t="s">
        <v>142</v>
      </c>
      <c r="I906" s="112" t="s">
        <v>127</v>
      </c>
      <c r="J906" s="112" t="s">
        <v>172</v>
      </c>
      <c r="K906" s="113">
        <v>221371.05</v>
      </c>
      <c r="L906" s="113">
        <v>147559</v>
      </c>
      <c r="M906" s="112" t="s">
        <v>359</v>
      </c>
      <c r="N906">
        <v>1475.59</v>
      </c>
    </row>
    <row r="907" spans="1:14" x14ac:dyDescent="0.3">
      <c r="A907" s="112" t="s">
        <v>184</v>
      </c>
      <c r="B907" s="112" t="s">
        <v>118</v>
      </c>
      <c r="C907" s="112" t="s">
        <v>355</v>
      </c>
      <c r="D907" s="112" t="s">
        <v>370</v>
      </c>
      <c r="E907" s="112" t="s">
        <v>357</v>
      </c>
      <c r="F907" s="112" t="s">
        <v>371</v>
      </c>
      <c r="G907" s="112" t="s">
        <v>14</v>
      </c>
      <c r="H907" s="112" t="s">
        <v>141</v>
      </c>
      <c r="I907" s="112" t="s">
        <v>127</v>
      </c>
      <c r="J907" s="112" t="s">
        <v>201</v>
      </c>
      <c r="K907" s="113">
        <v>4074</v>
      </c>
      <c r="L907" s="113">
        <v>1575</v>
      </c>
      <c r="M907" s="112" t="s">
        <v>359</v>
      </c>
      <c r="N907">
        <v>15.75</v>
      </c>
    </row>
    <row r="908" spans="1:14" x14ac:dyDescent="0.3">
      <c r="A908" s="112" t="s">
        <v>184</v>
      </c>
      <c r="B908" s="112" t="s">
        <v>118</v>
      </c>
      <c r="C908" s="112" t="s">
        <v>355</v>
      </c>
      <c r="D908" s="112" t="s">
        <v>370</v>
      </c>
      <c r="E908" s="112" t="s">
        <v>357</v>
      </c>
      <c r="F908" s="112" t="s">
        <v>371</v>
      </c>
      <c r="G908" s="112" t="s">
        <v>14</v>
      </c>
      <c r="H908" s="112" t="s">
        <v>141</v>
      </c>
      <c r="I908" s="112" t="s">
        <v>127</v>
      </c>
      <c r="J908" s="112" t="s">
        <v>170</v>
      </c>
      <c r="K908" s="113">
        <v>55242.63</v>
      </c>
      <c r="L908" s="113">
        <v>19455</v>
      </c>
      <c r="M908" s="112" t="s">
        <v>359</v>
      </c>
      <c r="N908">
        <v>194.55</v>
      </c>
    </row>
    <row r="909" spans="1:14" x14ac:dyDescent="0.3">
      <c r="A909" s="112" t="s">
        <v>184</v>
      </c>
      <c r="B909" s="112" t="s">
        <v>118</v>
      </c>
      <c r="C909" s="112" t="s">
        <v>355</v>
      </c>
      <c r="D909" s="112" t="s">
        <v>370</v>
      </c>
      <c r="E909" s="112" t="s">
        <v>357</v>
      </c>
      <c r="F909" s="112" t="s">
        <v>371</v>
      </c>
      <c r="G909" s="112" t="s">
        <v>14</v>
      </c>
      <c r="H909" s="112" t="s">
        <v>141</v>
      </c>
      <c r="I909" s="112" t="s">
        <v>127</v>
      </c>
      <c r="J909" s="112" t="s">
        <v>171</v>
      </c>
      <c r="K909" s="113">
        <v>15315</v>
      </c>
      <c r="L909" s="113">
        <v>25912.5</v>
      </c>
      <c r="M909" s="112" t="s">
        <v>359</v>
      </c>
      <c r="N909">
        <v>259.125</v>
      </c>
    </row>
    <row r="910" spans="1:14" x14ac:dyDescent="0.3">
      <c r="A910" s="112" t="s">
        <v>184</v>
      </c>
      <c r="B910" s="112" t="s">
        <v>118</v>
      </c>
      <c r="C910" s="112" t="s">
        <v>355</v>
      </c>
      <c r="D910" s="112" t="s">
        <v>370</v>
      </c>
      <c r="E910" s="112" t="s">
        <v>357</v>
      </c>
      <c r="F910" s="112" t="s">
        <v>371</v>
      </c>
      <c r="G910" s="112" t="s">
        <v>14</v>
      </c>
      <c r="H910" s="112" t="s">
        <v>141</v>
      </c>
      <c r="I910" s="112" t="s">
        <v>127</v>
      </c>
      <c r="J910" s="112" t="s">
        <v>172</v>
      </c>
      <c r="K910" s="113">
        <v>685096.27</v>
      </c>
      <c r="L910" s="113">
        <v>1002433</v>
      </c>
      <c r="M910" s="112" t="s">
        <v>359</v>
      </c>
      <c r="N910">
        <v>10024.33</v>
      </c>
    </row>
    <row r="911" spans="1:14" x14ac:dyDescent="0.3">
      <c r="A911" s="112" t="s">
        <v>184</v>
      </c>
      <c r="B911" s="112" t="s">
        <v>118</v>
      </c>
      <c r="C911" s="112" t="s">
        <v>355</v>
      </c>
      <c r="D911" s="112" t="s">
        <v>370</v>
      </c>
      <c r="E911" s="112" t="s">
        <v>357</v>
      </c>
      <c r="F911" s="112" t="s">
        <v>371</v>
      </c>
      <c r="G911" s="112" t="s">
        <v>18</v>
      </c>
      <c r="H911" s="112" t="s">
        <v>143</v>
      </c>
      <c r="I911" s="112" t="s">
        <v>127</v>
      </c>
      <c r="J911" s="112" t="s">
        <v>172</v>
      </c>
      <c r="K911" s="113">
        <v>4422.6000000000004</v>
      </c>
      <c r="L911" s="113">
        <v>2106</v>
      </c>
      <c r="M911" s="112" t="s">
        <v>359</v>
      </c>
      <c r="N911">
        <v>21.06</v>
      </c>
    </row>
    <row r="912" spans="1:14" x14ac:dyDescent="0.3">
      <c r="A912" s="112" t="s">
        <v>184</v>
      </c>
      <c r="B912" s="112" t="s">
        <v>118</v>
      </c>
      <c r="C912" s="112" t="s">
        <v>355</v>
      </c>
      <c r="D912" s="112" t="s">
        <v>370</v>
      </c>
      <c r="E912" s="112" t="s">
        <v>357</v>
      </c>
      <c r="F912" s="112" t="s">
        <v>371</v>
      </c>
      <c r="G912" s="112" t="s">
        <v>27</v>
      </c>
      <c r="H912" s="112" t="s">
        <v>146</v>
      </c>
      <c r="I912" s="112" t="s">
        <v>127</v>
      </c>
      <c r="J912" s="112" t="s">
        <v>172</v>
      </c>
      <c r="K912" s="113">
        <v>214.95</v>
      </c>
      <c r="L912" s="113">
        <v>22.5</v>
      </c>
      <c r="M912" s="112" t="s">
        <v>359</v>
      </c>
      <c r="N912">
        <v>0.22500000000000001</v>
      </c>
    </row>
    <row r="913" spans="1:14" x14ac:dyDescent="0.3">
      <c r="A913" s="112" t="s">
        <v>184</v>
      </c>
      <c r="B913" s="112" t="s">
        <v>118</v>
      </c>
      <c r="C913" s="112" t="s">
        <v>355</v>
      </c>
      <c r="D913" s="112" t="s">
        <v>372</v>
      </c>
      <c r="E913" s="112" t="s">
        <v>357</v>
      </c>
      <c r="F913" s="112" t="s">
        <v>373</v>
      </c>
      <c r="G913" s="112" t="s">
        <v>7</v>
      </c>
      <c r="H913" s="112" t="s">
        <v>148</v>
      </c>
      <c r="I913" s="112" t="s">
        <v>127</v>
      </c>
      <c r="J913" s="112" t="s">
        <v>170</v>
      </c>
      <c r="K913" s="113">
        <v>53.1</v>
      </c>
      <c r="L913" s="113">
        <v>9</v>
      </c>
      <c r="M913" s="112" t="s">
        <v>359</v>
      </c>
      <c r="N913">
        <v>0.09</v>
      </c>
    </row>
    <row r="914" spans="1:14" x14ac:dyDescent="0.3">
      <c r="A914" s="112" t="s">
        <v>184</v>
      </c>
      <c r="B914" s="112" t="s">
        <v>118</v>
      </c>
      <c r="C914" s="112" t="s">
        <v>355</v>
      </c>
      <c r="D914" s="112" t="s">
        <v>372</v>
      </c>
      <c r="E914" s="112" t="s">
        <v>357</v>
      </c>
      <c r="F914" s="112" t="s">
        <v>373</v>
      </c>
      <c r="G914" s="112" t="s">
        <v>13</v>
      </c>
      <c r="H914" s="112" t="s">
        <v>142</v>
      </c>
      <c r="I914" s="112" t="s">
        <v>127</v>
      </c>
      <c r="J914" s="112" t="s">
        <v>170</v>
      </c>
      <c r="K914" s="113">
        <v>15.5</v>
      </c>
      <c r="L914" s="113">
        <v>8</v>
      </c>
      <c r="M914" s="112" t="s">
        <v>359</v>
      </c>
      <c r="N914">
        <v>0.08</v>
      </c>
    </row>
    <row r="915" spans="1:14" x14ac:dyDescent="0.3">
      <c r="A915" s="112" t="s">
        <v>184</v>
      </c>
      <c r="B915" s="112" t="s">
        <v>118</v>
      </c>
      <c r="C915" s="112" t="s">
        <v>355</v>
      </c>
      <c r="D915" s="112" t="s">
        <v>372</v>
      </c>
      <c r="E915" s="112" t="s">
        <v>357</v>
      </c>
      <c r="F915" s="112" t="s">
        <v>373</v>
      </c>
      <c r="G915" s="112" t="s">
        <v>13</v>
      </c>
      <c r="H915" s="112" t="s">
        <v>142</v>
      </c>
      <c r="I915" s="112" t="s">
        <v>127</v>
      </c>
      <c r="J915" s="112" t="s">
        <v>171</v>
      </c>
      <c r="K915" s="113">
        <v>13.38</v>
      </c>
      <c r="L915" s="113">
        <v>8</v>
      </c>
      <c r="M915" s="112" t="s">
        <v>359</v>
      </c>
      <c r="N915">
        <v>0.08</v>
      </c>
    </row>
    <row r="916" spans="1:14" x14ac:dyDescent="0.3">
      <c r="A916" s="112" t="s">
        <v>184</v>
      </c>
      <c r="B916" s="112" t="s">
        <v>118</v>
      </c>
      <c r="C916" s="112" t="s">
        <v>355</v>
      </c>
      <c r="D916" s="112" t="s">
        <v>372</v>
      </c>
      <c r="E916" s="112" t="s">
        <v>357</v>
      </c>
      <c r="F916" s="112" t="s">
        <v>373</v>
      </c>
      <c r="G916" s="112" t="s">
        <v>13</v>
      </c>
      <c r="H916" s="112" t="s">
        <v>142</v>
      </c>
      <c r="I916" s="112" t="s">
        <v>127</v>
      </c>
      <c r="J916" s="112" t="s">
        <v>172</v>
      </c>
      <c r="K916" s="113">
        <v>14788.880000000001</v>
      </c>
      <c r="L916" s="113">
        <v>6238</v>
      </c>
      <c r="M916" s="112" t="s">
        <v>359</v>
      </c>
      <c r="N916">
        <v>62.38</v>
      </c>
    </row>
    <row r="917" spans="1:14" x14ac:dyDescent="0.3">
      <c r="A917" s="112" t="s">
        <v>184</v>
      </c>
      <c r="B917" s="112" t="s">
        <v>118</v>
      </c>
      <c r="C917" s="112" t="s">
        <v>355</v>
      </c>
      <c r="D917" s="112" t="s">
        <v>372</v>
      </c>
      <c r="E917" s="112" t="s">
        <v>357</v>
      </c>
      <c r="F917" s="112" t="s">
        <v>373</v>
      </c>
      <c r="G917" s="112" t="s">
        <v>14</v>
      </c>
      <c r="H917" s="112" t="s">
        <v>141</v>
      </c>
      <c r="I917" s="112" t="s">
        <v>127</v>
      </c>
      <c r="J917" s="112" t="s">
        <v>170</v>
      </c>
      <c r="K917" s="113">
        <v>744.05</v>
      </c>
      <c r="L917" s="113">
        <v>248</v>
      </c>
      <c r="M917" s="112" t="s">
        <v>359</v>
      </c>
      <c r="N917">
        <v>2.48</v>
      </c>
    </row>
    <row r="918" spans="1:14" x14ac:dyDescent="0.3">
      <c r="A918" s="112" t="s">
        <v>184</v>
      </c>
      <c r="B918" s="112" t="s">
        <v>118</v>
      </c>
      <c r="C918" s="112" t="s">
        <v>355</v>
      </c>
      <c r="D918" s="112" t="s">
        <v>372</v>
      </c>
      <c r="E918" s="112" t="s">
        <v>357</v>
      </c>
      <c r="F918" s="112" t="s">
        <v>373</v>
      </c>
      <c r="G918" s="112" t="s">
        <v>14</v>
      </c>
      <c r="H918" s="112" t="s">
        <v>141</v>
      </c>
      <c r="I918" s="112" t="s">
        <v>127</v>
      </c>
      <c r="J918" s="112" t="s">
        <v>172</v>
      </c>
      <c r="K918" s="113">
        <v>42040</v>
      </c>
      <c r="L918" s="113">
        <v>85500</v>
      </c>
      <c r="M918" s="112" t="s">
        <v>359</v>
      </c>
      <c r="N918">
        <v>855</v>
      </c>
    </row>
    <row r="919" spans="1:14" x14ac:dyDescent="0.3">
      <c r="A919" s="112" t="s">
        <v>184</v>
      </c>
      <c r="B919" s="112" t="s">
        <v>118</v>
      </c>
      <c r="C919" s="112" t="s">
        <v>355</v>
      </c>
      <c r="D919" s="112" t="s">
        <v>374</v>
      </c>
      <c r="E919" s="112" t="s">
        <v>357</v>
      </c>
      <c r="F919" s="112" t="s">
        <v>375</v>
      </c>
      <c r="G919" s="112" t="s">
        <v>14</v>
      </c>
      <c r="H919" s="112" t="s">
        <v>141</v>
      </c>
      <c r="I919" s="112" t="s">
        <v>127</v>
      </c>
      <c r="J919" s="112" t="s">
        <v>172</v>
      </c>
      <c r="K919" s="113">
        <v>432</v>
      </c>
      <c r="L919" s="113">
        <v>90</v>
      </c>
      <c r="M919" s="112" t="s">
        <v>359</v>
      </c>
      <c r="N919">
        <v>0.9</v>
      </c>
    </row>
    <row r="920" spans="1:14" x14ac:dyDescent="0.3">
      <c r="A920" s="112" t="s">
        <v>184</v>
      </c>
      <c r="B920" s="112" t="s">
        <v>118</v>
      </c>
      <c r="C920" s="112" t="s">
        <v>355</v>
      </c>
      <c r="D920" s="112" t="s">
        <v>376</v>
      </c>
      <c r="E920" s="112" t="s">
        <v>357</v>
      </c>
      <c r="F920" s="112" t="s">
        <v>377</v>
      </c>
      <c r="G920" s="112" t="s">
        <v>13</v>
      </c>
      <c r="H920" s="112" t="s">
        <v>142</v>
      </c>
      <c r="I920" s="112" t="s">
        <v>127</v>
      </c>
      <c r="J920" s="112" t="s">
        <v>170</v>
      </c>
      <c r="K920" s="113">
        <v>6567.1799999999994</v>
      </c>
      <c r="L920" s="113">
        <v>1962</v>
      </c>
      <c r="M920" s="112" t="s">
        <v>359</v>
      </c>
      <c r="N920">
        <v>19.62</v>
      </c>
    </row>
    <row r="921" spans="1:14" x14ac:dyDescent="0.3">
      <c r="A921" s="112" t="s">
        <v>184</v>
      </c>
      <c r="B921" s="112" t="s">
        <v>118</v>
      </c>
      <c r="C921" s="112" t="s">
        <v>355</v>
      </c>
      <c r="D921" s="112" t="s">
        <v>376</v>
      </c>
      <c r="E921" s="112" t="s">
        <v>357</v>
      </c>
      <c r="F921" s="112" t="s">
        <v>377</v>
      </c>
      <c r="G921" s="112" t="s">
        <v>13</v>
      </c>
      <c r="H921" s="112" t="s">
        <v>142</v>
      </c>
      <c r="I921" s="112" t="s">
        <v>127</v>
      </c>
      <c r="J921" s="112" t="s">
        <v>171</v>
      </c>
      <c r="K921" s="113">
        <v>289.47000000000003</v>
      </c>
      <c r="L921" s="113">
        <v>208</v>
      </c>
      <c r="M921" s="112" t="s">
        <v>359</v>
      </c>
      <c r="N921">
        <v>2.08</v>
      </c>
    </row>
    <row r="922" spans="1:14" x14ac:dyDescent="0.3">
      <c r="A922" s="112" t="s">
        <v>184</v>
      </c>
      <c r="B922" s="112" t="s">
        <v>118</v>
      </c>
      <c r="C922" s="112" t="s">
        <v>355</v>
      </c>
      <c r="D922" s="112" t="s">
        <v>376</v>
      </c>
      <c r="E922" s="112" t="s">
        <v>357</v>
      </c>
      <c r="F922" s="112" t="s">
        <v>377</v>
      </c>
      <c r="G922" s="112" t="s">
        <v>13</v>
      </c>
      <c r="H922" s="112" t="s">
        <v>142</v>
      </c>
      <c r="I922" s="112" t="s">
        <v>127</v>
      </c>
      <c r="J922" s="112" t="s">
        <v>172</v>
      </c>
      <c r="K922" s="113">
        <v>32806.270000000004</v>
      </c>
      <c r="L922" s="113">
        <v>14685</v>
      </c>
      <c r="M922" s="112" t="s">
        <v>359</v>
      </c>
      <c r="N922">
        <v>146.85</v>
      </c>
    </row>
    <row r="923" spans="1:14" x14ac:dyDescent="0.3">
      <c r="A923" s="112" t="s">
        <v>184</v>
      </c>
      <c r="B923" s="112" t="s">
        <v>118</v>
      </c>
      <c r="C923" s="112" t="s">
        <v>355</v>
      </c>
      <c r="D923" s="112" t="s">
        <v>376</v>
      </c>
      <c r="E923" s="112" t="s">
        <v>357</v>
      </c>
      <c r="F923" s="112" t="s">
        <v>377</v>
      </c>
      <c r="G923" s="112" t="s">
        <v>14</v>
      </c>
      <c r="H923" s="112" t="s">
        <v>141</v>
      </c>
      <c r="I923" s="112" t="s">
        <v>127</v>
      </c>
      <c r="J923" s="112" t="s">
        <v>170</v>
      </c>
      <c r="K923" s="113">
        <v>4418.9799999999996</v>
      </c>
      <c r="L923" s="113">
        <v>1050</v>
      </c>
      <c r="M923" s="112" t="s">
        <v>359</v>
      </c>
      <c r="N923">
        <v>10.5</v>
      </c>
    </row>
    <row r="924" spans="1:14" x14ac:dyDescent="0.3">
      <c r="A924" s="112" t="s">
        <v>184</v>
      </c>
      <c r="B924" s="112" t="s">
        <v>118</v>
      </c>
      <c r="C924" s="112" t="s">
        <v>355</v>
      </c>
      <c r="D924" s="112" t="s">
        <v>376</v>
      </c>
      <c r="E924" s="112" t="s">
        <v>357</v>
      </c>
      <c r="F924" s="112" t="s">
        <v>377</v>
      </c>
      <c r="G924" s="112" t="s">
        <v>14</v>
      </c>
      <c r="H924" s="112" t="s">
        <v>141</v>
      </c>
      <c r="I924" s="112" t="s">
        <v>127</v>
      </c>
      <c r="J924" s="112" t="s">
        <v>171</v>
      </c>
      <c r="K924" s="113">
        <v>820.8</v>
      </c>
      <c r="L924" s="113">
        <v>324</v>
      </c>
      <c r="M924" s="112" t="s">
        <v>359</v>
      </c>
      <c r="N924">
        <v>3.24</v>
      </c>
    </row>
    <row r="925" spans="1:14" x14ac:dyDescent="0.3">
      <c r="A925" s="112" t="s">
        <v>184</v>
      </c>
      <c r="B925" s="112" t="s">
        <v>118</v>
      </c>
      <c r="C925" s="112" t="s">
        <v>355</v>
      </c>
      <c r="D925" s="112" t="s">
        <v>376</v>
      </c>
      <c r="E925" s="112" t="s">
        <v>357</v>
      </c>
      <c r="F925" s="112" t="s">
        <v>377</v>
      </c>
      <c r="G925" s="112" t="s">
        <v>14</v>
      </c>
      <c r="H925" s="112" t="s">
        <v>141</v>
      </c>
      <c r="I925" s="112" t="s">
        <v>127</v>
      </c>
      <c r="J925" s="112" t="s">
        <v>172</v>
      </c>
      <c r="K925" s="113">
        <v>19418.45</v>
      </c>
      <c r="L925" s="113">
        <v>15668</v>
      </c>
      <c r="M925" s="112" t="s">
        <v>359</v>
      </c>
      <c r="N925">
        <v>156.68</v>
      </c>
    </row>
    <row r="926" spans="1:14" x14ac:dyDescent="0.3">
      <c r="A926" s="112" t="s">
        <v>184</v>
      </c>
      <c r="B926" s="112" t="s">
        <v>118</v>
      </c>
      <c r="C926" s="112" t="s">
        <v>355</v>
      </c>
      <c r="D926" s="112" t="s">
        <v>376</v>
      </c>
      <c r="E926" s="112" t="s">
        <v>357</v>
      </c>
      <c r="F926" s="112" t="s">
        <v>377</v>
      </c>
      <c r="G926" s="112" t="s">
        <v>18</v>
      </c>
      <c r="H926" s="112" t="s">
        <v>143</v>
      </c>
      <c r="I926" s="112" t="s">
        <v>127</v>
      </c>
      <c r="J926" s="112" t="s">
        <v>170</v>
      </c>
      <c r="K926" s="113">
        <v>10228.68</v>
      </c>
      <c r="L926" s="113">
        <v>1107</v>
      </c>
      <c r="M926" s="112" t="s">
        <v>359</v>
      </c>
      <c r="N926">
        <v>11.07</v>
      </c>
    </row>
    <row r="927" spans="1:14" x14ac:dyDescent="0.3">
      <c r="A927" s="112" t="s">
        <v>184</v>
      </c>
      <c r="B927" s="112" t="s">
        <v>118</v>
      </c>
      <c r="C927" s="112" t="s">
        <v>355</v>
      </c>
      <c r="D927" s="112" t="s">
        <v>376</v>
      </c>
      <c r="E927" s="112" t="s">
        <v>357</v>
      </c>
      <c r="F927" s="112" t="s">
        <v>377</v>
      </c>
      <c r="G927" s="112" t="s">
        <v>18</v>
      </c>
      <c r="H927" s="112" t="s">
        <v>143</v>
      </c>
      <c r="I927" s="112" t="s">
        <v>127</v>
      </c>
      <c r="J927" s="112" t="s">
        <v>172</v>
      </c>
      <c r="K927" s="113">
        <v>18207.310000000001</v>
      </c>
      <c r="L927" s="113">
        <v>1607</v>
      </c>
      <c r="M927" s="112" t="s">
        <v>359</v>
      </c>
      <c r="N927">
        <v>16.07</v>
      </c>
    </row>
    <row r="928" spans="1:14" x14ac:dyDescent="0.3">
      <c r="A928" s="112" t="s">
        <v>184</v>
      </c>
      <c r="B928" s="112" t="s">
        <v>118</v>
      </c>
      <c r="C928" s="112" t="s">
        <v>355</v>
      </c>
      <c r="D928" s="112" t="s">
        <v>378</v>
      </c>
      <c r="E928" s="112" t="s">
        <v>357</v>
      </c>
      <c r="F928" s="112" t="s">
        <v>379</v>
      </c>
      <c r="G928" s="112" t="s">
        <v>13</v>
      </c>
      <c r="H928" s="112" t="s">
        <v>142</v>
      </c>
      <c r="I928" s="112" t="s">
        <v>127</v>
      </c>
      <c r="J928" s="112" t="s">
        <v>172</v>
      </c>
      <c r="K928" s="113">
        <v>16212.05</v>
      </c>
      <c r="L928" s="113">
        <v>11762</v>
      </c>
      <c r="M928" s="112" t="s">
        <v>359</v>
      </c>
      <c r="N928">
        <v>117.62</v>
      </c>
    </row>
    <row r="929" spans="1:14" x14ac:dyDescent="0.3">
      <c r="A929" s="112" t="s">
        <v>184</v>
      </c>
      <c r="B929" s="112" t="s">
        <v>118</v>
      </c>
      <c r="C929" s="112" t="s">
        <v>355</v>
      </c>
      <c r="D929" s="112" t="s">
        <v>378</v>
      </c>
      <c r="E929" s="112" t="s">
        <v>357</v>
      </c>
      <c r="F929" s="112" t="s">
        <v>379</v>
      </c>
      <c r="G929" s="112" t="s">
        <v>14</v>
      </c>
      <c r="H929" s="112" t="s">
        <v>141</v>
      </c>
      <c r="I929" s="112" t="s">
        <v>127</v>
      </c>
      <c r="J929" s="112" t="s">
        <v>170</v>
      </c>
      <c r="K929" s="113">
        <v>429.36</v>
      </c>
      <c r="L929" s="113">
        <v>180</v>
      </c>
      <c r="M929" s="112" t="s">
        <v>359</v>
      </c>
      <c r="N929">
        <v>1.8</v>
      </c>
    </row>
    <row r="930" spans="1:14" x14ac:dyDescent="0.3">
      <c r="A930" s="112" t="s">
        <v>184</v>
      </c>
      <c r="B930" s="112" t="s">
        <v>118</v>
      </c>
      <c r="C930" s="112" t="s">
        <v>355</v>
      </c>
      <c r="D930" s="112" t="s">
        <v>380</v>
      </c>
      <c r="E930" s="112" t="s">
        <v>357</v>
      </c>
      <c r="F930" s="112" t="s">
        <v>381</v>
      </c>
      <c r="G930" s="112" t="s">
        <v>7</v>
      </c>
      <c r="H930" s="112" t="s">
        <v>148</v>
      </c>
      <c r="I930" s="112" t="s">
        <v>127</v>
      </c>
      <c r="J930" s="112" t="s">
        <v>170</v>
      </c>
      <c r="K930" s="113">
        <v>2829.0202820406462</v>
      </c>
      <c r="L930" s="113">
        <v>167.5</v>
      </c>
      <c r="M930" s="112" t="s">
        <v>359</v>
      </c>
      <c r="N930">
        <v>1.675</v>
      </c>
    </row>
    <row r="931" spans="1:14" x14ac:dyDescent="0.3">
      <c r="A931" s="112" t="s">
        <v>184</v>
      </c>
      <c r="B931" s="112" t="s">
        <v>118</v>
      </c>
      <c r="C931" s="112" t="s">
        <v>355</v>
      </c>
      <c r="D931" s="112" t="s">
        <v>380</v>
      </c>
      <c r="E931" s="112" t="s">
        <v>357</v>
      </c>
      <c r="F931" s="112" t="s">
        <v>381</v>
      </c>
      <c r="G931" s="112" t="s">
        <v>7</v>
      </c>
      <c r="H931" s="112" t="s">
        <v>148</v>
      </c>
      <c r="I931" s="112" t="s">
        <v>127</v>
      </c>
      <c r="J931" s="112" t="s">
        <v>171</v>
      </c>
      <c r="K931" s="113">
        <v>14395.550373877908</v>
      </c>
      <c r="L931" s="113">
        <v>1728</v>
      </c>
      <c r="M931" s="112" t="s">
        <v>359</v>
      </c>
      <c r="N931">
        <v>17.28</v>
      </c>
    </row>
    <row r="932" spans="1:14" x14ac:dyDescent="0.3">
      <c r="A932" s="112" t="s">
        <v>184</v>
      </c>
      <c r="B932" s="112" t="s">
        <v>118</v>
      </c>
      <c r="C932" s="112" t="s">
        <v>355</v>
      </c>
      <c r="D932" s="112" t="s">
        <v>380</v>
      </c>
      <c r="E932" s="112" t="s">
        <v>357</v>
      </c>
      <c r="F932" s="112" t="s">
        <v>381</v>
      </c>
      <c r="G932" s="112" t="s">
        <v>135</v>
      </c>
      <c r="H932" s="112" t="s">
        <v>134</v>
      </c>
      <c r="I932" s="112" t="s">
        <v>127</v>
      </c>
      <c r="J932" s="112" t="s">
        <v>170</v>
      </c>
      <c r="K932" s="113">
        <v>1692.6</v>
      </c>
      <c r="L932" s="113">
        <v>409.5</v>
      </c>
      <c r="M932" s="112" t="s">
        <v>359</v>
      </c>
      <c r="N932">
        <v>4.0949999999999998</v>
      </c>
    </row>
    <row r="933" spans="1:14" x14ac:dyDescent="0.3">
      <c r="A933" s="112" t="s">
        <v>184</v>
      </c>
      <c r="B933" s="112" t="s">
        <v>118</v>
      </c>
      <c r="C933" s="112" t="s">
        <v>355</v>
      </c>
      <c r="D933" s="112" t="s">
        <v>380</v>
      </c>
      <c r="E933" s="112" t="s">
        <v>357</v>
      </c>
      <c r="F933" s="112" t="s">
        <v>381</v>
      </c>
      <c r="G933" s="112" t="s">
        <v>135</v>
      </c>
      <c r="H933" s="112" t="s">
        <v>134</v>
      </c>
      <c r="I933" s="112" t="s">
        <v>127</v>
      </c>
      <c r="J933" s="112" t="s">
        <v>172</v>
      </c>
      <c r="K933" s="113">
        <v>5055</v>
      </c>
      <c r="L933" s="113">
        <v>958.50000000000011</v>
      </c>
      <c r="M933" s="112" t="s">
        <v>359</v>
      </c>
      <c r="N933">
        <v>9.5850000000000009</v>
      </c>
    </row>
    <row r="934" spans="1:14" x14ac:dyDescent="0.3">
      <c r="A934" s="112" t="s">
        <v>184</v>
      </c>
      <c r="B934" s="112" t="s">
        <v>118</v>
      </c>
      <c r="C934" s="112" t="s">
        <v>355</v>
      </c>
      <c r="D934" s="112" t="s">
        <v>380</v>
      </c>
      <c r="E934" s="112" t="s">
        <v>357</v>
      </c>
      <c r="F934" s="112" t="s">
        <v>381</v>
      </c>
      <c r="G934" s="112" t="s">
        <v>11</v>
      </c>
      <c r="H934" s="112" t="s">
        <v>126</v>
      </c>
      <c r="I934" s="112" t="s">
        <v>127</v>
      </c>
      <c r="J934" s="112" t="s">
        <v>170</v>
      </c>
      <c r="K934" s="113">
        <v>8008</v>
      </c>
      <c r="L934" s="113">
        <v>1102.5</v>
      </c>
      <c r="M934" s="112" t="s">
        <v>359</v>
      </c>
      <c r="N934">
        <v>11.025</v>
      </c>
    </row>
    <row r="935" spans="1:14" x14ac:dyDescent="0.3">
      <c r="A935" s="112" t="s">
        <v>184</v>
      </c>
      <c r="B935" s="112" t="s">
        <v>118</v>
      </c>
      <c r="C935" s="112" t="s">
        <v>355</v>
      </c>
      <c r="D935" s="112" t="s">
        <v>380</v>
      </c>
      <c r="E935" s="112" t="s">
        <v>357</v>
      </c>
      <c r="F935" s="112" t="s">
        <v>381</v>
      </c>
      <c r="G935" s="112" t="s">
        <v>11</v>
      </c>
      <c r="H935" s="112" t="s">
        <v>126</v>
      </c>
      <c r="I935" s="112" t="s">
        <v>127</v>
      </c>
      <c r="J935" s="112" t="s">
        <v>172</v>
      </c>
      <c r="K935" s="113">
        <v>21606.36</v>
      </c>
      <c r="L935" s="113">
        <v>1387</v>
      </c>
      <c r="M935" s="112" t="s">
        <v>359</v>
      </c>
      <c r="N935">
        <v>13.87</v>
      </c>
    </row>
    <row r="936" spans="1:14" x14ac:dyDescent="0.3">
      <c r="A936" s="112" t="s">
        <v>184</v>
      </c>
      <c r="B936" s="112" t="s">
        <v>118</v>
      </c>
      <c r="C936" s="112" t="s">
        <v>355</v>
      </c>
      <c r="D936" s="112" t="s">
        <v>380</v>
      </c>
      <c r="E936" s="112" t="s">
        <v>357</v>
      </c>
      <c r="F936" s="112" t="s">
        <v>381</v>
      </c>
      <c r="G936" s="112" t="s">
        <v>13</v>
      </c>
      <c r="H936" s="112" t="s">
        <v>142</v>
      </c>
      <c r="I936" s="112" t="s">
        <v>127</v>
      </c>
      <c r="J936" s="112" t="s">
        <v>170</v>
      </c>
      <c r="K936" s="113">
        <v>262110.16</v>
      </c>
      <c r="L936" s="113">
        <v>175176</v>
      </c>
      <c r="M936" s="112" t="s">
        <v>359</v>
      </c>
      <c r="N936">
        <v>1751.76</v>
      </c>
    </row>
    <row r="937" spans="1:14" x14ac:dyDescent="0.3">
      <c r="A937" s="112" t="s">
        <v>184</v>
      </c>
      <c r="B937" s="112" t="s">
        <v>118</v>
      </c>
      <c r="C937" s="112" t="s">
        <v>355</v>
      </c>
      <c r="D937" s="112" t="s">
        <v>380</v>
      </c>
      <c r="E937" s="112" t="s">
        <v>357</v>
      </c>
      <c r="F937" s="112" t="s">
        <v>381</v>
      </c>
      <c r="G937" s="112" t="s">
        <v>13</v>
      </c>
      <c r="H937" s="112" t="s">
        <v>142</v>
      </c>
      <c r="I937" s="112" t="s">
        <v>127</v>
      </c>
      <c r="J937" s="112" t="s">
        <v>171</v>
      </c>
      <c r="K937" s="113">
        <v>238860.19999999998</v>
      </c>
      <c r="L937" s="113">
        <v>163469</v>
      </c>
      <c r="M937" s="112" t="s">
        <v>359</v>
      </c>
      <c r="N937">
        <v>1634.69</v>
      </c>
    </row>
    <row r="938" spans="1:14" x14ac:dyDescent="0.3">
      <c r="A938" s="112" t="s">
        <v>184</v>
      </c>
      <c r="B938" s="112" t="s">
        <v>118</v>
      </c>
      <c r="C938" s="112" t="s">
        <v>355</v>
      </c>
      <c r="D938" s="112" t="s">
        <v>380</v>
      </c>
      <c r="E938" s="112" t="s">
        <v>357</v>
      </c>
      <c r="F938" s="112" t="s">
        <v>381</v>
      </c>
      <c r="G938" s="112" t="s">
        <v>13</v>
      </c>
      <c r="H938" s="112" t="s">
        <v>142</v>
      </c>
      <c r="I938" s="112" t="s">
        <v>127</v>
      </c>
      <c r="J938" s="112" t="s">
        <v>172</v>
      </c>
      <c r="K938" s="113">
        <v>1780056.03</v>
      </c>
      <c r="L938" s="113">
        <v>1217210</v>
      </c>
      <c r="M938" s="112" t="s">
        <v>359</v>
      </c>
      <c r="N938">
        <v>12172.1</v>
      </c>
    </row>
    <row r="939" spans="1:14" x14ac:dyDescent="0.3">
      <c r="A939" s="112" t="s">
        <v>184</v>
      </c>
      <c r="B939" s="112" t="s">
        <v>118</v>
      </c>
      <c r="C939" s="112" t="s">
        <v>355</v>
      </c>
      <c r="D939" s="112" t="s">
        <v>380</v>
      </c>
      <c r="E939" s="112" t="s">
        <v>357</v>
      </c>
      <c r="F939" s="112" t="s">
        <v>381</v>
      </c>
      <c r="G939" s="112" t="s">
        <v>14</v>
      </c>
      <c r="H939" s="112" t="s">
        <v>141</v>
      </c>
      <c r="I939" s="112" t="s">
        <v>127</v>
      </c>
      <c r="J939" s="112" t="s">
        <v>201</v>
      </c>
      <c r="K939" s="113">
        <v>1053</v>
      </c>
      <c r="L939" s="113">
        <v>369</v>
      </c>
      <c r="M939" s="112" t="s">
        <v>359</v>
      </c>
      <c r="N939">
        <v>3.69</v>
      </c>
    </row>
    <row r="940" spans="1:14" x14ac:dyDescent="0.3">
      <c r="A940" s="112" t="s">
        <v>184</v>
      </c>
      <c r="B940" s="112" t="s">
        <v>118</v>
      </c>
      <c r="C940" s="112" t="s">
        <v>355</v>
      </c>
      <c r="D940" s="112" t="s">
        <v>380</v>
      </c>
      <c r="E940" s="112" t="s">
        <v>357</v>
      </c>
      <c r="F940" s="112" t="s">
        <v>381</v>
      </c>
      <c r="G940" s="112" t="s">
        <v>14</v>
      </c>
      <c r="H940" s="112" t="s">
        <v>141</v>
      </c>
      <c r="I940" s="112" t="s">
        <v>127</v>
      </c>
      <c r="J940" s="112" t="s">
        <v>170</v>
      </c>
      <c r="K940" s="113">
        <v>109436.03</v>
      </c>
      <c r="L940" s="113">
        <v>50998</v>
      </c>
      <c r="M940" s="112" t="s">
        <v>359</v>
      </c>
      <c r="N940">
        <v>509.98</v>
      </c>
    </row>
    <row r="941" spans="1:14" x14ac:dyDescent="0.3">
      <c r="A941" s="112" t="s">
        <v>184</v>
      </c>
      <c r="B941" s="112" t="s">
        <v>118</v>
      </c>
      <c r="C941" s="112" t="s">
        <v>355</v>
      </c>
      <c r="D941" s="112" t="s">
        <v>380</v>
      </c>
      <c r="E941" s="112" t="s">
        <v>357</v>
      </c>
      <c r="F941" s="112" t="s">
        <v>381</v>
      </c>
      <c r="G941" s="112" t="s">
        <v>14</v>
      </c>
      <c r="H941" s="112" t="s">
        <v>141</v>
      </c>
      <c r="I941" s="112" t="s">
        <v>127</v>
      </c>
      <c r="J941" s="112" t="s">
        <v>208</v>
      </c>
      <c r="K941" s="113">
        <v>5700</v>
      </c>
      <c r="L941" s="113">
        <v>2300</v>
      </c>
      <c r="M941" s="112" t="s">
        <v>359</v>
      </c>
      <c r="N941">
        <v>23</v>
      </c>
    </row>
    <row r="942" spans="1:14" x14ac:dyDescent="0.3">
      <c r="A942" s="112" t="s">
        <v>184</v>
      </c>
      <c r="B942" s="112" t="s">
        <v>118</v>
      </c>
      <c r="C942" s="112" t="s">
        <v>355</v>
      </c>
      <c r="D942" s="112" t="s">
        <v>380</v>
      </c>
      <c r="E942" s="112" t="s">
        <v>357</v>
      </c>
      <c r="F942" s="112" t="s">
        <v>381</v>
      </c>
      <c r="G942" s="112" t="s">
        <v>14</v>
      </c>
      <c r="H942" s="112" t="s">
        <v>141</v>
      </c>
      <c r="I942" s="112" t="s">
        <v>127</v>
      </c>
      <c r="J942" s="112" t="s">
        <v>171</v>
      </c>
      <c r="K942" s="113">
        <v>9242.7900000000009</v>
      </c>
      <c r="L942" s="113">
        <v>14572.5</v>
      </c>
      <c r="M942" s="112" t="s">
        <v>359</v>
      </c>
      <c r="N942">
        <v>145.72499999999999</v>
      </c>
    </row>
    <row r="943" spans="1:14" x14ac:dyDescent="0.3">
      <c r="A943" s="112" t="s">
        <v>184</v>
      </c>
      <c r="B943" s="112" t="s">
        <v>118</v>
      </c>
      <c r="C943" s="112" t="s">
        <v>355</v>
      </c>
      <c r="D943" s="112" t="s">
        <v>380</v>
      </c>
      <c r="E943" s="112" t="s">
        <v>357</v>
      </c>
      <c r="F943" s="112" t="s">
        <v>381</v>
      </c>
      <c r="G943" s="112" t="s">
        <v>14</v>
      </c>
      <c r="H943" s="112" t="s">
        <v>141</v>
      </c>
      <c r="I943" s="112" t="s">
        <v>127</v>
      </c>
      <c r="J943" s="112" t="s">
        <v>172</v>
      </c>
      <c r="K943" s="113">
        <v>85970.569999999992</v>
      </c>
      <c r="L943" s="113">
        <v>135767.5</v>
      </c>
      <c r="M943" s="112" t="s">
        <v>359</v>
      </c>
      <c r="N943">
        <v>1357.675</v>
      </c>
    </row>
    <row r="944" spans="1:14" x14ac:dyDescent="0.3">
      <c r="A944" s="112" t="s">
        <v>184</v>
      </c>
      <c r="B944" s="112" t="s">
        <v>118</v>
      </c>
      <c r="C944" s="112" t="s">
        <v>355</v>
      </c>
      <c r="D944" s="112" t="s">
        <v>380</v>
      </c>
      <c r="E944" s="112" t="s">
        <v>357</v>
      </c>
      <c r="F944" s="112" t="s">
        <v>381</v>
      </c>
      <c r="G944" s="112" t="s">
        <v>18</v>
      </c>
      <c r="H944" s="112" t="s">
        <v>143</v>
      </c>
      <c r="I944" s="112" t="s">
        <v>127</v>
      </c>
      <c r="J944" s="112" t="s">
        <v>170</v>
      </c>
      <c r="K944" s="113">
        <v>20857.32</v>
      </c>
      <c r="L944" s="113">
        <v>2061</v>
      </c>
      <c r="M944" s="112" t="s">
        <v>359</v>
      </c>
      <c r="N944">
        <v>20.61</v>
      </c>
    </row>
    <row r="945" spans="1:14" x14ac:dyDescent="0.3">
      <c r="A945" s="112" t="s">
        <v>184</v>
      </c>
      <c r="B945" s="112" t="s">
        <v>118</v>
      </c>
      <c r="C945" s="112" t="s">
        <v>355</v>
      </c>
      <c r="D945" s="112" t="s">
        <v>380</v>
      </c>
      <c r="E945" s="112" t="s">
        <v>357</v>
      </c>
      <c r="F945" s="112" t="s">
        <v>381</v>
      </c>
      <c r="G945" s="112" t="s">
        <v>18</v>
      </c>
      <c r="H945" s="112" t="s">
        <v>143</v>
      </c>
      <c r="I945" s="112" t="s">
        <v>127</v>
      </c>
      <c r="J945" s="112" t="s">
        <v>171</v>
      </c>
      <c r="K945" s="113">
        <v>6000.96</v>
      </c>
      <c r="L945" s="113">
        <v>752</v>
      </c>
      <c r="M945" s="112" t="s">
        <v>359</v>
      </c>
      <c r="N945">
        <v>7.52</v>
      </c>
    </row>
    <row r="946" spans="1:14" x14ac:dyDescent="0.3">
      <c r="A946" s="112" t="s">
        <v>184</v>
      </c>
      <c r="B946" s="112" t="s">
        <v>118</v>
      </c>
      <c r="C946" s="112" t="s">
        <v>355</v>
      </c>
      <c r="D946" s="112" t="s">
        <v>380</v>
      </c>
      <c r="E946" s="112" t="s">
        <v>357</v>
      </c>
      <c r="F946" s="112" t="s">
        <v>381</v>
      </c>
      <c r="G946" s="112" t="s">
        <v>26</v>
      </c>
      <c r="H946" s="112" t="s">
        <v>139</v>
      </c>
      <c r="I946" s="112" t="s">
        <v>127</v>
      </c>
      <c r="J946" s="112" t="s">
        <v>170</v>
      </c>
      <c r="K946" s="113">
        <v>2753.34</v>
      </c>
      <c r="L946" s="113">
        <v>327</v>
      </c>
      <c r="M946" s="112" t="s">
        <v>359</v>
      </c>
      <c r="N946">
        <v>3.27</v>
      </c>
    </row>
    <row r="947" spans="1:14" x14ac:dyDescent="0.3">
      <c r="A947" s="112" t="s">
        <v>184</v>
      </c>
      <c r="B947" s="112" t="s">
        <v>118</v>
      </c>
      <c r="C947" s="112" t="s">
        <v>355</v>
      </c>
      <c r="D947" s="112" t="s">
        <v>380</v>
      </c>
      <c r="E947" s="112" t="s">
        <v>357</v>
      </c>
      <c r="F947" s="112" t="s">
        <v>381</v>
      </c>
      <c r="G947" s="112" t="s">
        <v>26</v>
      </c>
      <c r="H947" s="112" t="s">
        <v>139</v>
      </c>
      <c r="I947" s="112" t="s">
        <v>127</v>
      </c>
      <c r="J947" s="112" t="s">
        <v>171</v>
      </c>
      <c r="K947" s="113">
        <v>3031.2</v>
      </c>
      <c r="L947" s="113">
        <v>360</v>
      </c>
      <c r="M947" s="112" t="s">
        <v>359</v>
      </c>
      <c r="N947">
        <v>3.6</v>
      </c>
    </row>
    <row r="948" spans="1:14" x14ac:dyDescent="0.3">
      <c r="A948" s="112" t="s">
        <v>184</v>
      </c>
      <c r="B948" s="112" t="s">
        <v>118</v>
      </c>
      <c r="C948" s="112" t="s">
        <v>355</v>
      </c>
      <c r="D948" s="112" t="s">
        <v>380</v>
      </c>
      <c r="E948" s="112" t="s">
        <v>357</v>
      </c>
      <c r="F948" s="112" t="s">
        <v>381</v>
      </c>
      <c r="G948" s="112" t="s">
        <v>26</v>
      </c>
      <c r="H948" s="112" t="s">
        <v>139</v>
      </c>
      <c r="I948" s="112" t="s">
        <v>127</v>
      </c>
      <c r="J948" s="112" t="s">
        <v>172</v>
      </c>
      <c r="K948" s="113">
        <v>1894.5</v>
      </c>
      <c r="L948" s="113">
        <v>225</v>
      </c>
      <c r="M948" s="112" t="s">
        <v>359</v>
      </c>
      <c r="N948">
        <v>2.25</v>
      </c>
    </row>
    <row r="949" spans="1:14" x14ac:dyDescent="0.3">
      <c r="A949" s="112" t="s">
        <v>184</v>
      </c>
      <c r="B949" s="112" t="s">
        <v>118</v>
      </c>
      <c r="C949" s="112" t="s">
        <v>355</v>
      </c>
      <c r="D949" s="112" t="s">
        <v>380</v>
      </c>
      <c r="E949" s="112" t="s">
        <v>357</v>
      </c>
      <c r="F949" s="112" t="s">
        <v>381</v>
      </c>
      <c r="G949" s="112" t="s">
        <v>27</v>
      </c>
      <c r="H949" s="112" t="s">
        <v>146</v>
      </c>
      <c r="I949" s="112" t="s">
        <v>127</v>
      </c>
      <c r="J949" s="112" t="s">
        <v>171</v>
      </c>
      <c r="K949" s="113">
        <v>51</v>
      </c>
      <c r="L949" s="113">
        <v>450</v>
      </c>
      <c r="M949" s="112" t="s">
        <v>359</v>
      </c>
      <c r="N949">
        <v>4.5</v>
      </c>
    </row>
    <row r="950" spans="1:14" x14ac:dyDescent="0.3">
      <c r="A950" s="112" t="s">
        <v>184</v>
      </c>
      <c r="B950" s="112" t="s">
        <v>118</v>
      </c>
      <c r="C950" s="112" t="s">
        <v>355</v>
      </c>
      <c r="D950" s="112" t="s">
        <v>380</v>
      </c>
      <c r="E950" s="112" t="s">
        <v>357</v>
      </c>
      <c r="F950" s="112" t="s">
        <v>381</v>
      </c>
      <c r="G950" s="112" t="s">
        <v>27</v>
      </c>
      <c r="H950" s="112" t="s">
        <v>146</v>
      </c>
      <c r="I950" s="112" t="s">
        <v>127</v>
      </c>
      <c r="J950" s="112" t="s">
        <v>172</v>
      </c>
      <c r="K950" s="113">
        <v>23298</v>
      </c>
      <c r="L950" s="113">
        <v>2493</v>
      </c>
      <c r="M950" s="112" t="s">
        <v>359</v>
      </c>
      <c r="N950">
        <v>24.93</v>
      </c>
    </row>
    <row r="951" spans="1:14" x14ac:dyDescent="0.3">
      <c r="A951" s="112" t="s">
        <v>184</v>
      </c>
      <c r="B951" s="112" t="s">
        <v>118</v>
      </c>
      <c r="C951" s="112" t="s">
        <v>355</v>
      </c>
      <c r="D951" s="112" t="s">
        <v>380</v>
      </c>
      <c r="E951" s="112" t="s">
        <v>357</v>
      </c>
      <c r="F951" s="112" t="s">
        <v>381</v>
      </c>
      <c r="G951" s="112" t="s">
        <v>30</v>
      </c>
      <c r="H951" s="112" t="s">
        <v>149</v>
      </c>
      <c r="I951" s="112" t="s">
        <v>127</v>
      </c>
      <c r="J951" s="112" t="s">
        <v>172</v>
      </c>
      <c r="K951" s="113">
        <v>47229.599999999999</v>
      </c>
      <c r="L951" s="113">
        <v>14377.000000000002</v>
      </c>
      <c r="M951" s="112" t="s">
        <v>359</v>
      </c>
      <c r="N951">
        <v>143.77000000000001</v>
      </c>
    </row>
    <row r="952" spans="1:14" x14ac:dyDescent="0.3">
      <c r="A952" s="112" t="s">
        <v>184</v>
      </c>
      <c r="B952" s="112" t="s">
        <v>118</v>
      </c>
      <c r="C952" s="112" t="s">
        <v>355</v>
      </c>
      <c r="D952" s="112" t="s">
        <v>380</v>
      </c>
      <c r="E952" s="112" t="s">
        <v>357</v>
      </c>
      <c r="F952" s="112" t="s">
        <v>381</v>
      </c>
      <c r="G952" s="112" t="s">
        <v>138</v>
      </c>
      <c r="H952" s="112" t="s">
        <v>134</v>
      </c>
      <c r="I952" s="112" t="s">
        <v>127</v>
      </c>
      <c r="J952" s="112" t="s">
        <v>170</v>
      </c>
      <c r="K952" s="113">
        <v>2500</v>
      </c>
      <c r="L952" s="113">
        <v>1000</v>
      </c>
      <c r="M952" s="112" t="s">
        <v>359</v>
      </c>
      <c r="N952">
        <v>10</v>
      </c>
    </row>
    <row r="953" spans="1:14" x14ac:dyDescent="0.3">
      <c r="A953" s="112" t="s">
        <v>184</v>
      </c>
      <c r="B953" s="112" t="s">
        <v>118</v>
      </c>
      <c r="C953" s="112" t="s">
        <v>355</v>
      </c>
      <c r="D953" s="112" t="s">
        <v>380</v>
      </c>
      <c r="E953" s="112" t="s">
        <v>357</v>
      </c>
      <c r="F953" s="112" t="s">
        <v>381</v>
      </c>
      <c r="G953" s="112" t="s">
        <v>138</v>
      </c>
      <c r="H953" s="112" t="s">
        <v>134</v>
      </c>
      <c r="I953" s="112" t="s">
        <v>127</v>
      </c>
      <c r="J953" s="112" t="s">
        <v>172</v>
      </c>
      <c r="K953" s="113">
        <v>2500</v>
      </c>
      <c r="L953" s="113">
        <v>1000</v>
      </c>
      <c r="M953" s="112" t="s">
        <v>359</v>
      </c>
      <c r="N953">
        <v>10</v>
      </c>
    </row>
    <row r="954" spans="1:14" x14ac:dyDescent="0.3">
      <c r="A954" s="112" t="s">
        <v>184</v>
      </c>
      <c r="B954" s="112" t="s">
        <v>118</v>
      </c>
      <c r="C954" s="112" t="s">
        <v>355</v>
      </c>
      <c r="D954" s="112" t="s">
        <v>382</v>
      </c>
      <c r="E954" s="112" t="s">
        <v>357</v>
      </c>
      <c r="F954" s="112" t="s">
        <v>383</v>
      </c>
      <c r="G954" s="112" t="s">
        <v>13</v>
      </c>
      <c r="H954" s="112" t="s">
        <v>142</v>
      </c>
      <c r="I954" s="112" t="s">
        <v>127</v>
      </c>
      <c r="J954" s="112" t="s">
        <v>170</v>
      </c>
      <c r="K954" s="113">
        <v>7846.73</v>
      </c>
      <c r="L954" s="113">
        <v>5732</v>
      </c>
      <c r="M954" s="112" t="s">
        <v>359</v>
      </c>
      <c r="N954">
        <v>57.32</v>
      </c>
    </row>
    <row r="955" spans="1:14" x14ac:dyDescent="0.3">
      <c r="A955" s="112" t="s">
        <v>184</v>
      </c>
      <c r="B955" s="112" t="s">
        <v>118</v>
      </c>
      <c r="C955" s="112" t="s">
        <v>355</v>
      </c>
      <c r="D955" s="112" t="s">
        <v>382</v>
      </c>
      <c r="E955" s="112" t="s">
        <v>357</v>
      </c>
      <c r="F955" s="112" t="s">
        <v>383</v>
      </c>
      <c r="G955" s="112" t="s">
        <v>13</v>
      </c>
      <c r="H955" s="112" t="s">
        <v>142</v>
      </c>
      <c r="I955" s="112" t="s">
        <v>127</v>
      </c>
      <c r="J955" s="112" t="s">
        <v>172</v>
      </c>
      <c r="K955" s="113">
        <v>5799.77</v>
      </c>
      <c r="L955" s="113">
        <v>4236</v>
      </c>
      <c r="M955" s="112" t="s">
        <v>359</v>
      </c>
      <c r="N955">
        <v>42.36</v>
      </c>
    </row>
    <row r="956" spans="1:14" x14ac:dyDescent="0.3">
      <c r="A956" s="112" t="s">
        <v>184</v>
      </c>
      <c r="B956" s="112" t="s">
        <v>118</v>
      </c>
      <c r="C956" s="112" t="s">
        <v>355</v>
      </c>
      <c r="D956" s="112" t="s">
        <v>382</v>
      </c>
      <c r="E956" s="112" t="s">
        <v>357</v>
      </c>
      <c r="F956" s="112" t="s">
        <v>383</v>
      </c>
      <c r="G956" s="112" t="s">
        <v>14</v>
      </c>
      <c r="H956" s="112" t="s">
        <v>141</v>
      </c>
      <c r="I956" s="112" t="s">
        <v>127</v>
      </c>
      <c r="J956" s="112" t="s">
        <v>172</v>
      </c>
      <c r="K956" s="113">
        <v>17280</v>
      </c>
      <c r="L956" s="113">
        <v>36000</v>
      </c>
      <c r="M956" s="112" t="s">
        <v>359</v>
      </c>
      <c r="N956">
        <v>360</v>
      </c>
    </row>
    <row r="957" spans="1:14" x14ac:dyDescent="0.3">
      <c r="A957" s="112" t="s">
        <v>184</v>
      </c>
      <c r="B957" s="112" t="s">
        <v>118</v>
      </c>
      <c r="C957" s="112" t="s">
        <v>355</v>
      </c>
      <c r="D957" s="112" t="s">
        <v>384</v>
      </c>
      <c r="E957" s="112" t="s">
        <v>357</v>
      </c>
      <c r="F957" s="112" t="s">
        <v>385</v>
      </c>
      <c r="G957" s="112" t="s">
        <v>14</v>
      </c>
      <c r="H957" s="112" t="s">
        <v>141</v>
      </c>
      <c r="I957" s="112" t="s">
        <v>127</v>
      </c>
      <c r="J957" s="112" t="s">
        <v>170</v>
      </c>
      <c r="K957" s="113">
        <v>487</v>
      </c>
      <c r="L957" s="113">
        <v>130</v>
      </c>
      <c r="M957" s="112" t="s">
        <v>359</v>
      </c>
      <c r="N957">
        <v>1.3</v>
      </c>
    </row>
    <row r="958" spans="1:14" x14ac:dyDescent="0.3">
      <c r="A958" s="112" t="s">
        <v>184</v>
      </c>
      <c r="B958" s="112" t="s">
        <v>118</v>
      </c>
      <c r="C958" s="112" t="s">
        <v>355</v>
      </c>
      <c r="D958" s="112" t="s">
        <v>384</v>
      </c>
      <c r="E958" s="112" t="s">
        <v>357</v>
      </c>
      <c r="F958" s="112" t="s">
        <v>385</v>
      </c>
      <c r="G958" s="112" t="s">
        <v>14</v>
      </c>
      <c r="H958" s="112" t="s">
        <v>141</v>
      </c>
      <c r="I958" s="112" t="s">
        <v>127</v>
      </c>
      <c r="J958" s="112" t="s">
        <v>172</v>
      </c>
      <c r="K958" s="113">
        <v>1440</v>
      </c>
      <c r="L958" s="113">
        <v>450</v>
      </c>
      <c r="M958" s="112" t="s">
        <v>359</v>
      </c>
      <c r="N958">
        <v>4.5</v>
      </c>
    </row>
    <row r="959" spans="1:14" x14ac:dyDescent="0.3">
      <c r="A959" s="112" t="s">
        <v>184</v>
      </c>
      <c r="B959" s="112" t="s">
        <v>118</v>
      </c>
      <c r="C959" s="112" t="s">
        <v>355</v>
      </c>
      <c r="D959" s="112" t="s">
        <v>384</v>
      </c>
      <c r="E959" s="112" t="s">
        <v>357</v>
      </c>
      <c r="F959" s="112" t="s">
        <v>385</v>
      </c>
      <c r="G959" s="112" t="s">
        <v>27</v>
      </c>
      <c r="H959" s="112" t="s">
        <v>146</v>
      </c>
      <c r="I959" s="112" t="s">
        <v>127</v>
      </c>
      <c r="J959" s="112" t="s">
        <v>171</v>
      </c>
      <c r="K959" s="113">
        <v>2411</v>
      </c>
      <c r="L959" s="113">
        <v>216</v>
      </c>
      <c r="M959" s="112" t="s">
        <v>359</v>
      </c>
      <c r="N959">
        <v>2.16</v>
      </c>
    </row>
    <row r="960" spans="1:14" x14ac:dyDescent="0.3">
      <c r="A960" s="112" t="s">
        <v>184</v>
      </c>
      <c r="B960" s="112" t="s">
        <v>118</v>
      </c>
      <c r="C960" s="112" t="s">
        <v>355</v>
      </c>
      <c r="D960" s="112" t="s">
        <v>384</v>
      </c>
      <c r="E960" s="112" t="s">
        <v>357</v>
      </c>
      <c r="F960" s="112" t="s">
        <v>385</v>
      </c>
      <c r="G960" s="112" t="s">
        <v>27</v>
      </c>
      <c r="H960" s="112" t="s">
        <v>146</v>
      </c>
      <c r="I960" s="112" t="s">
        <v>127</v>
      </c>
      <c r="J960" s="112" t="s">
        <v>172</v>
      </c>
      <c r="K960" s="113">
        <v>7344</v>
      </c>
      <c r="L960" s="113">
        <v>607</v>
      </c>
      <c r="M960" s="112" t="s">
        <v>359</v>
      </c>
      <c r="N960">
        <v>6.07</v>
      </c>
    </row>
    <row r="961" spans="1:14" x14ac:dyDescent="0.3">
      <c r="A961" s="112" t="s">
        <v>184</v>
      </c>
      <c r="B961" s="112" t="s">
        <v>118</v>
      </c>
      <c r="C961" s="112" t="s">
        <v>355</v>
      </c>
      <c r="D961" s="112" t="s">
        <v>386</v>
      </c>
      <c r="E961" s="112" t="s">
        <v>357</v>
      </c>
      <c r="F961" s="112" t="s">
        <v>387</v>
      </c>
      <c r="G961" s="112" t="s">
        <v>13</v>
      </c>
      <c r="H961" s="112" t="s">
        <v>142</v>
      </c>
      <c r="I961" s="112" t="s">
        <v>127</v>
      </c>
      <c r="J961" s="112" t="s">
        <v>170</v>
      </c>
      <c r="K961" s="113">
        <v>3147.15</v>
      </c>
      <c r="L961" s="113">
        <v>1628</v>
      </c>
      <c r="M961" s="112" t="s">
        <v>359</v>
      </c>
      <c r="N961">
        <v>16.28</v>
      </c>
    </row>
    <row r="962" spans="1:14" x14ac:dyDescent="0.3">
      <c r="A962" s="112" t="s">
        <v>184</v>
      </c>
      <c r="B962" s="112" t="s">
        <v>118</v>
      </c>
      <c r="C962" s="112" t="s">
        <v>355</v>
      </c>
      <c r="D962" s="112" t="s">
        <v>386</v>
      </c>
      <c r="E962" s="112" t="s">
        <v>357</v>
      </c>
      <c r="F962" s="112" t="s">
        <v>387</v>
      </c>
      <c r="G962" s="112" t="s">
        <v>13</v>
      </c>
      <c r="H962" s="112" t="s">
        <v>142</v>
      </c>
      <c r="I962" s="112" t="s">
        <v>127</v>
      </c>
      <c r="J962" s="112" t="s">
        <v>171</v>
      </c>
      <c r="K962" s="113">
        <v>2315.77</v>
      </c>
      <c r="L962" s="113">
        <v>1661</v>
      </c>
      <c r="M962" s="112" t="s">
        <v>359</v>
      </c>
      <c r="N962">
        <v>16.61</v>
      </c>
    </row>
    <row r="963" spans="1:14" x14ac:dyDescent="0.3">
      <c r="A963" s="112" t="s">
        <v>184</v>
      </c>
      <c r="B963" s="112" t="s">
        <v>118</v>
      </c>
      <c r="C963" s="112" t="s">
        <v>355</v>
      </c>
      <c r="D963" s="112" t="s">
        <v>386</v>
      </c>
      <c r="E963" s="112" t="s">
        <v>357</v>
      </c>
      <c r="F963" s="112" t="s">
        <v>387</v>
      </c>
      <c r="G963" s="112" t="s">
        <v>13</v>
      </c>
      <c r="H963" s="112" t="s">
        <v>142</v>
      </c>
      <c r="I963" s="112" t="s">
        <v>127</v>
      </c>
      <c r="J963" s="112" t="s">
        <v>172</v>
      </c>
      <c r="K963" s="113">
        <v>5124.32</v>
      </c>
      <c r="L963" s="113">
        <v>3115</v>
      </c>
      <c r="M963" s="112" t="s">
        <v>359</v>
      </c>
      <c r="N963">
        <v>31.15</v>
      </c>
    </row>
    <row r="964" spans="1:14" x14ac:dyDescent="0.3">
      <c r="A964" s="112" t="s">
        <v>184</v>
      </c>
      <c r="B964" s="112" t="s">
        <v>118</v>
      </c>
      <c r="C964" s="112" t="s">
        <v>355</v>
      </c>
      <c r="D964" s="112" t="s">
        <v>386</v>
      </c>
      <c r="E964" s="112" t="s">
        <v>357</v>
      </c>
      <c r="F964" s="112" t="s">
        <v>387</v>
      </c>
      <c r="G964" s="112" t="s">
        <v>14</v>
      </c>
      <c r="H964" s="112" t="s">
        <v>141</v>
      </c>
      <c r="I964" s="112" t="s">
        <v>127</v>
      </c>
      <c r="J964" s="112" t="s">
        <v>170</v>
      </c>
      <c r="K964" s="113">
        <v>2923.2</v>
      </c>
      <c r="L964" s="113">
        <v>2030</v>
      </c>
      <c r="M964" s="112" t="s">
        <v>359</v>
      </c>
      <c r="N964">
        <v>20.3</v>
      </c>
    </row>
    <row r="965" spans="1:14" x14ac:dyDescent="0.3">
      <c r="A965" s="112" t="s">
        <v>184</v>
      </c>
      <c r="B965" s="112" t="s">
        <v>118</v>
      </c>
      <c r="C965" s="112" t="s">
        <v>355</v>
      </c>
      <c r="D965" s="112" t="s">
        <v>386</v>
      </c>
      <c r="E965" s="112" t="s">
        <v>357</v>
      </c>
      <c r="F965" s="112" t="s">
        <v>387</v>
      </c>
      <c r="G965" s="112" t="s">
        <v>14</v>
      </c>
      <c r="H965" s="112" t="s">
        <v>141</v>
      </c>
      <c r="I965" s="112" t="s">
        <v>127</v>
      </c>
      <c r="J965" s="112" t="s">
        <v>172</v>
      </c>
      <c r="K965" s="113">
        <v>18249</v>
      </c>
      <c r="L965" s="113">
        <v>25050</v>
      </c>
      <c r="M965" s="112" t="s">
        <v>359</v>
      </c>
      <c r="N965">
        <v>250.5</v>
      </c>
    </row>
    <row r="966" spans="1:14" x14ac:dyDescent="0.3">
      <c r="A966" s="112" t="s">
        <v>184</v>
      </c>
      <c r="B966" s="112" t="s">
        <v>118</v>
      </c>
      <c r="C966" s="112" t="s">
        <v>355</v>
      </c>
      <c r="D966" s="112" t="s">
        <v>388</v>
      </c>
      <c r="E966" s="112" t="s">
        <v>357</v>
      </c>
      <c r="F966" s="112" t="s">
        <v>389</v>
      </c>
      <c r="G966" s="112" t="s">
        <v>7</v>
      </c>
      <c r="H966" s="112" t="s">
        <v>148</v>
      </c>
      <c r="I966" s="112" t="s">
        <v>127</v>
      </c>
      <c r="J966" s="112" t="s">
        <v>171</v>
      </c>
      <c r="K966" s="113">
        <v>374.88</v>
      </c>
      <c r="L966" s="113">
        <v>45</v>
      </c>
      <c r="M966" s="112" t="s">
        <v>359</v>
      </c>
      <c r="N966">
        <v>0.45</v>
      </c>
    </row>
    <row r="967" spans="1:14" x14ac:dyDescent="0.3">
      <c r="A967" s="112" t="s">
        <v>184</v>
      </c>
      <c r="B967" s="112" t="s">
        <v>118</v>
      </c>
      <c r="C967" s="112" t="s">
        <v>355</v>
      </c>
      <c r="D967" s="112" t="s">
        <v>388</v>
      </c>
      <c r="E967" s="112" t="s">
        <v>357</v>
      </c>
      <c r="F967" s="112" t="s">
        <v>389</v>
      </c>
      <c r="G967" s="112" t="s">
        <v>135</v>
      </c>
      <c r="H967" s="112" t="s">
        <v>134</v>
      </c>
      <c r="I967" s="112" t="s">
        <v>127</v>
      </c>
      <c r="J967" s="112" t="s">
        <v>170</v>
      </c>
      <c r="K967" s="113">
        <v>945</v>
      </c>
      <c r="L967" s="113">
        <v>67.5</v>
      </c>
      <c r="M967" s="112" t="s">
        <v>359</v>
      </c>
      <c r="N967">
        <v>0.67500000000000004</v>
      </c>
    </row>
    <row r="968" spans="1:14" x14ac:dyDescent="0.3">
      <c r="A968" s="112" t="s">
        <v>184</v>
      </c>
      <c r="B968" s="112" t="s">
        <v>118</v>
      </c>
      <c r="C968" s="112" t="s">
        <v>355</v>
      </c>
      <c r="D968" s="112" t="s">
        <v>388</v>
      </c>
      <c r="E968" s="112" t="s">
        <v>357</v>
      </c>
      <c r="F968" s="112" t="s">
        <v>389</v>
      </c>
      <c r="G968" s="112" t="s">
        <v>135</v>
      </c>
      <c r="H968" s="112" t="s">
        <v>134</v>
      </c>
      <c r="I968" s="112" t="s">
        <v>127</v>
      </c>
      <c r="J968" s="112" t="s">
        <v>172</v>
      </c>
      <c r="K968" s="113">
        <v>2583</v>
      </c>
      <c r="L968" s="113">
        <v>427.50000000000006</v>
      </c>
      <c r="M968" s="112" t="s">
        <v>359</v>
      </c>
      <c r="N968">
        <v>4.2750000000000004</v>
      </c>
    </row>
    <row r="969" spans="1:14" x14ac:dyDescent="0.3">
      <c r="A969" s="112" t="s">
        <v>184</v>
      </c>
      <c r="B969" s="112" t="s">
        <v>118</v>
      </c>
      <c r="C969" s="112" t="s">
        <v>355</v>
      </c>
      <c r="D969" s="112" t="s">
        <v>388</v>
      </c>
      <c r="E969" s="112" t="s">
        <v>357</v>
      </c>
      <c r="F969" s="112" t="s">
        <v>389</v>
      </c>
      <c r="G969" s="112" t="s">
        <v>13</v>
      </c>
      <c r="H969" s="112" t="s">
        <v>142</v>
      </c>
      <c r="I969" s="112" t="s">
        <v>127</v>
      </c>
      <c r="J969" s="112" t="s">
        <v>170</v>
      </c>
      <c r="K969" s="113">
        <v>11507.849999999999</v>
      </c>
      <c r="L969" s="113">
        <v>5659</v>
      </c>
      <c r="M969" s="112" t="s">
        <v>359</v>
      </c>
      <c r="N969">
        <v>56.59</v>
      </c>
    </row>
    <row r="970" spans="1:14" x14ac:dyDescent="0.3">
      <c r="A970" s="112" t="s">
        <v>184</v>
      </c>
      <c r="B970" s="112" t="s">
        <v>118</v>
      </c>
      <c r="C970" s="112" t="s">
        <v>355</v>
      </c>
      <c r="D970" s="112" t="s">
        <v>388</v>
      </c>
      <c r="E970" s="112" t="s">
        <v>357</v>
      </c>
      <c r="F970" s="112" t="s">
        <v>389</v>
      </c>
      <c r="G970" s="112" t="s">
        <v>13</v>
      </c>
      <c r="H970" s="112" t="s">
        <v>142</v>
      </c>
      <c r="I970" s="112" t="s">
        <v>127</v>
      </c>
      <c r="J970" s="112" t="s">
        <v>172</v>
      </c>
      <c r="K970" s="113">
        <v>41594.370000000003</v>
      </c>
      <c r="L970" s="113">
        <v>8621</v>
      </c>
      <c r="M970" s="112" t="s">
        <v>359</v>
      </c>
      <c r="N970">
        <v>86.21</v>
      </c>
    </row>
    <row r="971" spans="1:14" x14ac:dyDescent="0.3">
      <c r="A971" s="112" t="s">
        <v>184</v>
      </c>
      <c r="B971" s="112" t="s">
        <v>118</v>
      </c>
      <c r="C971" s="112" t="s">
        <v>355</v>
      </c>
      <c r="D971" s="112" t="s">
        <v>388</v>
      </c>
      <c r="E971" s="112" t="s">
        <v>357</v>
      </c>
      <c r="F971" s="112" t="s">
        <v>389</v>
      </c>
      <c r="G971" s="112" t="s">
        <v>14</v>
      </c>
      <c r="H971" s="112" t="s">
        <v>141</v>
      </c>
      <c r="I971" s="112" t="s">
        <v>127</v>
      </c>
      <c r="J971" s="112" t="s">
        <v>170</v>
      </c>
      <c r="K971" s="113">
        <v>9540.33</v>
      </c>
      <c r="L971" s="113">
        <v>4562</v>
      </c>
      <c r="M971" s="112" t="s">
        <v>359</v>
      </c>
      <c r="N971">
        <v>45.62</v>
      </c>
    </row>
    <row r="972" spans="1:14" x14ac:dyDescent="0.3">
      <c r="A972" s="112" t="s">
        <v>184</v>
      </c>
      <c r="B972" s="112" t="s">
        <v>118</v>
      </c>
      <c r="C972" s="112" t="s">
        <v>355</v>
      </c>
      <c r="D972" s="112" t="s">
        <v>388</v>
      </c>
      <c r="E972" s="112" t="s">
        <v>357</v>
      </c>
      <c r="F972" s="112" t="s">
        <v>389</v>
      </c>
      <c r="G972" s="112" t="s">
        <v>14</v>
      </c>
      <c r="H972" s="112" t="s">
        <v>141</v>
      </c>
      <c r="I972" s="112" t="s">
        <v>127</v>
      </c>
      <c r="J972" s="112" t="s">
        <v>171</v>
      </c>
      <c r="K972" s="113">
        <v>37130</v>
      </c>
      <c r="L972" s="113">
        <v>86000</v>
      </c>
      <c r="M972" s="112" t="s">
        <v>359</v>
      </c>
      <c r="N972">
        <v>860</v>
      </c>
    </row>
    <row r="973" spans="1:14" x14ac:dyDescent="0.3">
      <c r="A973" s="112" t="s">
        <v>184</v>
      </c>
      <c r="B973" s="112" t="s">
        <v>118</v>
      </c>
      <c r="C973" s="112" t="s">
        <v>355</v>
      </c>
      <c r="D973" s="112" t="s">
        <v>388</v>
      </c>
      <c r="E973" s="112" t="s">
        <v>357</v>
      </c>
      <c r="F973" s="112" t="s">
        <v>389</v>
      </c>
      <c r="G973" s="112" t="s">
        <v>14</v>
      </c>
      <c r="H973" s="112" t="s">
        <v>141</v>
      </c>
      <c r="I973" s="112" t="s">
        <v>127</v>
      </c>
      <c r="J973" s="112" t="s">
        <v>172</v>
      </c>
      <c r="K973" s="113">
        <v>111082.13</v>
      </c>
      <c r="L973" s="113">
        <v>193383</v>
      </c>
      <c r="M973" s="112" t="s">
        <v>359</v>
      </c>
      <c r="N973">
        <v>1933.83</v>
      </c>
    </row>
    <row r="974" spans="1:14" x14ac:dyDescent="0.3">
      <c r="A974" s="112" t="s">
        <v>184</v>
      </c>
      <c r="B974" s="112" t="s">
        <v>118</v>
      </c>
      <c r="C974" s="112" t="s">
        <v>355</v>
      </c>
      <c r="D974" s="112" t="s">
        <v>388</v>
      </c>
      <c r="E974" s="112" t="s">
        <v>357</v>
      </c>
      <c r="F974" s="112" t="s">
        <v>389</v>
      </c>
      <c r="G974" s="112" t="s">
        <v>18</v>
      </c>
      <c r="H974" s="112" t="s">
        <v>143</v>
      </c>
      <c r="I974" s="112" t="s">
        <v>127</v>
      </c>
      <c r="J974" s="112" t="s">
        <v>172</v>
      </c>
      <c r="K974" s="113">
        <v>3352.96</v>
      </c>
      <c r="L974" s="113">
        <v>338</v>
      </c>
      <c r="M974" s="112" t="s">
        <v>359</v>
      </c>
      <c r="N974">
        <v>3.38</v>
      </c>
    </row>
    <row r="975" spans="1:14" x14ac:dyDescent="0.3">
      <c r="A975" s="112" t="s">
        <v>184</v>
      </c>
      <c r="B975" s="112" t="s">
        <v>118</v>
      </c>
      <c r="C975" s="112" t="s">
        <v>355</v>
      </c>
      <c r="D975" s="112" t="s">
        <v>388</v>
      </c>
      <c r="E975" s="112" t="s">
        <v>357</v>
      </c>
      <c r="F975" s="112" t="s">
        <v>389</v>
      </c>
      <c r="G975" s="112" t="s">
        <v>21</v>
      </c>
      <c r="H975" s="112" t="s">
        <v>139</v>
      </c>
      <c r="I975" s="112" t="s">
        <v>127</v>
      </c>
      <c r="J975" s="112" t="s">
        <v>172</v>
      </c>
      <c r="K975" s="113">
        <v>881</v>
      </c>
      <c r="L975" s="113">
        <v>100</v>
      </c>
      <c r="M975" s="112" t="s">
        <v>359</v>
      </c>
      <c r="N975">
        <v>1</v>
      </c>
    </row>
    <row r="976" spans="1:14" x14ac:dyDescent="0.3">
      <c r="A976" s="112" t="s">
        <v>184</v>
      </c>
      <c r="B976" s="112" t="s">
        <v>118</v>
      </c>
      <c r="C976" s="112" t="s">
        <v>355</v>
      </c>
      <c r="D976" s="112" t="s">
        <v>388</v>
      </c>
      <c r="E976" s="112" t="s">
        <v>357</v>
      </c>
      <c r="F976" s="112" t="s">
        <v>389</v>
      </c>
      <c r="G976" s="112" t="s">
        <v>138</v>
      </c>
      <c r="H976" s="112" t="s">
        <v>134</v>
      </c>
      <c r="I976" s="112" t="s">
        <v>127</v>
      </c>
      <c r="J976" s="112" t="s">
        <v>170</v>
      </c>
      <c r="K976" s="113">
        <v>1500</v>
      </c>
      <c r="L976" s="113">
        <v>600</v>
      </c>
      <c r="M976" s="112" t="s">
        <v>359</v>
      </c>
      <c r="N976">
        <v>6</v>
      </c>
    </row>
    <row r="977" spans="1:14" x14ac:dyDescent="0.3">
      <c r="A977" s="112" t="s">
        <v>184</v>
      </c>
      <c r="B977" s="112" t="s">
        <v>118</v>
      </c>
      <c r="C977" s="112" t="s">
        <v>355</v>
      </c>
      <c r="D977" s="112" t="s">
        <v>388</v>
      </c>
      <c r="E977" s="112" t="s">
        <v>357</v>
      </c>
      <c r="F977" s="112" t="s">
        <v>389</v>
      </c>
      <c r="G977" s="112" t="s">
        <v>138</v>
      </c>
      <c r="H977" s="112" t="s">
        <v>134</v>
      </c>
      <c r="I977" s="112" t="s">
        <v>127</v>
      </c>
      <c r="J977" s="112" t="s">
        <v>172</v>
      </c>
      <c r="K977" s="113">
        <v>5500</v>
      </c>
      <c r="L977" s="113">
        <v>2200</v>
      </c>
      <c r="M977" s="112" t="s">
        <v>359</v>
      </c>
      <c r="N977">
        <v>22</v>
      </c>
    </row>
    <row r="978" spans="1:14" x14ac:dyDescent="0.3">
      <c r="A978" s="112" t="s">
        <v>184</v>
      </c>
      <c r="B978" s="112" t="s">
        <v>118</v>
      </c>
      <c r="C978" s="112" t="s">
        <v>355</v>
      </c>
      <c r="D978" s="112" t="s">
        <v>390</v>
      </c>
      <c r="E978" s="112" t="s">
        <v>357</v>
      </c>
      <c r="F978" s="112" t="s">
        <v>391</v>
      </c>
      <c r="G978" s="112" t="s">
        <v>7</v>
      </c>
      <c r="H978" s="112" t="s">
        <v>148</v>
      </c>
      <c r="I978" s="112" t="s">
        <v>127</v>
      </c>
      <c r="J978" s="112" t="s">
        <v>170</v>
      </c>
      <c r="K978" s="113">
        <v>70.173483977363588</v>
      </c>
      <c r="L978" s="113">
        <v>3</v>
      </c>
      <c r="M978" s="112" t="s">
        <v>359</v>
      </c>
      <c r="N978">
        <v>0.03</v>
      </c>
    </row>
    <row r="979" spans="1:14" x14ac:dyDescent="0.3">
      <c r="A979" s="112" t="s">
        <v>184</v>
      </c>
      <c r="B979" s="112" t="s">
        <v>118</v>
      </c>
      <c r="C979" s="112" t="s">
        <v>355</v>
      </c>
      <c r="D979" s="112" t="s">
        <v>390</v>
      </c>
      <c r="E979" s="112" t="s">
        <v>357</v>
      </c>
      <c r="F979" s="112" t="s">
        <v>391</v>
      </c>
      <c r="G979" s="112" t="s">
        <v>7</v>
      </c>
      <c r="H979" s="112" t="s">
        <v>148</v>
      </c>
      <c r="I979" s="112" t="s">
        <v>127</v>
      </c>
      <c r="J979" s="112" t="s">
        <v>171</v>
      </c>
      <c r="K979" s="113">
        <v>43.789873403629599</v>
      </c>
      <c r="L979" s="113">
        <v>3</v>
      </c>
      <c r="M979" s="112" t="s">
        <v>359</v>
      </c>
      <c r="N979">
        <v>0.03</v>
      </c>
    </row>
    <row r="980" spans="1:14" x14ac:dyDescent="0.3">
      <c r="A980" s="112" t="s">
        <v>184</v>
      </c>
      <c r="B980" s="112" t="s">
        <v>118</v>
      </c>
      <c r="C980" s="112" t="s">
        <v>355</v>
      </c>
      <c r="D980" s="112" t="s">
        <v>390</v>
      </c>
      <c r="E980" s="112" t="s">
        <v>357</v>
      </c>
      <c r="F980" s="112" t="s">
        <v>391</v>
      </c>
      <c r="G980" s="112" t="s">
        <v>7</v>
      </c>
      <c r="H980" s="112" t="s">
        <v>148</v>
      </c>
      <c r="I980" s="112" t="s">
        <v>127</v>
      </c>
      <c r="J980" s="112" t="s">
        <v>172</v>
      </c>
      <c r="K980" s="113">
        <v>30.269414371636614</v>
      </c>
      <c r="L980" s="113">
        <v>1.5</v>
      </c>
      <c r="M980" s="112" t="s">
        <v>359</v>
      </c>
      <c r="N980">
        <v>1.4999999999999999E-2</v>
      </c>
    </row>
    <row r="981" spans="1:14" x14ac:dyDescent="0.3">
      <c r="A981" s="112" t="s">
        <v>184</v>
      </c>
      <c r="B981" s="112" t="s">
        <v>118</v>
      </c>
      <c r="C981" s="112" t="s">
        <v>355</v>
      </c>
      <c r="D981" s="112" t="s">
        <v>390</v>
      </c>
      <c r="E981" s="112" t="s">
        <v>357</v>
      </c>
      <c r="F981" s="112" t="s">
        <v>391</v>
      </c>
      <c r="G981" s="112" t="s">
        <v>11</v>
      </c>
      <c r="H981" s="112" t="s">
        <v>126</v>
      </c>
      <c r="I981" s="112" t="s">
        <v>127</v>
      </c>
      <c r="J981" s="112" t="s">
        <v>172</v>
      </c>
      <c r="K981" s="113">
        <v>28453.96</v>
      </c>
      <c r="L981" s="113">
        <v>1797.5000000000002</v>
      </c>
      <c r="M981" s="112" t="s">
        <v>359</v>
      </c>
      <c r="N981">
        <v>17.975000000000001</v>
      </c>
    </row>
    <row r="982" spans="1:14" x14ac:dyDescent="0.3">
      <c r="A982" s="112" t="s">
        <v>184</v>
      </c>
      <c r="B982" s="112" t="s">
        <v>118</v>
      </c>
      <c r="C982" s="112" t="s">
        <v>355</v>
      </c>
      <c r="D982" s="112" t="s">
        <v>390</v>
      </c>
      <c r="E982" s="112" t="s">
        <v>357</v>
      </c>
      <c r="F982" s="112" t="s">
        <v>391</v>
      </c>
      <c r="G982" s="112" t="s">
        <v>13</v>
      </c>
      <c r="H982" s="112" t="s">
        <v>142</v>
      </c>
      <c r="I982" s="112" t="s">
        <v>127</v>
      </c>
      <c r="J982" s="112" t="s">
        <v>170</v>
      </c>
      <c r="K982" s="113">
        <v>6876.66</v>
      </c>
      <c r="L982" s="113">
        <v>913</v>
      </c>
      <c r="M982" s="112" t="s">
        <v>359</v>
      </c>
      <c r="N982">
        <v>9.1300000000000008</v>
      </c>
    </row>
    <row r="983" spans="1:14" x14ac:dyDescent="0.3">
      <c r="A983" s="112" t="s">
        <v>184</v>
      </c>
      <c r="B983" s="112" t="s">
        <v>118</v>
      </c>
      <c r="C983" s="112" t="s">
        <v>355</v>
      </c>
      <c r="D983" s="112" t="s">
        <v>390</v>
      </c>
      <c r="E983" s="112" t="s">
        <v>357</v>
      </c>
      <c r="F983" s="112" t="s">
        <v>391</v>
      </c>
      <c r="G983" s="112" t="s">
        <v>13</v>
      </c>
      <c r="H983" s="112" t="s">
        <v>142</v>
      </c>
      <c r="I983" s="112" t="s">
        <v>127</v>
      </c>
      <c r="J983" s="112" t="s">
        <v>172</v>
      </c>
      <c r="K983" s="113">
        <v>25282.629999999997</v>
      </c>
      <c r="L983" s="113">
        <v>3443</v>
      </c>
      <c r="M983" s="112" t="s">
        <v>359</v>
      </c>
      <c r="N983">
        <v>34.43</v>
      </c>
    </row>
    <row r="984" spans="1:14" x14ac:dyDescent="0.3">
      <c r="A984" s="112" t="s">
        <v>184</v>
      </c>
      <c r="B984" s="112" t="s">
        <v>118</v>
      </c>
      <c r="C984" s="112" t="s">
        <v>355</v>
      </c>
      <c r="D984" s="112" t="s">
        <v>390</v>
      </c>
      <c r="E984" s="112" t="s">
        <v>357</v>
      </c>
      <c r="F984" s="112" t="s">
        <v>391</v>
      </c>
      <c r="G984" s="112" t="s">
        <v>14</v>
      </c>
      <c r="H984" s="112" t="s">
        <v>141</v>
      </c>
      <c r="I984" s="112" t="s">
        <v>127</v>
      </c>
      <c r="J984" s="112" t="s">
        <v>170</v>
      </c>
      <c r="K984" s="113">
        <v>64576.27</v>
      </c>
      <c r="L984" s="113">
        <v>36964</v>
      </c>
      <c r="M984" s="112" t="s">
        <v>359</v>
      </c>
      <c r="N984">
        <v>369.64</v>
      </c>
    </row>
    <row r="985" spans="1:14" x14ac:dyDescent="0.3">
      <c r="A985" s="112" t="s">
        <v>184</v>
      </c>
      <c r="B985" s="112" t="s">
        <v>118</v>
      </c>
      <c r="C985" s="112" t="s">
        <v>355</v>
      </c>
      <c r="D985" s="112" t="s">
        <v>390</v>
      </c>
      <c r="E985" s="112" t="s">
        <v>357</v>
      </c>
      <c r="F985" s="112" t="s">
        <v>391</v>
      </c>
      <c r="G985" s="112" t="s">
        <v>14</v>
      </c>
      <c r="H985" s="112" t="s">
        <v>141</v>
      </c>
      <c r="I985" s="112" t="s">
        <v>127</v>
      </c>
      <c r="J985" s="112" t="s">
        <v>208</v>
      </c>
      <c r="K985" s="113">
        <v>5580</v>
      </c>
      <c r="L985" s="113">
        <v>10000</v>
      </c>
      <c r="M985" s="112" t="s">
        <v>359</v>
      </c>
      <c r="N985">
        <v>100</v>
      </c>
    </row>
    <row r="986" spans="1:14" x14ac:dyDescent="0.3">
      <c r="A986" s="112" t="s">
        <v>184</v>
      </c>
      <c r="B986" s="112" t="s">
        <v>118</v>
      </c>
      <c r="C986" s="112" t="s">
        <v>355</v>
      </c>
      <c r="D986" s="112" t="s">
        <v>390</v>
      </c>
      <c r="E986" s="112" t="s">
        <v>357</v>
      </c>
      <c r="F986" s="112" t="s">
        <v>391</v>
      </c>
      <c r="G986" s="112" t="s">
        <v>14</v>
      </c>
      <c r="H986" s="112" t="s">
        <v>141</v>
      </c>
      <c r="I986" s="112" t="s">
        <v>127</v>
      </c>
      <c r="J986" s="112" t="s">
        <v>171</v>
      </c>
      <c r="K986" s="113">
        <v>26849.67</v>
      </c>
      <c r="L986" s="113">
        <v>30084</v>
      </c>
      <c r="M986" s="112" t="s">
        <v>359</v>
      </c>
      <c r="N986">
        <v>300.83999999999997</v>
      </c>
    </row>
    <row r="987" spans="1:14" x14ac:dyDescent="0.3">
      <c r="A987" s="112" t="s">
        <v>184</v>
      </c>
      <c r="B987" s="112" t="s">
        <v>118</v>
      </c>
      <c r="C987" s="112" t="s">
        <v>355</v>
      </c>
      <c r="D987" s="112" t="s">
        <v>390</v>
      </c>
      <c r="E987" s="112" t="s">
        <v>357</v>
      </c>
      <c r="F987" s="112" t="s">
        <v>391</v>
      </c>
      <c r="G987" s="112" t="s">
        <v>14</v>
      </c>
      <c r="H987" s="112" t="s">
        <v>141</v>
      </c>
      <c r="I987" s="112" t="s">
        <v>127</v>
      </c>
      <c r="J987" s="112" t="s">
        <v>172</v>
      </c>
      <c r="K987" s="113">
        <v>179902.93</v>
      </c>
      <c r="L987" s="113">
        <v>179283</v>
      </c>
      <c r="M987" s="112" t="s">
        <v>359</v>
      </c>
      <c r="N987">
        <v>1792.83</v>
      </c>
    </row>
    <row r="988" spans="1:14" x14ac:dyDescent="0.3">
      <c r="A988" s="112" t="s">
        <v>184</v>
      </c>
      <c r="B988" s="112" t="s">
        <v>118</v>
      </c>
      <c r="C988" s="112" t="s">
        <v>355</v>
      </c>
      <c r="D988" s="112" t="s">
        <v>390</v>
      </c>
      <c r="E988" s="112" t="s">
        <v>357</v>
      </c>
      <c r="F988" s="112" t="s">
        <v>391</v>
      </c>
      <c r="G988" s="112" t="s">
        <v>18</v>
      </c>
      <c r="H988" s="112" t="s">
        <v>143</v>
      </c>
      <c r="I988" s="112" t="s">
        <v>127</v>
      </c>
      <c r="J988" s="112" t="s">
        <v>170</v>
      </c>
      <c r="K988" s="113">
        <v>1224.0899999999999</v>
      </c>
      <c r="L988" s="113">
        <v>202.99999999999997</v>
      </c>
      <c r="M988" s="112" t="s">
        <v>359</v>
      </c>
      <c r="N988">
        <v>2.0299999999999998</v>
      </c>
    </row>
    <row r="989" spans="1:14" x14ac:dyDescent="0.3">
      <c r="A989" s="112" t="s">
        <v>184</v>
      </c>
      <c r="B989" s="112" t="s">
        <v>118</v>
      </c>
      <c r="C989" s="112" t="s">
        <v>355</v>
      </c>
      <c r="D989" s="112" t="s">
        <v>390</v>
      </c>
      <c r="E989" s="112" t="s">
        <v>357</v>
      </c>
      <c r="F989" s="112" t="s">
        <v>391</v>
      </c>
      <c r="G989" s="112" t="s">
        <v>18</v>
      </c>
      <c r="H989" s="112" t="s">
        <v>143</v>
      </c>
      <c r="I989" s="112" t="s">
        <v>127</v>
      </c>
      <c r="J989" s="112" t="s">
        <v>172</v>
      </c>
      <c r="K989" s="113">
        <v>17134.14</v>
      </c>
      <c r="L989" s="113">
        <v>2214</v>
      </c>
      <c r="M989" s="112" t="s">
        <v>359</v>
      </c>
      <c r="N989">
        <v>22.14</v>
      </c>
    </row>
    <row r="990" spans="1:14" x14ac:dyDescent="0.3">
      <c r="A990" s="112" t="s">
        <v>184</v>
      </c>
      <c r="B990" s="112" t="s">
        <v>118</v>
      </c>
      <c r="C990" s="112" t="s">
        <v>355</v>
      </c>
      <c r="D990" s="112" t="s">
        <v>390</v>
      </c>
      <c r="E990" s="112" t="s">
        <v>357</v>
      </c>
      <c r="F990" s="112" t="s">
        <v>391</v>
      </c>
      <c r="G990" s="112" t="s">
        <v>26</v>
      </c>
      <c r="H990" s="112" t="s">
        <v>139</v>
      </c>
      <c r="I990" s="112" t="s">
        <v>127</v>
      </c>
      <c r="J990" s="112" t="s">
        <v>170</v>
      </c>
      <c r="K990" s="113">
        <v>682.02</v>
      </c>
      <c r="L990" s="113">
        <v>81</v>
      </c>
      <c r="M990" s="112" t="s">
        <v>359</v>
      </c>
      <c r="N990">
        <v>0.81</v>
      </c>
    </row>
    <row r="991" spans="1:14" x14ac:dyDescent="0.3">
      <c r="A991" s="112" t="s">
        <v>184</v>
      </c>
      <c r="B991" s="112" t="s">
        <v>118</v>
      </c>
      <c r="C991" s="112" t="s">
        <v>355</v>
      </c>
      <c r="D991" s="112" t="s">
        <v>390</v>
      </c>
      <c r="E991" s="112" t="s">
        <v>357</v>
      </c>
      <c r="F991" s="112" t="s">
        <v>391</v>
      </c>
      <c r="G991" s="112" t="s">
        <v>26</v>
      </c>
      <c r="H991" s="112" t="s">
        <v>139</v>
      </c>
      <c r="I991" s="112" t="s">
        <v>127</v>
      </c>
      <c r="J991" s="112" t="s">
        <v>172</v>
      </c>
      <c r="K991" s="113">
        <v>2955.42</v>
      </c>
      <c r="L991" s="113">
        <v>351</v>
      </c>
      <c r="M991" s="112" t="s">
        <v>359</v>
      </c>
      <c r="N991">
        <v>3.51</v>
      </c>
    </row>
    <row r="992" spans="1:14" x14ac:dyDescent="0.3">
      <c r="A992" s="112" t="s">
        <v>184</v>
      </c>
      <c r="B992" s="112" t="s">
        <v>118</v>
      </c>
      <c r="C992" s="112" t="s">
        <v>355</v>
      </c>
      <c r="D992" s="112" t="s">
        <v>390</v>
      </c>
      <c r="E992" s="112" t="s">
        <v>357</v>
      </c>
      <c r="F992" s="112" t="s">
        <v>391</v>
      </c>
      <c r="G992" s="112" t="s">
        <v>27</v>
      </c>
      <c r="H992" s="112" t="s">
        <v>146</v>
      </c>
      <c r="I992" s="112" t="s">
        <v>127</v>
      </c>
      <c r="J992" s="112" t="s">
        <v>171</v>
      </c>
      <c r="K992" s="113">
        <v>714</v>
      </c>
      <c r="L992" s="113">
        <v>63</v>
      </c>
      <c r="M992" s="112" t="s">
        <v>359</v>
      </c>
      <c r="N992">
        <v>0.63</v>
      </c>
    </row>
    <row r="993" spans="1:14" x14ac:dyDescent="0.3">
      <c r="A993" s="112" t="s">
        <v>184</v>
      </c>
      <c r="B993" s="112" t="s">
        <v>118</v>
      </c>
      <c r="C993" s="112" t="s">
        <v>355</v>
      </c>
      <c r="D993" s="112" t="s">
        <v>390</v>
      </c>
      <c r="E993" s="112" t="s">
        <v>357</v>
      </c>
      <c r="F993" s="112" t="s">
        <v>391</v>
      </c>
      <c r="G993" s="112" t="s">
        <v>27</v>
      </c>
      <c r="H993" s="112" t="s">
        <v>146</v>
      </c>
      <c r="I993" s="112" t="s">
        <v>127</v>
      </c>
      <c r="J993" s="112" t="s">
        <v>172</v>
      </c>
      <c r="K993" s="113">
        <v>4765</v>
      </c>
      <c r="L993" s="113">
        <v>391</v>
      </c>
      <c r="M993" s="112" t="s">
        <v>359</v>
      </c>
      <c r="N993">
        <v>3.91</v>
      </c>
    </row>
    <row r="994" spans="1:14" x14ac:dyDescent="0.3">
      <c r="A994" s="112" t="s">
        <v>184</v>
      </c>
      <c r="B994" s="112" t="s">
        <v>118</v>
      </c>
      <c r="C994" s="112" t="s">
        <v>355</v>
      </c>
      <c r="D994" s="112" t="s">
        <v>390</v>
      </c>
      <c r="E994" s="112" t="s">
        <v>357</v>
      </c>
      <c r="F994" s="112" t="s">
        <v>391</v>
      </c>
      <c r="G994" s="112" t="s">
        <v>138</v>
      </c>
      <c r="H994" s="112" t="s">
        <v>134</v>
      </c>
      <c r="I994" s="112" t="s">
        <v>127</v>
      </c>
      <c r="J994" s="112" t="s">
        <v>170</v>
      </c>
      <c r="K994" s="113">
        <v>500</v>
      </c>
      <c r="L994" s="113">
        <v>200</v>
      </c>
      <c r="M994" s="112" t="s">
        <v>359</v>
      </c>
      <c r="N994">
        <v>2</v>
      </c>
    </row>
    <row r="995" spans="1:14" x14ac:dyDescent="0.3">
      <c r="A995" s="112" t="s">
        <v>184</v>
      </c>
      <c r="B995" s="112" t="s">
        <v>118</v>
      </c>
      <c r="C995" s="112" t="s">
        <v>355</v>
      </c>
      <c r="D995" s="112" t="s">
        <v>390</v>
      </c>
      <c r="E995" s="112" t="s">
        <v>357</v>
      </c>
      <c r="F995" s="112" t="s">
        <v>391</v>
      </c>
      <c r="G995" s="112" t="s">
        <v>138</v>
      </c>
      <c r="H995" s="112" t="s">
        <v>134</v>
      </c>
      <c r="I995" s="112" t="s">
        <v>127</v>
      </c>
      <c r="J995" s="112" t="s">
        <v>172</v>
      </c>
      <c r="K995" s="113">
        <v>2000</v>
      </c>
      <c r="L995" s="113">
        <v>800</v>
      </c>
      <c r="M995" s="112" t="s">
        <v>359</v>
      </c>
      <c r="N995">
        <v>8</v>
      </c>
    </row>
    <row r="996" spans="1:14" x14ac:dyDescent="0.3">
      <c r="A996" s="112" t="s">
        <v>184</v>
      </c>
      <c r="B996" s="112" t="s">
        <v>118</v>
      </c>
      <c r="C996" s="112" t="s">
        <v>355</v>
      </c>
      <c r="D996" s="112" t="s">
        <v>392</v>
      </c>
      <c r="E996" s="112" t="s">
        <v>357</v>
      </c>
      <c r="F996" s="112" t="s">
        <v>393</v>
      </c>
      <c r="G996" s="112" t="s">
        <v>14</v>
      </c>
      <c r="H996" s="112" t="s">
        <v>141</v>
      </c>
      <c r="I996" s="112" t="s">
        <v>127</v>
      </c>
      <c r="J996" s="112" t="s">
        <v>170</v>
      </c>
      <c r="K996" s="113">
        <v>2003.04</v>
      </c>
      <c r="L996" s="113">
        <v>1620</v>
      </c>
      <c r="M996" s="112" t="s">
        <v>359</v>
      </c>
      <c r="N996">
        <v>16.2</v>
      </c>
    </row>
    <row r="997" spans="1:14" x14ac:dyDescent="0.3">
      <c r="A997" s="112" t="s">
        <v>184</v>
      </c>
      <c r="B997" s="112" t="s">
        <v>118</v>
      </c>
      <c r="C997" s="112" t="s">
        <v>355</v>
      </c>
      <c r="D997" s="112" t="s">
        <v>392</v>
      </c>
      <c r="E997" s="112" t="s">
        <v>357</v>
      </c>
      <c r="F997" s="112" t="s">
        <v>393</v>
      </c>
      <c r="G997" s="112" t="s">
        <v>14</v>
      </c>
      <c r="H997" s="112" t="s">
        <v>141</v>
      </c>
      <c r="I997" s="112" t="s">
        <v>127</v>
      </c>
      <c r="J997" s="112" t="s">
        <v>172</v>
      </c>
      <c r="K997" s="113">
        <v>570</v>
      </c>
      <c r="L997" s="113">
        <v>225</v>
      </c>
      <c r="M997" s="112" t="s">
        <v>359</v>
      </c>
      <c r="N997">
        <v>2.25</v>
      </c>
    </row>
    <row r="998" spans="1:14" x14ac:dyDescent="0.3">
      <c r="A998" s="112" t="s">
        <v>184</v>
      </c>
      <c r="B998" s="112" t="s">
        <v>118</v>
      </c>
      <c r="C998" s="112" t="s">
        <v>355</v>
      </c>
      <c r="D998" s="112" t="s">
        <v>394</v>
      </c>
      <c r="E998" s="112" t="s">
        <v>357</v>
      </c>
      <c r="F998" s="112" t="s">
        <v>395</v>
      </c>
      <c r="G998" s="112" t="s">
        <v>13</v>
      </c>
      <c r="H998" s="112" t="s">
        <v>142</v>
      </c>
      <c r="I998" s="112" t="s">
        <v>127</v>
      </c>
      <c r="J998" s="112" t="s">
        <v>170</v>
      </c>
      <c r="K998" s="113">
        <v>660.54</v>
      </c>
      <c r="L998" s="113">
        <v>92</v>
      </c>
      <c r="M998" s="112" t="s">
        <v>359</v>
      </c>
      <c r="N998">
        <v>0.92</v>
      </c>
    </row>
    <row r="999" spans="1:14" x14ac:dyDescent="0.3">
      <c r="A999" s="112" t="s">
        <v>184</v>
      </c>
      <c r="B999" s="112" t="s">
        <v>118</v>
      </c>
      <c r="C999" s="112" t="s">
        <v>355</v>
      </c>
      <c r="D999" s="112" t="s">
        <v>396</v>
      </c>
      <c r="E999" s="112" t="s">
        <v>357</v>
      </c>
      <c r="F999" s="112" t="s">
        <v>397</v>
      </c>
      <c r="G999" s="112" t="s">
        <v>7</v>
      </c>
      <c r="H999" s="112" t="s">
        <v>148</v>
      </c>
      <c r="I999" s="112" t="s">
        <v>127</v>
      </c>
      <c r="J999" s="112" t="s">
        <v>170</v>
      </c>
      <c r="K999" s="113">
        <v>23387.386772032765</v>
      </c>
      <c r="L999" s="113">
        <v>9203.76</v>
      </c>
      <c r="M999" s="112" t="s">
        <v>359</v>
      </c>
      <c r="N999">
        <v>92.037599999999998</v>
      </c>
    </row>
    <row r="1000" spans="1:14" x14ac:dyDescent="0.3">
      <c r="A1000" s="112" t="s">
        <v>184</v>
      </c>
      <c r="B1000" s="112" t="s">
        <v>118</v>
      </c>
      <c r="C1000" s="112" t="s">
        <v>355</v>
      </c>
      <c r="D1000" s="112" t="s">
        <v>396</v>
      </c>
      <c r="E1000" s="112" t="s">
        <v>357</v>
      </c>
      <c r="F1000" s="112" t="s">
        <v>397</v>
      </c>
      <c r="G1000" s="112" t="s">
        <v>7</v>
      </c>
      <c r="H1000" s="112" t="s">
        <v>148</v>
      </c>
      <c r="I1000" s="112" t="s">
        <v>127</v>
      </c>
      <c r="J1000" s="112" t="s">
        <v>171</v>
      </c>
      <c r="K1000" s="113">
        <v>43.789873403629599</v>
      </c>
      <c r="L1000" s="113">
        <v>3</v>
      </c>
      <c r="M1000" s="112" t="s">
        <v>359</v>
      </c>
      <c r="N1000">
        <v>0.03</v>
      </c>
    </row>
    <row r="1001" spans="1:14" x14ac:dyDescent="0.3">
      <c r="A1001" s="112" t="s">
        <v>184</v>
      </c>
      <c r="B1001" s="112" t="s">
        <v>118</v>
      </c>
      <c r="C1001" s="112" t="s">
        <v>355</v>
      </c>
      <c r="D1001" s="112" t="s">
        <v>396</v>
      </c>
      <c r="E1001" s="112" t="s">
        <v>357</v>
      </c>
      <c r="F1001" s="112" t="s">
        <v>397</v>
      </c>
      <c r="G1001" s="112" t="s">
        <v>7</v>
      </c>
      <c r="H1001" s="112" t="s">
        <v>148</v>
      </c>
      <c r="I1001" s="112" t="s">
        <v>127</v>
      </c>
      <c r="J1001" s="112" t="s">
        <v>172</v>
      </c>
      <c r="K1001" s="113">
        <v>30.269414371636614</v>
      </c>
      <c r="L1001" s="113">
        <v>1.5</v>
      </c>
      <c r="M1001" s="112" t="s">
        <v>359</v>
      </c>
      <c r="N1001">
        <v>1.4999999999999999E-2</v>
      </c>
    </row>
    <row r="1002" spans="1:14" x14ac:dyDescent="0.3">
      <c r="A1002" s="112" t="s">
        <v>184</v>
      </c>
      <c r="B1002" s="112" t="s">
        <v>118</v>
      </c>
      <c r="C1002" s="112" t="s">
        <v>355</v>
      </c>
      <c r="D1002" s="112" t="s">
        <v>396</v>
      </c>
      <c r="E1002" s="112" t="s">
        <v>357</v>
      </c>
      <c r="F1002" s="112" t="s">
        <v>397</v>
      </c>
      <c r="G1002" s="112" t="s">
        <v>135</v>
      </c>
      <c r="H1002" s="112" t="s">
        <v>134</v>
      </c>
      <c r="I1002" s="112" t="s">
        <v>127</v>
      </c>
      <c r="J1002" s="112" t="s">
        <v>170</v>
      </c>
      <c r="K1002" s="113">
        <v>11142.3</v>
      </c>
      <c r="L1002" s="113">
        <v>3407.25</v>
      </c>
      <c r="M1002" s="112" t="s">
        <v>359</v>
      </c>
      <c r="N1002">
        <v>34.072499999999998</v>
      </c>
    </row>
    <row r="1003" spans="1:14" x14ac:dyDescent="0.3">
      <c r="A1003" s="112" t="s">
        <v>184</v>
      </c>
      <c r="B1003" s="112" t="s">
        <v>118</v>
      </c>
      <c r="C1003" s="112" t="s">
        <v>355</v>
      </c>
      <c r="D1003" s="112" t="s">
        <v>396</v>
      </c>
      <c r="E1003" s="112" t="s">
        <v>357</v>
      </c>
      <c r="F1003" s="112" t="s">
        <v>397</v>
      </c>
      <c r="G1003" s="112" t="s">
        <v>135</v>
      </c>
      <c r="H1003" s="112" t="s">
        <v>134</v>
      </c>
      <c r="I1003" s="112" t="s">
        <v>127</v>
      </c>
      <c r="J1003" s="112" t="s">
        <v>172</v>
      </c>
      <c r="K1003" s="113">
        <v>63480.06</v>
      </c>
      <c r="L1003" s="113">
        <v>15916.5</v>
      </c>
      <c r="M1003" s="112" t="s">
        <v>359</v>
      </c>
      <c r="N1003">
        <v>159.16499999999999</v>
      </c>
    </row>
    <row r="1004" spans="1:14" x14ac:dyDescent="0.3">
      <c r="A1004" s="112" t="s">
        <v>184</v>
      </c>
      <c r="B1004" s="112" t="s">
        <v>118</v>
      </c>
      <c r="C1004" s="112" t="s">
        <v>355</v>
      </c>
      <c r="D1004" s="112" t="s">
        <v>396</v>
      </c>
      <c r="E1004" s="112" t="s">
        <v>357</v>
      </c>
      <c r="F1004" s="112" t="s">
        <v>397</v>
      </c>
      <c r="G1004" s="112" t="s">
        <v>9</v>
      </c>
      <c r="H1004" s="112" t="s">
        <v>144</v>
      </c>
      <c r="I1004" s="112" t="s">
        <v>127</v>
      </c>
      <c r="J1004" s="112" t="s">
        <v>170</v>
      </c>
      <c r="K1004" s="113">
        <v>39873.599999999999</v>
      </c>
      <c r="L1004" s="113">
        <v>7668.0000000000009</v>
      </c>
      <c r="M1004" s="112" t="s">
        <v>359</v>
      </c>
      <c r="N1004">
        <v>76.680000000000007</v>
      </c>
    </row>
    <row r="1005" spans="1:14" x14ac:dyDescent="0.3">
      <c r="A1005" s="112" t="s">
        <v>184</v>
      </c>
      <c r="B1005" s="112" t="s">
        <v>118</v>
      </c>
      <c r="C1005" s="112" t="s">
        <v>355</v>
      </c>
      <c r="D1005" s="112" t="s">
        <v>396</v>
      </c>
      <c r="E1005" s="112" t="s">
        <v>357</v>
      </c>
      <c r="F1005" s="112" t="s">
        <v>397</v>
      </c>
      <c r="G1005" s="112" t="s">
        <v>11</v>
      </c>
      <c r="H1005" s="112" t="s">
        <v>126</v>
      </c>
      <c r="I1005" s="112" t="s">
        <v>127</v>
      </c>
      <c r="J1005" s="112" t="s">
        <v>170</v>
      </c>
      <c r="K1005" s="113">
        <v>47216.7</v>
      </c>
      <c r="L1005" s="113">
        <v>4860</v>
      </c>
      <c r="M1005" s="112" t="s">
        <v>359</v>
      </c>
      <c r="N1005">
        <v>48.6</v>
      </c>
    </row>
    <row r="1006" spans="1:14" x14ac:dyDescent="0.3">
      <c r="A1006" s="112" t="s">
        <v>184</v>
      </c>
      <c r="B1006" s="112" t="s">
        <v>118</v>
      </c>
      <c r="C1006" s="112" t="s">
        <v>355</v>
      </c>
      <c r="D1006" s="112" t="s">
        <v>396</v>
      </c>
      <c r="E1006" s="112" t="s">
        <v>357</v>
      </c>
      <c r="F1006" s="112" t="s">
        <v>397</v>
      </c>
      <c r="G1006" s="112" t="s">
        <v>11</v>
      </c>
      <c r="H1006" s="112" t="s">
        <v>126</v>
      </c>
      <c r="I1006" s="112" t="s">
        <v>127</v>
      </c>
      <c r="J1006" s="112" t="s">
        <v>171</v>
      </c>
      <c r="K1006" s="113">
        <v>171</v>
      </c>
      <c r="L1006" s="113">
        <v>18</v>
      </c>
      <c r="M1006" s="112" t="s">
        <v>359</v>
      </c>
      <c r="N1006">
        <v>0.18</v>
      </c>
    </row>
    <row r="1007" spans="1:14" x14ac:dyDescent="0.3">
      <c r="A1007" s="112" t="s">
        <v>184</v>
      </c>
      <c r="B1007" s="112" t="s">
        <v>118</v>
      </c>
      <c r="C1007" s="112" t="s">
        <v>355</v>
      </c>
      <c r="D1007" s="112" t="s">
        <v>396</v>
      </c>
      <c r="E1007" s="112" t="s">
        <v>357</v>
      </c>
      <c r="F1007" s="112" t="s">
        <v>397</v>
      </c>
      <c r="G1007" s="112" t="s">
        <v>11</v>
      </c>
      <c r="H1007" s="112" t="s">
        <v>126</v>
      </c>
      <c r="I1007" s="112" t="s">
        <v>127</v>
      </c>
      <c r="J1007" s="112" t="s">
        <v>172</v>
      </c>
      <c r="K1007" s="113">
        <v>34252.6</v>
      </c>
      <c r="L1007" s="113">
        <v>3573</v>
      </c>
      <c r="M1007" s="112" t="s">
        <v>359</v>
      </c>
      <c r="N1007">
        <v>35.729999999999997</v>
      </c>
    </row>
    <row r="1008" spans="1:14" x14ac:dyDescent="0.3">
      <c r="A1008" s="112" t="s">
        <v>184</v>
      </c>
      <c r="B1008" s="112" t="s">
        <v>118</v>
      </c>
      <c r="C1008" s="112" t="s">
        <v>355</v>
      </c>
      <c r="D1008" s="112" t="s">
        <v>396</v>
      </c>
      <c r="E1008" s="112" t="s">
        <v>357</v>
      </c>
      <c r="F1008" s="112" t="s">
        <v>397</v>
      </c>
      <c r="G1008" s="112" t="s">
        <v>13</v>
      </c>
      <c r="H1008" s="112" t="s">
        <v>142</v>
      </c>
      <c r="I1008" s="112" t="s">
        <v>127</v>
      </c>
      <c r="J1008" s="112" t="s">
        <v>201</v>
      </c>
      <c r="K1008" s="113">
        <v>17105.990000000002</v>
      </c>
      <c r="L1008" s="113">
        <v>5346</v>
      </c>
      <c r="M1008" s="112" t="s">
        <v>359</v>
      </c>
      <c r="N1008">
        <v>53.46</v>
      </c>
    </row>
    <row r="1009" spans="1:14" x14ac:dyDescent="0.3">
      <c r="A1009" s="112" t="s">
        <v>184</v>
      </c>
      <c r="B1009" s="112" t="s">
        <v>118</v>
      </c>
      <c r="C1009" s="112" t="s">
        <v>355</v>
      </c>
      <c r="D1009" s="112" t="s">
        <v>396</v>
      </c>
      <c r="E1009" s="112" t="s">
        <v>357</v>
      </c>
      <c r="F1009" s="112" t="s">
        <v>397</v>
      </c>
      <c r="G1009" s="112" t="s">
        <v>13</v>
      </c>
      <c r="H1009" s="112" t="s">
        <v>142</v>
      </c>
      <c r="I1009" s="112" t="s">
        <v>127</v>
      </c>
      <c r="J1009" s="112" t="s">
        <v>224</v>
      </c>
      <c r="K1009" s="113">
        <v>3827.67</v>
      </c>
      <c r="L1009" s="113">
        <v>1196</v>
      </c>
      <c r="M1009" s="112" t="s">
        <v>359</v>
      </c>
      <c r="N1009">
        <v>11.96</v>
      </c>
    </row>
    <row r="1010" spans="1:14" x14ac:dyDescent="0.3">
      <c r="A1010" s="112" t="s">
        <v>184</v>
      </c>
      <c r="B1010" s="112" t="s">
        <v>118</v>
      </c>
      <c r="C1010" s="112" t="s">
        <v>355</v>
      </c>
      <c r="D1010" s="112" t="s">
        <v>396</v>
      </c>
      <c r="E1010" s="112" t="s">
        <v>357</v>
      </c>
      <c r="F1010" s="112" t="s">
        <v>397</v>
      </c>
      <c r="G1010" s="112" t="s">
        <v>13</v>
      </c>
      <c r="H1010" s="112" t="s">
        <v>142</v>
      </c>
      <c r="I1010" s="112" t="s">
        <v>127</v>
      </c>
      <c r="J1010" s="112" t="s">
        <v>170</v>
      </c>
      <c r="K1010" s="113">
        <v>449321.83000000007</v>
      </c>
      <c r="L1010" s="113">
        <v>338360</v>
      </c>
      <c r="M1010" s="112" t="s">
        <v>359</v>
      </c>
      <c r="N1010">
        <v>3383.6</v>
      </c>
    </row>
    <row r="1011" spans="1:14" x14ac:dyDescent="0.3">
      <c r="A1011" s="112" t="s">
        <v>184</v>
      </c>
      <c r="B1011" s="112" t="s">
        <v>118</v>
      </c>
      <c r="C1011" s="112" t="s">
        <v>355</v>
      </c>
      <c r="D1011" s="112" t="s">
        <v>396</v>
      </c>
      <c r="E1011" s="112" t="s">
        <v>357</v>
      </c>
      <c r="F1011" s="112" t="s">
        <v>397</v>
      </c>
      <c r="G1011" s="112" t="s">
        <v>13</v>
      </c>
      <c r="H1011" s="112" t="s">
        <v>142</v>
      </c>
      <c r="I1011" s="112" t="s">
        <v>127</v>
      </c>
      <c r="J1011" s="112" t="s">
        <v>208</v>
      </c>
      <c r="K1011" s="113">
        <v>4725.51</v>
      </c>
      <c r="L1011" s="113">
        <v>1477</v>
      </c>
      <c r="M1011" s="112" t="s">
        <v>359</v>
      </c>
      <c r="N1011">
        <v>14.77</v>
      </c>
    </row>
    <row r="1012" spans="1:14" x14ac:dyDescent="0.3">
      <c r="A1012" s="112" t="s">
        <v>184</v>
      </c>
      <c r="B1012" s="112" t="s">
        <v>118</v>
      </c>
      <c r="C1012" s="112" t="s">
        <v>355</v>
      </c>
      <c r="D1012" s="112" t="s">
        <v>396</v>
      </c>
      <c r="E1012" s="112" t="s">
        <v>357</v>
      </c>
      <c r="F1012" s="112" t="s">
        <v>397</v>
      </c>
      <c r="G1012" s="112" t="s">
        <v>13</v>
      </c>
      <c r="H1012" s="112" t="s">
        <v>142</v>
      </c>
      <c r="I1012" s="112" t="s">
        <v>127</v>
      </c>
      <c r="J1012" s="112" t="s">
        <v>171</v>
      </c>
      <c r="K1012" s="113">
        <v>292330.84000000003</v>
      </c>
      <c r="L1012" s="113">
        <v>212914</v>
      </c>
      <c r="M1012" s="112" t="s">
        <v>359</v>
      </c>
      <c r="N1012">
        <v>2129.14</v>
      </c>
    </row>
    <row r="1013" spans="1:14" x14ac:dyDescent="0.3">
      <c r="A1013" s="112" t="s">
        <v>184</v>
      </c>
      <c r="B1013" s="112" t="s">
        <v>118</v>
      </c>
      <c r="C1013" s="112" t="s">
        <v>355</v>
      </c>
      <c r="D1013" s="112" t="s">
        <v>396</v>
      </c>
      <c r="E1013" s="112" t="s">
        <v>357</v>
      </c>
      <c r="F1013" s="112" t="s">
        <v>397</v>
      </c>
      <c r="G1013" s="112" t="s">
        <v>13</v>
      </c>
      <c r="H1013" s="112" t="s">
        <v>142</v>
      </c>
      <c r="I1013" s="112" t="s">
        <v>127</v>
      </c>
      <c r="J1013" s="112" t="s">
        <v>172</v>
      </c>
      <c r="K1013" s="113">
        <v>1032685.24</v>
      </c>
      <c r="L1013" s="113">
        <v>480213</v>
      </c>
      <c r="M1013" s="112" t="s">
        <v>359</v>
      </c>
      <c r="N1013">
        <v>4802.13</v>
      </c>
    </row>
    <row r="1014" spans="1:14" x14ac:dyDescent="0.3">
      <c r="A1014" s="112" t="s">
        <v>184</v>
      </c>
      <c r="B1014" s="112" t="s">
        <v>118</v>
      </c>
      <c r="C1014" s="112" t="s">
        <v>355</v>
      </c>
      <c r="D1014" s="112" t="s">
        <v>396</v>
      </c>
      <c r="E1014" s="112" t="s">
        <v>357</v>
      </c>
      <c r="F1014" s="112" t="s">
        <v>397</v>
      </c>
      <c r="G1014" s="112" t="s">
        <v>14</v>
      </c>
      <c r="H1014" s="112" t="s">
        <v>141</v>
      </c>
      <c r="I1014" s="112" t="s">
        <v>127</v>
      </c>
      <c r="J1014" s="112" t="s">
        <v>170</v>
      </c>
      <c r="K1014" s="113">
        <v>381692.38</v>
      </c>
      <c r="L1014" s="113">
        <v>231561</v>
      </c>
      <c r="M1014" s="112" t="s">
        <v>359</v>
      </c>
      <c r="N1014">
        <v>2315.61</v>
      </c>
    </row>
    <row r="1015" spans="1:14" x14ac:dyDescent="0.3">
      <c r="A1015" s="112" t="s">
        <v>184</v>
      </c>
      <c r="B1015" s="112" t="s">
        <v>118</v>
      </c>
      <c r="C1015" s="112" t="s">
        <v>355</v>
      </c>
      <c r="D1015" s="112" t="s">
        <v>396</v>
      </c>
      <c r="E1015" s="112" t="s">
        <v>357</v>
      </c>
      <c r="F1015" s="112" t="s">
        <v>397</v>
      </c>
      <c r="G1015" s="112" t="s">
        <v>14</v>
      </c>
      <c r="H1015" s="112" t="s">
        <v>141</v>
      </c>
      <c r="I1015" s="112" t="s">
        <v>127</v>
      </c>
      <c r="J1015" s="112" t="s">
        <v>171</v>
      </c>
      <c r="K1015" s="113">
        <v>12054.21</v>
      </c>
      <c r="L1015" s="113">
        <v>11063</v>
      </c>
      <c r="M1015" s="112" t="s">
        <v>359</v>
      </c>
      <c r="N1015">
        <v>110.63</v>
      </c>
    </row>
    <row r="1016" spans="1:14" x14ac:dyDescent="0.3">
      <c r="A1016" s="112" t="s">
        <v>184</v>
      </c>
      <c r="B1016" s="112" t="s">
        <v>118</v>
      </c>
      <c r="C1016" s="112" t="s">
        <v>355</v>
      </c>
      <c r="D1016" s="112" t="s">
        <v>396</v>
      </c>
      <c r="E1016" s="112" t="s">
        <v>357</v>
      </c>
      <c r="F1016" s="112" t="s">
        <v>397</v>
      </c>
      <c r="G1016" s="112" t="s">
        <v>14</v>
      </c>
      <c r="H1016" s="112" t="s">
        <v>141</v>
      </c>
      <c r="I1016" s="112" t="s">
        <v>127</v>
      </c>
      <c r="J1016" s="112" t="s">
        <v>172</v>
      </c>
      <c r="K1016" s="113">
        <v>913843.80999999994</v>
      </c>
      <c r="L1016" s="113">
        <v>852403</v>
      </c>
      <c r="M1016" s="112" t="s">
        <v>359</v>
      </c>
      <c r="N1016">
        <v>8524.0300000000007</v>
      </c>
    </row>
    <row r="1017" spans="1:14" x14ac:dyDescent="0.3">
      <c r="A1017" s="112" t="s">
        <v>184</v>
      </c>
      <c r="B1017" s="112" t="s">
        <v>118</v>
      </c>
      <c r="C1017" s="112" t="s">
        <v>355</v>
      </c>
      <c r="D1017" s="112" t="s">
        <v>396</v>
      </c>
      <c r="E1017" s="112" t="s">
        <v>357</v>
      </c>
      <c r="F1017" s="112" t="s">
        <v>397</v>
      </c>
      <c r="G1017" s="112" t="s">
        <v>18</v>
      </c>
      <c r="H1017" s="112" t="s">
        <v>143</v>
      </c>
      <c r="I1017" s="112" t="s">
        <v>127</v>
      </c>
      <c r="J1017" s="112" t="s">
        <v>170</v>
      </c>
      <c r="K1017" s="113">
        <v>3441.6</v>
      </c>
      <c r="L1017" s="113">
        <v>560</v>
      </c>
      <c r="M1017" s="112" t="s">
        <v>359</v>
      </c>
      <c r="N1017">
        <v>5.6</v>
      </c>
    </row>
    <row r="1018" spans="1:14" x14ac:dyDescent="0.3">
      <c r="A1018" s="112" t="s">
        <v>184</v>
      </c>
      <c r="B1018" s="112" t="s">
        <v>118</v>
      </c>
      <c r="C1018" s="112" t="s">
        <v>355</v>
      </c>
      <c r="D1018" s="112" t="s">
        <v>396</v>
      </c>
      <c r="E1018" s="112" t="s">
        <v>357</v>
      </c>
      <c r="F1018" s="112" t="s">
        <v>397</v>
      </c>
      <c r="G1018" s="112" t="s">
        <v>18</v>
      </c>
      <c r="H1018" s="112" t="s">
        <v>143</v>
      </c>
      <c r="I1018" s="112" t="s">
        <v>127</v>
      </c>
      <c r="J1018" s="112" t="s">
        <v>172</v>
      </c>
      <c r="K1018" s="113">
        <v>23340.49</v>
      </c>
      <c r="L1018" s="113">
        <v>2432</v>
      </c>
      <c r="M1018" s="112" t="s">
        <v>359</v>
      </c>
      <c r="N1018">
        <v>24.32</v>
      </c>
    </row>
    <row r="1019" spans="1:14" x14ac:dyDescent="0.3">
      <c r="A1019" s="112" t="s">
        <v>184</v>
      </c>
      <c r="B1019" s="112" t="s">
        <v>118</v>
      </c>
      <c r="C1019" s="112" t="s">
        <v>355</v>
      </c>
      <c r="D1019" s="112" t="s">
        <v>396</v>
      </c>
      <c r="E1019" s="112" t="s">
        <v>357</v>
      </c>
      <c r="F1019" s="112" t="s">
        <v>397</v>
      </c>
      <c r="G1019" s="112" t="s">
        <v>21</v>
      </c>
      <c r="H1019" s="112" t="s">
        <v>139</v>
      </c>
      <c r="I1019" s="112" t="s">
        <v>127</v>
      </c>
      <c r="J1019" s="112" t="s">
        <v>170</v>
      </c>
      <c r="K1019" s="113">
        <v>97438.6</v>
      </c>
      <c r="L1019" s="113">
        <v>11060</v>
      </c>
      <c r="M1019" s="112" t="s">
        <v>359</v>
      </c>
      <c r="N1019">
        <v>110.6</v>
      </c>
    </row>
    <row r="1020" spans="1:14" x14ac:dyDescent="0.3">
      <c r="A1020" s="112" t="s">
        <v>184</v>
      </c>
      <c r="B1020" s="112" t="s">
        <v>118</v>
      </c>
      <c r="C1020" s="112" t="s">
        <v>355</v>
      </c>
      <c r="D1020" s="112" t="s">
        <v>396</v>
      </c>
      <c r="E1020" s="112" t="s">
        <v>357</v>
      </c>
      <c r="F1020" s="112" t="s">
        <v>397</v>
      </c>
      <c r="G1020" s="112" t="s">
        <v>21</v>
      </c>
      <c r="H1020" s="112" t="s">
        <v>139</v>
      </c>
      <c r="I1020" s="112" t="s">
        <v>127</v>
      </c>
      <c r="J1020" s="112" t="s">
        <v>171</v>
      </c>
      <c r="K1020" s="113">
        <v>15593.7</v>
      </c>
      <c r="L1020" s="113">
        <v>1770</v>
      </c>
      <c r="M1020" s="112" t="s">
        <v>359</v>
      </c>
      <c r="N1020">
        <v>17.7</v>
      </c>
    </row>
    <row r="1021" spans="1:14" x14ac:dyDescent="0.3">
      <c r="A1021" s="112" t="s">
        <v>184</v>
      </c>
      <c r="B1021" s="112" t="s">
        <v>118</v>
      </c>
      <c r="C1021" s="112" t="s">
        <v>355</v>
      </c>
      <c r="D1021" s="112" t="s">
        <v>396</v>
      </c>
      <c r="E1021" s="112" t="s">
        <v>357</v>
      </c>
      <c r="F1021" s="112" t="s">
        <v>397</v>
      </c>
      <c r="G1021" s="112" t="s">
        <v>21</v>
      </c>
      <c r="H1021" s="112" t="s">
        <v>139</v>
      </c>
      <c r="I1021" s="112" t="s">
        <v>127</v>
      </c>
      <c r="J1021" s="112" t="s">
        <v>172</v>
      </c>
      <c r="K1021" s="113">
        <v>3171.6</v>
      </c>
      <c r="L1021" s="113">
        <v>360</v>
      </c>
      <c r="M1021" s="112" t="s">
        <v>359</v>
      </c>
      <c r="N1021">
        <v>3.6</v>
      </c>
    </row>
    <row r="1022" spans="1:14" x14ac:dyDescent="0.3">
      <c r="A1022" s="112" t="s">
        <v>184</v>
      </c>
      <c r="B1022" s="112" t="s">
        <v>118</v>
      </c>
      <c r="C1022" s="112" t="s">
        <v>355</v>
      </c>
      <c r="D1022" s="112" t="s">
        <v>396</v>
      </c>
      <c r="E1022" s="112" t="s">
        <v>357</v>
      </c>
      <c r="F1022" s="112" t="s">
        <v>397</v>
      </c>
      <c r="G1022" s="112" t="s">
        <v>22</v>
      </c>
      <c r="H1022" s="112" t="s">
        <v>139</v>
      </c>
      <c r="I1022" s="112" t="s">
        <v>127</v>
      </c>
      <c r="J1022" s="112" t="s">
        <v>170</v>
      </c>
      <c r="K1022" s="113">
        <v>6981.2</v>
      </c>
      <c r="L1022" s="113">
        <v>620</v>
      </c>
      <c r="M1022" s="112" t="s">
        <v>359</v>
      </c>
      <c r="N1022">
        <v>6.2</v>
      </c>
    </row>
    <row r="1023" spans="1:14" x14ac:dyDescent="0.3">
      <c r="A1023" s="112" t="s">
        <v>184</v>
      </c>
      <c r="B1023" s="112" t="s">
        <v>118</v>
      </c>
      <c r="C1023" s="112" t="s">
        <v>355</v>
      </c>
      <c r="D1023" s="112" t="s">
        <v>396</v>
      </c>
      <c r="E1023" s="112" t="s">
        <v>357</v>
      </c>
      <c r="F1023" s="112" t="s">
        <v>397</v>
      </c>
      <c r="G1023" s="112" t="s">
        <v>22</v>
      </c>
      <c r="H1023" s="112" t="s">
        <v>139</v>
      </c>
      <c r="I1023" s="112" t="s">
        <v>127</v>
      </c>
      <c r="J1023" s="112" t="s">
        <v>171</v>
      </c>
      <c r="K1023" s="113">
        <v>3490.6</v>
      </c>
      <c r="L1023" s="113">
        <v>310</v>
      </c>
      <c r="M1023" s="112" t="s">
        <v>359</v>
      </c>
      <c r="N1023">
        <v>3.1</v>
      </c>
    </row>
    <row r="1024" spans="1:14" x14ac:dyDescent="0.3">
      <c r="A1024" s="112" t="s">
        <v>184</v>
      </c>
      <c r="B1024" s="112" t="s">
        <v>118</v>
      </c>
      <c r="C1024" s="112" t="s">
        <v>355</v>
      </c>
      <c r="D1024" s="112" t="s">
        <v>396</v>
      </c>
      <c r="E1024" s="112" t="s">
        <v>357</v>
      </c>
      <c r="F1024" s="112" t="s">
        <v>397</v>
      </c>
      <c r="G1024" s="112" t="s">
        <v>22</v>
      </c>
      <c r="H1024" s="112" t="s">
        <v>139</v>
      </c>
      <c r="I1024" s="112" t="s">
        <v>127</v>
      </c>
      <c r="J1024" s="112" t="s">
        <v>172</v>
      </c>
      <c r="K1024" s="113">
        <v>3490.6</v>
      </c>
      <c r="L1024" s="113">
        <v>361</v>
      </c>
      <c r="M1024" s="112" t="s">
        <v>359</v>
      </c>
      <c r="N1024">
        <v>3.61</v>
      </c>
    </row>
    <row r="1025" spans="1:14" x14ac:dyDescent="0.3">
      <c r="A1025" s="112" t="s">
        <v>184</v>
      </c>
      <c r="B1025" s="112" t="s">
        <v>118</v>
      </c>
      <c r="C1025" s="112" t="s">
        <v>355</v>
      </c>
      <c r="D1025" s="112" t="s">
        <v>396</v>
      </c>
      <c r="E1025" s="112" t="s">
        <v>357</v>
      </c>
      <c r="F1025" s="112" t="s">
        <v>397</v>
      </c>
      <c r="G1025" s="112" t="s">
        <v>26</v>
      </c>
      <c r="H1025" s="112" t="s">
        <v>139</v>
      </c>
      <c r="I1025" s="112" t="s">
        <v>127</v>
      </c>
      <c r="J1025" s="112" t="s">
        <v>170</v>
      </c>
      <c r="K1025" s="113">
        <v>21294.18</v>
      </c>
      <c r="L1025" s="113">
        <v>2529</v>
      </c>
      <c r="M1025" s="112" t="s">
        <v>359</v>
      </c>
      <c r="N1025">
        <v>25.29</v>
      </c>
    </row>
    <row r="1026" spans="1:14" x14ac:dyDescent="0.3">
      <c r="A1026" s="112" t="s">
        <v>184</v>
      </c>
      <c r="B1026" s="112" t="s">
        <v>118</v>
      </c>
      <c r="C1026" s="112" t="s">
        <v>355</v>
      </c>
      <c r="D1026" s="112" t="s">
        <v>396</v>
      </c>
      <c r="E1026" s="112" t="s">
        <v>357</v>
      </c>
      <c r="F1026" s="112" t="s">
        <v>397</v>
      </c>
      <c r="G1026" s="112" t="s">
        <v>26</v>
      </c>
      <c r="H1026" s="112" t="s">
        <v>139</v>
      </c>
      <c r="I1026" s="112" t="s">
        <v>127</v>
      </c>
      <c r="J1026" s="112" t="s">
        <v>171</v>
      </c>
      <c r="K1026" s="113">
        <v>5178.3</v>
      </c>
      <c r="L1026" s="113">
        <v>615</v>
      </c>
      <c r="M1026" s="112" t="s">
        <v>359</v>
      </c>
      <c r="N1026">
        <v>6.15</v>
      </c>
    </row>
    <row r="1027" spans="1:14" x14ac:dyDescent="0.3">
      <c r="A1027" s="112" t="s">
        <v>184</v>
      </c>
      <c r="B1027" s="112" t="s">
        <v>118</v>
      </c>
      <c r="C1027" s="112" t="s">
        <v>355</v>
      </c>
      <c r="D1027" s="112" t="s">
        <v>396</v>
      </c>
      <c r="E1027" s="112" t="s">
        <v>357</v>
      </c>
      <c r="F1027" s="112" t="s">
        <v>397</v>
      </c>
      <c r="G1027" s="112" t="s">
        <v>26</v>
      </c>
      <c r="H1027" s="112" t="s">
        <v>139</v>
      </c>
      <c r="I1027" s="112" t="s">
        <v>127</v>
      </c>
      <c r="J1027" s="112" t="s">
        <v>172</v>
      </c>
      <c r="K1027" s="113">
        <v>18262.98</v>
      </c>
      <c r="L1027" s="113">
        <v>2169</v>
      </c>
      <c r="M1027" s="112" t="s">
        <v>359</v>
      </c>
      <c r="N1027">
        <v>21.69</v>
      </c>
    </row>
    <row r="1028" spans="1:14" x14ac:dyDescent="0.3">
      <c r="A1028" s="112" t="s">
        <v>184</v>
      </c>
      <c r="B1028" s="112" t="s">
        <v>118</v>
      </c>
      <c r="C1028" s="112" t="s">
        <v>355</v>
      </c>
      <c r="D1028" s="112" t="s">
        <v>396</v>
      </c>
      <c r="E1028" s="112" t="s">
        <v>357</v>
      </c>
      <c r="F1028" s="112" t="s">
        <v>397</v>
      </c>
      <c r="G1028" s="112" t="s">
        <v>27</v>
      </c>
      <c r="H1028" s="112" t="s">
        <v>146</v>
      </c>
      <c r="I1028" s="112" t="s">
        <v>127</v>
      </c>
      <c r="J1028" s="112" t="s">
        <v>171</v>
      </c>
      <c r="K1028" s="113">
        <v>13081</v>
      </c>
      <c r="L1028" s="113">
        <v>1228.5</v>
      </c>
      <c r="M1028" s="112" t="s">
        <v>359</v>
      </c>
      <c r="N1028">
        <v>12.285</v>
      </c>
    </row>
    <row r="1029" spans="1:14" x14ac:dyDescent="0.3">
      <c r="A1029" s="112" t="s">
        <v>184</v>
      </c>
      <c r="B1029" s="112" t="s">
        <v>118</v>
      </c>
      <c r="C1029" s="112" t="s">
        <v>355</v>
      </c>
      <c r="D1029" s="112" t="s">
        <v>396</v>
      </c>
      <c r="E1029" s="112" t="s">
        <v>357</v>
      </c>
      <c r="F1029" s="112" t="s">
        <v>397</v>
      </c>
      <c r="G1029" s="112" t="s">
        <v>27</v>
      </c>
      <c r="H1029" s="112" t="s">
        <v>146</v>
      </c>
      <c r="I1029" s="112" t="s">
        <v>127</v>
      </c>
      <c r="J1029" s="112" t="s">
        <v>172</v>
      </c>
      <c r="K1029" s="113">
        <v>86718</v>
      </c>
      <c r="L1029" s="113">
        <v>7254</v>
      </c>
      <c r="M1029" s="112" t="s">
        <v>359</v>
      </c>
      <c r="N1029">
        <v>72.540000000000006</v>
      </c>
    </row>
    <row r="1030" spans="1:14" x14ac:dyDescent="0.3">
      <c r="A1030" s="112" t="s">
        <v>184</v>
      </c>
      <c r="B1030" s="112" t="s">
        <v>118</v>
      </c>
      <c r="C1030" s="112" t="s">
        <v>355</v>
      </c>
      <c r="D1030" s="112" t="s">
        <v>396</v>
      </c>
      <c r="E1030" s="112" t="s">
        <v>357</v>
      </c>
      <c r="F1030" s="112" t="s">
        <v>397</v>
      </c>
      <c r="G1030" s="112" t="s">
        <v>28</v>
      </c>
      <c r="H1030" s="112" t="s">
        <v>144</v>
      </c>
      <c r="I1030" s="112" t="s">
        <v>127</v>
      </c>
      <c r="J1030" s="112" t="s">
        <v>170</v>
      </c>
      <c r="K1030" s="113">
        <v>29016</v>
      </c>
      <c r="L1030" s="113">
        <v>5580</v>
      </c>
      <c r="M1030" s="112" t="s">
        <v>359</v>
      </c>
      <c r="N1030">
        <v>55.8</v>
      </c>
    </row>
    <row r="1031" spans="1:14" x14ac:dyDescent="0.3">
      <c r="A1031" s="112" t="s">
        <v>184</v>
      </c>
      <c r="B1031" s="112" t="s">
        <v>118</v>
      </c>
      <c r="C1031" s="112" t="s">
        <v>355</v>
      </c>
      <c r="D1031" s="112" t="s">
        <v>396</v>
      </c>
      <c r="E1031" s="112" t="s">
        <v>357</v>
      </c>
      <c r="F1031" s="112" t="s">
        <v>397</v>
      </c>
      <c r="G1031" s="112" t="s">
        <v>30</v>
      </c>
      <c r="H1031" s="112" t="s">
        <v>149</v>
      </c>
      <c r="I1031" s="112" t="s">
        <v>127</v>
      </c>
      <c r="J1031" s="112" t="s">
        <v>172</v>
      </c>
      <c r="K1031" s="113">
        <v>13427.01</v>
      </c>
      <c r="L1031" s="113">
        <v>1642.5</v>
      </c>
      <c r="M1031" s="112" t="s">
        <v>359</v>
      </c>
      <c r="N1031">
        <v>16.425000000000001</v>
      </c>
    </row>
    <row r="1032" spans="1:14" x14ac:dyDescent="0.3">
      <c r="A1032" s="112" t="s">
        <v>184</v>
      </c>
      <c r="B1032" s="112" t="s">
        <v>118</v>
      </c>
      <c r="C1032" s="112" t="s">
        <v>355</v>
      </c>
      <c r="D1032" s="112" t="s">
        <v>396</v>
      </c>
      <c r="E1032" s="112" t="s">
        <v>357</v>
      </c>
      <c r="F1032" s="112" t="s">
        <v>397</v>
      </c>
      <c r="G1032" s="112" t="s">
        <v>138</v>
      </c>
      <c r="H1032" s="112" t="s">
        <v>134</v>
      </c>
      <c r="I1032" s="112" t="s">
        <v>127</v>
      </c>
      <c r="J1032" s="112" t="s">
        <v>170</v>
      </c>
      <c r="K1032" s="113">
        <v>11250</v>
      </c>
      <c r="L1032" s="113">
        <v>4500</v>
      </c>
      <c r="M1032" s="112" t="s">
        <v>359</v>
      </c>
      <c r="N1032">
        <v>45</v>
      </c>
    </row>
    <row r="1033" spans="1:14" x14ac:dyDescent="0.3">
      <c r="A1033" s="112" t="s">
        <v>184</v>
      </c>
      <c r="B1033" s="112" t="s">
        <v>118</v>
      </c>
      <c r="C1033" s="112" t="s">
        <v>355</v>
      </c>
      <c r="D1033" s="112" t="s">
        <v>396</v>
      </c>
      <c r="E1033" s="112" t="s">
        <v>357</v>
      </c>
      <c r="F1033" s="112" t="s">
        <v>397</v>
      </c>
      <c r="G1033" s="112" t="s">
        <v>138</v>
      </c>
      <c r="H1033" s="112" t="s">
        <v>134</v>
      </c>
      <c r="I1033" s="112" t="s">
        <v>127</v>
      </c>
      <c r="J1033" s="112" t="s">
        <v>172</v>
      </c>
      <c r="K1033" s="113">
        <v>23250</v>
      </c>
      <c r="L1033" s="113">
        <v>9300</v>
      </c>
      <c r="M1033" s="112" t="s">
        <v>359</v>
      </c>
      <c r="N1033">
        <v>93</v>
      </c>
    </row>
    <row r="1034" spans="1:14" x14ac:dyDescent="0.3">
      <c r="A1034" s="112" t="s">
        <v>184</v>
      </c>
      <c r="B1034" s="112" t="s">
        <v>118</v>
      </c>
      <c r="C1034" s="112" t="s">
        <v>355</v>
      </c>
      <c r="D1034" s="112" t="s">
        <v>398</v>
      </c>
      <c r="E1034" s="112" t="s">
        <v>357</v>
      </c>
      <c r="F1034" s="112" t="s">
        <v>399</v>
      </c>
      <c r="G1034" s="112" t="s">
        <v>14</v>
      </c>
      <c r="H1034" s="112" t="s">
        <v>141</v>
      </c>
      <c r="I1034" s="112" t="s">
        <v>127</v>
      </c>
      <c r="J1034" s="112" t="s">
        <v>170</v>
      </c>
      <c r="K1034" s="113">
        <v>306</v>
      </c>
      <c r="L1034" s="113">
        <v>100</v>
      </c>
      <c r="M1034" s="112" t="s">
        <v>359</v>
      </c>
      <c r="N1034">
        <v>1</v>
      </c>
    </row>
    <row r="1035" spans="1:14" x14ac:dyDescent="0.3">
      <c r="A1035" s="112" t="s">
        <v>184</v>
      </c>
      <c r="B1035" s="112" t="s">
        <v>118</v>
      </c>
      <c r="C1035" s="112" t="s">
        <v>355</v>
      </c>
      <c r="D1035" s="112" t="s">
        <v>398</v>
      </c>
      <c r="E1035" s="112" t="s">
        <v>357</v>
      </c>
      <c r="F1035" s="112" t="s">
        <v>399</v>
      </c>
      <c r="G1035" s="112" t="s">
        <v>14</v>
      </c>
      <c r="H1035" s="112" t="s">
        <v>141</v>
      </c>
      <c r="I1035" s="112" t="s">
        <v>127</v>
      </c>
      <c r="J1035" s="112" t="s">
        <v>172</v>
      </c>
      <c r="K1035" s="113">
        <v>6467.6</v>
      </c>
      <c r="L1035" s="113">
        <v>4620</v>
      </c>
      <c r="M1035" s="112" t="s">
        <v>359</v>
      </c>
      <c r="N1035">
        <v>46.2</v>
      </c>
    </row>
    <row r="1036" spans="1:14" x14ac:dyDescent="0.3">
      <c r="A1036" s="112" t="s">
        <v>184</v>
      </c>
      <c r="B1036" s="112" t="s">
        <v>118</v>
      </c>
      <c r="C1036" s="112" t="s">
        <v>400</v>
      </c>
      <c r="D1036" s="112" t="s">
        <v>401</v>
      </c>
      <c r="E1036" s="112" t="s">
        <v>402</v>
      </c>
      <c r="F1036" s="112" t="s">
        <v>403</v>
      </c>
      <c r="G1036" s="112" t="s">
        <v>14</v>
      </c>
      <c r="H1036" s="112" t="s">
        <v>141</v>
      </c>
      <c r="I1036" s="112" t="s">
        <v>127</v>
      </c>
      <c r="J1036" s="112" t="s">
        <v>170</v>
      </c>
      <c r="K1036" s="113">
        <v>1071.99</v>
      </c>
      <c r="L1036" s="113">
        <v>470</v>
      </c>
      <c r="M1036" s="112" t="s">
        <v>404</v>
      </c>
      <c r="N1036">
        <v>4.7</v>
      </c>
    </row>
    <row r="1037" spans="1:14" x14ac:dyDescent="0.3">
      <c r="A1037" s="112" t="s">
        <v>184</v>
      </c>
      <c r="B1037" s="112" t="s">
        <v>118</v>
      </c>
      <c r="C1037" s="112" t="s">
        <v>400</v>
      </c>
      <c r="D1037" s="112" t="s">
        <v>401</v>
      </c>
      <c r="E1037" s="112" t="s">
        <v>402</v>
      </c>
      <c r="F1037" s="112" t="s">
        <v>403</v>
      </c>
      <c r="G1037" s="112" t="s">
        <v>14</v>
      </c>
      <c r="H1037" s="112" t="s">
        <v>141</v>
      </c>
      <c r="I1037" s="112" t="s">
        <v>127</v>
      </c>
      <c r="J1037" s="112" t="s">
        <v>172</v>
      </c>
      <c r="K1037" s="113">
        <v>153.72</v>
      </c>
      <c r="L1037" s="113">
        <v>100</v>
      </c>
      <c r="M1037" s="112" t="s">
        <v>404</v>
      </c>
      <c r="N1037">
        <v>1</v>
      </c>
    </row>
    <row r="1038" spans="1:14" x14ac:dyDescent="0.3">
      <c r="A1038" s="112" t="s">
        <v>184</v>
      </c>
      <c r="B1038" s="112" t="s">
        <v>118</v>
      </c>
      <c r="C1038" s="112" t="s">
        <v>400</v>
      </c>
      <c r="D1038" s="112" t="s">
        <v>405</v>
      </c>
      <c r="E1038" s="112" t="s">
        <v>402</v>
      </c>
      <c r="F1038" s="112" t="s">
        <v>406</v>
      </c>
      <c r="G1038" s="112" t="s">
        <v>14</v>
      </c>
      <c r="H1038" s="112" t="s">
        <v>141</v>
      </c>
      <c r="I1038" s="112" t="s">
        <v>127</v>
      </c>
      <c r="J1038" s="112" t="s">
        <v>170</v>
      </c>
      <c r="K1038" s="113">
        <v>2485</v>
      </c>
      <c r="L1038" s="113">
        <v>670</v>
      </c>
      <c r="M1038" s="112" t="s">
        <v>404</v>
      </c>
      <c r="N1038">
        <v>6.7</v>
      </c>
    </row>
    <row r="1039" spans="1:14" x14ac:dyDescent="0.3">
      <c r="A1039" s="112" t="s">
        <v>184</v>
      </c>
      <c r="B1039" s="112" t="s">
        <v>118</v>
      </c>
      <c r="C1039" s="112" t="s">
        <v>400</v>
      </c>
      <c r="D1039" s="112" t="s">
        <v>407</v>
      </c>
      <c r="E1039" s="112" t="s">
        <v>402</v>
      </c>
      <c r="F1039" s="112" t="s">
        <v>408</v>
      </c>
      <c r="G1039" s="112" t="s">
        <v>7</v>
      </c>
      <c r="H1039" s="112" t="s">
        <v>148</v>
      </c>
      <c r="I1039" s="112" t="s">
        <v>127</v>
      </c>
      <c r="J1039" s="112" t="s">
        <v>170</v>
      </c>
      <c r="K1039" s="113">
        <v>2601.0202820406462</v>
      </c>
      <c r="L1039" s="113">
        <v>67.5</v>
      </c>
      <c r="M1039" s="112" t="s">
        <v>404</v>
      </c>
      <c r="N1039">
        <v>0.67500000000000004</v>
      </c>
    </row>
    <row r="1040" spans="1:14" x14ac:dyDescent="0.3">
      <c r="A1040" s="112" t="s">
        <v>184</v>
      </c>
      <c r="B1040" s="112" t="s">
        <v>118</v>
      </c>
      <c r="C1040" s="112" t="s">
        <v>400</v>
      </c>
      <c r="D1040" s="112" t="s">
        <v>407</v>
      </c>
      <c r="E1040" s="112" t="s">
        <v>402</v>
      </c>
      <c r="F1040" s="112" t="s">
        <v>408</v>
      </c>
      <c r="G1040" s="112" t="s">
        <v>7</v>
      </c>
      <c r="H1040" s="112" t="s">
        <v>148</v>
      </c>
      <c r="I1040" s="112" t="s">
        <v>127</v>
      </c>
      <c r="J1040" s="112" t="s">
        <v>172</v>
      </c>
      <c r="K1040" s="113">
        <v>1816.1648622981968</v>
      </c>
      <c r="L1040" s="113">
        <v>90</v>
      </c>
      <c r="M1040" s="112" t="s">
        <v>404</v>
      </c>
      <c r="N1040">
        <v>0.9</v>
      </c>
    </row>
    <row r="1041" spans="1:14" x14ac:dyDescent="0.3">
      <c r="A1041" s="112" t="s">
        <v>184</v>
      </c>
      <c r="B1041" s="112" t="s">
        <v>118</v>
      </c>
      <c r="C1041" s="112" t="s">
        <v>400</v>
      </c>
      <c r="D1041" s="112" t="s">
        <v>407</v>
      </c>
      <c r="E1041" s="112" t="s">
        <v>402</v>
      </c>
      <c r="F1041" s="112" t="s">
        <v>408</v>
      </c>
      <c r="G1041" s="112" t="s">
        <v>13</v>
      </c>
      <c r="H1041" s="112" t="s">
        <v>142</v>
      </c>
      <c r="I1041" s="112" t="s">
        <v>127</v>
      </c>
      <c r="J1041" s="112" t="s">
        <v>170</v>
      </c>
      <c r="K1041" s="113">
        <v>83265.3</v>
      </c>
      <c r="L1041" s="113">
        <v>34974</v>
      </c>
      <c r="M1041" s="112" t="s">
        <v>404</v>
      </c>
      <c r="N1041">
        <v>349.74</v>
      </c>
    </row>
    <row r="1042" spans="1:14" x14ac:dyDescent="0.3">
      <c r="A1042" s="112" t="s">
        <v>184</v>
      </c>
      <c r="B1042" s="112" t="s">
        <v>118</v>
      </c>
      <c r="C1042" s="112" t="s">
        <v>400</v>
      </c>
      <c r="D1042" s="112" t="s">
        <v>407</v>
      </c>
      <c r="E1042" s="112" t="s">
        <v>402</v>
      </c>
      <c r="F1042" s="112" t="s">
        <v>408</v>
      </c>
      <c r="G1042" s="112" t="s">
        <v>13</v>
      </c>
      <c r="H1042" s="112" t="s">
        <v>142</v>
      </c>
      <c r="I1042" s="112" t="s">
        <v>127</v>
      </c>
      <c r="J1042" s="112" t="s">
        <v>171</v>
      </c>
      <c r="K1042" s="113">
        <v>37502.55000000001</v>
      </c>
      <c r="L1042" s="113">
        <v>19546</v>
      </c>
      <c r="M1042" s="112" t="s">
        <v>404</v>
      </c>
      <c r="N1042">
        <v>195.46</v>
      </c>
    </row>
    <row r="1043" spans="1:14" x14ac:dyDescent="0.3">
      <c r="A1043" s="112" t="s">
        <v>184</v>
      </c>
      <c r="B1043" s="112" t="s">
        <v>118</v>
      </c>
      <c r="C1043" s="112" t="s">
        <v>400</v>
      </c>
      <c r="D1043" s="112" t="s">
        <v>407</v>
      </c>
      <c r="E1043" s="112" t="s">
        <v>402</v>
      </c>
      <c r="F1043" s="112" t="s">
        <v>408</v>
      </c>
      <c r="G1043" s="112" t="s">
        <v>13</v>
      </c>
      <c r="H1043" s="112" t="s">
        <v>142</v>
      </c>
      <c r="I1043" s="112" t="s">
        <v>127</v>
      </c>
      <c r="J1043" s="112" t="s">
        <v>172</v>
      </c>
      <c r="K1043" s="113">
        <v>750466.07000000007</v>
      </c>
      <c r="L1043" s="113">
        <v>484557</v>
      </c>
      <c r="M1043" s="112" t="s">
        <v>404</v>
      </c>
      <c r="N1043">
        <v>4845.57</v>
      </c>
    </row>
    <row r="1044" spans="1:14" x14ac:dyDescent="0.3">
      <c r="A1044" s="112" t="s">
        <v>184</v>
      </c>
      <c r="B1044" s="112" t="s">
        <v>118</v>
      </c>
      <c r="C1044" s="112" t="s">
        <v>400</v>
      </c>
      <c r="D1044" s="112" t="s">
        <v>407</v>
      </c>
      <c r="E1044" s="112" t="s">
        <v>402</v>
      </c>
      <c r="F1044" s="112" t="s">
        <v>408</v>
      </c>
      <c r="G1044" s="112" t="s">
        <v>14</v>
      </c>
      <c r="H1044" s="112" t="s">
        <v>141</v>
      </c>
      <c r="I1044" s="112" t="s">
        <v>127</v>
      </c>
      <c r="J1044" s="112" t="s">
        <v>170</v>
      </c>
      <c r="K1044" s="113">
        <v>65344.739999999991</v>
      </c>
      <c r="L1044" s="113">
        <v>65042</v>
      </c>
      <c r="M1044" s="112" t="s">
        <v>404</v>
      </c>
      <c r="N1044">
        <v>650.41999999999996</v>
      </c>
    </row>
    <row r="1045" spans="1:14" x14ac:dyDescent="0.3">
      <c r="A1045" s="112" t="s">
        <v>184</v>
      </c>
      <c r="B1045" s="112" t="s">
        <v>118</v>
      </c>
      <c r="C1045" s="112" t="s">
        <v>400</v>
      </c>
      <c r="D1045" s="112" t="s">
        <v>407</v>
      </c>
      <c r="E1045" s="112" t="s">
        <v>402</v>
      </c>
      <c r="F1045" s="112" t="s">
        <v>408</v>
      </c>
      <c r="G1045" s="112" t="s">
        <v>14</v>
      </c>
      <c r="H1045" s="112" t="s">
        <v>141</v>
      </c>
      <c r="I1045" s="112" t="s">
        <v>127</v>
      </c>
      <c r="J1045" s="112" t="s">
        <v>208</v>
      </c>
      <c r="K1045" s="113">
        <v>5745</v>
      </c>
      <c r="L1045" s="113">
        <v>700</v>
      </c>
      <c r="M1045" s="112" t="s">
        <v>404</v>
      </c>
      <c r="N1045">
        <v>7</v>
      </c>
    </row>
    <row r="1046" spans="1:14" x14ac:dyDescent="0.3">
      <c r="A1046" s="112" t="s">
        <v>184</v>
      </c>
      <c r="B1046" s="112" t="s">
        <v>118</v>
      </c>
      <c r="C1046" s="112" t="s">
        <v>400</v>
      </c>
      <c r="D1046" s="112" t="s">
        <v>407</v>
      </c>
      <c r="E1046" s="112" t="s">
        <v>402</v>
      </c>
      <c r="F1046" s="112" t="s">
        <v>408</v>
      </c>
      <c r="G1046" s="112" t="s">
        <v>14</v>
      </c>
      <c r="H1046" s="112" t="s">
        <v>141</v>
      </c>
      <c r="I1046" s="112" t="s">
        <v>127</v>
      </c>
      <c r="J1046" s="112" t="s">
        <v>172</v>
      </c>
      <c r="K1046" s="113">
        <v>39690.729999999996</v>
      </c>
      <c r="L1046" s="113">
        <v>51534</v>
      </c>
      <c r="M1046" s="112" t="s">
        <v>404</v>
      </c>
      <c r="N1046">
        <v>515.34</v>
      </c>
    </row>
    <row r="1047" spans="1:14" x14ac:dyDescent="0.3">
      <c r="A1047" s="112" t="s">
        <v>184</v>
      </c>
      <c r="B1047" s="112" t="s">
        <v>118</v>
      </c>
      <c r="C1047" s="112" t="s">
        <v>400</v>
      </c>
      <c r="D1047" s="112" t="s">
        <v>407</v>
      </c>
      <c r="E1047" s="112" t="s">
        <v>402</v>
      </c>
      <c r="F1047" s="112" t="s">
        <v>408</v>
      </c>
      <c r="G1047" s="112" t="s">
        <v>18</v>
      </c>
      <c r="H1047" s="112" t="s">
        <v>143</v>
      </c>
      <c r="I1047" s="112" t="s">
        <v>127</v>
      </c>
      <c r="J1047" s="112" t="s">
        <v>170</v>
      </c>
      <c r="K1047" s="113">
        <v>6837</v>
      </c>
      <c r="L1047" s="113">
        <v>860</v>
      </c>
      <c r="M1047" s="112" t="s">
        <v>404</v>
      </c>
      <c r="N1047">
        <v>8.6</v>
      </c>
    </row>
    <row r="1048" spans="1:14" x14ac:dyDescent="0.3">
      <c r="A1048" s="112" t="s">
        <v>184</v>
      </c>
      <c r="B1048" s="112" t="s">
        <v>118</v>
      </c>
      <c r="C1048" s="112" t="s">
        <v>400</v>
      </c>
      <c r="D1048" s="112" t="s">
        <v>407</v>
      </c>
      <c r="E1048" s="112" t="s">
        <v>402</v>
      </c>
      <c r="F1048" s="112" t="s">
        <v>408</v>
      </c>
      <c r="G1048" s="112" t="s">
        <v>18</v>
      </c>
      <c r="H1048" s="112" t="s">
        <v>143</v>
      </c>
      <c r="I1048" s="112" t="s">
        <v>127</v>
      </c>
      <c r="J1048" s="112" t="s">
        <v>172</v>
      </c>
      <c r="K1048" s="113">
        <v>7133.2</v>
      </c>
      <c r="L1048" s="113">
        <v>680</v>
      </c>
      <c r="M1048" s="112" t="s">
        <v>404</v>
      </c>
      <c r="N1048">
        <v>6.8</v>
      </c>
    </row>
    <row r="1049" spans="1:14" x14ac:dyDescent="0.3">
      <c r="A1049" s="112" t="s">
        <v>184</v>
      </c>
      <c r="B1049" s="112" t="s">
        <v>118</v>
      </c>
      <c r="C1049" s="112" t="s">
        <v>400</v>
      </c>
      <c r="D1049" s="112" t="s">
        <v>407</v>
      </c>
      <c r="E1049" s="112" t="s">
        <v>402</v>
      </c>
      <c r="F1049" s="112" t="s">
        <v>408</v>
      </c>
      <c r="G1049" s="112" t="s">
        <v>27</v>
      </c>
      <c r="H1049" s="112" t="s">
        <v>146</v>
      </c>
      <c r="I1049" s="112" t="s">
        <v>127</v>
      </c>
      <c r="J1049" s="112" t="s">
        <v>172</v>
      </c>
      <c r="K1049" s="113">
        <v>4854</v>
      </c>
      <c r="L1049" s="113">
        <v>4500</v>
      </c>
      <c r="M1049" s="112" t="s">
        <v>404</v>
      </c>
      <c r="N1049">
        <v>45</v>
      </c>
    </row>
    <row r="1050" spans="1:14" x14ac:dyDescent="0.3">
      <c r="A1050" s="112" t="s">
        <v>184</v>
      </c>
      <c r="B1050" s="112" t="s">
        <v>118</v>
      </c>
      <c r="C1050" s="112" t="s">
        <v>400</v>
      </c>
      <c r="D1050" s="112" t="s">
        <v>409</v>
      </c>
      <c r="E1050" s="112" t="s">
        <v>402</v>
      </c>
      <c r="F1050" s="112" t="s">
        <v>410</v>
      </c>
      <c r="G1050" s="112" t="s">
        <v>11</v>
      </c>
      <c r="H1050" s="112" t="s">
        <v>126</v>
      </c>
      <c r="I1050" s="112" t="s">
        <v>127</v>
      </c>
      <c r="J1050" s="112" t="s">
        <v>172</v>
      </c>
      <c r="K1050" s="113">
        <v>942</v>
      </c>
      <c r="L1050" s="113">
        <v>45</v>
      </c>
      <c r="M1050" s="112" t="s">
        <v>404</v>
      </c>
      <c r="N1050">
        <v>0.45</v>
      </c>
    </row>
    <row r="1051" spans="1:14" x14ac:dyDescent="0.3">
      <c r="A1051" s="112" t="s">
        <v>184</v>
      </c>
      <c r="B1051" s="112" t="s">
        <v>118</v>
      </c>
      <c r="C1051" s="112" t="s">
        <v>400</v>
      </c>
      <c r="D1051" s="112" t="s">
        <v>411</v>
      </c>
      <c r="E1051" s="112" t="s">
        <v>402</v>
      </c>
      <c r="F1051" s="112" t="s">
        <v>412</v>
      </c>
      <c r="G1051" s="112" t="s">
        <v>11</v>
      </c>
      <c r="H1051" s="112" t="s">
        <v>126</v>
      </c>
      <c r="I1051" s="112" t="s">
        <v>127</v>
      </c>
      <c r="J1051" s="112" t="s">
        <v>172</v>
      </c>
      <c r="K1051" s="113">
        <v>2430</v>
      </c>
      <c r="L1051" s="113">
        <v>234</v>
      </c>
      <c r="M1051" s="112" t="s">
        <v>404</v>
      </c>
      <c r="N1051">
        <v>2.34</v>
      </c>
    </row>
    <row r="1052" spans="1:14" x14ac:dyDescent="0.3">
      <c r="A1052" s="112" t="s">
        <v>184</v>
      </c>
      <c r="B1052" s="112" t="s">
        <v>118</v>
      </c>
      <c r="C1052" s="112" t="s">
        <v>400</v>
      </c>
      <c r="D1052" s="112" t="s">
        <v>411</v>
      </c>
      <c r="E1052" s="112" t="s">
        <v>402</v>
      </c>
      <c r="F1052" s="112" t="s">
        <v>412</v>
      </c>
      <c r="G1052" s="112" t="s">
        <v>13</v>
      </c>
      <c r="H1052" s="112" t="s">
        <v>142</v>
      </c>
      <c r="I1052" s="112" t="s">
        <v>127</v>
      </c>
      <c r="J1052" s="112" t="s">
        <v>170</v>
      </c>
      <c r="K1052" s="113">
        <v>94117.02</v>
      </c>
      <c r="L1052" s="113">
        <v>44274</v>
      </c>
      <c r="M1052" s="112" t="s">
        <v>404</v>
      </c>
      <c r="N1052">
        <v>442.74</v>
      </c>
    </row>
    <row r="1053" spans="1:14" x14ac:dyDescent="0.3">
      <c r="A1053" s="112" t="s">
        <v>184</v>
      </c>
      <c r="B1053" s="112" t="s">
        <v>118</v>
      </c>
      <c r="C1053" s="112" t="s">
        <v>400</v>
      </c>
      <c r="D1053" s="112" t="s">
        <v>411</v>
      </c>
      <c r="E1053" s="112" t="s">
        <v>402</v>
      </c>
      <c r="F1053" s="112" t="s">
        <v>412</v>
      </c>
      <c r="G1053" s="112" t="s">
        <v>13</v>
      </c>
      <c r="H1053" s="112" t="s">
        <v>142</v>
      </c>
      <c r="I1053" s="112" t="s">
        <v>127</v>
      </c>
      <c r="J1053" s="112" t="s">
        <v>208</v>
      </c>
      <c r="K1053" s="113">
        <v>10204.16</v>
      </c>
      <c r="L1053" s="113">
        <v>1919.0000000000002</v>
      </c>
      <c r="M1053" s="112" t="s">
        <v>404</v>
      </c>
      <c r="N1053">
        <v>19.190000000000001</v>
      </c>
    </row>
    <row r="1054" spans="1:14" x14ac:dyDescent="0.3">
      <c r="A1054" s="112" t="s">
        <v>184</v>
      </c>
      <c r="B1054" s="112" t="s">
        <v>118</v>
      </c>
      <c r="C1054" s="112" t="s">
        <v>400</v>
      </c>
      <c r="D1054" s="112" t="s">
        <v>411</v>
      </c>
      <c r="E1054" s="112" t="s">
        <v>402</v>
      </c>
      <c r="F1054" s="112" t="s">
        <v>412</v>
      </c>
      <c r="G1054" s="112" t="s">
        <v>13</v>
      </c>
      <c r="H1054" s="112" t="s">
        <v>142</v>
      </c>
      <c r="I1054" s="112" t="s">
        <v>127</v>
      </c>
      <c r="J1054" s="112" t="s">
        <v>171</v>
      </c>
      <c r="K1054" s="113">
        <v>5112.6899999999996</v>
      </c>
      <c r="L1054" s="113">
        <v>3576</v>
      </c>
      <c r="M1054" s="112" t="s">
        <v>404</v>
      </c>
      <c r="N1054">
        <v>35.76</v>
      </c>
    </row>
    <row r="1055" spans="1:14" x14ac:dyDescent="0.3">
      <c r="A1055" s="112" t="s">
        <v>184</v>
      </c>
      <c r="B1055" s="112" t="s">
        <v>118</v>
      </c>
      <c r="C1055" s="112" t="s">
        <v>400</v>
      </c>
      <c r="D1055" s="112" t="s">
        <v>411</v>
      </c>
      <c r="E1055" s="112" t="s">
        <v>402</v>
      </c>
      <c r="F1055" s="112" t="s">
        <v>412</v>
      </c>
      <c r="G1055" s="112" t="s">
        <v>13</v>
      </c>
      <c r="H1055" s="112" t="s">
        <v>142</v>
      </c>
      <c r="I1055" s="112" t="s">
        <v>127</v>
      </c>
      <c r="J1055" s="112" t="s">
        <v>172</v>
      </c>
      <c r="K1055" s="113">
        <v>494486.70999999996</v>
      </c>
      <c r="L1055" s="113">
        <v>397402</v>
      </c>
      <c r="M1055" s="112" t="s">
        <v>404</v>
      </c>
      <c r="N1055">
        <v>3974.02</v>
      </c>
    </row>
    <row r="1056" spans="1:14" x14ac:dyDescent="0.3">
      <c r="A1056" s="112" t="s">
        <v>184</v>
      </c>
      <c r="B1056" s="112" t="s">
        <v>118</v>
      </c>
      <c r="C1056" s="112" t="s">
        <v>400</v>
      </c>
      <c r="D1056" s="112" t="s">
        <v>411</v>
      </c>
      <c r="E1056" s="112" t="s">
        <v>402</v>
      </c>
      <c r="F1056" s="112" t="s">
        <v>412</v>
      </c>
      <c r="G1056" s="112" t="s">
        <v>14</v>
      </c>
      <c r="H1056" s="112" t="s">
        <v>141</v>
      </c>
      <c r="I1056" s="112" t="s">
        <v>127</v>
      </c>
      <c r="J1056" s="112" t="s">
        <v>170</v>
      </c>
      <c r="K1056" s="113">
        <v>112347.01000000001</v>
      </c>
      <c r="L1056" s="113">
        <v>54397</v>
      </c>
      <c r="M1056" s="112" t="s">
        <v>404</v>
      </c>
      <c r="N1056">
        <v>543.97</v>
      </c>
    </row>
    <row r="1057" spans="1:14" x14ac:dyDescent="0.3">
      <c r="A1057" s="112" t="s">
        <v>184</v>
      </c>
      <c r="B1057" s="112" t="s">
        <v>118</v>
      </c>
      <c r="C1057" s="112" t="s">
        <v>400</v>
      </c>
      <c r="D1057" s="112" t="s">
        <v>411</v>
      </c>
      <c r="E1057" s="112" t="s">
        <v>402</v>
      </c>
      <c r="F1057" s="112" t="s">
        <v>412</v>
      </c>
      <c r="G1057" s="112" t="s">
        <v>14</v>
      </c>
      <c r="H1057" s="112" t="s">
        <v>141</v>
      </c>
      <c r="I1057" s="112" t="s">
        <v>127</v>
      </c>
      <c r="J1057" s="112" t="s">
        <v>171</v>
      </c>
      <c r="K1057" s="113">
        <v>649.59</v>
      </c>
      <c r="L1057" s="113">
        <v>1020</v>
      </c>
      <c r="M1057" s="112" t="s">
        <v>404</v>
      </c>
      <c r="N1057">
        <v>10.199999999999999</v>
      </c>
    </row>
    <row r="1058" spans="1:14" x14ac:dyDescent="0.3">
      <c r="A1058" s="112" t="s">
        <v>184</v>
      </c>
      <c r="B1058" s="112" t="s">
        <v>118</v>
      </c>
      <c r="C1058" s="112" t="s">
        <v>400</v>
      </c>
      <c r="D1058" s="112" t="s">
        <v>411</v>
      </c>
      <c r="E1058" s="112" t="s">
        <v>402</v>
      </c>
      <c r="F1058" s="112" t="s">
        <v>412</v>
      </c>
      <c r="G1058" s="112" t="s">
        <v>14</v>
      </c>
      <c r="H1058" s="112" t="s">
        <v>141</v>
      </c>
      <c r="I1058" s="112" t="s">
        <v>127</v>
      </c>
      <c r="J1058" s="112" t="s">
        <v>172</v>
      </c>
      <c r="K1058" s="113">
        <v>203468.1</v>
      </c>
      <c r="L1058" s="113">
        <v>413630</v>
      </c>
      <c r="M1058" s="112" t="s">
        <v>404</v>
      </c>
      <c r="N1058">
        <v>4136.3</v>
      </c>
    </row>
    <row r="1059" spans="1:14" x14ac:dyDescent="0.3">
      <c r="A1059" s="112" t="s">
        <v>184</v>
      </c>
      <c r="B1059" s="112" t="s">
        <v>118</v>
      </c>
      <c r="C1059" s="112" t="s">
        <v>400</v>
      </c>
      <c r="D1059" s="112" t="s">
        <v>411</v>
      </c>
      <c r="E1059" s="112" t="s">
        <v>402</v>
      </c>
      <c r="F1059" s="112" t="s">
        <v>412</v>
      </c>
      <c r="G1059" s="112" t="s">
        <v>26</v>
      </c>
      <c r="H1059" s="112" t="s">
        <v>139</v>
      </c>
      <c r="I1059" s="112" t="s">
        <v>127</v>
      </c>
      <c r="J1059" s="112" t="s">
        <v>170</v>
      </c>
      <c r="K1059" s="113">
        <v>8.42</v>
      </c>
      <c r="L1059" s="113">
        <v>1</v>
      </c>
      <c r="M1059" s="112" t="s">
        <v>404</v>
      </c>
      <c r="N1059">
        <v>0.01</v>
      </c>
    </row>
    <row r="1060" spans="1:14" x14ac:dyDescent="0.3">
      <c r="A1060" s="112" t="s">
        <v>184</v>
      </c>
      <c r="B1060" s="112" t="s">
        <v>118</v>
      </c>
      <c r="C1060" s="112" t="s">
        <v>400</v>
      </c>
      <c r="D1060" s="112" t="s">
        <v>413</v>
      </c>
      <c r="E1060" s="112" t="s">
        <v>402</v>
      </c>
      <c r="F1060" s="112" t="s">
        <v>414</v>
      </c>
      <c r="G1060" s="112" t="s">
        <v>13</v>
      </c>
      <c r="H1060" s="112" t="s">
        <v>142</v>
      </c>
      <c r="I1060" s="112" t="s">
        <v>127</v>
      </c>
      <c r="J1060" s="112" t="s">
        <v>170</v>
      </c>
      <c r="K1060" s="113">
        <v>7849.2599999999993</v>
      </c>
      <c r="L1060" s="113">
        <v>5482</v>
      </c>
      <c r="M1060" s="112" t="s">
        <v>404</v>
      </c>
      <c r="N1060">
        <v>54.82</v>
      </c>
    </row>
    <row r="1061" spans="1:14" x14ac:dyDescent="0.3">
      <c r="A1061" s="112" t="s">
        <v>184</v>
      </c>
      <c r="B1061" s="112" t="s">
        <v>118</v>
      </c>
      <c r="C1061" s="112" t="s">
        <v>400</v>
      </c>
      <c r="D1061" s="112" t="s">
        <v>413</v>
      </c>
      <c r="E1061" s="112" t="s">
        <v>402</v>
      </c>
      <c r="F1061" s="112" t="s">
        <v>414</v>
      </c>
      <c r="G1061" s="112" t="s">
        <v>13</v>
      </c>
      <c r="H1061" s="112" t="s">
        <v>142</v>
      </c>
      <c r="I1061" s="112" t="s">
        <v>127</v>
      </c>
      <c r="J1061" s="112" t="s">
        <v>171</v>
      </c>
      <c r="K1061" s="113">
        <v>3654.89</v>
      </c>
      <c r="L1061" s="113">
        <v>3322.9999999999995</v>
      </c>
      <c r="M1061" s="112" t="s">
        <v>404</v>
      </c>
      <c r="N1061">
        <v>33.229999999999997</v>
      </c>
    </row>
    <row r="1062" spans="1:14" x14ac:dyDescent="0.3">
      <c r="A1062" s="112" t="s">
        <v>184</v>
      </c>
      <c r="B1062" s="112" t="s">
        <v>118</v>
      </c>
      <c r="C1062" s="112" t="s">
        <v>400</v>
      </c>
      <c r="D1062" s="112" t="s">
        <v>413</v>
      </c>
      <c r="E1062" s="112" t="s">
        <v>402</v>
      </c>
      <c r="F1062" s="112" t="s">
        <v>414</v>
      </c>
      <c r="G1062" s="112" t="s">
        <v>13</v>
      </c>
      <c r="H1062" s="112" t="s">
        <v>142</v>
      </c>
      <c r="I1062" s="112" t="s">
        <v>127</v>
      </c>
      <c r="J1062" s="112" t="s">
        <v>172</v>
      </c>
      <c r="K1062" s="113">
        <v>59680.179999999993</v>
      </c>
      <c r="L1062" s="113">
        <v>39880</v>
      </c>
      <c r="M1062" s="112" t="s">
        <v>404</v>
      </c>
      <c r="N1062">
        <v>398.8</v>
      </c>
    </row>
    <row r="1063" spans="1:14" x14ac:dyDescent="0.3">
      <c r="A1063" s="112" t="s">
        <v>184</v>
      </c>
      <c r="B1063" s="112" t="s">
        <v>118</v>
      </c>
      <c r="C1063" s="112" t="s">
        <v>400</v>
      </c>
      <c r="D1063" s="112" t="s">
        <v>413</v>
      </c>
      <c r="E1063" s="112" t="s">
        <v>402</v>
      </c>
      <c r="F1063" s="112" t="s">
        <v>414</v>
      </c>
      <c r="G1063" s="112" t="s">
        <v>14</v>
      </c>
      <c r="H1063" s="112" t="s">
        <v>141</v>
      </c>
      <c r="I1063" s="112" t="s">
        <v>127</v>
      </c>
      <c r="J1063" s="112" t="s">
        <v>170</v>
      </c>
      <c r="K1063" s="113">
        <v>4536</v>
      </c>
      <c r="L1063" s="113">
        <v>3900</v>
      </c>
      <c r="M1063" s="112" t="s">
        <v>404</v>
      </c>
      <c r="N1063">
        <v>39</v>
      </c>
    </row>
    <row r="1064" spans="1:14" x14ac:dyDescent="0.3">
      <c r="A1064" s="112" t="s">
        <v>184</v>
      </c>
      <c r="B1064" s="112" t="s">
        <v>118</v>
      </c>
      <c r="C1064" s="112" t="s">
        <v>400</v>
      </c>
      <c r="D1064" s="112" t="s">
        <v>413</v>
      </c>
      <c r="E1064" s="112" t="s">
        <v>402</v>
      </c>
      <c r="F1064" s="112" t="s">
        <v>414</v>
      </c>
      <c r="G1064" s="112" t="s">
        <v>14</v>
      </c>
      <c r="H1064" s="112" t="s">
        <v>141</v>
      </c>
      <c r="I1064" s="112" t="s">
        <v>127</v>
      </c>
      <c r="J1064" s="112" t="s">
        <v>172</v>
      </c>
      <c r="K1064" s="113">
        <v>125613.2</v>
      </c>
      <c r="L1064" s="113">
        <v>251500</v>
      </c>
      <c r="M1064" s="112" t="s">
        <v>404</v>
      </c>
      <c r="N1064">
        <v>2515</v>
      </c>
    </row>
    <row r="1065" spans="1:14" x14ac:dyDescent="0.3">
      <c r="A1065" s="112" t="s">
        <v>184</v>
      </c>
      <c r="B1065" s="112" t="s">
        <v>118</v>
      </c>
      <c r="C1065" s="112" t="s">
        <v>400</v>
      </c>
      <c r="D1065" s="112" t="s">
        <v>415</v>
      </c>
      <c r="E1065" s="112" t="s">
        <v>402</v>
      </c>
      <c r="F1065" s="112" t="s">
        <v>416</v>
      </c>
      <c r="G1065" s="112" t="s">
        <v>13</v>
      </c>
      <c r="H1065" s="112" t="s">
        <v>142</v>
      </c>
      <c r="I1065" s="112" t="s">
        <v>127</v>
      </c>
      <c r="J1065" s="112" t="s">
        <v>170</v>
      </c>
      <c r="K1065" s="113">
        <v>2951.8</v>
      </c>
      <c r="L1065" s="113">
        <v>1059</v>
      </c>
      <c r="M1065" s="112" t="s">
        <v>404</v>
      </c>
      <c r="N1065">
        <v>10.59</v>
      </c>
    </row>
    <row r="1066" spans="1:14" x14ac:dyDescent="0.3">
      <c r="A1066" s="112" t="s">
        <v>184</v>
      </c>
      <c r="B1066" s="112" t="s">
        <v>118</v>
      </c>
      <c r="C1066" s="112" t="s">
        <v>400</v>
      </c>
      <c r="D1066" s="112" t="s">
        <v>415</v>
      </c>
      <c r="E1066" s="112" t="s">
        <v>402</v>
      </c>
      <c r="F1066" s="112" t="s">
        <v>416</v>
      </c>
      <c r="G1066" s="112" t="s">
        <v>13</v>
      </c>
      <c r="H1066" s="112" t="s">
        <v>142</v>
      </c>
      <c r="I1066" s="112" t="s">
        <v>127</v>
      </c>
      <c r="J1066" s="112" t="s">
        <v>171</v>
      </c>
      <c r="K1066" s="113">
        <v>556.54</v>
      </c>
      <c r="L1066" s="113">
        <v>174</v>
      </c>
      <c r="M1066" s="112" t="s">
        <v>404</v>
      </c>
      <c r="N1066">
        <v>1.74</v>
      </c>
    </row>
    <row r="1067" spans="1:14" x14ac:dyDescent="0.3">
      <c r="A1067" s="112" t="s">
        <v>184</v>
      </c>
      <c r="B1067" s="112" t="s">
        <v>118</v>
      </c>
      <c r="C1067" s="112" t="s">
        <v>400</v>
      </c>
      <c r="D1067" s="112" t="s">
        <v>415</v>
      </c>
      <c r="E1067" s="112" t="s">
        <v>402</v>
      </c>
      <c r="F1067" s="112" t="s">
        <v>416</v>
      </c>
      <c r="G1067" s="112" t="s">
        <v>13</v>
      </c>
      <c r="H1067" s="112" t="s">
        <v>142</v>
      </c>
      <c r="I1067" s="112" t="s">
        <v>127</v>
      </c>
      <c r="J1067" s="112" t="s">
        <v>172</v>
      </c>
      <c r="K1067" s="113">
        <v>3896.71</v>
      </c>
      <c r="L1067" s="113">
        <v>1304</v>
      </c>
      <c r="M1067" s="112" t="s">
        <v>404</v>
      </c>
      <c r="N1067">
        <v>13.04</v>
      </c>
    </row>
    <row r="1068" spans="1:14" x14ac:dyDescent="0.3">
      <c r="A1068" s="112" t="s">
        <v>184</v>
      </c>
      <c r="B1068" s="112" t="s">
        <v>118</v>
      </c>
      <c r="C1068" s="112" t="s">
        <v>400</v>
      </c>
      <c r="D1068" s="112" t="s">
        <v>417</v>
      </c>
      <c r="E1068" s="112" t="s">
        <v>402</v>
      </c>
      <c r="F1068" s="112" t="s">
        <v>418</v>
      </c>
      <c r="G1068" s="112" t="s">
        <v>11</v>
      </c>
      <c r="H1068" s="112" t="s">
        <v>126</v>
      </c>
      <c r="I1068" s="112" t="s">
        <v>127</v>
      </c>
      <c r="J1068" s="112" t="s">
        <v>172</v>
      </c>
      <c r="K1068" s="113">
        <v>1044</v>
      </c>
      <c r="L1068" s="113">
        <v>121.50000000000001</v>
      </c>
      <c r="M1068" s="112" t="s">
        <v>404</v>
      </c>
      <c r="N1068">
        <v>1.2150000000000001</v>
      </c>
    </row>
    <row r="1069" spans="1:14" x14ac:dyDescent="0.3">
      <c r="A1069" s="112" t="s">
        <v>184</v>
      </c>
      <c r="B1069" s="112" t="s">
        <v>118</v>
      </c>
      <c r="C1069" s="112" t="s">
        <v>400</v>
      </c>
      <c r="D1069" s="112" t="s">
        <v>417</v>
      </c>
      <c r="E1069" s="112" t="s">
        <v>402</v>
      </c>
      <c r="F1069" s="112" t="s">
        <v>418</v>
      </c>
      <c r="G1069" s="112" t="s">
        <v>13</v>
      </c>
      <c r="H1069" s="112" t="s">
        <v>142</v>
      </c>
      <c r="I1069" s="112" t="s">
        <v>127</v>
      </c>
      <c r="J1069" s="112" t="s">
        <v>170</v>
      </c>
      <c r="K1069" s="113">
        <v>4083.36</v>
      </c>
      <c r="L1069" s="113">
        <v>554</v>
      </c>
      <c r="M1069" s="112" t="s">
        <v>404</v>
      </c>
      <c r="N1069">
        <v>5.54</v>
      </c>
    </row>
    <row r="1070" spans="1:14" x14ac:dyDescent="0.3">
      <c r="A1070" s="112" t="s">
        <v>184</v>
      </c>
      <c r="B1070" s="112" t="s">
        <v>118</v>
      </c>
      <c r="C1070" s="112" t="s">
        <v>400</v>
      </c>
      <c r="D1070" s="112" t="s">
        <v>417</v>
      </c>
      <c r="E1070" s="112" t="s">
        <v>402</v>
      </c>
      <c r="F1070" s="112" t="s">
        <v>418</v>
      </c>
      <c r="G1070" s="112" t="s">
        <v>13</v>
      </c>
      <c r="H1070" s="112" t="s">
        <v>142</v>
      </c>
      <c r="I1070" s="112" t="s">
        <v>127</v>
      </c>
      <c r="J1070" s="112" t="s">
        <v>172</v>
      </c>
      <c r="K1070" s="113">
        <v>15097.86</v>
      </c>
      <c r="L1070" s="113">
        <v>1015</v>
      </c>
      <c r="M1070" s="112" t="s">
        <v>404</v>
      </c>
      <c r="N1070">
        <v>10.15</v>
      </c>
    </row>
    <row r="1071" spans="1:14" x14ac:dyDescent="0.3">
      <c r="A1071" s="112" t="s">
        <v>184</v>
      </c>
      <c r="B1071" s="112" t="s">
        <v>118</v>
      </c>
      <c r="C1071" s="112" t="s">
        <v>400</v>
      </c>
      <c r="D1071" s="112" t="s">
        <v>417</v>
      </c>
      <c r="E1071" s="112" t="s">
        <v>402</v>
      </c>
      <c r="F1071" s="112" t="s">
        <v>418</v>
      </c>
      <c r="G1071" s="112" t="s">
        <v>14</v>
      </c>
      <c r="H1071" s="112" t="s">
        <v>141</v>
      </c>
      <c r="I1071" s="112" t="s">
        <v>127</v>
      </c>
      <c r="J1071" s="112" t="s">
        <v>170</v>
      </c>
      <c r="K1071" s="113">
        <v>4615.8</v>
      </c>
      <c r="L1071" s="113">
        <v>2930</v>
      </c>
      <c r="M1071" s="112" t="s">
        <v>404</v>
      </c>
      <c r="N1071">
        <v>29.3</v>
      </c>
    </row>
    <row r="1072" spans="1:14" x14ac:dyDescent="0.3">
      <c r="A1072" s="112" t="s">
        <v>184</v>
      </c>
      <c r="B1072" s="112" t="s">
        <v>118</v>
      </c>
      <c r="C1072" s="112" t="s">
        <v>400</v>
      </c>
      <c r="D1072" s="112" t="s">
        <v>419</v>
      </c>
      <c r="E1072" s="112" t="s">
        <v>402</v>
      </c>
      <c r="F1072" s="112" t="s">
        <v>420</v>
      </c>
      <c r="G1072" s="112" t="s">
        <v>11</v>
      </c>
      <c r="H1072" s="112" t="s">
        <v>126</v>
      </c>
      <c r="I1072" s="112" t="s">
        <v>127</v>
      </c>
      <c r="J1072" s="112" t="s">
        <v>172</v>
      </c>
      <c r="K1072" s="113">
        <v>678</v>
      </c>
      <c r="L1072" s="113">
        <v>54</v>
      </c>
      <c r="M1072" s="112" t="s">
        <v>404</v>
      </c>
      <c r="N1072">
        <v>0.54</v>
      </c>
    </row>
    <row r="1073" spans="1:14" x14ac:dyDescent="0.3">
      <c r="A1073" s="112" t="s">
        <v>184</v>
      </c>
      <c r="B1073" s="112" t="s">
        <v>118</v>
      </c>
      <c r="C1073" s="112" t="s">
        <v>400</v>
      </c>
      <c r="D1073" s="112" t="s">
        <v>419</v>
      </c>
      <c r="E1073" s="112" t="s">
        <v>402</v>
      </c>
      <c r="F1073" s="112" t="s">
        <v>420</v>
      </c>
      <c r="G1073" s="112" t="s">
        <v>13</v>
      </c>
      <c r="H1073" s="112" t="s">
        <v>142</v>
      </c>
      <c r="I1073" s="112" t="s">
        <v>127</v>
      </c>
      <c r="J1073" s="112" t="s">
        <v>170</v>
      </c>
      <c r="K1073" s="113">
        <v>8263.4500000000007</v>
      </c>
      <c r="L1073" s="113">
        <v>2802</v>
      </c>
      <c r="M1073" s="112" t="s">
        <v>404</v>
      </c>
      <c r="N1073">
        <v>28.02</v>
      </c>
    </row>
    <row r="1074" spans="1:14" x14ac:dyDescent="0.3">
      <c r="A1074" s="112" t="s">
        <v>184</v>
      </c>
      <c r="B1074" s="112" t="s">
        <v>118</v>
      </c>
      <c r="C1074" s="112" t="s">
        <v>400</v>
      </c>
      <c r="D1074" s="112" t="s">
        <v>419</v>
      </c>
      <c r="E1074" s="112" t="s">
        <v>402</v>
      </c>
      <c r="F1074" s="112" t="s">
        <v>420</v>
      </c>
      <c r="G1074" s="112" t="s">
        <v>13</v>
      </c>
      <c r="H1074" s="112" t="s">
        <v>142</v>
      </c>
      <c r="I1074" s="112" t="s">
        <v>127</v>
      </c>
      <c r="J1074" s="112" t="s">
        <v>172</v>
      </c>
      <c r="K1074" s="113">
        <v>4689.96</v>
      </c>
      <c r="L1074" s="113">
        <v>1370</v>
      </c>
      <c r="M1074" s="112" t="s">
        <v>404</v>
      </c>
      <c r="N1074">
        <v>13.7</v>
      </c>
    </row>
    <row r="1075" spans="1:14" x14ac:dyDescent="0.3">
      <c r="A1075" s="112" t="s">
        <v>184</v>
      </c>
      <c r="B1075" s="112" t="s">
        <v>118</v>
      </c>
      <c r="C1075" s="112" t="s">
        <v>400</v>
      </c>
      <c r="D1075" s="112" t="s">
        <v>419</v>
      </c>
      <c r="E1075" s="112" t="s">
        <v>402</v>
      </c>
      <c r="F1075" s="112" t="s">
        <v>420</v>
      </c>
      <c r="G1075" s="112" t="s">
        <v>14</v>
      </c>
      <c r="H1075" s="112" t="s">
        <v>141</v>
      </c>
      <c r="I1075" s="112" t="s">
        <v>127</v>
      </c>
      <c r="J1075" s="112" t="s">
        <v>170</v>
      </c>
      <c r="K1075" s="113">
        <v>7468.5999999999995</v>
      </c>
      <c r="L1075" s="113">
        <v>8600</v>
      </c>
      <c r="M1075" s="112" t="s">
        <v>404</v>
      </c>
      <c r="N1075">
        <v>86</v>
      </c>
    </row>
    <row r="1076" spans="1:14" x14ac:dyDescent="0.3">
      <c r="A1076" s="112" t="s">
        <v>184</v>
      </c>
      <c r="B1076" s="112" t="s">
        <v>118</v>
      </c>
      <c r="C1076" s="112" t="s">
        <v>400</v>
      </c>
      <c r="D1076" s="112" t="s">
        <v>419</v>
      </c>
      <c r="E1076" s="112" t="s">
        <v>402</v>
      </c>
      <c r="F1076" s="112" t="s">
        <v>420</v>
      </c>
      <c r="G1076" s="112" t="s">
        <v>14</v>
      </c>
      <c r="H1076" s="112" t="s">
        <v>141</v>
      </c>
      <c r="I1076" s="112" t="s">
        <v>127</v>
      </c>
      <c r="J1076" s="112" t="s">
        <v>171</v>
      </c>
      <c r="K1076" s="113">
        <v>26719.59</v>
      </c>
      <c r="L1076" s="113">
        <v>56720</v>
      </c>
      <c r="M1076" s="112" t="s">
        <v>404</v>
      </c>
      <c r="N1076">
        <v>567.20000000000005</v>
      </c>
    </row>
    <row r="1077" spans="1:14" x14ac:dyDescent="0.3">
      <c r="A1077" s="112" t="s">
        <v>184</v>
      </c>
      <c r="B1077" s="112" t="s">
        <v>118</v>
      </c>
      <c r="C1077" s="112" t="s">
        <v>400</v>
      </c>
      <c r="D1077" s="112" t="s">
        <v>419</v>
      </c>
      <c r="E1077" s="112" t="s">
        <v>402</v>
      </c>
      <c r="F1077" s="112" t="s">
        <v>420</v>
      </c>
      <c r="G1077" s="112" t="s">
        <v>14</v>
      </c>
      <c r="H1077" s="112" t="s">
        <v>141</v>
      </c>
      <c r="I1077" s="112" t="s">
        <v>127</v>
      </c>
      <c r="J1077" s="112" t="s">
        <v>172</v>
      </c>
      <c r="K1077" s="113">
        <v>104329.37</v>
      </c>
      <c r="L1077" s="113">
        <v>227230.00000000003</v>
      </c>
      <c r="M1077" s="112" t="s">
        <v>404</v>
      </c>
      <c r="N1077">
        <v>2272.3000000000002</v>
      </c>
    </row>
    <row r="1078" spans="1:14" x14ac:dyDescent="0.3">
      <c r="A1078" s="112" t="s">
        <v>184</v>
      </c>
      <c r="B1078" s="112" t="s">
        <v>118</v>
      </c>
      <c r="C1078" s="112" t="s">
        <v>400</v>
      </c>
      <c r="D1078" s="112" t="s">
        <v>419</v>
      </c>
      <c r="E1078" s="112" t="s">
        <v>402</v>
      </c>
      <c r="F1078" s="112" t="s">
        <v>420</v>
      </c>
      <c r="G1078" s="112" t="s">
        <v>19</v>
      </c>
      <c r="H1078" s="112" t="s">
        <v>139</v>
      </c>
      <c r="I1078" s="112" t="s">
        <v>127</v>
      </c>
      <c r="J1078" s="112" t="s">
        <v>170</v>
      </c>
      <c r="K1078" s="113">
        <v>970.14</v>
      </c>
      <c r="L1078" s="113">
        <v>56.999999999999993</v>
      </c>
      <c r="M1078" s="112" t="s">
        <v>404</v>
      </c>
      <c r="N1078">
        <v>0.56999999999999995</v>
      </c>
    </row>
    <row r="1079" spans="1:14" x14ac:dyDescent="0.3">
      <c r="A1079" s="112" t="s">
        <v>184</v>
      </c>
      <c r="B1079" s="112" t="s">
        <v>118</v>
      </c>
      <c r="C1079" s="112" t="s">
        <v>400</v>
      </c>
      <c r="D1079" s="112" t="s">
        <v>419</v>
      </c>
      <c r="E1079" s="112" t="s">
        <v>402</v>
      </c>
      <c r="F1079" s="112" t="s">
        <v>420</v>
      </c>
      <c r="G1079" s="112" t="s">
        <v>19</v>
      </c>
      <c r="H1079" s="112" t="s">
        <v>139</v>
      </c>
      <c r="I1079" s="112" t="s">
        <v>127</v>
      </c>
      <c r="J1079" s="112" t="s">
        <v>171</v>
      </c>
      <c r="K1079" s="113">
        <v>4169.8999999999996</v>
      </c>
      <c r="L1079" s="113">
        <v>245.00000000000003</v>
      </c>
      <c r="M1079" s="112" t="s">
        <v>404</v>
      </c>
      <c r="N1079">
        <v>2.4500000000000002</v>
      </c>
    </row>
    <row r="1080" spans="1:14" x14ac:dyDescent="0.3">
      <c r="A1080" s="112" t="s">
        <v>184</v>
      </c>
      <c r="B1080" s="112" t="s">
        <v>118</v>
      </c>
      <c r="C1080" s="112" t="s">
        <v>400</v>
      </c>
      <c r="D1080" s="112" t="s">
        <v>419</v>
      </c>
      <c r="E1080" s="112" t="s">
        <v>402</v>
      </c>
      <c r="F1080" s="112" t="s">
        <v>420</v>
      </c>
      <c r="G1080" s="112" t="s">
        <v>19</v>
      </c>
      <c r="H1080" s="112" t="s">
        <v>139</v>
      </c>
      <c r="I1080" s="112" t="s">
        <v>127</v>
      </c>
      <c r="J1080" s="112" t="s">
        <v>172</v>
      </c>
      <c r="K1080" s="113">
        <v>20594.2</v>
      </c>
      <c r="L1080" s="113">
        <v>1210</v>
      </c>
      <c r="M1080" s="112" t="s">
        <v>404</v>
      </c>
      <c r="N1080">
        <v>12.1</v>
      </c>
    </row>
    <row r="1081" spans="1:14" x14ac:dyDescent="0.3">
      <c r="A1081" s="112" t="s">
        <v>184</v>
      </c>
      <c r="B1081" s="112" t="s">
        <v>118</v>
      </c>
      <c r="C1081" s="112" t="s">
        <v>400</v>
      </c>
      <c r="D1081" s="112" t="s">
        <v>419</v>
      </c>
      <c r="E1081" s="112" t="s">
        <v>402</v>
      </c>
      <c r="F1081" s="112" t="s">
        <v>420</v>
      </c>
      <c r="G1081" s="112" t="s">
        <v>27</v>
      </c>
      <c r="H1081" s="112" t="s">
        <v>146</v>
      </c>
      <c r="I1081" s="112" t="s">
        <v>127</v>
      </c>
      <c r="J1081" s="112" t="s">
        <v>172</v>
      </c>
      <c r="K1081" s="113">
        <v>8189</v>
      </c>
      <c r="L1081" s="113">
        <v>1998</v>
      </c>
      <c r="M1081" s="112" t="s">
        <v>404</v>
      </c>
      <c r="N1081">
        <v>19.98</v>
      </c>
    </row>
    <row r="1082" spans="1:14" x14ac:dyDescent="0.3">
      <c r="A1082" s="112" t="s">
        <v>184</v>
      </c>
      <c r="B1082" s="112" t="s">
        <v>118</v>
      </c>
      <c r="C1082" s="112" t="s">
        <v>400</v>
      </c>
      <c r="D1082" s="112" t="s">
        <v>421</v>
      </c>
      <c r="E1082" s="112" t="s">
        <v>402</v>
      </c>
      <c r="F1082" s="112" t="s">
        <v>422</v>
      </c>
      <c r="G1082" s="112" t="s">
        <v>14</v>
      </c>
      <c r="H1082" s="112" t="s">
        <v>141</v>
      </c>
      <c r="I1082" s="112" t="s">
        <v>127</v>
      </c>
      <c r="J1082" s="112" t="s">
        <v>170</v>
      </c>
      <c r="K1082" s="113">
        <v>5775.04</v>
      </c>
      <c r="L1082" s="113">
        <v>3280</v>
      </c>
      <c r="M1082" s="112" t="s">
        <v>404</v>
      </c>
      <c r="N1082">
        <v>32.799999999999997</v>
      </c>
    </row>
    <row r="1083" spans="1:14" x14ac:dyDescent="0.3">
      <c r="A1083" s="112" t="s">
        <v>184</v>
      </c>
      <c r="B1083" s="112" t="s">
        <v>118</v>
      </c>
      <c r="C1083" s="112" t="s">
        <v>400</v>
      </c>
      <c r="D1083" s="112" t="s">
        <v>421</v>
      </c>
      <c r="E1083" s="112" t="s">
        <v>402</v>
      </c>
      <c r="F1083" s="112" t="s">
        <v>422</v>
      </c>
      <c r="G1083" s="112" t="s">
        <v>14</v>
      </c>
      <c r="H1083" s="112" t="s">
        <v>141</v>
      </c>
      <c r="I1083" s="112" t="s">
        <v>127</v>
      </c>
      <c r="J1083" s="112" t="s">
        <v>172</v>
      </c>
      <c r="K1083" s="113">
        <v>104902</v>
      </c>
      <c r="L1083" s="113">
        <v>221400</v>
      </c>
      <c r="M1083" s="112" t="s">
        <v>404</v>
      </c>
      <c r="N1083">
        <v>2214</v>
      </c>
    </row>
    <row r="1084" spans="1:14" x14ac:dyDescent="0.3">
      <c r="A1084" s="112" t="s">
        <v>184</v>
      </c>
      <c r="B1084" s="112" t="s">
        <v>118</v>
      </c>
      <c r="C1084" s="112" t="s">
        <v>400</v>
      </c>
      <c r="D1084" s="112" t="s">
        <v>423</v>
      </c>
      <c r="E1084" s="112" t="s">
        <v>402</v>
      </c>
      <c r="F1084" s="112" t="s">
        <v>424</v>
      </c>
      <c r="G1084" s="112" t="s">
        <v>13</v>
      </c>
      <c r="H1084" s="112" t="s">
        <v>142</v>
      </c>
      <c r="I1084" s="112" t="s">
        <v>127</v>
      </c>
      <c r="J1084" s="112" t="s">
        <v>170</v>
      </c>
      <c r="K1084" s="113">
        <v>1365.97</v>
      </c>
      <c r="L1084" s="113">
        <v>374</v>
      </c>
      <c r="M1084" s="112" t="s">
        <v>404</v>
      </c>
      <c r="N1084">
        <v>3.74</v>
      </c>
    </row>
    <row r="1085" spans="1:14" x14ac:dyDescent="0.3">
      <c r="A1085" s="112" t="s">
        <v>184</v>
      </c>
      <c r="B1085" s="112" t="s">
        <v>118</v>
      </c>
      <c r="C1085" s="112" t="s">
        <v>400</v>
      </c>
      <c r="D1085" s="112" t="s">
        <v>423</v>
      </c>
      <c r="E1085" s="112" t="s">
        <v>402</v>
      </c>
      <c r="F1085" s="112" t="s">
        <v>424</v>
      </c>
      <c r="G1085" s="112" t="s">
        <v>13</v>
      </c>
      <c r="H1085" s="112" t="s">
        <v>142</v>
      </c>
      <c r="I1085" s="112" t="s">
        <v>127</v>
      </c>
      <c r="J1085" s="112" t="s">
        <v>172</v>
      </c>
      <c r="K1085" s="113">
        <v>3517.37</v>
      </c>
      <c r="L1085" s="113">
        <v>656</v>
      </c>
      <c r="M1085" s="112" t="s">
        <v>404</v>
      </c>
      <c r="N1085">
        <v>6.56</v>
      </c>
    </row>
    <row r="1086" spans="1:14" x14ac:dyDescent="0.3">
      <c r="A1086" s="112" t="s">
        <v>184</v>
      </c>
      <c r="B1086" s="112" t="s">
        <v>118</v>
      </c>
      <c r="C1086" s="112" t="s">
        <v>400</v>
      </c>
      <c r="D1086" s="112" t="s">
        <v>423</v>
      </c>
      <c r="E1086" s="112" t="s">
        <v>402</v>
      </c>
      <c r="F1086" s="112" t="s">
        <v>424</v>
      </c>
      <c r="G1086" s="112" t="s">
        <v>14</v>
      </c>
      <c r="H1086" s="112" t="s">
        <v>141</v>
      </c>
      <c r="I1086" s="112" t="s">
        <v>127</v>
      </c>
      <c r="J1086" s="112" t="s">
        <v>170</v>
      </c>
      <c r="K1086" s="113">
        <v>6585.78</v>
      </c>
      <c r="L1086" s="113">
        <v>3450</v>
      </c>
      <c r="M1086" s="112" t="s">
        <v>404</v>
      </c>
      <c r="N1086">
        <v>34.5</v>
      </c>
    </row>
    <row r="1087" spans="1:14" x14ac:dyDescent="0.3">
      <c r="A1087" s="112" t="s">
        <v>184</v>
      </c>
      <c r="B1087" s="112" t="s">
        <v>118</v>
      </c>
      <c r="C1087" s="112" t="s">
        <v>400</v>
      </c>
      <c r="D1087" s="112" t="s">
        <v>423</v>
      </c>
      <c r="E1087" s="112" t="s">
        <v>402</v>
      </c>
      <c r="F1087" s="112" t="s">
        <v>424</v>
      </c>
      <c r="G1087" s="112" t="s">
        <v>14</v>
      </c>
      <c r="H1087" s="112" t="s">
        <v>141</v>
      </c>
      <c r="I1087" s="112" t="s">
        <v>127</v>
      </c>
      <c r="J1087" s="112" t="s">
        <v>172</v>
      </c>
      <c r="K1087" s="113">
        <v>7745.82</v>
      </c>
      <c r="L1087" s="113">
        <v>3330</v>
      </c>
      <c r="M1087" s="112" t="s">
        <v>404</v>
      </c>
      <c r="N1087">
        <v>33.299999999999997</v>
      </c>
    </row>
    <row r="1088" spans="1:14" x14ac:dyDescent="0.3">
      <c r="A1088" s="112" t="s">
        <v>184</v>
      </c>
      <c r="B1088" s="112" t="s">
        <v>425</v>
      </c>
      <c r="C1088" s="112" t="s">
        <v>425</v>
      </c>
      <c r="D1088" s="112" t="s">
        <v>426</v>
      </c>
      <c r="E1088" s="112" t="s">
        <v>425</v>
      </c>
      <c r="F1088" s="112" t="s">
        <v>427</v>
      </c>
      <c r="G1088" s="112" t="s">
        <v>13</v>
      </c>
      <c r="H1088" s="112" t="s">
        <v>142</v>
      </c>
      <c r="I1088" s="112" t="s">
        <v>127</v>
      </c>
      <c r="J1088" s="112" t="s">
        <v>170</v>
      </c>
      <c r="K1088" s="113">
        <v>21356.18</v>
      </c>
      <c r="L1088" s="113">
        <v>4246</v>
      </c>
      <c r="M1088" s="112" t="s">
        <v>428</v>
      </c>
      <c r="N1088">
        <v>42.46</v>
      </c>
    </row>
    <row r="1089" spans="1:14" x14ac:dyDescent="0.3">
      <c r="A1089" s="112" t="s">
        <v>184</v>
      </c>
      <c r="B1089" s="112" t="s">
        <v>425</v>
      </c>
      <c r="C1089" s="112" t="s">
        <v>425</v>
      </c>
      <c r="D1089" s="112" t="s">
        <v>426</v>
      </c>
      <c r="E1089" s="112" t="s">
        <v>425</v>
      </c>
      <c r="F1089" s="112" t="s">
        <v>427</v>
      </c>
      <c r="G1089" s="112" t="s">
        <v>13</v>
      </c>
      <c r="H1089" s="112" t="s">
        <v>142</v>
      </c>
      <c r="I1089" s="112" t="s">
        <v>127</v>
      </c>
      <c r="J1089" s="112" t="s">
        <v>171</v>
      </c>
      <c r="K1089" s="113">
        <v>1515.49</v>
      </c>
      <c r="L1089" s="113">
        <v>554</v>
      </c>
      <c r="M1089" s="112" t="s">
        <v>428</v>
      </c>
      <c r="N1089">
        <v>5.54</v>
      </c>
    </row>
    <row r="1090" spans="1:14" x14ac:dyDescent="0.3">
      <c r="A1090" s="112" t="s">
        <v>184</v>
      </c>
      <c r="B1090" s="112" t="s">
        <v>425</v>
      </c>
      <c r="C1090" s="112" t="s">
        <v>425</v>
      </c>
      <c r="D1090" s="112" t="s">
        <v>426</v>
      </c>
      <c r="E1090" s="112" t="s">
        <v>425</v>
      </c>
      <c r="F1090" s="112" t="s">
        <v>427</v>
      </c>
      <c r="G1090" s="112" t="s">
        <v>13</v>
      </c>
      <c r="H1090" s="112" t="s">
        <v>142</v>
      </c>
      <c r="I1090" s="112" t="s">
        <v>127</v>
      </c>
      <c r="J1090" s="112" t="s">
        <v>172</v>
      </c>
      <c r="K1090" s="113">
        <v>3635.51</v>
      </c>
      <c r="L1090" s="113">
        <v>738</v>
      </c>
      <c r="M1090" s="112" t="s">
        <v>428</v>
      </c>
      <c r="N1090">
        <v>7.38</v>
      </c>
    </row>
  </sheetData>
  <sheetProtection algorithmName="SHA-512" hashValue="FeFiscu3gwGbZDFbYg4DGg2gI0hKkNRb943JZONUAdQU0bt3WNbclJA7Hg7jMh42WVhctqKS54S27zhd6NEJDQ==" saltValue="eW89pfHylTcp1IVzWL74wg==" spinCount="100000" sheet="1" objects="1" scenarios="1"/>
  <autoFilter ref="A1:M1090" xr:uid="{37312F09-F2BF-4858-88BF-C3AD76A6F424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6C5DB-3278-4BE1-9228-4ED6E3BC2547}">
  <dimension ref="B3:E46"/>
  <sheetViews>
    <sheetView showGridLines="0" showRowColHeaders="0" workbookViewId="0">
      <selection activeCell="C51" sqref="C51"/>
    </sheetView>
  </sheetViews>
  <sheetFormatPr baseColWidth="10" defaultRowHeight="14.4" x14ac:dyDescent="0.3"/>
  <cols>
    <col min="1" max="1" width="11.5546875" style="91"/>
    <col min="2" max="2" width="16.5546875" style="91" bestFit="1" customWidth="1"/>
    <col min="3" max="3" width="42.77734375" style="91" bestFit="1" customWidth="1"/>
    <col min="4" max="4" width="13.6640625" style="92" customWidth="1"/>
    <col min="5" max="5" width="22.6640625" style="91" customWidth="1"/>
    <col min="6" max="16384" width="11.5546875" style="91"/>
  </cols>
  <sheetData>
    <row r="3" spans="2:5" ht="28.8" x14ac:dyDescent="0.3">
      <c r="B3" s="93" t="s">
        <v>125</v>
      </c>
      <c r="C3" s="94" t="s">
        <v>153</v>
      </c>
      <c r="D3" s="95" t="s">
        <v>151</v>
      </c>
      <c r="E3" s="94" t="s">
        <v>152</v>
      </c>
    </row>
    <row r="4" spans="2:5" ht="16.8" customHeight="1" x14ac:dyDescent="0.3">
      <c r="B4" s="131" t="s">
        <v>126</v>
      </c>
      <c r="C4" s="97" t="s">
        <v>8</v>
      </c>
      <c r="D4" s="98">
        <v>40026</v>
      </c>
      <c r="E4" s="97" t="s">
        <v>127</v>
      </c>
    </row>
    <row r="5" spans="2:5" ht="16.8" customHeight="1" x14ac:dyDescent="0.3">
      <c r="B5" s="131"/>
      <c r="C5" s="97" t="s">
        <v>128</v>
      </c>
      <c r="D5" s="98">
        <v>38093</v>
      </c>
      <c r="E5" s="97" t="s">
        <v>127</v>
      </c>
    </row>
    <row r="6" spans="2:5" ht="16.8" customHeight="1" x14ac:dyDescent="0.3">
      <c r="B6" s="131"/>
      <c r="C6" s="97" t="s">
        <v>11</v>
      </c>
      <c r="D6" s="98">
        <v>36210</v>
      </c>
      <c r="E6" s="97" t="s">
        <v>127</v>
      </c>
    </row>
    <row r="7" spans="2:5" ht="16.8" customHeight="1" x14ac:dyDescent="0.3">
      <c r="B7" s="131"/>
      <c r="C7" s="97" t="s">
        <v>15</v>
      </c>
      <c r="D7" s="98">
        <v>38743</v>
      </c>
      <c r="E7" s="97" t="s">
        <v>127</v>
      </c>
    </row>
    <row r="8" spans="2:5" ht="16.8" customHeight="1" x14ac:dyDescent="0.3">
      <c r="B8" s="131"/>
      <c r="C8" s="97" t="s">
        <v>17</v>
      </c>
      <c r="D8" s="98">
        <v>40026</v>
      </c>
      <c r="E8" s="97" t="s">
        <v>127</v>
      </c>
    </row>
    <row r="9" spans="2:5" ht="16.8" customHeight="1" x14ac:dyDescent="0.3">
      <c r="B9" s="131"/>
      <c r="C9" s="97" t="s">
        <v>129</v>
      </c>
      <c r="D9" s="98">
        <v>38093</v>
      </c>
      <c r="E9" s="97" t="s">
        <v>127</v>
      </c>
    </row>
    <row r="10" spans="2:5" ht="16.8" customHeight="1" x14ac:dyDescent="0.3">
      <c r="B10" s="131"/>
      <c r="C10" s="97" t="s">
        <v>23</v>
      </c>
      <c r="D10" s="98">
        <v>40026</v>
      </c>
      <c r="E10" s="97" t="s">
        <v>127</v>
      </c>
    </row>
    <row r="11" spans="2:5" ht="16.8" customHeight="1" x14ac:dyDescent="0.3">
      <c r="B11" s="131"/>
      <c r="C11" s="97" t="s">
        <v>24</v>
      </c>
      <c r="D11" s="98">
        <v>38093</v>
      </c>
      <c r="E11" s="97" t="s">
        <v>127</v>
      </c>
    </row>
    <row r="12" spans="2:5" ht="16.8" customHeight="1" x14ac:dyDescent="0.3">
      <c r="B12" s="131"/>
      <c r="C12" s="97" t="s">
        <v>130</v>
      </c>
      <c r="D12" s="98">
        <v>38167</v>
      </c>
      <c r="E12" s="97" t="s">
        <v>127</v>
      </c>
    </row>
    <row r="13" spans="2:5" ht="16.8" customHeight="1" x14ac:dyDescent="0.3">
      <c r="B13" s="131"/>
      <c r="C13" s="97" t="s">
        <v>131</v>
      </c>
      <c r="D13" s="98">
        <v>40033</v>
      </c>
      <c r="E13" s="97" t="s">
        <v>127</v>
      </c>
    </row>
    <row r="14" spans="2:5" ht="16.8" customHeight="1" x14ac:dyDescent="0.3">
      <c r="B14" s="131"/>
      <c r="C14" s="97" t="s">
        <v>29</v>
      </c>
      <c r="D14" s="98">
        <v>38167</v>
      </c>
      <c r="E14" s="97" t="s">
        <v>127</v>
      </c>
    </row>
    <row r="15" spans="2:5" ht="16.8" customHeight="1" x14ac:dyDescent="0.3">
      <c r="B15" s="131"/>
      <c r="C15" s="97" t="s">
        <v>32</v>
      </c>
      <c r="D15" s="98">
        <v>38743</v>
      </c>
      <c r="E15" s="97" t="s">
        <v>127</v>
      </c>
    </row>
    <row r="16" spans="2:5" ht="16.8" customHeight="1" x14ac:dyDescent="0.3">
      <c r="B16" s="131"/>
      <c r="C16" s="97" t="s">
        <v>33</v>
      </c>
      <c r="D16" s="98">
        <v>38093</v>
      </c>
      <c r="E16" s="97" t="s">
        <v>127</v>
      </c>
    </row>
    <row r="17" spans="2:5" ht="16.8" customHeight="1" x14ac:dyDescent="0.3">
      <c r="B17" s="131"/>
      <c r="C17" s="97" t="s">
        <v>132</v>
      </c>
      <c r="D17" s="98">
        <v>40026</v>
      </c>
      <c r="E17" s="97" t="s">
        <v>127</v>
      </c>
    </row>
    <row r="18" spans="2:5" ht="16.8" customHeight="1" x14ac:dyDescent="0.3">
      <c r="B18" s="131"/>
      <c r="C18" s="97" t="s">
        <v>35</v>
      </c>
      <c r="D18" s="98">
        <v>40033</v>
      </c>
      <c r="E18" s="97" t="s">
        <v>127</v>
      </c>
    </row>
    <row r="19" spans="2:5" ht="16.8" customHeight="1" x14ac:dyDescent="0.3">
      <c r="B19" s="131"/>
      <c r="C19" s="97" t="s">
        <v>133</v>
      </c>
      <c r="D19" s="98">
        <v>40033</v>
      </c>
      <c r="E19" s="97" t="s">
        <v>127</v>
      </c>
    </row>
    <row r="20" spans="2:5" ht="16.8" customHeight="1" x14ac:dyDescent="0.3">
      <c r="B20" s="130" t="s">
        <v>134</v>
      </c>
      <c r="C20" s="100" t="s">
        <v>135</v>
      </c>
      <c r="D20" s="101">
        <v>36210</v>
      </c>
      <c r="E20" s="100" t="s">
        <v>127</v>
      </c>
    </row>
    <row r="21" spans="2:5" ht="16.8" customHeight="1" x14ac:dyDescent="0.3">
      <c r="B21" s="130"/>
      <c r="C21" s="100" t="s">
        <v>136</v>
      </c>
      <c r="D21" s="101">
        <v>38093</v>
      </c>
      <c r="E21" s="100" t="s">
        <v>127</v>
      </c>
    </row>
    <row r="22" spans="2:5" ht="16.8" customHeight="1" x14ac:dyDescent="0.3">
      <c r="B22" s="130"/>
      <c r="C22" s="100" t="s">
        <v>137</v>
      </c>
      <c r="D22" s="101">
        <v>38743</v>
      </c>
      <c r="E22" s="100" t="s">
        <v>127</v>
      </c>
    </row>
    <row r="23" spans="2:5" ht="16.8" customHeight="1" x14ac:dyDescent="0.3">
      <c r="B23" s="130"/>
      <c r="C23" s="100" t="s">
        <v>138</v>
      </c>
      <c r="D23" s="101">
        <v>36210</v>
      </c>
      <c r="E23" s="100" t="s">
        <v>127</v>
      </c>
    </row>
    <row r="24" spans="2:5" ht="16.8" customHeight="1" x14ac:dyDescent="0.3">
      <c r="B24" s="130"/>
      <c r="C24" s="100" t="s">
        <v>36</v>
      </c>
      <c r="D24" s="101">
        <v>38093</v>
      </c>
      <c r="E24" s="100" t="s">
        <v>127</v>
      </c>
    </row>
    <row r="25" spans="2:5" ht="16.8" customHeight="1" x14ac:dyDescent="0.3">
      <c r="B25" s="131" t="s">
        <v>139</v>
      </c>
      <c r="C25" s="97" t="s">
        <v>19</v>
      </c>
      <c r="D25" s="98">
        <v>38743</v>
      </c>
      <c r="E25" s="97" t="s">
        <v>127</v>
      </c>
    </row>
    <row r="26" spans="2:5" ht="16.8" customHeight="1" x14ac:dyDescent="0.3">
      <c r="B26" s="131"/>
      <c r="C26" s="97" t="s">
        <v>20</v>
      </c>
      <c r="D26" s="98">
        <v>38167</v>
      </c>
      <c r="E26" s="97" t="s">
        <v>127</v>
      </c>
    </row>
    <row r="27" spans="2:5" ht="16.8" customHeight="1" x14ac:dyDescent="0.3">
      <c r="B27" s="131"/>
      <c r="C27" s="97" t="s">
        <v>21</v>
      </c>
      <c r="D27" s="98">
        <v>38167</v>
      </c>
      <c r="E27" s="97" t="s">
        <v>127</v>
      </c>
    </row>
    <row r="28" spans="2:5" ht="16.8" customHeight="1" x14ac:dyDescent="0.3">
      <c r="B28" s="131"/>
      <c r="C28" s="97" t="s">
        <v>22</v>
      </c>
      <c r="D28" s="98">
        <v>38167</v>
      </c>
      <c r="E28" s="97" t="s">
        <v>127</v>
      </c>
    </row>
    <row r="29" spans="2:5" ht="16.8" customHeight="1" x14ac:dyDescent="0.3">
      <c r="B29" s="131"/>
      <c r="C29" s="97" t="s">
        <v>26</v>
      </c>
      <c r="D29" s="98">
        <v>36210</v>
      </c>
      <c r="E29" s="97" t="s">
        <v>127</v>
      </c>
    </row>
    <row r="30" spans="2:5" ht="16.8" customHeight="1" x14ac:dyDescent="0.3">
      <c r="B30" s="131"/>
      <c r="C30" s="97" t="s">
        <v>31</v>
      </c>
      <c r="D30" s="98">
        <v>38093</v>
      </c>
      <c r="E30" s="97" t="s">
        <v>127</v>
      </c>
    </row>
    <row r="31" spans="2:5" ht="16.8" customHeight="1" x14ac:dyDescent="0.3">
      <c r="B31" s="130" t="s">
        <v>140</v>
      </c>
      <c r="C31" s="100" t="s">
        <v>16</v>
      </c>
      <c r="D31" s="101">
        <v>38743</v>
      </c>
      <c r="E31" s="100" t="s">
        <v>127</v>
      </c>
    </row>
    <row r="32" spans="2:5" ht="16.8" customHeight="1" x14ac:dyDescent="0.3">
      <c r="B32" s="130"/>
      <c r="C32" s="100" t="s">
        <v>25</v>
      </c>
      <c r="D32" s="101">
        <v>38743</v>
      </c>
      <c r="E32" s="100" t="s">
        <v>127</v>
      </c>
    </row>
    <row r="33" spans="2:5" ht="16.8" customHeight="1" x14ac:dyDescent="0.3">
      <c r="B33" s="96" t="s">
        <v>141</v>
      </c>
      <c r="C33" s="97" t="s">
        <v>14</v>
      </c>
      <c r="D33" s="98">
        <v>38093</v>
      </c>
      <c r="E33" s="97" t="s">
        <v>127</v>
      </c>
    </row>
    <row r="34" spans="2:5" ht="16.8" customHeight="1" x14ac:dyDescent="0.3">
      <c r="B34" s="99" t="s">
        <v>142</v>
      </c>
      <c r="C34" s="100" t="s">
        <v>13</v>
      </c>
      <c r="D34" s="101">
        <v>38093</v>
      </c>
      <c r="E34" s="100" t="s">
        <v>127</v>
      </c>
    </row>
    <row r="35" spans="2:5" ht="16.8" customHeight="1" x14ac:dyDescent="0.3">
      <c r="B35" s="96" t="s">
        <v>143</v>
      </c>
      <c r="C35" s="97" t="s">
        <v>18</v>
      </c>
      <c r="D35" s="98">
        <v>38093</v>
      </c>
      <c r="E35" s="97" t="s">
        <v>127</v>
      </c>
    </row>
    <row r="36" spans="2:5" ht="16.8" customHeight="1" x14ac:dyDescent="0.3">
      <c r="B36" s="130" t="s">
        <v>144</v>
      </c>
      <c r="C36" s="100" t="s">
        <v>9</v>
      </c>
      <c r="D36" s="101">
        <v>39519</v>
      </c>
      <c r="E36" s="100" t="s">
        <v>127</v>
      </c>
    </row>
    <row r="37" spans="2:5" ht="16.8" customHeight="1" x14ac:dyDescent="0.3">
      <c r="B37" s="130"/>
      <c r="C37" s="100" t="s">
        <v>10</v>
      </c>
      <c r="D37" s="101">
        <v>38093</v>
      </c>
      <c r="E37" s="100" t="s">
        <v>127</v>
      </c>
    </row>
    <row r="38" spans="2:5" ht="16.8" customHeight="1" x14ac:dyDescent="0.3">
      <c r="B38" s="130"/>
      <c r="C38" s="100" t="s">
        <v>28</v>
      </c>
      <c r="D38" s="101">
        <v>43110</v>
      </c>
      <c r="E38" s="100" t="s">
        <v>127</v>
      </c>
    </row>
    <row r="39" spans="2:5" ht="16.8" customHeight="1" x14ac:dyDescent="0.3">
      <c r="B39" s="130"/>
      <c r="C39" s="100" t="s">
        <v>34</v>
      </c>
      <c r="D39" s="101">
        <v>45000</v>
      </c>
      <c r="E39" s="100" t="s">
        <v>127</v>
      </c>
    </row>
    <row r="40" spans="2:5" ht="16.8" customHeight="1" x14ac:dyDescent="0.3">
      <c r="B40" s="130"/>
      <c r="C40" s="100" t="s">
        <v>37</v>
      </c>
      <c r="D40" s="101">
        <v>36210</v>
      </c>
      <c r="E40" s="100" t="s">
        <v>127</v>
      </c>
    </row>
    <row r="41" spans="2:5" ht="16.8" customHeight="1" x14ac:dyDescent="0.3">
      <c r="B41" s="96" t="s">
        <v>145</v>
      </c>
      <c r="C41" s="97" t="s">
        <v>38</v>
      </c>
      <c r="D41" s="98">
        <v>38167</v>
      </c>
      <c r="E41" s="97" t="s">
        <v>127</v>
      </c>
    </row>
    <row r="42" spans="2:5" ht="16.8" customHeight="1" x14ac:dyDescent="0.3">
      <c r="B42" s="130" t="s">
        <v>146</v>
      </c>
      <c r="C42" s="100" t="s">
        <v>147</v>
      </c>
      <c r="D42" s="101">
        <v>36210</v>
      </c>
      <c r="E42" s="100" t="s">
        <v>127</v>
      </c>
    </row>
    <row r="43" spans="2:5" ht="16.8" customHeight="1" x14ac:dyDescent="0.3">
      <c r="B43" s="130"/>
      <c r="C43" s="100" t="s">
        <v>27</v>
      </c>
      <c r="D43" s="101">
        <v>40026</v>
      </c>
      <c r="E43" s="100" t="s">
        <v>127</v>
      </c>
    </row>
    <row r="44" spans="2:5" ht="16.8" customHeight="1" x14ac:dyDescent="0.3">
      <c r="B44" s="96" t="s">
        <v>148</v>
      </c>
      <c r="C44" s="97" t="s">
        <v>7</v>
      </c>
      <c r="D44" s="98">
        <v>40026</v>
      </c>
      <c r="E44" s="97" t="s">
        <v>127</v>
      </c>
    </row>
    <row r="45" spans="2:5" ht="16.8" customHeight="1" x14ac:dyDescent="0.3">
      <c r="B45" s="99" t="s">
        <v>149</v>
      </c>
      <c r="C45" s="100" t="s">
        <v>30</v>
      </c>
      <c r="D45" s="101">
        <v>38093</v>
      </c>
      <c r="E45" s="100" t="s">
        <v>127</v>
      </c>
    </row>
    <row r="46" spans="2:5" ht="16.8" customHeight="1" x14ac:dyDescent="0.3">
      <c r="B46" s="96" t="s">
        <v>150</v>
      </c>
      <c r="C46" s="97" t="s">
        <v>12</v>
      </c>
      <c r="D46" s="98">
        <v>38093</v>
      </c>
      <c r="E46" s="97" t="s">
        <v>127</v>
      </c>
    </row>
  </sheetData>
  <sheetProtection algorithmName="SHA-512" hashValue="n/vAvKEFA8/0kQUmDnBRIYLlJsHaAuVJm3pESWXlpVbq3ZVHGOfdvL0euOhc6ifNM4PiHMzuuzb4aK8i2PVWJg==" saltValue="/FFezEYRCGVoIf/IchP4eg==" spinCount="100000" sheet="1" objects="1" scenarios="1"/>
  <mergeCells count="6">
    <mergeCell ref="B42:B43"/>
    <mergeCell ref="B4:B19"/>
    <mergeCell ref="B20:B24"/>
    <mergeCell ref="B25:B30"/>
    <mergeCell ref="B31:B32"/>
    <mergeCell ref="B36:B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07D9D-8096-4A61-A106-92ABA9DAE5B2}">
  <dimension ref="B2:F52"/>
  <sheetViews>
    <sheetView showGridLines="0" showRowColHeader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:B46"/>
    </sheetView>
  </sheetViews>
  <sheetFormatPr baseColWidth="10" defaultRowHeight="14.4" x14ac:dyDescent="0.3"/>
  <cols>
    <col min="1" max="1" width="11.5546875" style="1"/>
    <col min="2" max="2" width="38.77734375" style="1" customWidth="1"/>
    <col min="3" max="3" width="18.44140625" style="1" customWidth="1"/>
    <col min="4" max="4" width="16.6640625" style="1" customWidth="1"/>
    <col min="5" max="5" width="16.33203125" style="1" customWidth="1"/>
    <col min="6" max="16384" width="11.5546875" style="1"/>
  </cols>
  <sheetData>
    <row r="2" spans="2:6" ht="21.6" customHeight="1" x14ac:dyDescent="0.3">
      <c r="B2" s="132" t="s">
        <v>5</v>
      </c>
      <c r="C2" s="132"/>
      <c r="D2" s="132"/>
      <c r="E2" s="132"/>
      <c r="F2" s="132"/>
    </row>
    <row r="3" spans="2:6" ht="40.200000000000003" customHeight="1" x14ac:dyDescent="0.3"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</row>
    <row r="4" spans="2:6" x14ac:dyDescent="0.3">
      <c r="B4" s="5" t="s">
        <v>7</v>
      </c>
      <c r="C4" s="6">
        <v>1208.17</v>
      </c>
      <c r="D4" s="6">
        <v>1208.17</v>
      </c>
      <c r="E4" s="6">
        <v>1208.17</v>
      </c>
      <c r="F4" s="6">
        <v>15</v>
      </c>
    </row>
    <row r="5" spans="2:6" x14ac:dyDescent="0.3">
      <c r="B5" s="5" t="s">
        <v>8</v>
      </c>
      <c r="C5" s="6">
        <v>42.22</v>
      </c>
      <c r="D5" s="6">
        <v>6.42</v>
      </c>
      <c r="E5" s="6">
        <v>48.64</v>
      </c>
      <c r="F5" s="6">
        <v>5</v>
      </c>
    </row>
    <row r="6" spans="2:6" ht="16.2" x14ac:dyDescent="0.3">
      <c r="B6" s="5" t="s">
        <v>45</v>
      </c>
      <c r="C6" s="6">
        <v>0</v>
      </c>
      <c r="D6" s="6">
        <v>0</v>
      </c>
      <c r="E6" s="6">
        <v>0</v>
      </c>
      <c r="F6" s="6">
        <v>0</v>
      </c>
    </row>
    <row r="7" spans="2:6" x14ac:dyDescent="0.3">
      <c r="B7" s="5" t="s">
        <v>135</v>
      </c>
      <c r="C7" s="6">
        <v>288.67</v>
      </c>
      <c r="D7" s="6">
        <v>0</v>
      </c>
      <c r="E7" s="6">
        <v>288.67</v>
      </c>
      <c r="F7" s="6">
        <v>18</v>
      </c>
    </row>
    <row r="8" spans="2:6" x14ac:dyDescent="0.3">
      <c r="B8" s="5" t="s">
        <v>9</v>
      </c>
      <c r="C8" s="6">
        <v>8.01</v>
      </c>
      <c r="D8" s="6">
        <v>0</v>
      </c>
      <c r="E8" s="6">
        <v>8.01</v>
      </c>
      <c r="F8" s="6">
        <v>7</v>
      </c>
    </row>
    <row r="9" spans="2:6" x14ac:dyDescent="0.3">
      <c r="B9" s="5" t="s">
        <v>10</v>
      </c>
      <c r="C9" s="6">
        <v>5.42</v>
      </c>
      <c r="D9" s="6">
        <v>0</v>
      </c>
      <c r="E9" s="6">
        <v>5.42</v>
      </c>
      <c r="F9" s="6">
        <v>8</v>
      </c>
    </row>
    <row r="10" spans="2:6" x14ac:dyDescent="0.3">
      <c r="B10" s="5" t="s">
        <v>11</v>
      </c>
      <c r="C10" s="6">
        <v>223.92</v>
      </c>
      <c r="D10" s="6">
        <v>271.2</v>
      </c>
      <c r="E10" s="6">
        <v>495.12</v>
      </c>
      <c r="F10" s="6">
        <v>25</v>
      </c>
    </row>
    <row r="11" spans="2:6" ht="16.2" x14ac:dyDescent="0.3">
      <c r="B11" s="5" t="s">
        <v>44</v>
      </c>
      <c r="C11" s="6">
        <v>0</v>
      </c>
      <c r="D11" s="6">
        <v>0</v>
      </c>
      <c r="E11" s="6">
        <v>0</v>
      </c>
      <c r="F11" s="6">
        <v>0</v>
      </c>
    </row>
    <row r="12" spans="2:6" x14ac:dyDescent="0.3">
      <c r="B12" s="5" t="s">
        <v>12</v>
      </c>
      <c r="C12" s="6">
        <v>0</v>
      </c>
      <c r="D12" s="6">
        <v>168</v>
      </c>
      <c r="E12" s="6">
        <v>168</v>
      </c>
      <c r="F12" s="6">
        <v>57</v>
      </c>
    </row>
    <row r="13" spans="2:6" ht="16.2" customHeight="1" x14ac:dyDescent="0.3">
      <c r="B13" s="5" t="s">
        <v>13</v>
      </c>
      <c r="C13" s="6">
        <v>146415.24</v>
      </c>
      <c r="D13" s="6">
        <v>0</v>
      </c>
      <c r="E13" s="6">
        <v>0</v>
      </c>
      <c r="F13" s="6">
        <v>11011</v>
      </c>
    </row>
    <row r="14" spans="2:6" x14ac:dyDescent="0.3">
      <c r="B14" s="5" t="s">
        <v>14</v>
      </c>
      <c r="C14" s="6">
        <v>1396.75</v>
      </c>
      <c r="D14" s="6">
        <v>6993.86</v>
      </c>
      <c r="E14" s="6">
        <v>8390.61</v>
      </c>
      <c r="F14" s="6">
        <v>905</v>
      </c>
    </row>
    <row r="15" spans="2:6" x14ac:dyDescent="0.3">
      <c r="B15" s="5" t="s">
        <v>15</v>
      </c>
      <c r="C15" s="6">
        <v>50.37</v>
      </c>
      <c r="D15" s="6">
        <v>18.309999999999999</v>
      </c>
      <c r="E15" s="6">
        <v>68.680000000000007</v>
      </c>
      <c r="F15" s="6">
        <v>21</v>
      </c>
    </row>
    <row r="16" spans="2:6" x14ac:dyDescent="0.3">
      <c r="B16" s="5" t="s">
        <v>16</v>
      </c>
      <c r="C16" s="6">
        <v>58</v>
      </c>
      <c r="D16" s="6">
        <v>0</v>
      </c>
      <c r="E16" s="6">
        <v>58</v>
      </c>
      <c r="F16" s="6">
        <v>22</v>
      </c>
    </row>
    <row r="17" spans="2:6" x14ac:dyDescent="0.3">
      <c r="B17" s="5" t="s">
        <v>17</v>
      </c>
      <c r="C17" s="6">
        <v>13</v>
      </c>
      <c r="D17" s="6">
        <v>28.7</v>
      </c>
      <c r="E17" s="6">
        <v>41.7</v>
      </c>
      <c r="F17" s="6">
        <v>9</v>
      </c>
    </row>
    <row r="18" spans="2:6" ht="16.2" x14ac:dyDescent="0.3">
      <c r="B18" s="5" t="s">
        <v>103</v>
      </c>
      <c r="C18" s="6">
        <v>0</v>
      </c>
      <c r="D18" s="6">
        <v>0</v>
      </c>
      <c r="E18" s="6">
        <v>0</v>
      </c>
      <c r="F18" s="6">
        <v>0</v>
      </c>
    </row>
    <row r="19" spans="2:6" x14ac:dyDescent="0.3">
      <c r="B19" s="5" t="s">
        <v>18</v>
      </c>
      <c r="C19" s="6">
        <v>6455.39</v>
      </c>
      <c r="D19" s="6">
        <v>5986.02</v>
      </c>
      <c r="E19" s="6">
        <v>12441.41</v>
      </c>
      <c r="F19" s="6">
        <v>1523</v>
      </c>
    </row>
    <row r="20" spans="2:6" x14ac:dyDescent="0.3">
      <c r="B20" s="5" t="s">
        <v>19</v>
      </c>
      <c r="C20" s="6">
        <v>16.079999999999998</v>
      </c>
      <c r="D20" s="6">
        <v>0</v>
      </c>
      <c r="E20" s="6">
        <v>16.079999999999998</v>
      </c>
      <c r="F20" s="6">
        <v>2</v>
      </c>
    </row>
    <row r="21" spans="2:6" x14ac:dyDescent="0.3">
      <c r="B21" s="5" t="s">
        <v>20</v>
      </c>
      <c r="C21" s="6">
        <v>58.92</v>
      </c>
      <c r="D21" s="6">
        <v>0</v>
      </c>
      <c r="E21" s="6">
        <v>58.92</v>
      </c>
      <c r="F21" s="6">
        <v>34</v>
      </c>
    </row>
    <row r="22" spans="2:6" x14ac:dyDescent="0.3">
      <c r="B22" s="5" t="s">
        <v>21</v>
      </c>
      <c r="C22" s="6">
        <v>130.99</v>
      </c>
      <c r="D22" s="6">
        <v>0</v>
      </c>
      <c r="E22" s="6">
        <v>130.99</v>
      </c>
      <c r="F22" s="6">
        <v>50</v>
      </c>
    </row>
    <row r="23" spans="2:6" x14ac:dyDescent="0.3">
      <c r="B23" s="5" t="s">
        <v>22</v>
      </c>
      <c r="C23" s="6">
        <v>97.46</v>
      </c>
      <c r="D23" s="6">
        <v>0</v>
      </c>
      <c r="E23" s="6">
        <v>97.46</v>
      </c>
      <c r="F23" s="6">
        <v>23</v>
      </c>
    </row>
    <row r="24" spans="2:6" x14ac:dyDescent="0.3">
      <c r="B24" s="5" t="s">
        <v>23</v>
      </c>
      <c r="C24" s="6">
        <v>0</v>
      </c>
      <c r="D24" s="6">
        <v>33</v>
      </c>
      <c r="E24" s="6">
        <v>33</v>
      </c>
      <c r="F24" s="6">
        <v>2</v>
      </c>
    </row>
    <row r="25" spans="2:6" x14ac:dyDescent="0.3">
      <c r="B25" s="5" t="s">
        <v>24</v>
      </c>
      <c r="C25" s="6">
        <v>59.38</v>
      </c>
      <c r="D25" s="6">
        <v>13</v>
      </c>
      <c r="E25" s="6">
        <v>72.38</v>
      </c>
      <c r="F25" s="6">
        <v>4</v>
      </c>
    </row>
    <row r="26" spans="2:6" x14ac:dyDescent="0.3">
      <c r="B26" s="5" t="s">
        <v>25</v>
      </c>
      <c r="C26" s="6">
        <v>15</v>
      </c>
      <c r="D26" s="6">
        <v>0</v>
      </c>
      <c r="E26" s="6">
        <v>15</v>
      </c>
      <c r="F26" s="6">
        <v>26</v>
      </c>
    </row>
    <row r="27" spans="2:6" ht="16.2" x14ac:dyDescent="0.3">
      <c r="B27" s="5" t="s">
        <v>43</v>
      </c>
      <c r="C27" s="6">
        <v>0</v>
      </c>
      <c r="D27" s="6">
        <v>0</v>
      </c>
      <c r="E27" s="6">
        <v>0</v>
      </c>
      <c r="F27" s="6">
        <v>0</v>
      </c>
    </row>
    <row r="28" spans="2:6" x14ac:dyDescent="0.3">
      <c r="B28" s="5" t="s">
        <v>26</v>
      </c>
      <c r="C28" s="6">
        <v>1745.56</v>
      </c>
      <c r="D28" s="6">
        <v>1018.99</v>
      </c>
      <c r="E28" s="6">
        <v>2764.55</v>
      </c>
      <c r="F28" s="6">
        <v>320</v>
      </c>
    </row>
    <row r="29" spans="2:6" x14ac:dyDescent="0.3">
      <c r="B29" s="5" t="s">
        <v>27</v>
      </c>
      <c r="C29" s="6">
        <v>270</v>
      </c>
      <c r="D29" s="6">
        <v>196.34</v>
      </c>
      <c r="E29" s="6">
        <v>466.34</v>
      </c>
      <c r="F29" s="6">
        <v>26</v>
      </c>
    </row>
    <row r="30" spans="2:6" ht="16.2" x14ac:dyDescent="0.3">
      <c r="B30" s="5" t="s">
        <v>42</v>
      </c>
      <c r="C30" s="6">
        <v>0</v>
      </c>
      <c r="D30" s="6">
        <v>0</v>
      </c>
      <c r="E30" s="6">
        <v>0</v>
      </c>
      <c r="F30" s="6">
        <v>0</v>
      </c>
    </row>
    <row r="31" spans="2:6" x14ac:dyDescent="0.3">
      <c r="B31" s="5" t="s">
        <v>28</v>
      </c>
      <c r="C31" s="6">
        <v>11.85</v>
      </c>
      <c r="D31" s="6">
        <v>0</v>
      </c>
      <c r="E31" s="6">
        <v>11.85</v>
      </c>
      <c r="F31" s="6">
        <v>19</v>
      </c>
    </row>
    <row r="32" spans="2:6" x14ac:dyDescent="0.3">
      <c r="B32" s="5" t="s">
        <v>29</v>
      </c>
      <c r="C32" s="6">
        <v>3</v>
      </c>
      <c r="D32" s="6">
        <v>0</v>
      </c>
      <c r="E32" s="6">
        <v>3</v>
      </c>
      <c r="F32" s="6">
        <v>1</v>
      </c>
    </row>
    <row r="33" spans="2:6" x14ac:dyDescent="0.3">
      <c r="B33" s="5" t="s">
        <v>136</v>
      </c>
      <c r="C33" s="6">
        <v>59.09</v>
      </c>
      <c r="D33" s="6">
        <v>0</v>
      </c>
      <c r="E33" s="6">
        <v>59.09</v>
      </c>
      <c r="F33" s="6">
        <v>21</v>
      </c>
    </row>
    <row r="34" spans="2:6" ht="16.2" x14ac:dyDescent="0.3">
      <c r="B34" s="5" t="s">
        <v>154</v>
      </c>
      <c r="C34" s="15">
        <v>0</v>
      </c>
      <c r="D34" s="15">
        <v>0</v>
      </c>
      <c r="E34" s="15">
        <v>0</v>
      </c>
      <c r="F34" s="15">
        <v>0</v>
      </c>
    </row>
    <row r="35" spans="2:6" ht="12" customHeight="1" x14ac:dyDescent="0.3">
      <c r="B35" s="5" t="s">
        <v>30</v>
      </c>
      <c r="C35" s="6">
        <v>43</v>
      </c>
      <c r="D35" s="6">
        <v>0</v>
      </c>
      <c r="E35" s="6">
        <v>43</v>
      </c>
      <c r="F35" s="6">
        <v>1</v>
      </c>
    </row>
    <row r="36" spans="2:6" x14ac:dyDescent="0.3">
      <c r="B36" s="5" t="s">
        <v>31</v>
      </c>
      <c r="C36" s="6">
        <v>1.6</v>
      </c>
      <c r="D36" s="6">
        <v>0</v>
      </c>
      <c r="E36" s="6">
        <v>1.6</v>
      </c>
      <c r="F36" s="6">
        <v>1</v>
      </c>
    </row>
    <row r="37" spans="2:6" x14ac:dyDescent="0.3">
      <c r="B37" s="5" t="s">
        <v>32</v>
      </c>
      <c r="C37" s="6">
        <v>7</v>
      </c>
      <c r="D37" s="6">
        <v>0</v>
      </c>
      <c r="E37" s="6">
        <v>7</v>
      </c>
      <c r="F37" s="6">
        <v>1</v>
      </c>
    </row>
    <row r="38" spans="2:6" x14ac:dyDescent="0.3">
      <c r="B38" s="5" t="s">
        <v>33</v>
      </c>
      <c r="C38" s="6">
        <v>15.88</v>
      </c>
      <c r="D38" s="6">
        <v>5</v>
      </c>
      <c r="E38" s="6">
        <v>20.88</v>
      </c>
      <c r="F38" s="6">
        <v>10</v>
      </c>
    </row>
    <row r="39" spans="2:6" x14ac:dyDescent="0.3">
      <c r="B39" s="5" t="s">
        <v>132</v>
      </c>
      <c r="C39" s="6">
        <v>0</v>
      </c>
      <c r="D39" s="6">
        <v>2.5</v>
      </c>
      <c r="E39" s="6">
        <v>2.5</v>
      </c>
      <c r="F39" s="6">
        <v>0</v>
      </c>
    </row>
    <row r="40" spans="2:6" x14ac:dyDescent="0.3">
      <c r="B40" s="5" t="s">
        <v>34</v>
      </c>
      <c r="C40" s="6">
        <v>4.1399999999999997</v>
      </c>
      <c r="D40" s="6">
        <v>0</v>
      </c>
      <c r="E40" s="6">
        <v>4.1399999999999997</v>
      </c>
      <c r="F40" s="6">
        <v>4</v>
      </c>
    </row>
    <row r="41" spans="2:6" x14ac:dyDescent="0.3">
      <c r="B41" s="5" t="s">
        <v>35</v>
      </c>
      <c r="C41" s="6">
        <v>39</v>
      </c>
      <c r="D41" s="6">
        <v>0</v>
      </c>
      <c r="E41" s="6">
        <v>39</v>
      </c>
      <c r="F41" s="6">
        <v>44</v>
      </c>
    </row>
    <row r="42" spans="2:6" x14ac:dyDescent="0.3">
      <c r="B42" s="5" t="s">
        <v>138</v>
      </c>
      <c r="C42" s="6">
        <v>39</v>
      </c>
      <c r="D42" s="6">
        <v>0</v>
      </c>
      <c r="E42" s="6">
        <v>39</v>
      </c>
      <c r="F42" s="6">
        <v>1</v>
      </c>
    </row>
    <row r="43" spans="2:6" x14ac:dyDescent="0.3">
      <c r="B43" s="5" t="s">
        <v>36</v>
      </c>
      <c r="C43" s="6">
        <v>14.23</v>
      </c>
      <c r="D43" s="6">
        <v>0</v>
      </c>
      <c r="E43" s="6">
        <v>14.23</v>
      </c>
      <c r="F43" s="6">
        <v>1</v>
      </c>
    </row>
    <row r="44" spans="2:6" x14ac:dyDescent="0.3">
      <c r="B44" s="5" t="s">
        <v>37</v>
      </c>
      <c r="C44" s="6">
        <v>11</v>
      </c>
      <c r="D44" s="6">
        <v>0</v>
      </c>
      <c r="E44" s="6">
        <v>11</v>
      </c>
      <c r="F44" s="6">
        <v>2</v>
      </c>
    </row>
    <row r="45" spans="2:6" x14ac:dyDescent="0.3">
      <c r="B45" s="5" t="s">
        <v>38</v>
      </c>
      <c r="C45" s="6">
        <v>93.72</v>
      </c>
      <c r="D45" s="6">
        <v>0</v>
      </c>
      <c r="E45" s="6">
        <v>93.72</v>
      </c>
      <c r="F45" s="6">
        <v>0</v>
      </c>
    </row>
    <row r="46" spans="2:6" ht="16.2" x14ac:dyDescent="0.3">
      <c r="B46" s="5" t="s">
        <v>41</v>
      </c>
      <c r="C46" s="6">
        <v>0</v>
      </c>
      <c r="D46" s="6">
        <v>0</v>
      </c>
      <c r="E46" s="6">
        <v>0</v>
      </c>
      <c r="F46" s="6">
        <v>0</v>
      </c>
    </row>
    <row r="47" spans="2:6" x14ac:dyDescent="0.3">
      <c r="B47" s="7" t="s">
        <v>39</v>
      </c>
      <c r="C47" s="8">
        <f>SUM(C4:C46)</f>
        <v>158901.06000000003</v>
      </c>
      <c r="D47" s="8">
        <f t="shared" ref="D47:F47" si="0">SUM(D4:D46)</f>
        <v>15949.51</v>
      </c>
      <c r="E47" s="8">
        <f t="shared" si="0"/>
        <v>27227.16</v>
      </c>
      <c r="F47" s="8">
        <f t="shared" si="0"/>
        <v>14219</v>
      </c>
    </row>
    <row r="50" spans="2:2" x14ac:dyDescent="0.25">
      <c r="B50" s="9" t="s">
        <v>47</v>
      </c>
    </row>
    <row r="51" spans="2:2" x14ac:dyDescent="0.25">
      <c r="B51" s="9"/>
    </row>
    <row r="52" spans="2:2" x14ac:dyDescent="0.25">
      <c r="B52" s="9"/>
    </row>
  </sheetData>
  <sheetProtection algorithmName="SHA-512" hashValue="6cPSg1NCWUrT7jAi5EGu0OZZrah5EFZuYqmBsgKRdOysr2KLhXVvxCwqerh4F6PeV7Lw8dGCXKNZEYdHgO0RqA==" saltValue="9UafW3pqVdIbZ7moePFKoA==" spinCount="100000" sheet="1" objects="1" scenarios="1"/>
  <mergeCells count="1">
    <mergeCell ref="B2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A1097-0688-4406-86BF-E6D32AB3FE00}">
  <dimension ref="B2:J63"/>
  <sheetViews>
    <sheetView showGridLines="0" showRowColHeaders="0" workbookViewId="0">
      <selection activeCell="B5" sqref="B5"/>
    </sheetView>
  </sheetViews>
  <sheetFormatPr baseColWidth="10" defaultRowHeight="14.4" x14ac:dyDescent="0.3"/>
  <cols>
    <col min="1" max="1" width="11.5546875" style="22"/>
    <col min="2" max="2" width="45.109375" style="22" customWidth="1"/>
    <col min="3" max="3" width="13.88671875" style="22" customWidth="1"/>
    <col min="4" max="4" width="13" style="22" customWidth="1"/>
    <col min="5" max="5" width="11.5546875" style="22" customWidth="1"/>
    <col min="6" max="7" width="11.5546875" style="22"/>
    <col min="8" max="8" width="20.21875" style="22" customWidth="1"/>
    <col min="9" max="9" width="14" style="23" bestFit="1" customWidth="1"/>
    <col min="10" max="10" width="14.6640625" style="22" bestFit="1" customWidth="1"/>
    <col min="11" max="16384" width="11.5546875" style="22"/>
  </cols>
  <sheetData>
    <row r="2" spans="2:10" ht="20.399999999999999" customHeight="1" x14ac:dyDescent="0.3">
      <c r="B2" s="132" t="s">
        <v>52</v>
      </c>
      <c r="C2" s="132"/>
      <c r="D2" s="132"/>
      <c r="E2" s="132"/>
    </row>
    <row r="3" spans="2:10" ht="28.8" x14ac:dyDescent="0.3">
      <c r="B3" s="21" t="s">
        <v>6</v>
      </c>
      <c r="C3" s="21" t="s">
        <v>49</v>
      </c>
      <c r="D3" s="21" t="s">
        <v>50</v>
      </c>
      <c r="E3" s="21" t="s">
        <v>51</v>
      </c>
    </row>
    <row r="4" spans="2:10" x14ac:dyDescent="0.3">
      <c r="B4" s="5" t="s">
        <v>7</v>
      </c>
      <c r="C4" s="25">
        <v>0</v>
      </c>
      <c r="D4" s="25">
        <v>7</v>
      </c>
      <c r="E4" s="25">
        <v>7</v>
      </c>
    </row>
    <row r="5" spans="2:10" x14ac:dyDescent="0.3">
      <c r="B5" s="5" t="s">
        <v>8</v>
      </c>
      <c r="C5" s="25">
        <v>0</v>
      </c>
      <c r="D5" s="25">
        <v>5</v>
      </c>
      <c r="E5" s="25">
        <v>5</v>
      </c>
    </row>
    <row r="6" spans="2:10" ht="16.2" x14ac:dyDescent="0.3">
      <c r="B6" s="5" t="s">
        <v>45</v>
      </c>
      <c r="C6" s="25">
        <v>0</v>
      </c>
      <c r="D6" s="25">
        <v>0</v>
      </c>
      <c r="E6" s="25">
        <v>0</v>
      </c>
    </row>
    <row r="7" spans="2:10" ht="14.4" customHeight="1" x14ac:dyDescent="0.3">
      <c r="B7" s="5" t="s">
        <v>135</v>
      </c>
      <c r="C7" s="25">
        <v>0</v>
      </c>
      <c r="D7" s="25">
        <v>5</v>
      </c>
      <c r="E7" s="25">
        <v>5</v>
      </c>
      <c r="F7" s="16"/>
    </row>
    <row r="8" spans="2:10" x14ac:dyDescent="0.3">
      <c r="B8" s="5" t="s">
        <v>9</v>
      </c>
      <c r="C8" s="25">
        <v>0</v>
      </c>
      <c r="D8" s="25">
        <v>4</v>
      </c>
      <c r="E8" s="25">
        <v>4</v>
      </c>
      <c r="F8" s="16"/>
      <c r="J8" s="23"/>
    </row>
    <row r="9" spans="2:10" x14ac:dyDescent="0.3">
      <c r="B9" s="5" t="s">
        <v>10</v>
      </c>
      <c r="C9" s="25">
        <v>0</v>
      </c>
      <c r="D9" s="25">
        <v>6</v>
      </c>
      <c r="E9" s="25">
        <v>6</v>
      </c>
      <c r="F9" s="18"/>
      <c r="J9" s="23"/>
    </row>
    <row r="10" spans="2:10" x14ac:dyDescent="0.3">
      <c r="B10" s="5" t="s">
        <v>11</v>
      </c>
      <c r="C10" s="25">
        <v>2</v>
      </c>
      <c r="D10" s="25">
        <v>14</v>
      </c>
      <c r="E10" s="25">
        <v>16</v>
      </c>
      <c r="F10" s="16"/>
      <c r="I10" s="22"/>
    </row>
    <row r="11" spans="2:10" ht="16.2" x14ac:dyDescent="0.3">
      <c r="B11" s="5" t="s">
        <v>44</v>
      </c>
      <c r="C11" s="25">
        <v>0</v>
      </c>
      <c r="D11" s="25">
        <v>0</v>
      </c>
      <c r="E11" s="25">
        <v>0</v>
      </c>
      <c r="F11" s="18"/>
      <c r="I11" s="22"/>
    </row>
    <row r="12" spans="2:10" x14ac:dyDescent="0.3">
      <c r="B12" s="5" t="s">
        <v>12</v>
      </c>
      <c r="C12" s="25">
        <v>0</v>
      </c>
      <c r="D12" s="25">
        <v>13</v>
      </c>
      <c r="E12" s="25">
        <v>13</v>
      </c>
      <c r="F12" s="18"/>
      <c r="J12" s="23"/>
    </row>
    <row r="13" spans="2:10" x14ac:dyDescent="0.3">
      <c r="B13" s="5" t="s">
        <v>13</v>
      </c>
      <c r="C13" s="25">
        <v>49</v>
      </c>
      <c r="D13" s="25">
        <v>173</v>
      </c>
      <c r="E13" s="25">
        <v>222</v>
      </c>
      <c r="F13" s="18"/>
      <c r="I13" s="22"/>
    </row>
    <row r="14" spans="2:10" x14ac:dyDescent="0.3">
      <c r="B14" s="5" t="s">
        <v>14</v>
      </c>
      <c r="C14" s="25">
        <v>30</v>
      </c>
      <c r="D14" s="25">
        <v>124</v>
      </c>
      <c r="E14" s="25">
        <v>154</v>
      </c>
      <c r="F14" s="18"/>
      <c r="J14" s="23"/>
    </row>
    <row r="15" spans="2:10" x14ac:dyDescent="0.3">
      <c r="B15" s="5" t="s">
        <v>15</v>
      </c>
      <c r="C15" s="25">
        <v>1</v>
      </c>
      <c r="D15" s="25">
        <v>2</v>
      </c>
      <c r="E15" s="25">
        <v>3</v>
      </c>
      <c r="F15" s="16"/>
      <c r="I15" s="22"/>
    </row>
    <row r="16" spans="2:10" x14ac:dyDescent="0.3">
      <c r="B16" s="5" t="s">
        <v>16</v>
      </c>
      <c r="C16" s="25">
        <v>0</v>
      </c>
      <c r="D16" s="25">
        <v>12</v>
      </c>
      <c r="E16" s="25">
        <v>12</v>
      </c>
      <c r="F16" s="18"/>
      <c r="J16" s="23"/>
    </row>
    <row r="17" spans="2:10" x14ac:dyDescent="0.3">
      <c r="B17" s="5" t="s">
        <v>17</v>
      </c>
      <c r="C17" s="25">
        <v>1</v>
      </c>
      <c r="D17" s="25">
        <v>2</v>
      </c>
      <c r="E17" s="25">
        <v>3</v>
      </c>
      <c r="F17" s="18"/>
      <c r="J17" s="23"/>
    </row>
    <row r="18" spans="2:10" ht="16.2" x14ac:dyDescent="0.3">
      <c r="B18" s="5" t="s">
        <v>103</v>
      </c>
      <c r="C18" s="25">
        <v>0</v>
      </c>
      <c r="D18" s="25">
        <v>0</v>
      </c>
      <c r="E18" s="25">
        <v>0</v>
      </c>
      <c r="F18" s="18"/>
      <c r="J18" s="23"/>
    </row>
    <row r="19" spans="2:10" x14ac:dyDescent="0.3">
      <c r="B19" s="5" t="s">
        <v>18</v>
      </c>
      <c r="C19" s="25">
        <v>12</v>
      </c>
      <c r="D19" s="25">
        <v>68</v>
      </c>
      <c r="E19" s="25">
        <v>80</v>
      </c>
      <c r="F19" s="18"/>
      <c r="J19" s="23"/>
    </row>
    <row r="20" spans="2:10" x14ac:dyDescent="0.3">
      <c r="B20" s="5" t="s">
        <v>19</v>
      </c>
      <c r="C20" s="25">
        <v>0</v>
      </c>
      <c r="D20" s="25">
        <v>2</v>
      </c>
      <c r="E20" s="25">
        <v>2</v>
      </c>
      <c r="F20" s="18"/>
      <c r="I20" s="22"/>
    </row>
    <row r="21" spans="2:10" x14ac:dyDescent="0.3">
      <c r="B21" s="5" t="s">
        <v>20</v>
      </c>
      <c r="C21" s="25">
        <v>0</v>
      </c>
      <c r="D21" s="25">
        <v>5</v>
      </c>
      <c r="E21" s="25">
        <v>5</v>
      </c>
      <c r="F21" s="18"/>
      <c r="J21" s="23"/>
    </row>
    <row r="22" spans="2:10" x14ac:dyDescent="0.3">
      <c r="B22" s="5" t="s">
        <v>21</v>
      </c>
      <c r="C22" s="25">
        <v>0</v>
      </c>
      <c r="D22" s="25">
        <v>7</v>
      </c>
      <c r="E22" s="25">
        <v>7</v>
      </c>
      <c r="F22" s="16"/>
      <c r="I22" s="22"/>
    </row>
    <row r="23" spans="2:10" x14ac:dyDescent="0.3">
      <c r="B23" s="5" t="s">
        <v>22</v>
      </c>
      <c r="C23" s="25">
        <v>0</v>
      </c>
      <c r="D23" s="25">
        <v>11</v>
      </c>
      <c r="E23" s="25">
        <v>11</v>
      </c>
      <c r="F23" s="18"/>
      <c r="J23" s="23"/>
    </row>
    <row r="24" spans="2:10" x14ac:dyDescent="0.3">
      <c r="B24" s="5" t="s">
        <v>23</v>
      </c>
      <c r="C24" s="25">
        <v>0</v>
      </c>
      <c r="D24" s="25">
        <v>2</v>
      </c>
      <c r="E24" s="25">
        <v>2</v>
      </c>
      <c r="F24" s="18"/>
      <c r="J24" s="23"/>
    </row>
    <row r="25" spans="2:10" x14ac:dyDescent="0.3">
      <c r="B25" s="5" t="s">
        <v>24</v>
      </c>
      <c r="C25" s="25">
        <v>1</v>
      </c>
      <c r="D25" s="25">
        <v>2</v>
      </c>
      <c r="E25" s="25">
        <v>3</v>
      </c>
      <c r="F25" s="18"/>
      <c r="J25" s="23"/>
    </row>
    <row r="26" spans="2:10" x14ac:dyDescent="0.3">
      <c r="B26" s="5" t="s">
        <v>25</v>
      </c>
      <c r="C26" s="25">
        <v>2</v>
      </c>
      <c r="D26" s="25">
        <v>3</v>
      </c>
      <c r="E26" s="25">
        <v>5</v>
      </c>
      <c r="F26" s="18"/>
      <c r="J26" s="23"/>
    </row>
    <row r="27" spans="2:10" ht="16.2" x14ac:dyDescent="0.3">
      <c r="B27" s="5" t="s">
        <v>43</v>
      </c>
      <c r="C27" s="25">
        <v>0</v>
      </c>
      <c r="D27" s="25">
        <v>0</v>
      </c>
      <c r="E27" s="25">
        <v>0</v>
      </c>
      <c r="F27" s="18"/>
      <c r="J27" s="23"/>
    </row>
    <row r="28" spans="2:10" x14ac:dyDescent="0.3">
      <c r="B28" s="5" t="s">
        <v>26</v>
      </c>
      <c r="C28" s="25">
        <v>0</v>
      </c>
      <c r="D28" s="25">
        <v>84</v>
      </c>
      <c r="E28" s="25">
        <v>84</v>
      </c>
      <c r="F28" s="18"/>
      <c r="J28" s="23"/>
    </row>
    <row r="29" spans="2:10" x14ac:dyDescent="0.3">
      <c r="B29" s="5" t="s">
        <v>27</v>
      </c>
      <c r="C29" s="25">
        <v>0</v>
      </c>
      <c r="D29" s="25">
        <v>6</v>
      </c>
      <c r="E29" s="25">
        <v>6</v>
      </c>
      <c r="F29" s="18"/>
      <c r="J29" s="23"/>
    </row>
    <row r="30" spans="2:10" ht="16.2" x14ac:dyDescent="0.3">
      <c r="B30" s="5" t="s">
        <v>42</v>
      </c>
      <c r="C30" s="25">
        <v>0</v>
      </c>
      <c r="D30" s="25">
        <v>0</v>
      </c>
      <c r="E30" s="25">
        <v>0</v>
      </c>
      <c r="F30" s="18"/>
      <c r="I30" s="22"/>
    </row>
    <row r="31" spans="2:10" x14ac:dyDescent="0.3">
      <c r="B31" s="5" t="s">
        <v>28</v>
      </c>
      <c r="C31" s="25">
        <v>0</v>
      </c>
      <c r="D31" s="25">
        <v>6</v>
      </c>
      <c r="E31" s="25">
        <v>6</v>
      </c>
      <c r="F31" s="16"/>
      <c r="I31" s="22"/>
    </row>
    <row r="32" spans="2:10" x14ac:dyDescent="0.3">
      <c r="B32" s="5" t="s">
        <v>29</v>
      </c>
      <c r="C32" s="25">
        <v>0</v>
      </c>
      <c r="D32" s="25">
        <v>1</v>
      </c>
      <c r="E32" s="25">
        <v>1</v>
      </c>
      <c r="F32" s="18"/>
      <c r="J32" s="23"/>
    </row>
    <row r="33" spans="2:10" x14ac:dyDescent="0.3">
      <c r="B33" s="5" t="s">
        <v>136</v>
      </c>
      <c r="C33" s="25">
        <v>0</v>
      </c>
      <c r="D33" s="25">
        <v>3</v>
      </c>
      <c r="E33" s="25">
        <v>3</v>
      </c>
      <c r="F33" s="16"/>
      <c r="J33" s="23"/>
    </row>
    <row r="34" spans="2:10" ht="16.2" x14ac:dyDescent="0.3">
      <c r="B34" s="5" t="s">
        <v>154</v>
      </c>
      <c r="C34" s="25">
        <v>0</v>
      </c>
      <c r="D34" s="25">
        <v>0</v>
      </c>
      <c r="E34" s="25">
        <v>0</v>
      </c>
      <c r="F34" s="18"/>
      <c r="I34" s="22"/>
    </row>
    <row r="35" spans="2:10" x14ac:dyDescent="0.3">
      <c r="B35" s="5" t="s">
        <v>30</v>
      </c>
      <c r="C35" s="25">
        <v>0</v>
      </c>
      <c r="D35" s="25">
        <v>1</v>
      </c>
      <c r="E35" s="25">
        <v>1</v>
      </c>
      <c r="F35" s="18"/>
      <c r="J35" s="23"/>
    </row>
    <row r="36" spans="2:10" x14ac:dyDescent="0.3">
      <c r="B36" s="5" t="s">
        <v>31</v>
      </c>
      <c r="C36" s="25">
        <v>0</v>
      </c>
      <c r="D36" s="25">
        <v>2</v>
      </c>
      <c r="E36" s="25">
        <v>2</v>
      </c>
      <c r="F36" s="18"/>
      <c r="J36" s="23"/>
    </row>
    <row r="37" spans="2:10" x14ac:dyDescent="0.3">
      <c r="B37" s="5" t="s">
        <v>32</v>
      </c>
      <c r="C37" s="25">
        <v>0</v>
      </c>
      <c r="D37" s="25">
        <v>1</v>
      </c>
      <c r="E37" s="25">
        <v>1</v>
      </c>
      <c r="F37" s="18"/>
      <c r="I37" s="22"/>
    </row>
    <row r="38" spans="2:10" x14ac:dyDescent="0.3">
      <c r="B38" s="5" t="s">
        <v>33</v>
      </c>
      <c r="C38" s="25">
        <v>0</v>
      </c>
      <c r="D38" s="25">
        <v>2</v>
      </c>
      <c r="E38" s="25">
        <v>2</v>
      </c>
      <c r="F38" s="16"/>
      <c r="I38" s="22"/>
    </row>
    <row r="39" spans="2:10" x14ac:dyDescent="0.3">
      <c r="B39" s="5" t="s">
        <v>132</v>
      </c>
      <c r="C39" s="25">
        <v>0</v>
      </c>
      <c r="D39" s="25">
        <v>1</v>
      </c>
      <c r="E39" s="25">
        <v>1</v>
      </c>
      <c r="F39" s="18"/>
      <c r="J39" s="23"/>
    </row>
    <row r="40" spans="2:10" x14ac:dyDescent="0.3">
      <c r="B40" s="5" t="s">
        <v>34</v>
      </c>
      <c r="C40" s="25">
        <v>0</v>
      </c>
      <c r="D40" s="25">
        <v>3</v>
      </c>
      <c r="E40" s="25">
        <v>3</v>
      </c>
      <c r="F40" s="18"/>
      <c r="J40" s="23"/>
    </row>
    <row r="41" spans="2:10" x14ac:dyDescent="0.3">
      <c r="B41" s="5" t="s">
        <v>35</v>
      </c>
      <c r="C41" s="25">
        <v>0</v>
      </c>
      <c r="D41" s="25">
        <v>1</v>
      </c>
      <c r="E41" s="25">
        <v>1</v>
      </c>
      <c r="F41" s="18"/>
      <c r="I41" s="22"/>
    </row>
    <row r="42" spans="2:10" x14ac:dyDescent="0.3">
      <c r="B42" s="5" t="s">
        <v>138</v>
      </c>
      <c r="C42" s="25">
        <v>0</v>
      </c>
      <c r="D42" s="25">
        <v>1</v>
      </c>
      <c r="E42" s="25">
        <v>1</v>
      </c>
      <c r="F42" s="18"/>
      <c r="I42" s="22"/>
    </row>
    <row r="43" spans="2:10" x14ac:dyDescent="0.3">
      <c r="B43" s="5" t="s">
        <v>36</v>
      </c>
      <c r="C43" s="25">
        <v>0</v>
      </c>
      <c r="D43" s="25">
        <v>1</v>
      </c>
      <c r="E43" s="25">
        <v>1</v>
      </c>
      <c r="F43" s="16"/>
    </row>
    <row r="44" spans="2:10" x14ac:dyDescent="0.3">
      <c r="B44" s="5" t="s">
        <v>37</v>
      </c>
      <c r="C44" s="25">
        <v>0</v>
      </c>
      <c r="D44" s="25">
        <v>2</v>
      </c>
      <c r="E44" s="25">
        <v>2</v>
      </c>
      <c r="F44" s="18"/>
    </row>
    <row r="45" spans="2:10" x14ac:dyDescent="0.3">
      <c r="B45" s="5" t="s">
        <v>38</v>
      </c>
      <c r="C45" s="25">
        <v>5</v>
      </c>
      <c r="D45" s="25">
        <v>1</v>
      </c>
      <c r="E45" s="25">
        <v>6</v>
      </c>
      <c r="F45" s="18"/>
    </row>
    <row r="46" spans="2:10" ht="16.2" x14ac:dyDescent="0.3">
      <c r="B46" s="5" t="s">
        <v>41</v>
      </c>
      <c r="C46" s="25">
        <v>0</v>
      </c>
      <c r="D46" s="25">
        <v>0</v>
      </c>
      <c r="E46" s="25">
        <v>0</v>
      </c>
      <c r="F46" s="18"/>
    </row>
    <row r="47" spans="2:10" x14ac:dyDescent="0.3">
      <c r="B47" s="7" t="s">
        <v>39</v>
      </c>
      <c r="C47" s="8">
        <f>SUM(C4:C46)</f>
        <v>103</v>
      </c>
      <c r="D47" s="8">
        <f t="shared" ref="D47:E47" si="0">SUM(D4:D46)</f>
        <v>583</v>
      </c>
      <c r="E47" s="8">
        <f t="shared" si="0"/>
        <v>686</v>
      </c>
      <c r="F47" s="18"/>
      <c r="J47" s="23"/>
    </row>
    <row r="48" spans="2:10" x14ac:dyDescent="0.3">
      <c r="B48" s="17"/>
      <c r="C48" s="18"/>
      <c r="D48" s="16"/>
      <c r="E48" s="18"/>
      <c r="F48" s="18"/>
    </row>
    <row r="49" spans="2:6" x14ac:dyDescent="0.3">
      <c r="B49" s="17"/>
      <c r="C49" s="18"/>
      <c r="D49" s="16"/>
      <c r="E49" s="18"/>
      <c r="F49" s="18"/>
    </row>
    <row r="50" spans="2:6" x14ac:dyDescent="0.3">
      <c r="B50" s="24" t="s">
        <v>47</v>
      </c>
      <c r="C50" s="16"/>
      <c r="D50" s="16"/>
      <c r="E50" s="16"/>
      <c r="F50" s="16"/>
    </row>
    <row r="51" spans="2:6" x14ac:dyDescent="0.3">
      <c r="B51" s="24"/>
      <c r="C51" s="16"/>
      <c r="D51" s="16"/>
      <c r="E51" s="16"/>
      <c r="F51" s="16"/>
    </row>
    <row r="52" spans="2:6" x14ac:dyDescent="0.3">
      <c r="B52" s="24"/>
      <c r="C52" s="20"/>
      <c r="D52" s="19"/>
      <c r="E52" s="20"/>
      <c r="F52" s="20"/>
    </row>
    <row r="55" spans="2:6" x14ac:dyDescent="0.3">
      <c r="B55" s="17"/>
      <c r="C55" s="16"/>
      <c r="D55" s="16"/>
      <c r="E55" s="16"/>
      <c r="F55" s="16"/>
    </row>
    <row r="56" spans="2:6" x14ac:dyDescent="0.3">
      <c r="B56" s="17"/>
      <c r="C56" s="16"/>
      <c r="D56" s="16"/>
      <c r="E56" s="16"/>
      <c r="F56" s="16"/>
    </row>
    <row r="57" spans="2:6" x14ac:dyDescent="0.3">
      <c r="B57" s="17"/>
      <c r="C57" s="16"/>
      <c r="D57" s="16"/>
      <c r="E57" s="16"/>
      <c r="F57" s="16"/>
    </row>
    <row r="58" spans="2:6" x14ac:dyDescent="0.3">
      <c r="B58" s="17"/>
      <c r="C58" s="16"/>
      <c r="D58" s="16"/>
      <c r="E58" s="16"/>
      <c r="F58" s="16"/>
    </row>
    <row r="59" spans="2:6" x14ac:dyDescent="0.3">
      <c r="B59" s="17"/>
      <c r="C59" s="16"/>
      <c r="D59" s="16"/>
      <c r="E59" s="16"/>
      <c r="F59" s="16"/>
    </row>
    <row r="60" spans="2:6" x14ac:dyDescent="0.3">
      <c r="B60" s="17"/>
      <c r="C60" s="16"/>
      <c r="D60" s="16"/>
      <c r="E60" s="16"/>
      <c r="F60" s="16"/>
    </row>
    <row r="61" spans="2:6" x14ac:dyDescent="0.3">
      <c r="B61" s="17"/>
      <c r="C61" s="16"/>
      <c r="D61" s="16"/>
      <c r="E61" s="16"/>
      <c r="F61" s="16"/>
    </row>
    <row r="62" spans="2:6" x14ac:dyDescent="0.3">
      <c r="B62" s="17"/>
      <c r="C62" s="16"/>
      <c r="D62" s="16"/>
      <c r="E62" s="16"/>
      <c r="F62" s="16"/>
    </row>
    <row r="63" spans="2:6" x14ac:dyDescent="0.3">
      <c r="B63" s="17"/>
      <c r="C63" s="16"/>
      <c r="D63" s="16"/>
      <c r="E63" s="16"/>
      <c r="F63" s="16"/>
    </row>
  </sheetData>
  <sheetProtection algorithmName="SHA-512" hashValue="0GH8YjAmdS70hzUqxAn3XsIKcbfwpIuOaiTDUHbrSZlW+vz2iwtxZNE4m69L6sxJZxqpc1yG1ZuVzmWeucwPjA==" saltValue="hX0Z+KqcMX+zdPGh4DgoSw==" spinCount="100000" sheet="1" objects="1" scenarios="1"/>
  <mergeCells count="1">
    <mergeCell ref="B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E9073-BE8F-4BA5-8CE1-3D91A6114EDF}">
  <dimension ref="B2:G53"/>
  <sheetViews>
    <sheetView showGridLines="0" showRowColHeaders="0" workbookViewId="0">
      <selection activeCell="D4" sqref="D4"/>
    </sheetView>
  </sheetViews>
  <sheetFormatPr baseColWidth="10" defaultRowHeight="14.4" x14ac:dyDescent="0.3"/>
  <cols>
    <col min="1" max="1" width="11.5546875" style="22"/>
    <col min="2" max="2" width="43.21875" style="32" bestFit="1" customWidth="1"/>
    <col min="3" max="3" width="16.109375" style="22" customWidth="1"/>
    <col min="4" max="4" width="17" style="22" customWidth="1"/>
    <col min="5" max="5" width="13.6640625" style="22" customWidth="1"/>
    <col min="6" max="6" width="21.5546875" style="22" customWidth="1"/>
    <col min="7" max="16384" width="11.5546875" style="22"/>
  </cols>
  <sheetData>
    <row r="2" spans="2:6" ht="29.4" customHeight="1" x14ac:dyDescent="0.3">
      <c r="B2" s="132" t="s">
        <v>55</v>
      </c>
      <c r="C2" s="132"/>
      <c r="D2" s="132"/>
      <c r="E2" s="132"/>
    </row>
    <row r="3" spans="2:6" ht="26.4" customHeight="1" x14ac:dyDescent="0.3">
      <c r="B3" s="26" t="s">
        <v>53</v>
      </c>
      <c r="C3" s="26" t="s">
        <v>54</v>
      </c>
      <c r="D3" s="26" t="s">
        <v>163</v>
      </c>
      <c r="E3" s="26" t="s">
        <v>56</v>
      </c>
      <c r="F3" s="10"/>
    </row>
    <row r="4" spans="2:6" x14ac:dyDescent="0.3">
      <c r="B4" s="29" t="s">
        <v>7</v>
      </c>
      <c r="C4" s="28">
        <v>2870</v>
      </c>
      <c r="D4" s="28">
        <v>41243</v>
      </c>
      <c r="E4" s="27">
        <f>IFERROR((D4-C4)/C4,"-")</f>
        <v>13.370383275261323</v>
      </c>
      <c r="F4" s="11"/>
    </row>
    <row r="5" spans="2:6" x14ac:dyDescent="0.3">
      <c r="B5" s="29" t="s">
        <v>8</v>
      </c>
      <c r="C5" s="28">
        <v>763.36</v>
      </c>
      <c r="D5" s="28">
        <v>566.66999999999996</v>
      </c>
      <c r="E5" s="27">
        <f t="shared" ref="E5:E47" si="0">IFERROR((D5-C5)/C5,"-")</f>
        <v>-0.25766348773841968</v>
      </c>
      <c r="F5" s="11"/>
    </row>
    <row r="6" spans="2:6" x14ac:dyDescent="0.3">
      <c r="B6" s="5" t="s">
        <v>156</v>
      </c>
      <c r="C6" s="27" t="str">
        <f t="shared" ref="C6:D6" si="1">IFERROR((B6-A6)/A6,"-")</f>
        <v>-</v>
      </c>
      <c r="D6" s="27" t="str">
        <f t="shared" si="1"/>
        <v>-</v>
      </c>
      <c r="E6" s="27" t="str">
        <f t="shared" si="0"/>
        <v>-</v>
      </c>
      <c r="F6" s="1"/>
    </row>
    <row r="7" spans="2:6" x14ac:dyDescent="0.3">
      <c r="B7" s="29" t="s">
        <v>135</v>
      </c>
      <c r="C7" s="28">
        <v>0</v>
      </c>
      <c r="D7" s="28">
        <v>5119.7299999999996</v>
      </c>
      <c r="E7" s="27" t="str">
        <f t="shared" si="0"/>
        <v>-</v>
      </c>
      <c r="F7" s="11"/>
    </row>
    <row r="8" spans="2:6" x14ac:dyDescent="0.3">
      <c r="B8" s="29" t="s">
        <v>9</v>
      </c>
      <c r="C8" s="28">
        <v>200.1</v>
      </c>
      <c r="D8" s="28">
        <v>137</v>
      </c>
      <c r="E8" s="27">
        <f t="shared" si="0"/>
        <v>-0.31534232883558216</v>
      </c>
      <c r="F8" s="12"/>
    </row>
    <row r="9" spans="2:6" x14ac:dyDescent="0.3">
      <c r="B9" s="29" t="s">
        <v>10</v>
      </c>
      <c r="C9" s="28">
        <v>5.4</v>
      </c>
      <c r="D9" s="28">
        <v>11.7</v>
      </c>
      <c r="E9" s="27">
        <f t="shared" si="0"/>
        <v>1.1666666666666663</v>
      </c>
      <c r="F9" s="12"/>
    </row>
    <row r="10" spans="2:6" x14ac:dyDescent="0.3">
      <c r="B10" s="29" t="s">
        <v>11</v>
      </c>
      <c r="C10" s="28">
        <v>15490.28</v>
      </c>
      <c r="D10" s="28">
        <v>19046.95</v>
      </c>
      <c r="E10" s="27">
        <f t="shared" si="0"/>
        <v>0.22960656618214778</v>
      </c>
      <c r="F10" s="12"/>
    </row>
    <row r="11" spans="2:6" x14ac:dyDescent="0.3">
      <c r="B11" s="29" t="s">
        <v>157</v>
      </c>
      <c r="C11" s="27" t="str">
        <f t="shared" ref="C11:D11" si="2">IFERROR((B11-A11)/A11,"-")</f>
        <v>-</v>
      </c>
      <c r="D11" s="27" t="str">
        <f t="shared" si="2"/>
        <v>-</v>
      </c>
      <c r="E11" s="27" t="str">
        <f t="shared" si="0"/>
        <v>-</v>
      </c>
      <c r="F11" s="12"/>
    </row>
    <row r="12" spans="2:6" x14ac:dyDescent="0.3">
      <c r="B12" s="29" t="s">
        <v>12</v>
      </c>
      <c r="C12" s="28">
        <v>4950</v>
      </c>
      <c r="D12" s="28">
        <v>950</v>
      </c>
      <c r="E12" s="27">
        <f t="shared" si="0"/>
        <v>-0.80808080808080807</v>
      </c>
      <c r="F12" s="12"/>
    </row>
    <row r="13" spans="2:6" x14ac:dyDescent="0.3">
      <c r="B13" s="29" t="s">
        <v>13</v>
      </c>
      <c r="C13" s="28">
        <v>1449713.64</v>
      </c>
      <c r="D13" s="28">
        <v>1389898.32</v>
      </c>
      <c r="E13" s="27">
        <f t="shared" si="0"/>
        <v>-4.1260093269178205E-2</v>
      </c>
      <c r="F13" s="12"/>
    </row>
    <row r="14" spans="2:6" x14ac:dyDescent="0.3">
      <c r="B14" s="29" t="s">
        <v>14</v>
      </c>
      <c r="C14" s="28">
        <v>205828.31</v>
      </c>
      <c r="D14" s="28">
        <v>80793.039999999994</v>
      </c>
      <c r="E14" s="27">
        <f t="shared" si="0"/>
        <v>-0.60747362692721918</v>
      </c>
      <c r="F14" s="12"/>
    </row>
    <row r="15" spans="2:6" x14ac:dyDescent="0.3">
      <c r="B15" s="29" t="s">
        <v>15</v>
      </c>
      <c r="C15" s="28">
        <v>979</v>
      </c>
      <c r="D15" s="28">
        <v>1145.4000000000001</v>
      </c>
      <c r="E15" s="27">
        <f t="shared" si="0"/>
        <v>0.1699693564862105</v>
      </c>
      <c r="F15" s="12"/>
    </row>
    <row r="16" spans="2:6" x14ac:dyDescent="0.3">
      <c r="B16" s="29" t="s">
        <v>16</v>
      </c>
      <c r="C16" s="28">
        <v>1436</v>
      </c>
      <c r="D16" s="28">
        <v>1244.77</v>
      </c>
      <c r="E16" s="27">
        <f t="shared" si="0"/>
        <v>-0.13316852367688023</v>
      </c>
      <c r="F16" s="12"/>
    </row>
    <row r="17" spans="2:6" x14ac:dyDescent="0.3">
      <c r="B17" s="29" t="s">
        <v>17</v>
      </c>
      <c r="C17" s="28">
        <v>71</v>
      </c>
      <c r="D17" s="28">
        <v>329</v>
      </c>
      <c r="E17" s="27">
        <f t="shared" si="0"/>
        <v>3.6338028169014085</v>
      </c>
      <c r="F17" s="12"/>
    </row>
    <row r="18" spans="2:6" x14ac:dyDescent="0.3">
      <c r="B18" s="5" t="s">
        <v>158</v>
      </c>
      <c r="C18" s="27" t="str">
        <f t="shared" ref="C18:D18" si="3">IFERROR((B18-A18)/A18,"-")</f>
        <v>-</v>
      </c>
      <c r="D18" s="27" t="str">
        <f t="shared" si="3"/>
        <v>-</v>
      </c>
      <c r="E18" s="27" t="str">
        <f t="shared" si="0"/>
        <v>-</v>
      </c>
      <c r="F18" s="12"/>
    </row>
    <row r="19" spans="2:6" x14ac:dyDescent="0.3">
      <c r="B19" s="29" t="s">
        <v>18</v>
      </c>
      <c r="C19" s="28">
        <v>180210.8</v>
      </c>
      <c r="D19" s="28">
        <v>66467.77</v>
      </c>
      <c r="E19" s="27">
        <f t="shared" si="0"/>
        <v>-0.6311665560554639</v>
      </c>
      <c r="F19" s="12"/>
    </row>
    <row r="20" spans="2:6" x14ac:dyDescent="0.3">
      <c r="B20" s="29" t="s">
        <v>19</v>
      </c>
      <c r="C20" s="28">
        <v>132.30000000000001</v>
      </c>
      <c r="D20" s="28">
        <v>188</v>
      </c>
      <c r="E20" s="27">
        <f t="shared" si="0"/>
        <v>0.42101284958427804</v>
      </c>
      <c r="F20" s="12"/>
    </row>
    <row r="21" spans="2:6" x14ac:dyDescent="0.3">
      <c r="B21" s="29" t="s">
        <v>20</v>
      </c>
      <c r="C21" s="28">
        <v>1029</v>
      </c>
      <c r="D21" s="28">
        <v>1169</v>
      </c>
      <c r="E21" s="27">
        <f t="shared" si="0"/>
        <v>0.1360544217687075</v>
      </c>
      <c r="F21" s="12"/>
    </row>
    <row r="22" spans="2:6" x14ac:dyDescent="0.3">
      <c r="B22" s="29" t="s">
        <v>21</v>
      </c>
      <c r="C22" s="28">
        <v>2639</v>
      </c>
      <c r="D22" s="28">
        <v>2696</v>
      </c>
      <c r="E22" s="27">
        <f t="shared" si="0"/>
        <v>2.1599090564607806E-2</v>
      </c>
      <c r="F22" s="12"/>
    </row>
    <row r="23" spans="2:6" x14ac:dyDescent="0.3">
      <c r="B23" s="29" t="s">
        <v>22</v>
      </c>
      <c r="C23" s="28">
        <v>1882</v>
      </c>
      <c r="D23" s="28">
        <v>2371</v>
      </c>
      <c r="E23" s="27">
        <f t="shared" si="0"/>
        <v>0.25982996811902231</v>
      </c>
      <c r="F23" s="12"/>
    </row>
    <row r="24" spans="2:6" x14ac:dyDescent="0.3">
      <c r="B24" s="29" t="s">
        <v>23</v>
      </c>
      <c r="C24" s="28">
        <v>500</v>
      </c>
      <c r="D24" s="28">
        <v>1730</v>
      </c>
      <c r="E24" s="27">
        <f t="shared" si="0"/>
        <v>2.46</v>
      </c>
      <c r="F24" s="12"/>
    </row>
    <row r="25" spans="2:6" x14ac:dyDescent="0.3">
      <c r="B25" s="29" t="s">
        <v>24</v>
      </c>
      <c r="C25" s="28">
        <v>1760</v>
      </c>
      <c r="D25" s="28">
        <v>1260</v>
      </c>
      <c r="E25" s="27">
        <f t="shared" si="0"/>
        <v>-0.28409090909090912</v>
      </c>
      <c r="F25" s="12"/>
    </row>
    <row r="26" spans="2:6" x14ac:dyDescent="0.3">
      <c r="B26" s="29" t="s">
        <v>25</v>
      </c>
      <c r="C26" s="28">
        <v>265</v>
      </c>
      <c r="D26" s="28">
        <v>370</v>
      </c>
      <c r="E26" s="27">
        <f t="shared" si="0"/>
        <v>0.39622641509433965</v>
      </c>
      <c r="F26" s="12"/>
    </row>
    <row r="27" spans="2:6" x14ac:dyDescent="0.3">
      <c r="B27" s="29" t="s">
        <v>159</v>
      </c>
      <c r="C27" s="42">
        <v>0</v>
      </c>
      <c r="D27" s="42">
        <v>0</v>
      </c>
      <c r="E27" s="27" t="str">
        <f t="shared" si="0"/>
        <v>-</v>
      </c>
      <c r="F27" s="12"/>
    </row>
    <row r="28" spans="2:6" x14ac:dyDescent="0.3">
      <c r="B28" s="29" t="s">
        <v>26</v>
      </c>
      <c r="C28" s="28">
        <v>37683.919999999998</v>
      </c>
      <c r="D28" s="28">
        <v>28588.09</v>
      </c>
      <c r="E28" s="27">
        <f t="shared" si="0"/>
        <v>-0.24137165135686517</v>
      </c>
      <c r="F28" s="12"/>
    </row>
    <row r="29" spans="2:6" x14ac:dyDescent="0.3">
      <c r="B29" s="29" t="s">
        <v>27</v>
      </c>
      <c r="C29" s="28">
        <v>4081.5</v>
      </c>
      <c r="D29" s="28">
        <v>1695.5</v>
      </c>
      <c r="E29" s="27">
        <f t="shared" si="0"/>
        <v>-0.58458899914247209</v>
      </c>
      <c r="F29" s="12"/>
    </row>
    <row r="30" spans="2:6" x14ac:dyDescent="0.3">
      <c r="B30" s="29" t="s">
        <v>160</v>
      </c>
      <c r="C30" s="28">
        <v>0</v>
      </c>
      <c r="D30" s="28">
        <v>0</v>
      </c>
      <c r="E30" s="27" t="str">
        <f t="shared" si="0"/>
        <v>-</v>
      </c>
      <c r="F30" s="12"/>
    </row>
    <row r="31" spans="2:6" x14ac:dyDescent="0.3">
      <c r="B31" s="29" t="s">
        <v>28</v>
      </c>
      <c r="C31" s="28">
        <v>310.38</v>
      </c>
      <c r="D31" s="28">
        <v>394</v>
      </c>
      <c r="E31" s="27">
        <f t="shared" si="0"/>
        <v>0.26941168889748052</v>
      </c>
      <c r="F31" s="12"/>
    </row>
    <row r="32" spans="2:6" x14ac:dyDescent="0.3">
      <c r="B32" s="29" t="s">
        <v>29</v>
      </c>
      <c r="C32" s="28">
        <v>0</v>
      </c>
      <c r="D32" s="28">
        <v>22.61</v>
      </c>
      <c r="E32" s="27" t="str">
        <f t="shared" si="0"/>
        <v>-</v>
      </c>
      <c r="F32" s="12"/>
    </row>
    <row r="33" spans="2:7" x14ac:dyDescent="0.3">
      <c r="B33" s="29" t="s">
        <v>136</v>
      </c>
      <c r="C33" s="28">
        <v>1926</v>
      </c>
      <c r="D33" s="28">
        <v>938</v>
      </c>
      <c r="E33" s="27">
        <f t="shared" si="0"/>
        <v>-0.51298026998961577</v>
      </c>
      <c r="F33" s="11"/>
      <c r="G33" s="31"/>
    </row>
    <row r="34" spans="2:7" x14ac:dyDescent="0.3">
      <c r="B34" s="29" t="s">
        <v>161</v>
      </c>
      <c r="C34" s="42">
        <v>0</v>
      </c>
      <c r="D34" s="42">
        <v>0</v>
      </c>
      <c r="E34" s="27" t="str">
        <f t="shared" si="0"/>
        <v>-</v>
      </c>
      <c r="F34" s="11"/>
      <c r="G34" s="31"/>
    </row>
    <row r="35" spans="2:7" x14ac:dyDescent="0.3">
      <c r="B35" s="29" t="s">
        <v>30</v>
      </c>
      <c r="C35" s="28">
        <v>1811</v>
      </c>
      <c r="D35" s="28">
        <v>1880</v>
      </c>
      <c r="E35" s="27">
        <f t="shared" si="0"/>
        <v>3.8100496963003869E-2</v>
      </c>
      <c r="F35" s="12"/>
      <c r="G35" s="31"/>
    </row>
    <row r="36" spans="2:7" x14ac:dyDescent="0.3">
      <c r="B36" s="29" t="s">
        <v>31</v>
      </c>
      <c r="C36" s="28">
        <v>69.650000000000006</v>
      </c>
      <c r="D36" s="28">
        <v>84.75</v>
      </c>
      <c r="E36" s="27">
        <f t="shared" si="0"/>
        <v>0.21679827709978453</v>
      </c>
      <c r="F36" s="12"/>
    </row>
    <row r="37" spans="2:7" x14ac:dyDescent="0.3">
      <c r="B37" s="29" t="s">
        <v>32</v>
      </c>
      <c r="C37" s="28">
        <v>51</v>
      </c>
      <c r="D37" s="28">
        <v>240</v>
      </c>
      <c r="E37" s="27">
        <f t="shared" si="0"/>
        <v>3.7058823529411766</v>
      </c>
      <c r="F37" s="12"/>
    </row>
    <row r="38" spans="2:7" x14ac:dyDescent="0.3">
      <c r="B38" s="29" t="s">
        <v>33</v>
      </c>
      <c r="C38" s="28">
        <v>300</v>
      </c>
      <c r="D38" s="28">
        <v>0</v>
      </c>
      <c r="E38" s="27">
        <f t="shared" si="0"/>
        <v>-1</v>
      </c>
      <c r="F38" s="12"/>
    </row>
    <row r="39" spans="2:7" x14ac:dyDescent="0.3">
      <c r="B39" s="29" t="s">
        <v>132</v>
      </c>
      <c r="C39" s="28">
        <v>0</v>
      </c>
      <c r="D39" s="28">
        <v>4</v>
      </c>
      <c r="E39" s="27" t="str">
        <f t="shared" si="0"/>
        <v>-</v>
      </c>
      <c r="F39" s="12"/>
    </row>
    <row r="40" spans="2:7" x14ac:dyDescent="0.3">
      <c r="B40" s="29" t="s">
        <v>34</v>
      </c>
      <c r="C40" s="28">
        <v>76.5</v>
      </c>
      <c r="D40" s="28">
        <v>31.5</v>
      </c>
      <c r="E40" s="27">
        <f t="shared" si="0"/>
        <v>-0.58823529411764708</v>
      </c>
      <c r="F40" s="12"/>
    </row>
    <row r="41" spans="2:7" x14ac:dyDescent="0.3">
      <c r="B41" s="29" t="s">
        <v>35</v>
      </c>
      <c r="C41" s="28">
        <v>1457</v>
      </c>
      <c r="D41" s="28">
        <v>1890</v>
      </c>
      <c r="E41" s="27">
        <f t="shared" si="0"/>
        <v>0.29718599862731643</v>
      </c>
      <c r="F41" s="12"/>
    </row>
    <row r="42" spans="2:7" x14ac:dyDescent="0.3">
      <c r="B42" s="29" t="s">
        <v>138</v>
      </c>
      <c r="C42" s="28">
        <v>1266</v>
      </c>
      <c r="D42" s="28">
        <v>1299</v>
      </c>
      <c r="E42" s="27">
        <f t="shared" si="0"/>
        <v>2.6066350710900472E-2</v>
      </c>
      <c r="F42" s="11"/>
    </row>
    <row r="43" spans="2:7" x14ac:dyDescent="0.3">
      <c r="B43" s="29" t="s">
        <v>36</v>
      </c>
      <c r="C43" s="28">
        <v>1283</v>
      </c>
      <c r="D43" s="28">
        <v>1283</v>
      </c>
      <c r="E43" s="27">
        <f t="shared" si="0"/>
        <v>0</v>
      </c>
      <c r="F43" s="12"/>
    </row>
    <row r="44" spans="2:7" x14ac:dyDescent="0.3">
      <c r="B44" s="29" t="s">
        <v>37</v>
      </c>
      <c r="C44" s="28">
        <v>240</v>
      </c>
      <c r="D44" s="28">
        <v>235.5</v>
      </c>
      <c r="E44" s="27">
        <f t="shared" si="0"/>
        <v>-1.8749999999999999E-2</v>
      </c>
      <c r="F44" s="12"/>
    </row>
    <row r="45" spans="2:7" x14ac:dyDescent="0.3">
      <c r="B45" s="29" t="s">
        <v>38</v>
      </c>
      <c r="C45" s="27" t="str">
        <f t="shared" ref="C45:D46" si="4">IFERROR((B45-A45)/A45,"-")</f>
        <v>-</v>
      </c>
      <c r="D45" s="27" t="str">
        <f t="shared" si="4"/>
        <v>-</v>
      </c>
      <c r="E45" s="27" t="str">
        <f t="shared" si="0"/>
        <v>-</v>
      </c>
      <c r="F45" s="12"/>
    </row>
    <row r="46" spans="2:7" x14ac:dyDescent="0.3">
      <c r="B46" s="29" t="s">
        <v>162</v>
      </c>
      <c r="C46" s="27" t="str">
        <f t="shared" si="4"/>
        <v>-</v>
      </c>
      <c r="D46" s="27" t="str">
        <f t="shared" si="4"/>
        <v>-</v>
      </c>
      <c r="E46" s="27" t="str">
        <f t="shared" si="0"/>
        <v>-</v>
      </c>
      <c r="F46" s="12"/>
    </row>
    <row r="47" spans="2:7" ht="21" customHeight="1" x14ac:dyDescent="0.3">
      <c r="B47" s="30" t="s">
        <v>39</v>
      </c>
      <c r="C47" s="33">
        <f>SUM(C4:C46)</f>
        <v>1921281.1399999997</v>
      </c>
      <c r="D47" s="33">
        <f>SUM(D4:D46)</f>
        <v>1655323.3000000003</v>
      </c>
      <c r="E47" s="34">
        <f t="shared" si="0"/>
        <v>-0.13842734124793388</v>
      </c>
      <c r="F47" s="13"/>
    </row>
    <row r="48" spans="2:7" x14ac:dyDescent="0.3">
      <c r="B48" s="17"/>
    </row>
    <row r="49" spans="2:2" x14ac:dyDescent="0.3">
      <c r="B49" s="17"/>
    </row>
    <row r="50" spans="2:2" x14ac:dyDescent="0.3">
      <c r="B50" s="31" t="s">
        <v>47</v>
      </c>
    </row>
    <row r="51" spans="2:2" x14ac:dyDescent="0.3">
      <c r="B51" s="31"/>
    </row>
    <row r="52" spans="2:2" x14ac:dyDescent="0.3">
      <c r="B52" s="31"/>
    </row>
    <row r="53" spans="2:2" x14ac:dyDescent="0.3">
      <c r="B53" s="31"/>
    </row>
  </sheetData>
  <sheetProtection algorithmName="SHA-512" hashValue="y8SkCOwAXTtTqjf8+Ck9Uq1OxD09r/V5TtCWMyNlBEFC1bAF/giadDOzpIZDKgFnujhKbrq0XqBNEmHOoelCIg==" saltValue="yYmifNaYJ9blLwqcx28RuA==" spinCount="100000" sheet="1" objects="1" scenarios="1"/>
  <mergeCells count="1">
    <mergeCell ref="B2:E2"/>
  </mergeCells>
  <conditionalFormatting sqref="C6:D6">
    <cfRule type="cellIs" dxfId="7" priority="4" operator="lessThan">
      <formula>0</formula>
    </cfRule>
  </conditionalFormatting>
  <conditionalFormatting sqref="C11:D11">
    <cfRule type="cellIs" dxfId="6" priority="3" operator="lessThan">
      <formula>0</formula>
    </cfRule>
  </conditionalFormatting>
  <conditionalFormatting sqref="C18:D18">
    <cfRule type="cellIs" dxfId="5" priority="2" operator="lessThan">
      <formula>0</formula>
    </cfRule>
  </conditionalFormatting>
  <conditionalFormatting sqref="C45:D46">
    <cfRule type="cellIs" dxfId="4" priority="1" operator="lessThan">
      <formula>0</formula>
    </cfRule>
  </conditionalFormatting>
  <conditionalFormatting sqref="E4:E47">
    <cfRule type="cellIs" dxfId="3" priority="17" operator="less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8BA40-1A2E-4836-A953-8C41F65E5C7A}">
  <dimension ref="B2:H55"/>
  <sheetViews>
    <sheetView showGridLines="0" showRowColHeaders="0" zoomScale="90" zoomScaleNormal="90" workbookViewId="0">
      <selection activeCell="E49" sqref="E49"/>
    </sheetView>
  </sheetViews>
  <sheetFormatPr baseColWidth="10" defaultRowHeight="14.4" x14ac:dyDescent="0.3"/>
  <cols>
    <col min="1" max="1" width="11.5546875" style="22"/>
    <col min="2" max="2" width="45.44140625" style="22" bestFit="1" customWidth="1"/>
    <col min="3" max="3" width="13.109375" style="22" customWidth="1"/>
    <col min="4" max="16384" width="11.5546875" style="22"/>
  </cols>
  <sheetData>
    <row r="2" spans="2:8" ht="18.600000000000001" customHeight="1" x14ac:dyDescent="0.3">
      <c r="B2" s="132" t="s">
        <v>59</v>
      </c>
      <c r="C2" s="132"/>
      <c r="D2" s="132"/>
      <c r="E2" s="132"/>
      <c r="F2" s="132"/>
      <c r="G2" s="132"/>
      <c r="H2" s="132"/>
    </row>
    <row r="3" spans="2:8" x14ac:dyDescent="0.3">
      <c r="B3" s="133" t="s">
        <v>53</v>
      </c>
      <c r="C3" s="134" t="s">
        <v>164</v>
      </c>
      <c r="D3" s="134"/>
      <c r="E3" s="134" t="s">
        <v>165</v>
      </c>
      <c r="F3" s="134"/>
      <c r="G3" s="132" t="s">
        <v>39</v>
      </c>
      <c r="H3" s="132"/>
    </row>
    <row r="4" spans="2:8" x14ac:dyDescent="0.3">
      <c r="B4" s="133"/>
      <c r="C4" s="134"/>
      <c r="D4" s="134"/>
      <c r="E4" s="134"/>
      <c r="F4" s="134"/>
      <c r="G4" s="132"/>
      <c r="H4" s="132"/>
    </row>
    <row r="5" spans="2:8" x14ac:dyDescent="0.3">
      <c r="B5" s="133"/>
      <c r="C5" s="2" t="s">
        <v>57</v>
      </c>
      <c r="D5" s="2" t="s">
        <v>58</v>
      </c>
      <c r="E5" s="2" t="s">
        <v>57</v>
      </c>
      <c r="F5" s="2" t="s">
        <v>58</v>
      </c>
      <c r="G5" s="2" t="s">
        <v>57</v>
      </c>
      <c r="H5" s="2" t="s">
        <v>58</v>
      </c>
    </row>
    <row r="6" spans="2:8" ht="16.8" customHeight="1" x14ac:dyDescent="0.3">
      <c r="B6" s="29" t="s">
        <v>7</v>
      </c>
      <c r="C6" s="36">
        <v>6383.66</v>
      </c>
      <c r="D6" s="27">
        <f>IFERROR((C6)/$C$49,"-")</f>
        <v>4.7206456808066045E-3</v>
      </c>
      <c r="E6" s="36">
        <v>6743.9812000000002</v>
      </c>
      <c r="F6" s="27">
        <f>IFERROR((E6)/$E$49,"-")</f>
        <v>1.2632011225666614E-2</v>
      </c>
      <c r="G6" s="36">
        <f>C6+E6</f>
        <v>13127.6412</v>
      </c>
      <c r="H6" s="27">
        <f>IFERROR((G6)/$G$49,"-")</f>
        <v>6.9599621880367729E-3</v>
      </c>
    </row>
    <row r="7" spans="2:8" ht="16.8" customHeight="1" x14ac:dyDescent="0.3">
      <c r="B7" s="29" t="s">
        <v>8</v>
      </c>
      <c r="C7" s="36">
        <v>1128.5875000000001</v>
      </c>
      <c r="D7" s="27">
        <f>IFERROR((C7)/$C$49,"-")</f>
        <v>8.3457792352464334E-4</v>
      </c>
      <c r="E7" s="36">
        <v>16.61</v>
      </c>
      <c r="F7" s="27">
        <f>IFERROR((E7)/$E$49,"-")</f>
        <v>3.1111846287223108E-5</v>
      </c>
      <c r="G7" s="36">
        <f>C7+E7</f>
        <v>1145.1975</v>
      </c>
      <c r="H7" s="27">
        <f t="shared" ref="H7:H48" si="0">IFERROR((G7)/$G$49,"-")</f>
        <v>6.0715639438974327E-4</v>
      </c>
    </row>
    <row r="8" spans="2:8" ht="16.8" customHeight="1" x14ac:dyDescent="0.3">
      <c r="B8" s="5" t="s">
        <v>156</v>
      </c>
      <c r="C8" s="37" t="s">
        <v>40</v>
      </c>
      <c r="D8" s="37" t="s">
        <v>40</v>
      </c>
      <c r="E8" s="37" t="s">
        <v>40</v>
      </c>
      <c r="F8" s="37" t="s">
        <v>40</v>
      </c>
      <c r="G8" s="37" t="s">
        <v>40</v>
      </c>
      <c r="H8" s="27" t="str">
        <f t="shared" si="0"/>
        <v>-</v>
      </c>
    </row>
    <row r="9" spans="2:8" ht="16.8" customHeight="1" x14ac:dyDescent="0.3">
      <c r="B9" s="29" t="s">
        <v>135</v>
      </c>
      <c r="C9" s="36">
        <v>4432.5200000000004</v>
      </c>
      <c r="D9" s="27">
        <f>IFERROR((C9)/$C$49,"-")</f>
        <v>3.2777993178034065E-3</v>
      </c>
      <c r="E9" s="36">
        <v>4413.7240000000002</v>
      </c>
      <c r="F9" s="27">
        <f>IFERROR((E9)/$E$49,"-")</f>
        <v>8.2672548249384439E-3</v>
      </c>
      <c r="G9" s="36">
        <f t="shared" ref="G9:G46" si="1">C9+E9</f>
        <v>8846.2440000000006</v>
      </c>
      <c r="H9" s="27">
        <f t="shared" si="0"/>
        <v>4.6900675306503032E-3</v>
      </c>
    </row>
    <row r="10" spans="2:8" ht="16.8" customHeight="1" x14ac:dyDescent="0.3">
      <c r="B10" s="29" t="s">
        <v>9</v>
      </c>
      <c r="C10" s="36">
        <v>164.01</v>
      </c>
      <c r="D10" s="27">
        <f>IFERROR((C10)/$C$49,"-")</f>
        <v>1.2128357370365764E-4</v>
      </c>
      <c r="E10" s="36">
        <v>158.9</v>
      </c>
      <c r="F10" s="27">
        <f>IFERROR((E10)/$E$49,"-")</f>
        <v>2.9763229229619217E-4</v>
      </c>
      <c r="G10" s="36">
        <f t="shared" si="1"/>
        <v>322.90999999999997</v>
      </c>
      <c r="H10" s="27">
        <f t="shared" si="0"/>
        <v>1.7119917858045619E-4</v>
      </c>
    </row>
    <row r="11" spans="2:8" ht="16.8" customHeight="1" x14ac:dyDescent="0.3">
      <c r="B11" s="29" t="s">
        <v>10</v>
      </c>
      <c r="C11" s="36">
        <v>43.48</v>
      </c>
      <c r="D11" s="27">
        <f>IFERROR((C11)/$C$49,"-")</f>
        <v>3.2152977163801195E-5</v>
      </c>
      <c r="E11" s="36">
        <v>0</v>
      </c>
      <c r="F11" s="27">
        <f>IFERROR((E11)/$E$49,"-")</f>
        <v>0</v>
      </c>
      <c r="G11" s="36">
        <f t="shared" si="1"/>
        <v>43.48</v>
      </c>
      <c r="H11" s="27">
        <f t="shared" si="0"/>
        <v>2.305205873053865E-5</v>
      </c>
    </row>
    <row r="12" spans="2:8" ht="16.8" customHeight="1" x14ac:dyDescent="0.3">
      <c r="B12" s="29" t="s">
        <v>11</v>
      </c>
      <c r="C12" s="36">
        <v>6137.49</v>
      </c>
      <c r="D12" s="27">
        <f>IFERROR((C12)/$C$49,"-")</f>
        <v>4.5386056994723605E-3</v>
      </c>
      <c r="E12" s="36">
        <v>868.44</v>
      </c>
      <c r="F12" s="27">
        <f>IFERROR((E12)/$E$49,"-")</f>
        <v>1.626656940979894E-3</v>
      </c>
      <c r="G12" s="36">
        <f t="shared" si="1"/>
        <v>7005.93</v>
      </c>
      <c r="H12" s="27">
        <f t="shared" si="0"/>
        <v>3.7143769508289478E-3</v>
      </c>
    </row>
    <row r="13" spans="2:8" ht="16.8" customHeight="1" x14ac:dyDescent="0.3">
      <c r="B13" s="29" t="s">
        <v>157</v>
      </c>
      <c r="C13" s="37" t="s">
        <v>40</v>
      </c>
      <c r="D13" s="37" t="s">
        <v>40</v>
      </c>
      <c r="E13" s="37" t="s">
        <v>40</v>
      </c>
      <c r="F13" s="37" t="s">
        <v>40</v>
      </c>
      <c r="G13" s="37" t="s">
        <v>40</v>
      </c>
      <c r="H13" s="27" t="str">
        <f t="shared" si="0"/>
        <v>-</v>
      </c>
    </row>
    <row r="14" spans="2:8" ht="16.8" customHeight="1" x14ac:dyDescent="0.3">
      <c r="B14" s="29" t="s">
        <v>12</v>
      </c>
      <c r="C14" s="36">
        <v>1005</v>
      </c>
      <c r="D14" s="27">
        <f t="shared" ref="D14:D19" si="2">IFERROR((C14)/$C$49,"-")</f>
        <v>7.4318633968767725E-4</v>
      </c>
      <c r="E14" s="36">
        <v>14</v>
      </c>
      <c r="F14" s="27">
        <f t="shared" ref="F14:F19" si="3">IFERROR((E14)/$E$49,"-")</f>
        <v>2.6223109453409003E-5</v>
      </c>
      <c r="G14" s="36">
        <f t="shared" si="1"/>
        <v>1019</v>
      </c>
      <c r="H14" s="27">
        <f t="shared" si="0"/>
        <v>5.4024949048801481E-4</v>
      </c>
    </row>
    <row r="15" spans="2:8" ht="16.8" customHeight="1" x14ac:dyDescent="0.3">
      <c r="B15" s="29" t="s">
        <v>13</v>
      </c>
      <c r="C15" s="36">
        <v>1011464</v>
      </c>
      <c r="D15" s="27">
        <f t="shared" si="2"/>
        <v>0.74796639590632519</v>
      </c>
      <c r="E15" s="36">
        <v>357426.85</v>
      </c>
      <c r="F15" s="27">
        <f t="shared" si="3"/>
        <v>0.66948881493837153</v>
      </c>
      <c r="G15" s="36">
        <f t="shared" si="1"/>
        <v>1368890.85</v>
      </c>
      <c r="H15" s="27">
        <f t="shared" si="0"/>
        <v>0.72575327207674745</v>
      </c>
    </row>
    <row r="16" spans="2:8" ht="16.8" customHeight="1" x14ac:dyDescent="0.3">
      <c r="B16" s="29" t="s">
        <v>14</v>
      </c>
      <c r="C16" s="36">
        <v>177265.5</v>
      </c>
      <c r="D16" s="27">
        <f t="shared" si="2"/>
        <v>0.13108586875413528</v>
      </c>
      <c r="E16" s="36">
        <v>141963.935</v>
      </c>
      <c r="F16" s="27">
        <f t="shared" si="3"/>
        <v>0.26590970042440293</v>
      </c>
      <c r="G16" s="36">
        <f t="shared" si="1"/>
        <v>319229.435</v>
      </c>
      <c r="H16" s="27">
        <f t="shared" si="0"/>
        <v>0.16924783082191056</v>
      </c>
    </row>
    <row r="17" spans="2:8" ht="16.8" customHeight="1" x14ac:dyDescent="0.3">
      <c r="B17" s="29" t="s">
        <v>15</v>
      </c>
      <c r="C17" s="36">
        <v>253.61</v>
      </c>
      <c r="D17" s="27">
        <f t="shared" si="2"/>
        <v>1.8754177871461875E-4</v>
      </c>
      <c r="E17" s="36">
        <v>62.075000000000003</v>
      </c>
      <c r="F17" s="27">
        <f t="shared" si="3"/>
        <v>1.1627139423716886E-4</v>
      </c>
      <c r="G17" s="36">
        <f t="shared" si="1"/>
        <v>315.685</v>
      </c>
      <c r="H17" s="27">
        <f t="shared" si="0"/>
        <v>1.673686559418145E-4</v>
      </c>
    </row>
    <row r="18" spans="2:8" ht="16.8" customHeight="1" x14ac:dyDescent="0.3">
      <c r="B18" s="29" t="s">
        <v>16</v>
      </c>
      <c r="C18" s="36">
        <v>1598</v>
      </c>
      <c r="D18" s="27">
        <f t="shared" si="2"/>
        <v>1.1817032545481674E-3</v>
      </c>
      <c r="E18" s="36">
        <v>0</v>
      </c>
      <c r="F18" s="27">
        <f t="shared" si="3"/>
        <v>0</v>
      </c>
      <c r="G18" s="36">
        <f t="shared" si="1"/>
        <v>1598</v>
      </c>
      <c r="H18" s="27">
        <f t="shared" si="0"/>
        <v>8.4722147772310868E-4</v>
      </c>
    </row>
    <row r="19" spans="2:8" ht="16.8" customHeight="1" x14ac:dyDescent="0.3">
      <c r="B19" s="29" t="s">
        <v>17</v>
      </c>
      <c r="C19" s="36">
        <v>191.5</v>
      </c>
      <c r="D19" s="27">
        <f t="shared" si="2"/>
        <v>1.4161212343302506E-4</v>
      </c>
      <c r="E19" s="36">
        <v>31.810000000000002</v>
      </c>
      <c r="F19" s="27">
        <f t="shared" si="3"/>
        <v>5.9582650836638604E-5</v>
      </c>
      <c r="G19" s="36">
        <f t="shared" si="1"/>
        <v>223.31</v>
      </c>
      <c r="H19" s="27">
        <f t="shared" si="0"/>
        <v>1.18393634662295E-4</v>
      </c>
    </row>
    <row r="20" spans="2:8" ht="16.8" customHeight="1" x14ac:dyDescent="0.3">
      <c r="B20" s="5" t="s">
        <v>158</v>
      </c>
      <c r="C20" s="37" t="s">
        <v>40</v>
      </c>
      <c r="D20" s="37" t="s">
        <v>40</v>
      </c>
      <c r="E20" s="37" t="s">
        <v>40</v>
      </c>
      <c r="F20" s="37" t="s">
        <v>40</v>
      </c>
      <c r="G20" s="37" t="s">
        <v>40</v>
      </c>
      <c r="H20" s="27" t="str">
        <f t="shared" si="0"/>
        <v>-</v>
      </c>
    </row>
    <row r="21" spans="2:8" ht="16.8" customHeight="1" x14ac:dyDescent="0.3">
      <c r="B21" s="29" t="s">
        <v>18</v>
      </c>
      <c r="C21" s="36">
        <v>104495.07</v>
      </c>
      <c r="D21" s="27">
        <f t="shared" ref="D21:D28" si="4">IFERROR((C21)/$C$49,"-")</f>
        <v>7.7272943869360816E-2</v>
      </c>
      <c r="E21" s="36">
        <v>5951.9800000000005</v>
      </c>
      <c r="F21" s="27">
        <f t="shared" ref="F21:F28" si="5">IFERROR((E21)/$E$49,"-")</f>
        <v>1.1148530214607238E-2</v>
      </c>
      <c r="G21" s="36">
        <f t="shared" si="1"/>
        <v>110447.05</v>
      </c>
      <c r="H21" s="27">
        <f t="shared" si="0"/>
        <v>5.8556391058296665E-2</v>
      </c>
    </row>
    <row r="22" spans="2:8" ht="16.8" customHeight="1" x14ac:dyDescent="0.3">
      <c r="B22" s="29" t="s">
        <v>19</v>
      </c>
      <c r="C22" s="36">
        <v>272.3</v>
      </c>
      <c r="D22" s="27">
        <f t="shared" si="4"/>
        <v>2.0136282616612389E-4</v>
      </c>
      <c r="E22" s="36">
        <v>16.105999999999998</v>
      </c>
      <c r="F22" s="27">
        <f t="shared" si="5"/>
        <v>3.0167814346900383E-5</v>
      </c>
      <c r="G22" s="36">
        <f t="shared" si="1"/>
        <v>288.40600000000001</v>
      </c>
      <c r="H22" s="27">
        <f t="shared" si="0"/>
        <v>1.5290598091627713E-4</v>
      </c>
    </row>
    <row r="23" spans="2:8" ht="16.8" customHeight="1" x14ac:dyDescent="0.3">
      <c r="B23" s="29" t="s">
        <v>20</v>
      </c>
      <c r="C23" s="36">
        <v>965</v>
      </c>
      <c r="D23" s="27">
        <f t="shared" si="4"/>
        <v>7.136067838792125E-4</v>
      </c>
      <c r="E23" s="36">
        <v>145.92000000000002</v>
      </c>
      <c r="F23" s="27">
        <f t="shared" si="5"/>
        <v>2.733197236743887E-4</v>
      </c>
      <c r="G23" s="36">
        <f t="shared" si="1"/>
        <v>1110.92</v>
      </c>
      <c r="H23" s="27">
        <f t="shared" si="0"/>
        <v>5.889832816221251E-4</v>
      </c>
    </row>
    <row r="24" spans="2:8" ht="16.8" customHeight="1" x14ac:dyDescent="0.3">
      <c r="B24" s="29" t="s">
        <v>21</v>
      </c>
      <c r="C24" s="36">
        <v>3019.4</v>
      </c>
      <c r="D24" s="27">
        <f t="shared" si="4"/>
        <v>2.2328127702019628E-3</v>
      </c>
      <c r="E24" s="36">
        <v>2046.85</v>
      </c>
      <c r="F24" s="27">
        <f t="shared" si="5"/>
        <v>3.8339122560507297E-3</v>
      </c>
      <c r="G24" s="36">
        <f t="shared" si="1"/>
        <v>5066.25</v>
      </c>
      <c r="H24" s="27">
        <f t="shared" si="0"/>
        <v>2.6860048883070708E-3</v>
      </c>
    </row>
    <row r="25" spans="2:8" ht="16.8" customHeight="1" x14ac:dyDescent="0.3">
      <c r="B25" s="29" t="s">
        <v>22</v>
      </c>
      <c r="C25" s="36">
        <v>1743.5232000000001</v>
      </c>
      <c r="D25" s="27">
        <f t="shared" si="4"/>
        <v>1.2893160449438269E-3</v>
      </c>
      <c r="E25" s="36">
        <v>42.6</v>
      </c>
      <c r="F25" s="27">
        <f t="shared" si="5"/>
        <v>7.9793175908230256E-5</v>
      </c>
      <c r="G25" s="36">
        <f t="shared" si="1"/>
        <v>1786.1232</v>
      </c>
      <c r="H25" s="27">
        <f t="shared" si="0"/>
        <v>9.4695991045026752E-4</v>
      </c>
    </row>
    <row r="26" spans="2:8" ht="16.8" customHeight="1" x14ac:dyDescent="0.3">
      <c r="B26" s="29" t="s">
        <v>23</v>
      </c>
      <c r="C26" s="36">
        <v>592</v>
      </c>
      <c r="D26" s="27">
        <f t="shared" si="4"/>
        <v>4.3777742596527855E-4</v>
      </c>
      <c r="E26" s="36">
        <v>8.76</v>
      </c>
      <c r="F26" s="27">
        <f t="shared" si="5"/>
        <v>1.6408174200847347E-5</v>
      </c>
      <c r="G26" s="36">
        <f t="shared" si="1"/>
        <v>600.76</v>
      </c>
      <c r="H26" s="27">
        <f t="shared" si="0"/>
        <v>3.1850862012323825E-4</v>
      </c>
    </row>
    <row r="27" spans="2:8" ht="16.8" customHeight="1" x14ac:dyDescent="0.3">
      <c r="B27" s="29" t="s">
        <v>24</v>
      </c>
      <c r="C27" s="36">
        <v>1142</v>
      </c>
      <c r="D27" s="27">
        <f t="shared" si="4"/>
        <v>8.444963183316691E-4</v>
      </c>
      <c r="E27" s="36">
        <v>12.15</v>
      </c>
      <c r="F27" s="27">
        <f t="shared" si="5"/>
        <v>2.275791284706567E-5</v>
      </c>
      <c r="G27" s="36">
        <f t="shared" si="1"/>
        <v>1154.1500000000001</v>
      </c>
      <c r="H27" s="27">
        <f t="shared" si="0"/>
        <v>6.1190279631672458E-4</v>
      </c>
    </row>
    <row r="28" spans="2:8" ht="16.8" customHeight="1" x14ac:dyDescent="0.3">
      <c r="B28" s="29" t="s">
        <v>25</v>
      </c>
      <c r="C28" s="36">
        <v>249</v>
      </c>
      <c r="D28" s="27">
        <f t="shared" si="4"/>
        <v>1.8413273490769318E-4</v>
      </c>
      <c r="E28" s="36">
        <v>0</v>
      </c>
      <c r="F28" s="27">
        <f t="shared" si="5"/>
        <v>0</v>
      </c>
      <c r="G28" s="36">
        <f t="shared" si="1"/>
        <v>249</v>
      </c>
      <c r="H28" s="27">
        <f t="shared" si="0"/>
        <v>1.3201385979540303E-4</v>
      </c>
    </row>
    <row r="29" spans="2:8" ht="16.8" customHeight="1" x14ac:dyDescent="0.3">
      <c r="B29" s="29" t="s">
        <v>159</v>
      </c>
      <c r="C29" s="37" t="s">
        <v>40</v>
      </c>
      <c r="D29" s="37" t="s">
        <v>40</v>
      </c>
      <c r="E29" s="37" t="s">
        <v>40</v>
      </c>
      <c r="F29" s="37" t="s">
        <v>40</v>
      </c>
      <c r="G29" s="37" t="s">
        <v>40</v>
      </c>
      <c r="H29" s="27" t="str">
        <f t="shared" si="0"/>
        <v>-</v>
      </c>
    </row>
    <row r="30" spans="2:8" ht="16.8" customHeight="1" x14ac:dyDescent="0.3">
      <c r="B30" s="29" t="s">
        <v>26</v>
      </c>
      <c r="C30" s="36">
        <v>25917</v>
      </c>
      <c r="D30" s="27">
        <f>IFERROR((C30)/$C$49,"-")</f>
        <v>1.9165333697199534E-2</v>
      </c>
      <c r="E30" s="36">
        <v>4327.43</v>
      </c>
      <c r="F30" s="27">
        <f>IFERROR((E30)/$E$49,"-")</f>
        <v>8.1056193244261228E-3</v>
      </c>
      <c r="G30" s="36">
        <f t="shared" si="1"/>
        <v>30244.43</v>
      </c>
      <c r="H30" s="27">
        <f t="shared" si="0"/>
        <v>1.6034875267517595E-2</v>
      </c>
    </row>
    <row r="31" spans="2:8" ht="16.8" customHeight="1" x14ac:dyDescent="0.3">
      <c r="B31" s="29" t="s">
        <v>27</v>
      </c>
      <c r="C31" s="36">
        <v>289.01</v>
      </c>
      <c r="D31" s="27">
        <f>IFERROR((C31)/$C$49,"-")</f>
        <v>2.1371968560511006E-4</v>
      </c>
      <c r="E31" s="36">
        <v>8642.06</v>
      </c>
      <c r="F31" s="27">
        <f>IFERROR((E31)/$E$49,"-")</f>
        <v>1.6187263234494844E-2</v>
      </c>
      <c r="G31" s="36">
        <f t="shared" si="1"/>
        <v>8931.07</v>
      </c>
      <c r="H31" s="27">
        <f t="shared" si="0"/>
        <v>4.7350402522206032E-3</v>
      </c>
    </row>
    <row r="32" spans="2:8" ht="16.8" customHeight="1" x14ac:dyDescent="0.3">
      <c r="B32" s="29" t="s">
        <v>160</v>
      </c>
      <c r="C32" s="37" t="s">
        <v>40</v>
      </c>
      <c r="D32" s="37" t="s">
        <v>40</v>
      </c>
      <c r="E32" s="37" t="s">
        <v>40</v>
      </c>
      <c r="F32" s="37" t="s">
        <v>40</v>
      </c>
      <c r="G32" s="37" t="s">
        <v>40</v>
      </c>
      <c r="H32" s="27" t="str">
        <f t="shared" si="0"/>
        <v>-</v>
      </c>
    </row>
    <row r="33" spans="2:8" ht="16.8" customHeight="1" x14ac:dyDescent="0.3">
      <c r="B33" s="29" t="s">
        <v>28</v>
      </c>
      <c r="C33" s="36">
        <v>486.46</v>
      </c>
      <c r="D33" s="27">
        <f>IFERROR((C33)/$C$49,"-")</f>
        <v>3.5973176796464426E-4</v>
      </c>
      <c r="E33" s="36">
        <v>59.4</v>
      </c>
      <c r="F33" s="27">
        <f>IFERROR((E33)/$E$49,"-")</f>
        <v>1.1126090725232106E-4</v>
      </c>
      <c r="G33" s="36">
        <f t="shared" si="1"/>
        <v>545.86</v>
      </c>
      <c r="H33" s="27">
        <f t="shared" si="0"/>
        <v>2.894019498309988E-4</v>
      </c>
    </row>
    <row r="34" spans="2:8" ht="16.8" customHeight="1" x14ac:dyDescent="0.3">
      <c r="B34" s="29" t="s">
        <v>29</v>
      </c>
      <c r="C34" s="36">
        <v>29.13</v>
      </c>
      <c r="D34" s="27">
        <f>IFERROR((C34)/$C$49,"-")</f>
        <v>2.1541311517514464E-5</v>
      </c>
      <c r="E34" s="36">
        <v>0</v>
      </c>
      <c r="F34" s="27">
        <f>IFERROR((E34)/$E$49,"-")</f>
        <v>0</v>
      </c>
      <c r="G34" s="36">
        <f t="shared" si="1"/>
        <v>29.13</v>
      </c>
      <c r="H34" s="27">
        <f t="shared" si="0"/>
        <v>1.5444031067630886E-5</v>
      </c>
    </row>
    <row r="35" spans="2:8" ht="16.8" customHeight="1" x14ac:dyDescent="0.3">
      <c r="B35" s="29" t="s">
        <v>136</v>
      </c>
      <c r="C35" s="36">
        <v>597</v>
      </c>
      <c r="D35" s="27">
        <f>IFERROR((C35)/$C$49,"-")</f>
        <v>4.4147487044133665E-4</v>
      </c>
      <c r="E35" s="36">
        <v>7</v>
      </c>
      <c r="F35" s="27">
        <f>IFERROR((E35)/$E$49,"-")</f>
        <v>1.3111554726704501E-5</v>
      </c>
      <c r="G35" s="36">
        <f t="shared" si="1"/>
        <v>604</v>
      </c>
      <c r="H35" s="27">
        <f t="shared" si="0"/>
        <v>3.2022639082900979E-4</v>
      </c>
    </row>
    <row r="36" spans="2:8" ht="16.8" customHeight="1" x14ac:dyDescent="0.3">
      <c r="B36" s="29" t="s">
        <v>161</v>
      </c>
      <c r="C36" s="37" t="s">
        <v>40</v>
      </c>
      <c r="D36" s="37" t="s">
        <v>40</v>
      </c>
      <c r="E36" s="37" t="s">
        <v>40</v>
      </c>
      <c r="F36" s="37" t="s">
        <v>40</v>
      </c>
      <c r="G36" s="37" t="s">
        <v>40</v>
      </c>
      <c r="H36" s="27" t="str">
        <f t="shared" si="0"/>
        <v>-</v>
      </c>
    </row>
    <row r="37" spans="2:8" ht="16.8" customHeight="1" x14ac:dyDescent="0.3">
      <c r="B37" s="29" t="s">
        <v>30</v>
      </c>
      <c r="C37" s="36">
        <v>293.82</v>
      </c>
      <c r="D37" s="27">
        <f t="shared" ref="D37:D46" si="6">IFERROR((C37)/$C$49,"-")</f>
        <v>2.1727662719107793E-4</v>
      </c>
      <c r="E37" s="36">
        <v>239.79500000000002</v>
      </c>
      <c r="F37" s="27">
        <f t="shared" ref="F37:F46" si="7">IFERROR((E37)/$E$49,"-")</f>
        <v>4.4915503795572945E-4</v>
      </c>
      <c r="G37" s="36">
        <f t="shared" si="1"/>
        <v>533.61500000000001</v>
      </c>
      <c r="H37" s="27">
        <f t="shared" si="0"/>
        <v>2.8290994295069878E-4</v>
      </c>
    </row>
    <row r="38" spans="2:8" ht="16.8" customHeight="1" x14ac:dyDescent="0.3">
      <c r="B38" s="29" t="s">
        <v>31</v>
      </c>
      <c r="C38" s="36">
        <v>132.75</v>
      </c>
      <c r="D38" s="27">
        <f t="shared" si="6"/>
        <v>9.8167150839342438E-5</v>
      </c>
      <c r="E38" s="36">
        <v>23.375</v>
      </c>
      <c r="F38" s="27">
        <f t="shared" si="7"/>
        <v>4.3783227390959676E-5</v>
      </c>
      <c r="G38" s="36">
        <f t="shared" si="1"/>
        <v>156.125</v>
      </c>
      <c r="H38" s="27">
        <f t="shared" si="0"/>
        <v>8.2773750444005225E-5</v>
      </c>
    </row>
    <row r="39" spans="2:8" ht="16.8" customHeight="1" x14ac:dyDescent="0.3">
      <c r="B39" s="29" t="s">
        <v>32</v>
      </c>
      <c r="C39" s="36">
        <v>149</v>
      </c>
      <c r="D39" s="27">
        <f t="shared" si="6"/>
        <v>1.1018384538653126E-4</v>
      </c>
      <c r="E39" s="36">
        <v>0</v>
      </c>
      <c r="F39" s="27">
        <f t="shared" si="7"/>
        <v>0</v>
      </c>
      <c r="G39" s="36">
        <f t="shared" si="1"/>
        <v>149</v>
      </c>
      <c r="H39" s="27">
        <f t="shared" si="0"/>
        <v>7.8996245419739165E-5</v>
      </c>
    </row>
    <row r="40" spans="2:8" ht="16.8" customHeight="1" x14ac:dyDescent="0.3">
      <c r="B40" s="29" t="s">
        <v>33</v>
      </c>
      <c r="C40" s="36">
        <v>174.81</v>
      </c>
      <c r="D40" s="27">
        <f t="shared" si="6"/>
        <v>1.2927005377194316E-4</v>
      </c>
      <c r="E40" s="36">
        <v>0</v>
      </c>
      <c r="F40" s="27">
        <f t="shared" si="7"/>
        <v>0</v>
      </c>
      <c r="G40" s="36">
        <f t="shared" si="1"/>
        <v>174.81</v>
      </c>
      <c r="H40" s="27">
        <f t="shared" si="0"/>
        <v>9.2680091690098019E-5</v>
      </c>
    </row>
    <row r="41" spans="2:8" ht="16.8" customHeight="1" x14ac:dyDescent="0.3">
      <c r="B41" s="29" t="s">
        <v>132</v>
      </c>
      <c r="C41" s="37">
        <v>2</v>
      </c>
      <c r="D41" s="27">
        <f t="shared" si="6"/>
        <v>1.4789777904232383E-6</v>
      </c>
      <c r="E41" s="37" t="s">
        <v>40</v>
      </c>
      <c r="F41" s="27" t="str">
        <f t="shared" si="7"/>
        <v>-</v>
      </c>
      <c r="G41" s="36">
        <v>2</v>
      </c>
      <c r="H41" s="27">
        <f t="shared" si="0"/>
        <v>1.0603522875132775E-6</v>
      </c>
    </row>
    <row r="42" spans="2:8" ht="16.8" customHeight="1" x14ac:dyDescent="0.3">
      <c r="B42" s="29" t="s">
        <v>34</v>
      </c>
      <c r="C42" s="36">
        <v>47.73</v>
      </c>
      <c r="D42" s="27">
        <f t="shared" si="6"/>
        <v>3.529580496845058E-5</v>
      </c>
      <c r="E42" s="36">
        <v>0</v>
      </c>
      <c r="F42" s="27">
        <f t="shared" si="7"/>
        <v>0</v>
      </c>
      <c r="G42" s="36">
        <f t="shared" si="1"/>
        <v>47.73</v>
      </c>
      <c r="H42" s="27">
        <f t="shared" si="0"/>
        <v>2.5305307341504364E-5</v>
      </c>
    </row>
    <row r="43" spans="2:8" ht="16.8" customHeight="1" x14ac:dyDescent="0.3">
      <c r="B43" s="29" t="s">
        <v>35</v>
      </c>
      <c r="C43" s="36">
        <v>277</v>
      </c>
      <c r="D43" s="27">
        <f t="shared" si="6"/>
        <v>2.0483842397361849E-4</v>
      </c>
      <c r="E43" s="36">
        <v>0</v>
      </c>
      <c r="F43" s="27">
        <f t="shared" si="7"/>
        <v>0</v>
      </c>
      <c r="G43" s="36">
        <f t="shared" si="1"/>
        <v>277</v>
      </c>
      <c r="H43" s="27">
        <f t="shared" si="0"/>
        <v>1.4685879182058892E-4</v>
      </c>
    </row>
    <row r="44" spans="2:8" ht="16.8" customHeight="1" x14ac:dyDescent="0.3">
      <c r="B44" s="29" t="s">
        <v>138</v>
      </c>
      <c r="C44" s="36">
        <v>220</v>
      </c>
      <c r="D44" s="27">
        <f t="shared" si="6"/>
        <v>1.6268755694655621E-4</v>
      </c>
      <c r="E44" s="36">
        <v>625.5</v>
      </c>
      <c r="F44" s="27">
        <f t="shared" si="7"/>
        <v>1.1716110687933809E-3</v>
      </c>
      <c r="G44" s="36">
        <f t="shared" si="1"/>
        <v>845.5</v>
      </c>
      <c r="H44" s="27">
        <f t="shared" si="0"/>
        <v>4.4826392954623801E-4</v>
      </c>
    </row>
    <row r="45" spans="2:8" ht="16.8" customHeight="1" x14ac:dyDescent="0.3">
      <c r="B45" s="29" t="s">
        <v>36</v>
      </c>
      <c r="C45" s="36">
        <v>880.23</v>
      </c>
      <c r="D45" s="27">
        <f t="shared" si="6"/>
        <v>6.5092031023212355E-4</v>
      </c>
      <c r="E45" s="36">
        <v>26.61</v>
      </c>
      <c r="F45" s="27">
        <f t="shared" si="7"/>
        <v>4.9842638753943823E-5</v>
      </c>
      <c r="G45" s="36">
        <f t="shared" si="1"/>
        <v>906.84</v>
      </c>
      <c r="H45" s="27">
        <f t="shared" si="0"/>
        <v>4.8078493420427025E-4</v>
      </c>
    </row>
    <row r="46" spans="2:8" ht="16.8" customHeight="1" x14ac:dyDescent="0.3">
      <c r="B46" s="29" t="s">
        <v>37</v>
      </c>
      <c r="C46" s="36">
        <v>243.76</v>
      </c>
      <c r="D46" s="27">
        <f t="shared" si="6"/>
        <v>1.8025781309678428E-4</v>
      </c>
      <c r="E46" s="36">
        <v>4.38</v>
      </c>
      <c r="F46" s="27">
        <f t="shared" si="7"/>
        <v>8.2040871004236733E-6</v>
      </c>
      <c r="G46" s="36">
        <f t="shared" si="1"/>
        <v>248.14</v>
      </c>
      <c r="H46" s="27">
        <f t="shared" si="0"/>
        <v>1.3155790831177231E-4</v>
      </c>
    </row>
    <row r="47" spans="2:8" ht="16.8" customHeight="1" x14ac:dyDescent="0.3">
      <c r="B47" s="29" t="s">
        <v>155</v>
      </c>
      <c r="C47" s="37" t="s">
        <v>40</v>
      </c>
      <c r="D47" s="37" t="s">
        <v>40</v>
      </c>
      <c r="E47" s="37" t="s">
        <v>40</v>
      </c>
      <c r="F47" s="37" t="s">
        <v>40</v>
      </c>
      <c r="G47" s="37" t="s">
        <v>40</v>
      </c>
      <c r="H47" s="27" t="str">
        <f t="shared" si="0"/>
        <v>-</v>
      </c>
    </row>
    <row r="48" spans="2:8" ht="16.8" customHeight="1" x14ac:dyDescent="0.3">
      <c r="B48" s="29" t="s">
        <v>162</v>
      </c>
      <c r="C48" s="37" t="s">
        <v>40</v>
      </c>
      <c r="D48" s="37" t="s">
        <v>40</v>
      </c>
      <c r="E48" s="37" t="s">
        <v>40</v>
      </c>
      <c r="F48" s="37" t="s">
        <v>40</v>
      </c>
      <c r="G48" s="37" t="s">
        <v>40</v>
      </c>
      <c r="H48" s="27" t="str">
        <f t="shared" si="0"/>
        <v>-</v>
      </c>
    </row>
    <row r="49" spans="2:8" ht="22.8" customHeight="1" x14ac:dyDescent="0.3">
      <c r="B49" s="30" t="s">
        <v>39</v>
      </c>
      <c r="C49" s="38">
        <f>SUM(C6:C48)</f>
        <v>1352285.3507000001</v>
      </c>
      <c r="D49" s="39">
        <f t="shared" ref="D49:H49" si="8">SUM(D6:D48)</f>
        <v>1</v>
      </c>
      <c r="E49" s="38">
        <f t="shared" si="8"/>
        <v>533880.24120000005</v>
      </c>
      <c r="F49" s="39">
        <f t="shared" si="8"/>
        <v>1</v>
      </c>
      <c r="G49" s="38">
        <f t="shared" si="8"/>
        <v>1886165.5919000001</v>
      </c>
      <c r="H49" s="39">
        <f t="shared" si="8"/>
        <v>0.99999999999999989</v>
      </c>
    </row>
    <row r="50" spans="2:8" x14ac:dyDescent="0.3">
      <c r="B50" s="17"/>
    </row>
    <row r="51" spans="2:8" x14ac:dyDescent="0.3">
      <c r="B51" s="17"/>
    </row>
    <row r="52" spans="2:8" x14ac:dyDescent="0.3">
      <c r="B52" s="31" t="s">
        <v>47</v>
      </c>
    </row>
    <row r="53" spans="2:8" x14ac:dyDescent="0.3">
      <c r="B53" s="31"/>
    </row>
    <row r="54" spans="2:8" x14ac:dyDescent="0.3">
      <c r="B54" s="31"/>
    </row>
    <row r="55" spans="2:8" x14ac:dyDescent="0.3">
      <c r="B55" s="31"/>
    </row>
  </sheetData>
  <sheetProtection algorithmName="SHA-512" hashValue="Z4u7jsa9+xKO5W+RZFQrYzbWNHaQ1ZEOQFCeS0QGQlXe12LJd/e6eipEb/9G1h6eOWcxgJXXgfM9Ao1ZeYnDLg==" saltValue="orWHB3BRfhMX6qwDns2x8A==" spinCount="100000" sheet="1" objects="1" scenarios="1"/>
  <mergeCells count="5">
    <mergeCell ref="B3:B5"/>
    <mergeCell ref="C3:D4"/>
    <mergeCell ref="E3:F4"/>
    <mergeCell ref="G3:H4"/>
    <mergeCell ref="B2:H2"/>
  </mergeCells>
  <conditionalFormatting sqref="D6:D7 D9:D12 D14:D19 D21:D28 D30:D31 D33:D35 D37:D46">
    <cfRule type="cellIs" dxfId="2" priority="3" operator="lessThan">
      <formula>0</formula>
    </cfRule>
  </conditionalFormatting>
  <conditionalFormatting sqref="F6:F7 F9:F12 F14:F19 F21:F28 F30:F31 F33:F35 F37:F46">
    <cfRule type="cellIs" dxfId="1" priority="2" operator="lessThan">
      <formula>0</formula>
    </cfRule>
  </conditionalFormatting>
  <conditionalFormatting sqref="H6:H48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925F5-C220-4FCB-9800-ACE1A6602033}">
  <dimension ref="B2:N54"/>
  <sheetViews>
    <sheetView showGridLines="0" showRowColHeader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6" sqref="B6"/>
    </sheetView>
  </sheetViews>
  <sheetFormatPr baseColWidth="10" defaultRowHeight="14.4" x14ac:dyDescent="0.3"/>
  <cols>
    <col min="1" max="1" width="11.5546875" style="22"/>
    <col min="2" max="2" width="40.33203125" style="22" customWidth="1"/>
    <col min="3" max="13" width="11.5546875" style="22"/>
    <col min="14" max="14" width="17.77734375" style="22" customWidth="1"/>
    <col min="15" max="16384" width="11.5546875" style="22"/>
  </cols>
  <sheetData>
    <row r="2" spans="2:14" ht="26.4" customHeight="1" x14ac:dyDescent="0.3">
      <c r="B2" s="136" t="s">
        <v>61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</row>
    <row r="3" spans="2:14" x14ac:dyDescent="0.3">
      <c r="B3" s="137" t="s">
        <v>62</v>
      </c>
      <c r="C3" s="135" t="s">
        <v>63</v>
      </c>
      <c r="D3" s="135"/>
      <c r="E3" s="135"/>
      <c r="F3" s="135"/>
      <c r="G3" s="135"/>
      <c r="H3" s="135"/>
      <c r="I3" s="135"/>
      <c r="J3" s="135"/>
      <c r="K3" s="135"/>
      <c r="L3" s="135"/>
      <c r="M3" s="137" t="s">
        <v>39</v>
      </c>
    </row>
    <row r="4" spans="2:14" x14ac:dyDescent="0.3">
      <c r="B4" s="137"/>
      <c r="C4" s="137" t="s">
        <v>64</v>
      </c>
      <c r="D4" s="135" t="s">
        <v>65</v>
      </c>
      <c r="E4" s="135" t="s">
        <v>66</v>
      </c>
      <c r="F4" s="135" t="s">
        <v>67</v>
      </c>
      <c r="G4" s="135"/>
      <c r="H4" s="135" t="s">
        <v>68</v>
      </c>
      <c r="I4" s="135"/>
      <c r="J4" s="135" t="s">
        <v>69</v>
      </c>
      <c r="K4" s="135"/>
      <c r="L4" s="135" t="s">
        <v>70</v>
      </c>
      <c r="M4" s="137"/>
    </row>
    <row r="5" spans="2:14" ht="28.8" x14ac:dyDescent="0.3">
      <c r="B5" s="137"/>
      <c r="C5" s="137"/>
      <c r="D5" s="135"/>
      <c r="E5" s="135"/>
      <c r="F5" s="40" t="s">
        <v>64</v>
      </c>
      <c r="G5" s="40" t="s">
        <v>71</v>
      </c>
      <c r="H5" s="40" t="s">
        <v>64</v>
      </c>
      <c r="I5" s="40" t="s">
        <v>71</v>
      </c>
      <c r="J5" s="40" t="s">
        <v>64</v>
      </c>
      <c r="K5" s="40" t="s">
        <v>71</v>
      </c>
      <c r="L5" s="135"/>
      <c r="M5" s="137"/>
      <c r="N5" s="10"/>
    </row>
    <row r="6" spans="2:14" x14ac:dyDescent="0.3">
      <c r="B6" s="29" t="s">
        <v>7</v>
      </c>
      <c r="C6" s="49">
        <v>1313.319</v>
      </c>
      <c r="D6" s="49">
        <v>3163.4880000000003</v>
      </c>
      <c r="E6" s="49">
        <v>8650.8349999999991</v>
      </c>
      <c r="F6" s="49">
        <v>0</v>
      </c>
      <c r="G6" s="49">
        <v>0</v>
      </c>
      <c r="H6" s="49">
        <v>0</v>
      </c>
      <c r="I6" s="49">
        <v>0</v>
      </c>
      <c r="J6" s="49">
        <v>0</v>
      </c>
      <c r="K6" s="49">
        <v>0</v>
      </c>
      <c r="L6" s="49">
        <v>0</v>
      </c>
      <c r="M6" s="102">
        <f>SUM(C6:L6)</f>
        <v>13127.642</v>
      </c>
      <c r="N6" s="11"/>
    </row>
    <row r="7" spans="2:14" x14ac:dyDescent="0.3">
      <c r="B7" s="29" t="s">
        <v>8</v>
      </c>
      <c r="C7" s="49">
        <v>27.4725</v>
      </c>
      <c r="D7" s="49">
        <v>17.442500000000003</v>
      </c>
      <c r="E7" s="49">
        <v>1100.2824999999998</v>
      </c>
      <c r="F7" s="49">
        <v>0</v>
      </c>
      <c r="G7" s="49">
        <v>0</v>
      </c>
      <c r="H7" s="49">
        <v>0</v>
      </c>
      <c r="I7" s="49">
        <v>0</v>
      </c>
      <c r="J7" s="49">
        <v>0</v>
      </c>
      <c r="K7" s="49">
        <v>0</v>
      </c>
      <c r="L7" s="49">
        <v>0</v>
      </c>
      <c r="M7" s="49">
        <f>SUM(C7:L7)</f>
        <v>1145.1974999999998</v>
      </c>
      <c r="N7" s="11"/>
    </row>
    <row r="8" spans="2:14" x14ac:dyDescent="0.3">
      <c r="B8" s="5" t="s">
        <v>156</v>
      </c>
      <c r="C8" s="50" t="s">
        <v>40</v>
      </c>
      <c r="D8" s="50" t="s">
        <v>40</v>
      </c>
      <c r="E8" s="50" t="s">
        <v>40</v>
      </c>
      <c r="F8" s="50" t="s">
        <v>40</v>
      </c>
      <c r="G8" s="50" t="s">
        <v>40</v>
      </c>
      <c r="H8" s="50" t="s">
        <v>40</v>
      </c>
      <c r="I8" s="50" t="s">
        <v>40</v>
      </c>
      <c r="J8" s="50" t="s">
        <v>40</v>
      </c>
      <c r="K8" s="50" t="s">
        <v>40</v>
      </c>
      <c r="L8" s="50" t="s">
        <v>40</v>
      </c>
      <c r="M8" s="50" t="s">
        <v>40</v>
      </c>
      <c r="N8" s="11"/>
    </row>
    <row r="9" spans="2:14" x14ac:dyDescent="0.3">
      <c r="B9" s="29" t="s">
        <v>135</v>
      </c>
      <c r="C9" s="49">
        <v>502.19200000000001</v>
      </c>
      <c r="D9" s="49">
        <v>4159.8620000000001</v>
      </c>
      <c r="E9" s="49">
        <v>4184.1899999999996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f t="shared" ref="M9:M46" si="0">SUM(C9:L9)</f>
        <v>8846.2439999999988</v>
      </c>
      <c r="N9" s="11"/>
    </row>
    <row r="10" spans="2:14" x14ac:dyDescent="0.3">
      <c r="B10" s="29" t="s">
        <v>9</v>
      </c>
      <c r="C10" s="49">
        <v>318.19</v>
      </c>
      <c r="D10" s="49">
        <v>0</v>
      </c>
      <c r="E10" s="49">
        <v>4.72</v>
      </c>
      <c r="F10" s="49">
        <v>0</v>
      </c>
      <c r="G10" s="49">
        <v>0</v>
      </c>
      <c r="H10" s="49">
        <v>0</v>
      </c>
      <c r="I10" s="49">
        <v>0</v>
      </c>
      <c r="J10" s="49">
        <v>0</v>
      </c>
      <c r="K10" s="49">
        <v>0</v>
      </c>
      <c r="L10" s="49">
        <v>0</v>
      </c>
      <c r="M10" s="49">
        <f t="shared" si="0"/>
        <v>322.91000000000003</v>
      </c>
      <c r="N10" s="11"/>
    </row>
    <row r="11" spans="2:14" x14ac:dyDescent="0.3">
      <c r="B11" s="29" t="s">
        <v>10</v>
      </c>
      <c r="C11" s="49">
        <v>37.630000000000003</v>
      </c>
      <c r="D11" s="49">
        <v>0</v>
      </c>
      <c r="E11" s="49">
        <v>5.85</v>
      </c>
      <c r="F11" s="49">
        <v>0</v>
      </c>
      <c r="G11" s="49">
        <v>0</v>
      </c>
      <c r="H11" s="49">
        <v>0</v>
      </c>
      <c r="I11" s="49">
        <v>0</v>
      </c>
      <c r="J11" s="49">
        <v>0</v>
      </c>
      <c r="K11" s="49">
        <v>0</v>
      </c>
      <c r="L11" s="49">
        <v>0</v>
      </c>
      <c r="M11" s="49">
        <f t="shared" si="0"/>
        <v>43.480000000000004</v>
      </c>
      <c r="N11" s="11"/>
    </row>
    <row r="12" spans="2:14" x14ac:dyDescent="0.3">
      <c r="B12" s="29" t="s">
        <v>11</v>
      </c>
      <c r="C12" s="49">
        <v>2698.78</v>
      </c>
      <c r="D12" s="49">
        <v>247.48000000000002</v>
      </c>
      <c r="E12" s="49">
        <v>4059.67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f t="shared" si="0"/>
        <v>7005.93</v>
      </c>
      <c r="N12" s="11"/>
    </row>
    <row r="13" spans="2:14" x14ac:dyDescent="0.3">
      <c r="B13" s="29" t="s">
        <v>157</v>
      </c>
      <c r="C13" s="50" t="s">
        <v>40</v>
      </c>
      <c r="D13" s="50" t="s">
        <v>40</v>
      </c>
      <c r="E13" s="50" t="s">
        <v>40</v>
      </c>
      <c r="F13" s="50" t="s">
        <v>40</v>
      </c>
      <c r="G13" s="50" t="s">
        <v>40</v>
      </c>
      <c r="H13" s="50" t="s">
        <v>40</v>
      </c>
      <c r="I13" s="50" t="s">
        <v>40</v>
      </c>
      <c r="J13" s="50" t="s">
        <v>40</v>
      </c>
      <c r="K13" s="50" t="s">
        <v>40</v>
      </c>
      <c r="L13" s="50" t="s">
        <v>40</v>
      </c>
      <c r="M13" s="50" t="s">
        <v>40</v>
      </c>
      <c r="N13" s="11"/>
    </row>
    <row r="14" spans="2:14" x14ac:dyDescent="0.3">
      <c r="B14" s="29" t="s">
        <v>12</v>
      </c>
      <c r="C14" s="49">
        <v>358</v>
      </c>
      <c r="D14" s="49">
        <v>155</v>
      </c>
      <c r="E14" s="49">
        <v>353</v>
      </c>
      <c r="F14" s="49">
        <v>0</v>
      </c>
      <c r="G14" s="49">
        <v>0</v>
      </c>
      <c r="H14" s="49">
        <v>0</v>
      </c>
      <c r="I14" s="49">
        <v>153</v>
      </c>
      <c r="J14" s="49">
        <v>0</v>
      </c>
      <c r="K14" s="49">
        <v>0</v>
      </c>
      <c r="L14" s="49">
        <v>0</v>
      </c>
      <c r="M14" s="49">
        <f t="shared" si="0"/>
        <v>1019</v>
      </c>
      <c r="N14" s="11"/>
    </row>
    <row r="15" spans="2:14" x14ac:dyDescent="0.3">
      <c r="B15" s="29" t="s">
        <v>13</v>
      </c>
      <c r="C15" s="49">
        <v>408553.92000000004</v>
      </c>
      <c r="D15" s="49">
        <v>181331.11</v>
      </c>
      <c r="E15" s="49">
        <v>776532.02</v>
      </c>
      <c r="F15" s="49">
        <v>904.24</v>
      </c>
      <c r="G15" s="49">
        <v>332.82</v>
      </c>
      <c r="H15" s="49">
        <v>526.13</v>
      </c>
      <c r="I15" s="49">
        <v>127.13</v>
      </c>
      <c r="J15" s="49">
        <v>490.41</v>
      </c>
      <c r="K15" s="49">
        <v>93.07</v>
      </c>
      <c r="L15" s="49">
        <v>0</v>
      </c>
      <c r="M15" s="49">
        <f t="shared" si="0"/>
        <v>1368890.8499999999</v>
      </c>
      <c r="N15" s="11"/>
    </row>
    <row r="16" spans="2:14" x14ac:dyDescent="0.3">
      <c r="B16" s="29" t="s">
        <v>14</v>
      </c>
      <c r="C16" s="49">
        <v>94798.01</v>
      </c>
      <c r="D16" s="49">
        <v>11216.715</v>
      </c>
      <c r="E16" s="49">
        <v>208466.29</v>
      </c>
      <c r="F16" s="49">
        <v>6.29</v>
      </c>
      <c r="G16" s="49">
        <v>0</v>
      </c>
      <c r="H16" s="49">
        <v>256</v>
      </c>
      <c r="I16" s="49">
        <v>0</v>
      </c>
      <c r="J16" s="49">
        <v>4474.1900000000005</v>
      </c>
      <c r="K16" s="49">
        <v>11.940000000000001</v>
      </c>
      <c r="L16" s="49">
        <v>0</v>
      </c>
      <c r="M16" s="49">
        <f t="shared" si="0"/>
        <v>319229.435</v>
      </c>
      <c r="N16" s="11"/>
    </row>
    <row r="17" spans="2:14" x14ac:dyDescent="0.3">
      <c r="B17" s="29" t="s">
        <v>15</v>
      </c>
      <c r="C17" s="49">
        <v>0</v>
      </c>
      <c r="D17" s="49">
        <v>0</v>
      </c>
      <c r="E17" s="49">
        <v>315.685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49">
        <v>0</v>
      </c>
      <c r="M17" s="49">
        <f t="shared" si="0"/>
        <v>315.685</v>
      </c>
      <c r="N17" s="11"/>
    </row>
    <row r="18" spans="2:14" x14ac:dyDescent="0.3">
      <c r="B18" s="29" t="s">
        <v>16</v>
      </c>
      <c r="C18" s="49">
        <v>1598</v>
      </c>
      <c r="D18" s="49">
        <v>0</v>
      </c>
      <c r="E18" s="49">
        <v>0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49">
        <v>0</v>
      </c>
      <c r="M18" s="49">
        <f t="shared" si="0"/>
        <v>1598</v>
      </c>
      <c r="N18" s="11"/>
    </row>
    <row r="19" spans="2:14" x14ac:dyDescent="0.3">
      <c r="B19" s="29" t="s">
        <v>17</v>
      </c>
      <c r="C19" s="49">
        <v>32.6</v>
      </c>
      <c r="D19" s="49">
        <v>87.5</v>
      </c>
      <c r="E19" s="49">
        <v>103.21000000000001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49">
        <v>0</v>
      </c>
      <c r="M19" s="49">
        <f t="shared" si="0"/>
        <v>223.31</v>
      </c>
      <c r="N19" s="11"/>
    </row>
    <row r="20" spans="2:14" x14ac:dyDescent="0.3">
      <c r="B20" s="5" t="s">
        <v>158</v>
      </c>
      <c r="C20" s="50" t="s">
        <v>40</v>
      </c>
      <c r="D20" s="50" t="s">
        <v>40</v>
      </c>
      <c r="E20" s="50" t="s">
        <v>40</v>
      </c>
      <c r="F20" s="50" t="s">
        <v>40</v>
      </c>
      <c r="G20" s="50" t="s">
        <v>40</v>
      </c>
      <c r="H20" s="50" t="s">
        <v>40</v>
      </c>
      <c r="I20" s="50" t="s">
        <v>40</v>
      </c>
      <c r="J20" s="50" t="s">
        <v>40</v>
      </c>
      <c r="K20" s="50" t="s">
        <v>40</v>
      </c>
      <c r="L20" s="50" t="s">
        <v>40</v>
      </c>
      <c r="M20" s="50" t="s">
        <v>40</v>
      </c>
      <c r="N20" s="11"/>
    </row>
    <row r="21" spans="2:14" x14ac:dyDescent="0.3">
      <c r="B21" s="29" t="s">
        <v>18</v>
      </c>
      <c r="C21" s="49">
        <v>39459.360000000001</v>
      </c>
      <c r="D21" s="49">
        <v>1258.6400000000001</v>
      </c>
      <c r="E21" s="49">
        <v>69686.41</v>
      </c>
      <c r="F21" s="49">
        <v>0</v>
      </c>
      <c r="G21" s="49">
        <v>0</v>
      </c>
      <c r="H21" s="49">
        <v>42.64</v>
      </c>
      <c r="I21" s="49">
        <v>0</v>
      </c>
      <c r="J21" s="49">
        <v>0</v>
      </c>
      <c r="K21" s="49">
        <v>0</v>
      </c>
      <c r="L21" s="49">
        <v>0</v>
      </c>
      <c r="M21" s="49">
        <f t="shared" si="0"/>
        <v>110447.05</v>
      </c>
      <c r="N21" s="11"/>
    </row>
    <row r="22" spans="2:14" x14ac:dyDescent="0.3">
      <c r="B22" s="29" t="s">
        <v>19</v>
      </c>
      <c r="C22" s="49">
        <v>79.11</v>
      </c>
      <c r="D22" s="49">
        <v>34.579000000000001</v>
      </c>
      <c r="E22" s="49">
        <v>174.71699999999998</v>
      </c>
      <c r="F22" s="49">
        <v>0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49">
        <v>0</v>
      </c>
      <c r="M22" s="49">
        <f t="shared" si="0"/>
        <v>288.40599999999995</v>
      </c>
      <c r="N22" s="11"/>
    </row>
    <row r="23" spans="2:14" x14ac:dyDescent="0.3">
      <c r="B23" s="29" t="s">
        <v>20</v>
      </c>
      <c r="C23" s="49">
        <v>328.74</v>
      </c>
      <c r="D23" s="49">
        <v>445.96</v>
      </c>
      <c r="E23" s="49">
        <v>336.22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f t="shared" si="0"/>
        <v>1110.92</v>
      </c>
      <c r="N23" s="11"/>
    </row>
    <row r="24" spans="2:14" x14ac:dyDescent="0.3">
      <c r="B24" s="29" t="s">
        <v>21</v>
      </c>
      <c r="C24" s="49">
        <v>284.60000000000002</v>
      </c>
      <c r="D24" s="49">
        <v>281.95</v>
      </c>
      <c r="E24" s="49">
        <v>4499.7</v>
      </c>
      <c r="F24" s="49">
        <v>0</v>
      </c>
      <c r="G24" s="49">
        <v>0</v>
      </c>
      <c r="H24" s="49">
        <v>0</v>
      </c>
      <c r="I24" s="49">
        <v>0</v>
      </c>
      <c r="J24" s="49">
        <v>0</v>
      </c>
      <c r="K24" s="49">
        <v>0</v>
      </c>
      <c r="L24" s="49">
        <v>0</v>
      </c>
      <c r="M24" s="49">
        <f t="shared" si="0"/>
        <v>5066.25</v>
      </c>
      <c r="N24" s="11"/>
    </row>
    <row r="25" spans="2:14" x14ac:dyDescent="0.3">
      <c r="B25" s="29" t="s">
        <v>22</v>
      </c>
      <c r="C25" s="49">
        <v>865.79480000000001</v>
      </c>
      <c r="D25" s="49">
        <v>432.89240000000001</v>
      </c>
      <c r="E25" s="49">
        <v>487.43599999999998</v>
      </c>
      <c r="F25" s="49">
        <v>0</v>
      </c>
      <c r="G25" s="49">
        <v>0</v>
      </c>
      <c r="H25" s="49">
        <v>0</v>
      </c>
      <c r="I25" s="49">
        <v>0</v>
      </c>
      <c r="J25" s="49">
        <v>0</v>
      </c>
      <c r="K25" s="49">
        <v>0</v>
      </c>
      <c r="L25" s="49">
        <v>0</v>
      </c>
      <c r="M25" s="49">
        <f t="shared" si="0"/>
        <v>1786.1232</v>
      </c>
      <c r="N25" s="11"/>
    </row>
    <row r="26" spans="2:14" x14ac:dyDescent="0.3">
      <c r="B26" s="29" t="s">
        <v>23</v>
      </c>
      <c r="C26" s="49">
        <v>230.8</v>
      </c>
      <c r="D26" s="49">
        <v>0</v>
      </c>
      <c r="E26" s="49">
        <v>369.96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0</v>
      </c>
      <c r="L26" s="49">
        <v>0</v>
      </c>
      <c r="M26" s="49">
        <f t="shared" si="0"/>
        <v>600.76</v>
      </c>
      <c r="N26" s="11"/>
    </row>
    <row r="27" spans="2:14" x14ac:dyDescent="0.3">
      <c r="B27" s="29" t="s">
        <v>24</v>
      </c>
      <c r="C27" s="49">
        <v>308.35000000000002</v>
      </c>
      <c r="D27" s="49">
        <v>70</v>
      </c>
      <c r="E27" s="49">
        <v>775.8</v>
      </c>
      <c r="F27" s="49">
        <v>0</v>
      </c>
      <c r="G27" s="49">
        <v>0</v>
      </c>
      <c r="H27" s="49">
        <v>0</v>
      </c>
      <c r="I27" s="49">
        <v>0</v>
      </c>
      <c r="J27" s="49">
        <v>0</v>
      </c>
      <c r="K27" s="49">
        <v>0</v>
      </c>
      <c r="L27" s="49">
        <v>0</v>
      </c>
      <c r="M27" s="49">
        <f t="shared" si="0"/>
        <v>1154.1500000000001</v>
      </c>
      <c r="N27" s="11"/>
    </row>
    <row r="28" spans="2:14" x14ac:dyDescent="0.3">
      <c r="B28" s="29" t="s">
        <v>25</v>
      </c>
      <c r="C28" s="49">
        <v>49</v>
      </c>
      <c r="D28" s="49">
        <v>0</v>
      </c>
      <c r="E28" s="49">
        <v>200</v>
      </c>
      <c r="F28" s="49">
        <v>0</v>
      </c>
      <c r="G28" s="49">
        <v>0</v>
      </c>
      <c r="H28" s="49">
        <v>0</v>
      </c>
      <c r="I28" s="49">
        <v>0</v>
      </c>
      <c r="J28" s="49">
        <v>0</v>
      </c>
      <c r="K28" s="49">
        <v>0</v>
      </c>
      <c r="L28" s="49">
        <v>0</v>
      </c>
      <c r="M28" s="49">
        <f t="shared" si="0"/>
        <v>249</v>
      </c>
      <c r="N28" s="11"/>
    </row>
    <row r="29" spans="2:14" x14ac:dyDescent="0.3">
      <c r="B29" s="29" t="s">
        <v>159</v>
      </c>
      <c r="C29" s="50" t="s">
        <v>40</v>
      </c>
      <c r="D29" s="50" t="s">
        <v>40</v>
      </c>
      <c r="E29" s="50" t="s">
        <v>40</v>
      </c>
      <c r="F29" s="50" t="s">
        <v>40</v>
      </c>
      <c r="G29" s="50" t="s">
        <v>40</v>
      </c>
      <c r="H29" s="50" t="s">
        <v>40</v>
      </c>
      <c r="I29" s="50" t="s">
        <v>40</v>
      </c>
      <c r="J29" s="50" t="s">
        <v>40</v>
      </c>
      <c r="K29" s="50" t="s">
        <v>40</v>
      </c>
      <c r="L29" s="50" t="s">
        <v>40</v>
      </c>
      <c r="M29" s="50" t="s">
        <v>40</v>
      </c>
      <c r="N29" s="11"/>
    </row>
    <row r="30" spans="2:14" x14ac:dyDescent="0.3">
      <c r="B30" s="29" t="s">
        <v>26</v>
      </c>
      <c r="C30" s="49">
        <v>13192.18</v>
      </c>
      <c r="D30" s="49">
        <v>6264.2699999999995</v>
      </c>
      <c r="E30" s="49">
        <v>10787.980000000001</v>
      </c>
      <c r="F30" s="49">
        <v>0</v>
      </c>
      <c r="G30" s="49">
        <v>0</v>
      </c>
      <c r="H30" s="49">
        <v>0</v>
      </c>
      <c r="I30" s="49">
        <v>0</v>
      </c>
      <c r="J30" s="49">
        <v>0</v>
      </c>
      <c r="K30" s="49">
        <v>0</v>
      </c>
      <c r="L30" s="49">
        <v>0</v>
      </c>
      <c r="M30" s="49">
        <f t="shared" si="0"/>
        <v>30244.43</v>
      </c>
      <c r="N30" s="11"/>
    </row>
    <row r="31" spans="2:14" x14ac:dyDescent="0.3">
      <c r="B31" s="29" t="s">
        <v>27</v>
      </c>
      <c r="C31" s="49">
        <v>257.67</v>
      </c>
      <c r="D31" s="49">
        <v>473.23</v>
      </c>
      <c r="E31" s="49">
        <v>8200.17</v>
      </c>
      <c r="F31" s="49">
        <v>0</v>
      </c>
      <c r="G31" s="49">
        <v>0</v>
      </c>
      <c r="H31" s="49">
        <v>0</v>
      </c>
      <c r="I31" s="49">
        <v>0</v>
      </c>
      <c r="J31" s="49">
        <v>0</v>
      </c>
      <c r="K31" s="49">
        <v>0</v>
      </c>
      <c r="L31" s="49">
        <v>0</v>
      </c>
      <c r="M31" s="49">
        <f t="shared" si="0"/>
        <v>8931.07</v>
      </c>
      <c r="N31" s="11"/>
    </row>
    <row r="32" spans="2:14" x14ac:dyDescent="0.3">
      <c r="B32" s="29" t="s">
        <v>160</v>
      </c>
      <c r="C32" s="49">
        <v>0</v>
      </c>
      <c r="D32" s="49">
        <v>0</v>
      </c>
      <c r="E32" s="49">
        <v>0</v>
      </c>
      <c r="F32" s="49">
        <v>0</v>
      </c>
      <c r="G32" s="49">
        <v>0</v>
      </c>
      <c r="H32" s="49">
        <v>0</v>
      </c>
      <c r="I32" s="49">
        <v>0</v>
      </c>
      <c r="J32" s="49">
        <v>0</v>
      </c>
      <c r="K32" s="49">
        <v>0</v>
      </c>
      <c r="L32" s="49">
        <v>0</v>
      </c>
      <c r="M32" s="49">
        <f t="shared" si="0"/>
        <v>0</v>
      </c>
      <c r="N32" s="11"/>
    </row>
    <row r="33" spans="2:14" x14ac:dyDescent="0.3">
      <c r="B33" s="29" t="s">
        <v>28</v>
      </c>
      <c r="C33" s="49">
        <v>523.66</v>
      </c>
      <c r="D33" s="49">
        <v>0</v>
      </c>
      <c r="E33" s="49">
        <v>22.2</v>
      </c>
      <c r="F33" s="49">
        <v>0</v>
      </c>
      <c r="G33" s="49">
        <v>0</v>
      </c>
      <c r="H33" s="49">
        <v>0</v>
      </c>
      <c r="I33" s="49">
        <v>0</v>
      </c>
      <c r="J33" s="49">
        <v>0</v>
      </c>
      <c r="K33" s="49">
        <v>0</v>
      </c>
      <c r="L33" s="49">
        <v>0</v>
      </c>
      <c r="M33" s="49">
        <f t="shared" si="0"/>
        <v>545.86</v>
      </c>
      <c r="N33" s="11"/>
    </row>
    <row r="34" spans="2:14" x14ac:dyDescent="0.3">
      <c r="B34" s="29" t="s">
        <v>29</v>
      </c>
      <c r="C34" s="49">
        <v>0</v>
      </c>
      <c r="D34" s="49">
        <v>29.13</v>
      </c>
      <c r="E34" s="49">
        <v>0</v>
      </c>
      <c r="F34" s="49">
        <v>0</v>
      </c>
      <c r="G34" s="49">
        <v>0</v>
      </c>
      <c r="H34" s="49">
        <v>0</v>
      </c>
      <c r="I34" s="49">
        <v>0</v>
      </c>
      <c r="J34" s="49">
        <v>0</v>
      </c>
      <c r="K34" s="49">
        <v>0</v>
      </c>
      <c r="L34" s="49">
        <v>0</v>
      </c>
      <c r="M34" s="49">
        <f t="shared" si="0"/>
        <v>29.13</v>
      </c>
      <c r="N34" s="11"/>
    </row>
    <row r="35" spans="2:14" x14ac:dyDescent="0.3">
      <c r="B35" s="29" t="s">
        <v>136</v>
      </c>
      <c r="C35" s="49">
        <v>58</v>
      </c>
      <c r="D35" s="49">
        <v>24</v>
      </c>
      <c r="E35" s="49">
        <v>522</v>
      </c>
      <c r="F35" s="49">
        <v>0</v>
      </c>
      <c r="G35" s="49">
        <v>0</v>
      </c>
      <c r="H35" s="49">
        <v>0</v>
      </c>
      <c r="I35" s="49">
        <v>0</v>
      </c>
      <c r="J35" s="49">
        <v>0</v>
      </c>
      <c r="K35" s="49">
        <v>0</v>
      </c>
      <c r="L35" s="49">
        <v>0</v>
      </c>
      <c r="M35" s="49">
        <f t="shared" si="0"/>
        <v>604</v>
      </c>
      <c r="N35" s="11"/>
    </row>
    <row r="36" spans="2:14" x14ac:dyDescent="0.3">
      <c r="B36" s="29" t="s">
        <v>161</v>
      </c>
      <c r="C36" s="50">
        <v>0</v>
      </c>
      <c r="D36" s="50">
        <v>0</v>
      </c>
      <c r="E36" s="50">
        <v>0</v>
      </c>
      <c r="F36" s="50">
        <v>0</v>
      </c>
      <c r="G36" s="50">
        <v>0</v>
      </c>
      <c r="H36" s="50">
        <v>0</v>
      </c>
      <c r="I36" s="50">
        <v>0</v>
      </c>
      <c r="J36" s="50">
        <v>0</v>
      </c>
      <c r="K36" s="50">
        <v>0</v>
      </c>
      <c r="L36" s="50">
        <v>0</v>
      </c>
      <c r="M36" s="49">
        <f t="shared" si="0"/>
        <v>0</v>
      </c>
      <c r="N36" s="11"/>
    </row>
    <row r="37" spans="2:14" x14ac:dyDescent="0.3">
      <c r="B37" s="29" t="s">
        <v>30</v>
      </c>
      <c r="C37" s="49">
        <v>0</v>
      </c>
      <c r="D37" s="49">
        <v>0</v>
      </c>
      <c r="E37" s="49">
        <v>533.61500000000001</v>
      </c>
      <c r="F37" s="49">
        <v>0</v>
      </c>
      <c r="G37" s="49">
        <v>0</v>
      </c>
      <c r="H37" s="49">
        <v>0</v>
      </c>
      <c r="I37" s="49">
        <v>0</v>
      </c>
      <c r="J37" s="49">
        <v>0</v>
      </c>
      <c r="K37" s="49">
        <v>0</v>
      </c>
      <c r="L37" s="49">
        <v>0</v>
      </c>
      <c r="M37" s="49">
        <f t="shared" si="0"/>
        <v>533.61500000000001</v>
      </c>
      <c r="N37" s="11"/>
    </row>
    <row r="38" spans="2:14" x14ac:dyDescent="0.3">
      <c r="B38" s="29" t="s">
        <v>31</v>
      </c>
      <c r="C38" s="49">
        <v>91.17</v>
      </c>
      <c r="D38" s="49">
        <v>0</v>
      </c>
      <c r="E38" s="49">
        <v>64.954999999999998</v>
      </c>
      <c r="F38" s="49">
        <v>0</v>
      </c>
      <c r="G38" s="49">
        <v>0</v>
      </c>
      <c r="H38" s="49">
        <v>0</v>
      </c>
      <c r="I38" s="49">
        <v>0</v>
      </c>
      <c r="J38" s="49">
        <v>0</v>
      </c>
      <c r="K38" s="49">
        <v>0</v>
      </c>
      <c r="L38" s="49">
        <v>0</v>
      </c>
      <c r="M38" s="49">
        <f t="shared" si="0"/>
        <v>156.125</v>
      </c>
      <c r="N38" s="11"/>
    </row>
    <row r="39" spans="2:14" x14ac:dyDescent="0.3">
      <c r="B39" s="29" t="s">
        <v>32</v>
      </c>
      <c r="C39" s="49">
        <v>149</v>
      </c>
      <c r="D39" s="49">
        <v>0</v>
      </c>
      <c r="E39" s="49">
        <v>0</v>
      </c>
      <c r="F39" s="49">
        <v>0</v>
      </c>
      <c r="G39" s="49">
        <v>0</v>
      </c>
      <c r="H39" s="49">
        <v>0</v>
      </c>
      <c r="I39" s="49">
        <v>0</v>
      </c>
      <c r="J39" s="49">
        <v>0</v>
      </c>
      <c r="K39" s="49">
        <v>0</v>
      </c>
      <c r="L39" s="49">
        <v>0</v>
      </c>
      <c r="M39" s="49">
        <f t="shared" si="0"/>
        <v>149</v>
      </c>
      <c r="N39" s="11"/>
    </row>
    <row r="40" spans="2:14" x14ac:dyDescent="0.3">
      <c r="B40" s="29" t="s">
        <v>33</v>
      </c>
      <c r="C40" s="49">
        <v>44.8</v>
      </c>
      <c r="D40" s="49">
        <v>0</v>
      </c>
      <c r="E40" s="49">
        <v>130.01</v>
      </c>
      <c r="F40" s="49">
        <v>0</v>
      </c>
      <c r="G40" s="49">
        <v>0</v>
      </c>
      <c r="H40" s="49">
        <v>0</v>
      </c>
      <c r="I40" s="49">
        <v>0</v>
      </c>
      <c r="J40" s="49">
        <v>0</v>
      </c>
      <c r="K40" s="49">
        <v>0</v>
      </c>
      <c r="L40" s="49">
        <v>0</v>
      </c>
      <c r="M40" s="49">
        <f t="shared" si="0"/>
        <v>174.81</v>
      </c>
      <c r="N40" s="11"/>
    </row>
    <row r="41" spans="2:14" x14ac:dyDescent="0.3">
      <c r="B41" s="29" t="s">
        <v>132</v>
      </c>
      <c r="C41" s="50">
        <v>0</v>
      </c>
      <c r="D41" s="50">
        <v>0</v>
      </c>
      <c r="E41" s="50">
        <v>2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49">
        <f t="shared" si="0"/>
        <v>2</v>
      </c>
      <c r="N41" s="11"/>
    </row>
    <row r="42" spans="2:14" x14ac:dyDescent="0.3">
      <c r="B42" s="29" t="s">
        <v>34</v>
      </c>
      <c r="C42" s="49">
        <v>26.93</v>
      </c>
      <c r="D42" s="49">
        <v>0</v>
      </c>
      <c r="E42" s="49">
        <v>20.8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49">
        <v>0</v>
      </c>
      <c r="M42" s="49">
        <f t="shared" si="0"/>
        <v>47.730000000000004</v>
      </c>
      <c r="N42" s="11"/>
    </row>
    <row r="43" spans="2:14" x14ac:dyDescent="0.3">
      <c r="B43" s="29" t="s">
        <v>35</v>
      </c>
      <c r="C43" s="49">
        <v>149</v>
      </c>
      <c r="D43" s="49">
        <v>0</v>
      </c>
      <c r="E43" s="49">
        <v>128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49">
        <v>0</v>
      </c>
      <c r="M43" s="49">
        <f t="shared" si="0"/>
        <v>277</v>
      </c>
      <c r="N43" s="11"/>
    </row>
    <row r="44" spans="2:14" x14ac:dyDescent="0.3">
      <c r="B44" s="29" t="s">
        <v>138</v>
      </c>
      <c r="C44" s="49">
        <v>306.5</v>
      </c>
      <c r="D44" s="49">
        <v>20</v>
      </c>
      <c r="E44" s="49">
        <v>499</v>
      </c>
      <c r="F44" s="49">
        <v>20</v>
      </c>
      <c r="G44" s="49">
        <v>0</v>
      </c>
      <c r="H44" s="49">
        <v>0</v>
      </c>
      <c r="I44" s="49">
        <v>0</v>
      </c>
      <c r="J44" s="49">
        <v>0</v>
      </c>
      <c r="K44" s="49">
        <v>0</v>
      </c>
      <c r="L44" s="49">
        <v>0</v>
      </c>
      <c r="M44" s="49">
        <f t="shared" si="0"/>
        <v>845.5</v>
      </c>
      <c r="N44" s="11"/>
    </row>
    <row r="45" spans="2:14" x14ac:dyDescent="0.3">
      <c r="B45" s="29" t="s">
        <v>36</v>
      </c>
      <c r="C45" s="49">
        <v>363.91</v>
      </c>
      <c r="D45" s="49">
        <v>0</v>
      </c>
      <c r="E45" s="49">
        <v>522</v>
      </c>
      <c r="F45" s="49">
        <v>0</v>
      </c>
      <c r="G45" s="49">
        <v>0</v>
      </c>
      <c r="H45" s="49">
        <v>20.93</v>
      </c>
      <c r="I45" s="49">
        <v>0</v>
      </c>
      <c r="J45" s="49">
        <v>0</v>
      </c>
      <c r="K45" s="49">
        <v>0</v>
      </c>
      <c r="L45" s="49">
        <v>0</v>
      </c>
      <c r="M45" s="49">
        <f t="shared" si="0"/>
        <v>906.84</v>
      </c>
      <c r="N45" s="11"/>
    </row>
    <row r="46" spans="2:14" x14ac:dyDescent="0.3">
      <c r="B46" s="29" t="s">
        <v>37</v>
      </c>
      <c r="C46" s="49">
        <v>245.11999999999998</v>
      </c>
      <c r="D46" s="49">
        <v>0</v>
      </c>
      <c r="E46" s="49">
        <v>3.02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f t="shared" si="0"/>
        <v>248.14</v>
      </c>
      <c r="N46" s="11"/>
    </row>
    <row r="47" spans="2:14" x14ac:dyDescent="0.3">
      <c r="B47" s="29" t="s">
        <v>155</v>
      </c>
      <c r="C47" s="50" t="s">
        <v>40</v>
      </c>
      <c r="D47" s="50" t="s">
        <v>40</v>
      </c>
      <c r="E47" s="50" t="s">
        <v>40</v>
      </c>
      <c r="F47" s="50" t="s">
        <v>40</v>
      </c>
      <c r="G47" s="50" t="s">
        <v>40</v>
      </c>
      <c r="H47" s="50" t="s">
        <v>40</v>
      </c>
      <c r="I47" s="50" t="s">
        <v>40</v>
      </c>
      <c r="J47" s="50" t="s">
        <v>40</v>
      </c>
      <c r="K47" s="50" t="s">
        <v>40</v>
      </c>
      <c r="L47" s="50" t="s">
        <v>40</v>
      </c>
      <c r="M47" s="50" t="s">
        <v>40</v>
      </c>
      <c r="N47" s="11"/>
    </row>
    <row r="48" spans="2:14" x14ac:dyDescent="0.3">
      <c r="B48" s="29" t="s">
        <v>162</v>
      </c>
      <c r="C48" s="50" t="s">
        <v>40</v>
      </c>
      <c r="D48" s="50" t="s">
        <v>40</v>
      </c>
      <c r="E48" s="50" t="s">
        <v>40</v>
      </c>
      <c r="F48" s="50" t="s">
        <v>40</v>
      </c>
      <c r="G48" s="50" t="s">
        <v>40</v>
      </c>
      <c r="H48" s="50" t="s">
        <v>40</v>
      </c>
      <c r="I48" s="50" t="s">
        <v>40</v>
      </c>
      <c r="J48" s="50" t="s">
        <v>40</v>
      </c>
      <c r="K48" s="50" t="s">
        <v>40</v>
      </c>
      <c r="L48" s="50" t="s">
        <v>40</v>
      </c>
      <c r="M48" s="50" t="s">
        <v>40</v>
      </c>
      <c r="N48" s="11"/>
    </row>
    <row r="49" spans="2:14" s="41" customFormat="1" ht="19.8" customHeight="1" x14ac:dyDescent="0.3">
      <c r="B49" s="45" t="s">
        <v>39</v>
      </c>
      <c r="C49" s="38">
        <f>SUM(C6:C48)</f>
        <v>567251.80830000038</v>
      </c>
      <c r="D49" s="38">
        <f t="shared" ref="D49:M49" si="1">SUM(D6:D48)</f>
        <v>209713.24890000001</v>
      </c>
      <c r="E49" s="38">
        <f t="shared" si="1"/>
        <v>1101741.7455</v>
      </c>
      <c r="F49" s="38">
        <f t="shared" si="1"/>
        <v>930.53</v>
      </c>
      <c r="G49" s="38">
        <f t="shared" si="1"/>
        <v>332.82</v>
      </c>
      <c r="H49" s="38">
        <f t="shared" si="1"/>
        <v>845.69999999999993</v>
      </c>
      <c r="I49" s="38">
        <f t="shared" si="1"/>
        <v>280.13</v>
      </c>
      <c r="J49" s="38">
        <f t="shared" si="1"/>
        <v>4964.6000000000004</v>
      </c>
      <c r="K49" s="38">
        <f t="shared" si="1"/>
        <v>105.00999999999999</v>
      </c>
      <c r="L49" s="38">
        <f t="shared" si="1"/>
        <v>0</v>
      </c>
      <c r="M49" s="90">
        <f t="shared" si="1"/>
        <v>1886165.5926999999</v>
      </c>
      <c r="N49" s="11"/>
    </row>
    <row r="50" spans="2:14" x14ac:dyDescent="0.3">
      <c r="N50" s="11"/>
    </row>
    <row r="51" spans="2:14" x14ac:dyDescent="0.3">
      <c r="B51" s="31" t="s">
        <v>47</v>
      </c>
      <c r="M51" s="35"/>
      <c r="N51" s="11"/>
    </row>
    <row r="52" spans="2:14" x14ac:dyDescent="0.3">
      <c r="B52" s="31"/>
    </row>
    <row r="53" spans="2:14" x14ac:dyDescent="0.3">
      <c r="B53" s="31"/>
    </row>
    <row r="54" spans="2:14" x14ac:dyDescent="0.3">
      <c r="B54" s="31"/>
    </row>
  </sheetData>
  <sheetProtection algorithmName="SHA-512" hashValue="6R/VfnfDt1d8caumCgFDxVFAdicT9Orsx2BJ/ozoReoysK8UU9SqB5c0b3Rra5UpMGYc360Lplyz+mZlq7dCxA==" saltValue="HKLo0RKtidorjP25oqPqVQ==" spinCount="100000" sheet="1" objects="1" scenarios="1"/>
  <mergeCells count="11">
    <mergeCell ref="L4:L5"/>
    <mergeCell ref="B2:M2"/>
    <mergeCell ref="B3:B5"/>
    <mergeCell ref="C3:L3"/>
    <mergeCell ref="M3:M5"/>
    <mergeCell ref="C4:C5"/>
    <mergeCell ref="D4:D5"/>
    <mergeCell ref="E4:E5"/>
    <mergeCell ref="F4:G4"/>
    <mergeCell ref="H4:I4"/>
    <mergeCell ref="J4:K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1BBDD-268B-49C9-B367-3081573A95F2}">
  <dimension ref="B2:M54"/>
  <sheetViews>
    <sheetView showGridLines="0" showRowColHeaders="0" workbookViewId="0">
      <selection activeCell="B6" sqref="B6"/>
    </sheetView>
  </sheetViews>
  <sheetFormatPr baseColWidth="10" defaultRowHeight="14.4" x14ac:dyDescent="0.3"/>
  <cols>
    <col min="1" max="1" width="11.5546875" style="22"/>
    <col min="2" max="2" width="42.77734375" style="22" bestFit="1" customWidth="1"/>
    <col min="3" max="16384" width="11.5546875" style="22"/>
  </cols>
  <sheetData>
    <row r="2" spans="2:13" ht="25.2" customHeight="1" x14ac:dyDescent="0.3">
      <c r="B2" s="138" t="s">
        <v>72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</row>
    <row r="3" spans="2:13" x14ac:dyDescent="0.3">
      <c r="B3" s="137" t="s">
        <v>62</v>
      </c>
      <c r="C3" s="135" t="s">
        <v>63</v>
      </c>
      <c r="D3" s="135"/>
      <c r="E3" s="135"/>
      <c r="F3" s="135"/>
      <c r="G3" s="135"/>
      <c r="H3" s="135"/>
      <c r="I3" s="135"/>
      <c r="J3" s="135"/>
      <c r="K3" s="135"/>
      <c r="L3" s="135"/>
      <c r="M3" s="137" t="s">
        <v>39</v>
      </c>
    </row>
    <row r="4" spans="2:13" x14ac:dyDescent="0.3">
      <c r="B4" s="137"/>
      <c r="C4" s="137" t="s">
        <v>64</v>
      </c>
      <c r="D4" s="135" t="s">
        <v>65</v>
      </c>
      <c r="E4" s="135" t="s">
        <v>66</v>
      </c>
      <c r="F4" s="135" t="s">
        <v>67</v>
      </c>
      <c r="G4" s="135"/>
      <c r="H4" s="135" t="s">
        <v>68</v>
      </c>
      <c r="I4" s="135"/>
      <c r="J4" s="135" t="s">
        <v>69</v>
      </c>
      <c r="K4" s="135"/>
      <c r="L4" s="135" t="s">
        <v>70</v>
      </c>
      <c r="M4" s="137"/>
    </row>
    <row r="5" spans="2:13" ht="28.8" x14ac:dyDescent="0.3">
      <c r="B5" s="137"/>
      <c r="C5" s="137"/>
      <c r="D5" s="135"/>
      <c r="E5" s="135"/>
      <c r="F5" s="40" t="s">
        <v>64</v>
      </c>
      <c r="G5" s="40" t="s">
        <v>71</v>
      </c>
      <c r="H5" s="40" t="s">
        <v>64</v>
      </c>
      <c r="I5" s="40" t="s">
        <v>71</v>
      </c>
      <c r="J5" s="40" t="s">
        <v>64</v>
      </c>
      <c r="K5" s="40" t="s">
        <v>71</v>
      </c>
      <c r="L5" s="135"/>
      <c r="M5" s="137"/>
    </row>
    <row r="6" spans="2:13" x14ac:dyDescent="0.3">
      <c r="B6" s="29" t="s">
        <v>7</v>
      </c>
      <c r="C6" s="43">
        <v>977.03</v>
      </c>
      <c r="D6" s="43">
        <v>2904.67</v>
      </c>
      <c r="E6" s="43">
        <v>2501.96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0</v>
      </c>
      <c r="M6" s="43">
        <f>SUM(C6:L6)</f>
        <v>6383.66</v>
      </c>
    </row>
    <row r="7" spans="2:13" x14ac:dyDescent="0.3">
      <c r="B7" s="29" t="s">
        <v>8</v>
      </c>
      <c r="C7" s="43">
        <v>27.4725</v>
      </c>
      <c r="D7" s="43">
        <v>15.192500000000001</v>
      </c>
      <c r="E7" s="43">
        <v>1085.9224999999999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f>SUM(C7:L7)</f>
        <v>1128.5874999999999</v>
      </c>
    </row>
    <row r="8" spans="2:13" x14ac:dyDescent="0.3">
      <c r="B8" s="29" t="s">
        <v>156</v>
      </c>
      <c r="C8" s="44" t="s">
        <v>40</v>
      </c>
      <c r="D8" s="44" t="s">
        <v>40</v>
      </c>
      <c r="E8" s="44" t="s">
        <v>40</v>
      </c>
      <c r="F8" s="44" t="s">
        <v>40</v>
      </c>
      <c r="G8" s="44" t="s">
        <v>40</v>
      </c>
      <c r="H8" s="44" t="s">
        <v>40</v>
      </c>
      <c r="I8" s="44" t="s">
        <v>40</v>
      </c>
      <c r="J8" s="44" t="s">
        <v>40</v>
      </c>
      <c r="K8" s="44" t="s">
        <v>40</v>
      </c>
      <c r="L8" s="44" t="s">
        <v>40</v>
      </c>
      <c r="M8" s="44" t="s">
        <v>40</v>
      </c>
    </row>
    <row r="9" spans="2:13" x14ac:dyDescent="0.3">
      <c r="B9" s="29" t="s">
        <v>135</v>
      </c>
      <c r="C9" s="43">
        <v>214.04</v>
      </c>
      <c r="D9" s="43">
        <v>34.29</v>
      </c>
      <c r="E9" s="43">
        <v>4184.1899999999996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f t="shared" ref="M9:M48" si="0">SUM(C9:L9)</f>
        <v>4432.5199999999995</v>
      </c>
    </row>
    <row r="10" spans="2:13" x14ac:dyDescent="0.3">
      <c r="B10" s="29" t="s">
        <v>9</v>
      </c>
      <c r="C10" s="43">
        <v>159.29</v>
      </c>
      <c r="D10" s="43">
        <v>0</v>
      </c>
      <c r="E10" s="43">
        <v>4.72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f t="shared" si="0"/>
        <v>164.01</v>
      </c>
    </row>
    <row r="11" spans="2:13" x14ac:dyDescent="0.3">
      <c r="B11" s="29" t="s">
        <v>10</v>
      </c>
      <c r="C11" s="43">
        <v>37.630000000000003</v>
      </c>
      <c r="D11" s="43">
        <v>0</v>
      </c>
      <c r="E11" s="43">
        <v>5.85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3">
        <f t="shared" si="0"/>
        <v>43.480000000000004</v>
      </c>
    </row>
    <row r="12" spans="2:13" x14ac:dyDescent="0.3">
      <c r="B12" s="29" t="s">
        <v>11</v>
      </c>
      <c r="C12" s="43">
        <v>2272.46</v>
      </c>
      <c r="D12" s="43">
        <v>231.77</v>
      </c>
      <c r="E12" s="43">
        <v>3633.26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3">
        <v>0</v>
      </c>
      <c r="L12" s="43">
        <v>0</v>
      </c>
      <c r="M12" s="43">
        <f t="shared" si="0"/>
        <v>6137.49</v>
      </c>
    </row>
    <row r="13" spans="2:13" x14ac:dyDescent="0.3">
      <c r="B13" s="29" t="s">
        <v>157</v>
      </c>
      <c r="C13" s="44" t="s">
        <v>40</v>
      </c>
      <c r="D13" s="44" t="s">
        <v>40</v>
      </c>
      <c r="E13" s="44" t="s">
        <v>40</v>
      </c>
      <c r="F13" s="44" t="s">
        <v>40</v>
      </c>
      <c r="G13" s="44" t="s">
        <v>40</v>
      </c>
      <c r="H13" s="44" t="s">
        <v>40</v>
      </c>
      <c r="I13" s="44" t="s">
        <v>40</v>
      </c>
      <c r="J13" s="44" t="s">
        <v>40</v>
      </c>
      <c r="K13" s="44" t="s">
        <v>40</v>
      </c>
      <c r="L13" s="44" t="s">
        <v>40</v>
      </c>
      <c r="M13" s="43">
        <f t="shared" si="0"/>
        <v>0</v>
      </c>
    </row>
    <row r="14" spans="2:13" x14ac:dyDescent="0.3">
      <c r="B14" s="29" t="s">
        <v>12</v>
      </c>
      <c r="C14" s="43">
        <v>355</v>
      </c>
      <c r="D14" s="43">
        <v>150</v>
      </c>
      <c r="E14" s="43">
        <v>350</v>
      </c>
      <c r="F14" s="43">
        <v>0</v>
      </c>
      <c r="G14" s="43">
        <v>0</v>
      </c>
      <c r="H14" s="43">
        <v>0</v>
      </c>
      <c r="I14" s="43">
        <v>150</v>
      </c>
      <c r="J14" s="43">
        <v>0</v>
      </c>
      <c r="K14" s="43">
        <v>0</v>
      </c>
      <c r="L14" s="43">
        <v>0</v>
      </c>
      <c r="M14" s="43">
        <f t="shared" si="0"/>
        <v>1005</v>
      </c>
    </row>
    <row r="15" spans="2:13" x14ac:dyDescent="0.3">
      <c r="B15" s="29" t="s">
        <v>13</v>
      </c>
      <c r="C15" s="43">
        <v>302003.84000000003</v>
      </c>
      <c r="D15" s="43">
        <v>124242.53</v>
      </c>
      <c r="E15" s="43">
        <v>583564.37</v>
      </c>
      <c r="F15" s="43">
        <v>904.24</v>
      </c>
      <c r="G15" s="43">
        <v>332.82</v>
      </c>
      <c r="H15" s="43">
        <v>264.89999999999998</v>
      </c>
      <c r="I15" s="43">
        <v>71.510000000000005</v>
      </c>
      <c r="J15" s="43">
        <v>34.25</v>
      </c>
      <c r="K15" s="43">
        <v>45.54</v>
      </c>
      <c r="L15" s="43">
        <v>0</v>
      </c>
      <c r="M15" s="43">
        <f t="shared" si="0"/>
        <v>1011464</v>
      </c>
    </row>
    <row r="16" spans="2:13" x14ac:dyDescent="0.3">
      <c r="B16" s="29" t="s">
        <v>14</v>
      </c>
      <c r="C16" s="43">
        <v>52378.67</v>
      </c>
      <c r="D16" s="43">
        <v>3681.72</v>
      </c>
      <c r="E16" s="43">
        <v>116811.58</v>
      </c>
      <c r="F16" s="43">
        <v>6.29</v>
      </c>
      <c r="G16" s="43">
        <v>0</v>
      </c>
      <c r="H16" s="43">
        <v>110</v>
      </c>
      <c r="I16" s="43">
        <v>0</v>
      </c>
      <c r="J16" s="43">
        <v>4267.1000000000004</v>
      </c>
      <c r="K16" s="43">
        <v>10.14</v>
      </c>
      <c r="L16" s="43">
        <v>0</v>
      </c>
      <c r="M16" s="43">
        <f t="shared" si="0"/>
        <v>177265.50000000003</v>
      </c>
    </row>
    <row r="17" spans="2:13" x14ac:dyDescent="0.3">
      <c r="B17" s="29" t="s">
        <v>15</v>
      </c>
      <c r="C17" s="43">
        <v>0</v>
      </c>
      <c r="D17" s="43">
        <v>0</v>
      </c>
      <c r="E17" s="43">
        <v>253.61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f t="shared" si="0"/>
        <v>253.61</v>
      </c>
    </row>
    <row r="18" spans="2:13" x14ac:dyDescent="0.3">
      <c r="B18" s="29" t="s">
        <v>16</v>
      </c>
      <c r="C18" s="43">
        <v>1598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f t="shared" si="0"/>
        <v>1598</v>
      </c>
    </row>
    <row r="19" spans="2:13" x14ac:dyDescent="0.3">
      <c r="B19" s="29" t="s">
        <v>17</v>
      </c>
      <c r="C19" s="43">
        <v>23</v>
      </c>
      <c r="D19" s="43">
        <v>87.5</v>
      </c>
      <c r="E19" s="43">
        <v>81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f t="shared" si="0"/>
        <v>191.5</v>
      </c>
    </row>
    <row r="20" spans="2:13" x14ac:dyDescent="0.3">
      <c r="B20" s="5" t="s">
        <v>158</v>
      </c>
      <c r="C20" s="44" t="s">
        <v>40</v>
      </c>
      <c r="D20" s="44" t="s">
        <v>40</v>
      </c>
      <c r="E20" s="44" t="s">
        <v>40</v>
      </c>
      <c r="F20" s="44" t="s">
        <v>40</v>
      </c>
      <c r="G20" s="44" t="s">
        <v>40</v>
      </c>
      <c r="H20" s="44" t="s">
        <v>40</v>
      </c>
      <c r="I20" s="44" t="s">
        <v>40</v>
      </c>
      <c r="J20" s="44" t="s">
        <v>40</v>
      </c>
      <c r="K20" s="44" t="s">
        <v>40</v>
      </c>
      <c r="L20" s="44" t="s">
        <v>40</v>
      </c>
      <c r="M20" s="43">
        <f t="shared" si="0"/>
        <v>0</v>
      </c>
    </row>
    <row r="21" spans="2:13" x14ac:dyDescent="0.3">
      <c r="B21" s="29" t="s">
        <v>18</v>
      </c>
      <c r="C21" s="43">
        <v>39154.67</v>
      </c>
      <c r="D21" s="43">
        <v>1199.42</v>
      </c>
      <c r="E21" s="43">
        <v>64100.24</v>
      </c>
      <c r="F21" s="43">
        <v>0</v>
      </c>
      <c r="G21" s="43">
        <v>0</v>
      </c>
      <c r="H21" s="43">
        <v>40.74</v>
      </c>
      <c r="I21" s="43">
        <v>0</v>
      </c>
      <c r="J21" s="43">
        <v>0</v>
      </c>
      <c r="K21" s="43">
        <v>0</v>
      </c>
      <c r="L21" s="43">
        <v>0</v>
      </c>
      <c r="M21" s="43">
        <f t="shared" si="0"/>
        <v>104495.06999999999</v>
      </c>
    </row>
    <row r="22" spans="2:13" x14ac:dyDescent="0.3">
      <c r="B22" s="29" t="s">
        <v>19</v>
      </c>
      <c r="C22" s="43">
        <v>78.2</v>
      </c>
      <c r="D22" s="43">
        <v>32</v>
      </c>
      <c r="E22" s="43">
        <v>162.1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f t="shared" si="0"/>
        <v>272.3</v>
      </c>
    </row>
    <row r="23" spans="2:13" x14ac:dyDescent="0.3">
      <c r="B23" s="29" t="s">
        <v>20</v>
      </c>
      <c r="C23" s="43">
        <v>287</v>
      </c>
      <c r="D23" s="43">
        <v>385</v>
      </c>
      <c r="E23" s="43">
        <v>293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f t="shared" si="0"/>
        <v>965</v>
      </c>
    </row>
    <row r="24" spans="2:13" x14ac:dyDescent="0.3">
      <c r="B24" s="29" t="s">
        <v>21</v>
      </c>
      <c r="C24" s="43">
        <v>174</v>
      </c>
      <c r="D24" s="43">
        <v>167.4</v>
      </c>
      <c r="E24" s="43">
        <v>2678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f t="shared" si="0"/>
        <v>3019.4</v>
      </c>
    </row>
    <row r="25" spans="2:13" x14ac:dyDescent="0.3">
      <c r="B25" s="29" t="s">
        <v>22</v>
      </c>
      <c r="C25" s="43">
        <v>845.34479999999996</v>
      </c>
      <c r="D25" s="43">
        <v>422.67239999999998</v>
      </c>
      <c r="E25" s="43">
        <v>475.50599999999997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f t="shared" si="0"/>
        <v>1743.5232000000001</v>
      </c>
    </row>
    <row r="26" spans="2:13" x14ac:dyDescent="0.3">
      <c r="B26" s="29" t="s">
        <v>23</v>
      </c>
      <c r="C26" s="43">
        <v>230</v>
      </c>
      <c r="D26" s="43">
        <v>0</v>
      </c>
      <c r="E26" s="43">
        <v>362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f t="shared" si="0"/>
        <v>592</v>
      </c>
    </row>
    <row r="27" spans="2:13" x14ac:dyDescent="0.3">
      <c r="B27" s="29" t="s">
        <v>24</v>
      </c>
      <c r="C27" s="43">
        <v>307</v>
      </c>
      <c r="D27" s="43">
        <v>70</v>
      </c>
      <c r="E27" s="43">
        <v>765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f t="shared" si="0"/>
        <v>1142</v>
      </c>
    </row>
    <row r="28" spans="2:13" x14ac:dyDescent="0.3">
      <c r="B28" s="29" t="s">
        <v>25</v>
      </c>
      <c r="C28" s="43">
        <v>49</v>
      </c>
      <c r="D28" s="43">
        <v>0</v>
      </c>
      <c r="E28" s="43">
        <v>200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f t="shared" si="0"/>
        <v>249</v>
      </c>
    </row>
    <row r="29" spans="2:13" x14ac:dyDescent="0.3">
      <c r="B29" s="29" t="s">
        <v>159</v>
      </c>
      <c r="C29" s="44" t="s">
        <v>40</v>
      </c>
      <c r="D29" s="44" t="s">
        <v>40</v>
      </c>
      <c r="E29" s="44" t="s">
        <v>40</v>
      </c>
      <c r="F29" s="44" t="s">
        <v>40</v>
      </c>
      <c r="G29" s="44" t="s">
        <v>40</v>
      </c>
      <c r="H29" s="44" t="s">
        <v>40</v>
      </c>
      <c r="I29" s="44" t="s">
        <v>40</v>
      </c>
      <c r="J29" s="44" t="s">
        <v>40</v>
      </c>
      <c r="K29" s="44" t="s">
        <v>40</v>
      </c>
      <c r="L29" s="44" t="s">
        <v>40</v>
      </c>
      <c r="M29" s="43">
        <f t="shared" si="0"/>
        <v>0</v>
      </c>
    </row>
    <row r="30" spans="2:13" x14ac:dyDescent="0.3">
      <c r="B30" s="29" t="s">
        <v>26</v>
      </c>
      <c r="C30" s="43">
        <v>11403.48</v>
      </c>
      <c r="D30" s="43">
        <v>5442.57</v>
      </c>
      <c r="E30" s="43">
        <v>9070.9500000000007</v>
      </c>
      <c r="F30" s="43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f t="shared" si="0"/>
        <v>25917</v>
      </c>
    </row>
    <row r="31" spans="2:13" x14ac:dyDescent="0.3">
      <c r="B31" s="29" t="s">
        <v>27</v>
      </c>
      <c r="C31" s="43">
        <v>29.58</v>
      </c>
      <c r="D31" s="43">
        <v>9.8000000000000007</v>
      </c>
      <c r="E31" s="43">
        <v>249.63</v>
      </c>
      <c r="F31" s="43">
        <v>0</v>
      </c>
      <c r="G31" s="43">
        <v>0</v>
      </c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>
        <f t="shared" si="0"/>
        <v>289.01</v>
      </c>
    </row>
    <row r="32" spans="2:13" x14ac:dyDescent="0.3">
      <c r="B32" s="29" t="s">
        <v>160</v>
      </c>
      <c r="C32" s="44" t="s">
        <v>40</v>
      </c>
      <c r="D32" s="44" t="s">
        <v>40</v>
      </c>
      <c r="E32" s="44" t="s">
        <v>40</v>
      </c>
      <c r="F32" s="44" t="s">
        <v>40</v>
      </c>
      <c r="G32" s="44" t="s">
        <v>40</v>
      </c>
      <c r="H32" s="44" t="s">
        <v>40</v>
      </c>
      <c r="I32" s="44" t="s">
        <v>40</v>
      </c>
      <c r="J32" s="44" t="s">
        <v>40</v>
      </c>
      <c r="K32" s="44" t="s">
        <v>40</v>
      </c>
      <c r="L32" s="44" t="s">
        <v>40</v>
      </c>
      <c r="M32" s="43">
        <f t="shared" si="0"/>
        <v>0</v>
      </c>
    </row>
    <row r="33" spans="2:13" x14ac:dyDescent="0.3">
      <c r="B33" s="29" t="s">
        <v>28</v>
      </c>
      <c r="C33" s="43">
        <v>464.26</v>
      </c>
      <c r="D33" s="43">
        <v>0</v>
      </c>
      <c r="E33" s="43">
        <v>22.2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f t="shared" si="0"/>
        <v>486.46</v>
      </c>
    </row>
    <row r="34" spans="2:13" x14ac:dyDescent="0.3">
      <c r="B34" s="29" t="s">
        <v>29</v>
      </c>
      <c r="C34" s="43">
        <v>0</v>
      </c>
      <c r="D34" s="43">
        <v>29.13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f t="shared" si="0"/>
        <v>29.13</v>
      </c>
    </row>
    <row r="35" spans="2:13" x14ac:dyDescent="0.3">
      <c r="B35" s="29" t="s">
        <v>136</v>
      </c>
      <c r="C35" s="43">
        <v>58</v>
      </c>
      <c r="D35" s="43">
        <v>24</v>
      </c>
      <c r="E35" s="43">
        <v>515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f t="shared" si="0"/>
        <v>597</v>
      </c>
    </row>
    <row r="36" spans="2:13" x14ac:dyDescent="0.3">
      <c r="B36" s="29" t="s">
        <v>161</v>
      </c>
      <c r="C36" s="44" t="s">
        <v>40</v>
      </c>
      <c r="D36" s="44" t="s">
        <v>40</v>
      </c>
      <c r="E36" s="44" t="s">
        <v>40</v>
      </c>
      <c r="F36" s="44" t="s">
        <v>40</v>
      </c>
      <c r="G36" s="44" t="s">
        <v>40</v>
      </c>
      <c r="H36" s="44" t="s">
        <v>40</v>
      </c>
      <c r="I36" s="44" t="s">
        <v>40</v>
      </c>
      <c r="J36" s="44" t="s">
        <v>40</v>
      </c>
      <c r="K36" s="44" t="s">
        <v>40</v>
      </c>
      <c r="L36" s="44" t="s">
        <v>40</v>
      </c>
      <c r="M36" s="43">
        <f t="shared" si="0"/>
        <v>0</v>
      </c>
    </row>
    <row r="37" spans="2:13" x14ac:dyDescent="0.3">
      <c r="B37" s="29" t="s">
        <v>30</v>
      </c>
      <c r="C37" s="43">
        <v>0</v>
      </c>
      <c r="D37" s="43">
        <v>0</v>
      </c>
      <c r="E37" s="43">
        <v>293.82</v>
      </c>
      <c r="F37" s="43">
        <v>0</v>
      </c>
      <c r="G37" s="43">
        <v>0</v>
      </c>
      <c r="H37" s="43">
        <v>0</v>
      </c>
      <c r="I37" s="43">
        <v>0</v>
      </c>
      <c r="J37" s="43">
        <v>0</v>
      </c>
      <c r="K37" s="43">
        <v>0</v>
      </c>
      <c r="L37" s="43">
        <v>0</v>
      </c>
      <c r="M37" s="43">
        <f t="shared" si="0"/>
        <v>293.82</v>
      </c>
    </row>
    <row r="38" spans="2:13" x14ac:dyDescent="0.3">
      <c r="B38" s="29" t="s">
        <v>31</v>
      </c>
      <c r="C38" s="43">
        <v>73.17</v>
      </c>
      <c r="D38" s="43">
        <v>0</v>
      </c>
      <c r="E38" s="43">
        <v>59.58</v>
      </c>
      <c r="F38" s="43">
        <v>0</v>
      </c>
      <c r="G38" s="43">
        <v>0</v>
      </c>
      <c r="H38" s="43">
        <v>0</v>
      </c>
      <c r="I38" s="43">
        <v>0</v>
      </c>
      <c r="J38" s="43">
        <v>0</v>
      </c>
      <c r="K38" s="43">
        <v>0</v>
      </c>
      <c r="L38" s="43">
        <v>0</v>
      </c>
      <c r="M38" s="43">
        <f t="shared" si="0"/>
        <v>132.75</v>
      </c>
    </row>
    <row r="39" spans="2:13" x14ac:dyDescent="0.3">
      <c r="B39" s="29" t="s">
        <v>32</v>
      </c>
      <c r="C39" s="43">
        <v>149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f t="shared" si="0"/>
        <v>149</v>
      </c>
    </row>
    <row r="40" spans="2:13" x14ac:dyDescent="0.3">
      <c r="B40" s="29" t="s">
        <v>33</v>
      </c>
      <c r="C40" s="43">
        <v>44.8</v>
      </c>
      <c r="D40" s="43">
        <v>0</v>
      </c>
      <c r="E40" s="43">
        <v>130.01</v>
      </c>
      <c r="F40" s="43">
        <v>0</v>
      </c>
      <c r="G40" s="43">
        <v>0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3">
        <f t="shared" si="0"/>
        <v>174.81</v>
      </c>
    </row>
    <row r="41" spans="2:13" x14ac:dyDescent="0.3">
      <c r="B41" s="29" t="s">
        <v>132</v>
      </c>
      <c r="C41" s="44">
        <v>0</v>
      </c>
      <c r="D41" s="44">
        <v>0</v>
      </c>
      <c r="E41" s="44">
        <v>2</v>
      </c>
      <c r="F41" s="44">
        <v>0</v>
      </c>
      <c r="G41" s="44">
        <v>0</v>
      </c>
      <c r="H41" s="44">
        <v>0</v>
      </c>
      <c r="I41" s="44">
        <v>0</v>
      </c>
      <c r="J41" s="44">
        <v>0</v>
      </c>
      <c r="K41" s="44">
        <v>0</v>
      </c>
      <c r="L41" s="44">
        <v>0</v>
      </c>
      <c r="M41" s="43">
        <f t="shared" si="0"/>
        <v>2</v>
      </c>
    </row>
    <row r="42" spans="2:13" x14ac:dyDescent="0.3">
      <c r="B42" s="29" t="s">
        <v>34</v>
      </c>
      <c r="C42" s="43">
        <v>26.93</v>
      </c>
      <c r="D42" s="43">
        <v>0</v>
      </c>
      <c r="E42" s="43">
        <v>20.8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3">
        <f t="shared" si="0"/>
        <v>47.730000000000004</v>
      </c>
    </row>
    <row r="43" spans="2:13" x14ac:dyDescent="0.3">
      <c r="B43" s="29" t="s">
        <v>35</v>
      </c>
      <c r="C43" s="43">
        <v>149</v>
      </c>
      <c r="D43" s="43">
        <v>0</v>
      </c>
      <c r="E43" s="43">
        <v>128</v>
      </c>
      <c r="F43" s="43">
        <v>0</v>
      </c>
      <c r="G43" s="43">
        <v>0</v>
      </c>
      <c r="H43" s="43">
        <v>0</v>
      </c>
      <c r="I43" s="43">
        <v>0</v>
      </c>
      <c r="J43" s="43">
        <v>0</v>
      </c>
      <c r="K43" s="43">
        <v>0</v>
      </c>
      <c r="L43" s="43">
        <v>0</v>
      </c>
      <c r="M43" s="43">
        <f t="shared" si="0"/>
        <v>277</v>
      </c>
    </row>
    <row r="44" spans="2:13" x14ac:dyDescent="0.3">
      <c r="B44" s="29" t="s">
        <v>138</v>
      </c>
      <c r="C44" s="43">
        <v>80</v>
      </c>
      <c r="D44" s="43">
        <v>20</v>
      </c>
      <c r="E44" s="43">
        <v>100</v>
      </c>
      <c r="F44" s="43">
        <v>20</v>
      </c>
      <c r="G44" s="43">
        <v>0</v>
      </c>
      <c r="H44" s="43">
        <v>0</v>
      </c>
      <c r="I44" s="43">
        <v>0</v>
      </c>
      <c r="J44" s="43">
        <v>0</v>
      </c>
      <c r="K44" s="43">
        <v>0</v>
      </c>
      <c r="L44" s="43">
        <v>0</v>
      </c>
      <c r="M44" s="43">
        <f t="shared" si="0"/>
        <v>220</v>
      </c>
    </row>
    <row r="45" spans="2:13" x14ac:dyDescent="0.3">
      <c r="B45" s="29" t="s">
        <v>36</v>
      </c>
      <c r="C45" s="43">
        <v>351</v>
      </c>
      <c r="D45" s="43">
        <v>0</v>
      </c>
      <c r="E45" s="43">
        <v>513</v>
      </c>
      <c r="F45" s="43">
        <v>0</v>
      </c>
      <c r="G45" s="43">
        <v>0</v>
      </c>
      <c r="H45" s="43">
        <v>16.23</v>
      </c>
      <c r="I45" s="43">
        <v>0</v>
      </c>
      <c r="J45" s="43">
        <v>0</v>
      </c>
      <c r="K45" s="43">
        <v>0</v>
      </c>
      <c r="L45" s="43">
        <v>0</v>
      </c>
      <c r="M45" s="43">
        <f t="shared" si="0"/>
        <v>880.23</v>
      </c>
    </row>
    <row r="46" spans="2:13" x14ac:dyDescent="0.3">
      <c r="B46" s="29" t="s">
        <v>37</v>
      </c>
      <c r="C46" s="43">
        <v>242.14</v>
      </c>
      <c r="D46" s="43">
        <v>0</v>
      </c>
      <c r="E46" s="43">
        <v>1.62</v>
      </c>
      <c r="F46" s="43">
        <v>0</v>
      </c>
      <c r="G46" s="43">
        <v>0</v>
      </c>
      <c r="H46" s="43">
        <v>0</v>
      </c>
      <c r="I46" s="43">
        <v>0</v>
      </c>
      <c r="J46" s="43">
        <v>0</v>
      </c>
      <c r="K46" s="43">
        <v>0</v>
      </c>
      <c r="L46" s="43">
        <v>0</v>
      </c>
      <c r="M46" s="43">
        <f t="shared" si="0"/>
        <v>243.76</v>
      </c>
    </row>
    <row r="47" spans="2:13" x14ac:dyDescent="0.3">
      <c r="B47" s="29" t="s">
        <v>155</v>
      </c>
      <c r="C47" s="44" t="s">
        <v>40</v>
      </c>
      <c r="D47" s="44" t="s">
        <v>40</v>
      </c>
      <c r="E47" s="44" t="s">
        <v>40</v>
      </c>
      <c r="F47" s="44" t="s">
        <v>40</v>
      </c>
      <c r="G47" s="44" t="s">
        <v>40</v>
      </c>
      <c r="H47" s="44" t="s">
        <v>40</v>
      </c>
      <c r="I47" s="44" t="s">
        <v>40</v>
      </c>
      <c r="J47" s="44" t="s">
        <v>40</v>
      </c>
      <c r="K47" s="44" t="s">
        <v>40</v>
      </c>
      <c r="L47" s="44" t="s">
        <v>40</v>
      </c>
      <c r="M47" s="43">
        <f t="shared" si="0"/>
        <v>0</v>
      </c>
    </row>
    <row r="48" spans="2:13" x14ac:dyDescent="0.3">
      <c r="B48" s="29" t="s">
        <v>162</v>
      </c>
      <c r="C48" s="44" t="s">
        <v>40</v>
      </c>
      <c r="D48" s="44" t="s">
        <v>40</v>
      </c>
      <c r="E48" s="44" t="s">
        <v>40</v>
      </c>
      <c r="F48" s="44" t="s">
        <v>40</v>
      </c>
      <c r="G48" s="44" t="s">
        <v>40</v>
      </c>
      <c r="H48" s="44" t="s">
        <v>40</v>
      </c>
      <c r="I48" s="44" t="s">
        <v>40</v>
      </c>
      <c r="J48" s="44" t="s">
        <v>40</v>
      </c>
      <c r="K48" s="44" t="s">
        <v>40</v>
      </c>
      <c r="L48" s="44" t="s">
        <v>40</v>
      </c>
      <c r="M48" s="43">
        <f t="shared" si="0"/>
        <v>0</v>
      </c>
    </row>
    <row r="49" spans="2:13" ht="18" customHeight="1" x14ac:dyDescent="0.3">
      <c r="B49" s="45" t="s">
        <v>39</v>
      </c>
      <c r="C49" s="38">
        <f>SUM(C6:C48)</f>
        <v>414243.0073</v>
      </c>
      <c r="D49" s="38">
        <f t="shared" ref="D49:M49" si="1">SUM(D6:D48)</f>
        <v>139149.6649</v>
      </c>
      <c r="E49" s="38">
        <f t="shared" si="1"/>
        <v>792618.9184999998</v>
      </c>
      <c r="F49" s="38">
        <f t="shared" si="1"/>
        <v>930.53</v>
      </c>
      <c r="G49" s="38">
        <f t="shared" si="1"/>
        <v>332.82</v>
      </c>
      <c r="H49" s="38">
        <f t="shared" si="1"/>
        <v>431.87</v>
      </c>
      <c r="I49" s="38">
        <f t="shared" si="1"/>
        <v>221.51</v>
      </c>
      <c r="J49" s="38">
        <f t="shared" si="1"/>
        <v>4301.3500000000004</v>
      </c>
      <c r="K49" s="38">
        <f t="shared" si="1"/>
        <v>55.68</v>
      </c>
      <c r="L49" s="38">
        <f t="shared" si="1"/>
        <v>0</v>
      </c>
      <c r="M49" s="38">
        <f t="shared" si="1"/>
        <v>1352285.3507000001</v>
      </c>
    </row>
    <row r="51" spans="2:13" x14ac:dyDescent="0.3">
      <c r="B51" s="31" t="s">
        <v>47</v>
      </c>
    </row>
    <row r="52" spans="2:13" x14ac:dyDescent="0.3">
      <c r="B52" s="31"/>
    </row>
    <row r="53" spans="2:13" x14ac:dyDescent="0.3">
      <c r="B53" s="31"/>
    </row>
    <row r="54" spans="2:13" x14ac:dyDescent="0.3">
      <c r="B54" s="31"/>
    </row>
  </sheetData>
  <sheetProtection algorithmName="SHA-512" hashValue="XooB/019+lTsLKaJ3QnngWDjpUSglDA7iBMVEqBiRD6hO17y+harKs9qeGRZFeLgqXpLwxO2T8N3iVHUvgwkRg==" saltValue="DXvFEo7BLdkS7sQQS+E63w==" spinCount="100000" sheet="1" objects="1" scenarios="1"/>
  <mergeCells count="11">
    <mergeCell ref="L4:L5"/>
    <mergeCell ref="B2:M2"/>
    <mergeCell ref="B3:B5"/>
    <mergeCell ref="C3:L3"/>
    <mergeCell ref="M3:M5"/>
    <mergeCell ref="C4:C5"/>
    <mergeCell ref="D4:D5"/>
    <mergeCell ref="E4:E5"/>
    <mergeCell ref="F4:G4"/>
    <mergeCell ref="H4:I4"/>
    <mergeCell ref="J4:K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CEFA8-D256-48D3-913D-1AEA513DAD66}">
  <dimension ref="B2:M54"/>
  <sheetViews>
    <sheetView showGridLines="0" showRowColHeaders="0" workbookViewId="0">
      <selection activeCell="E17" sqref="E17"/>
    </sheetView>
  </sheetViews>
  <sheetFormatPr baseColWidth="10" defaultRowHeight="14.4" x14ac:dyDescent="0.3"/>
  <cols>
    <col min="1" max="1" width="11.5546875" style="35"/>
    <col min="2" max="2" width="40.6640625" style="35" customWidth="1"/>
    <col min="3" max="16384" width="11.5546875" style="35"/>
  </cols>
  <sheetData>
    <row r="2" spans="2:13" ht="24" customHeight="1" x14ac:dyDescent="0.3">
      <c r="B2" s="136" t="s">
        <v>73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</row>
    <row r="3" spans="2:13" x14ac:dyDescent="0.3">
      <c r="B3" s="137" t="s">
        <v>62</v>
      </c>
      <c r="C3" s="135" t="s">
        <v>63</v>
      </c>
      <c r="D3" s="135"/>
      <c r="E3" s="135"/>
      <c r="F3" s="135"/>
      <c r="G3" s="135"/>
      <c r="H3" s="135"/>
      <c r="I3" s="135"/>
      <c r="J3" s="135"/>
      <c r="K3" s="135"/>
      <c r="L3" s="135"/>
      <c r="M3" s="137" t="s">
        <v>39</v>
      </c>
    </row>
    <row r="4" spans="2:13" x14ac:dyDescent="0.3">
      <c r="B4" s="137"/>
      <c r="C4" s="137" t="s">
        <v>64</v>
      </c>
      <c r="D4" s="135" t="s">
        <v>65</v>
      </c>
      <c r="E4" s="135" t="s">
        <v>66</v>
      </c>
      <c r="F4" s="135" t="s">
        <v>67</v>
      </c>
      <c r="G4" s="135"/>
      <c r="H4" s="135" t="s">
        <v>68</v>
      </c>
      <c r="I4" s="135"/>
      <c r="J4" s="135" t="s">
        <v>69</v>
      </c>
      <c r="K4" s="135"/>
      <c r="L4" s="135" t="s">
        <v>70</v>
      </c>
      <c r="M4" s="137"/>
    </row>
    <row r="5" spans="2:13" ht="28.8" x14ac:dyDescent="0.3">
      <c r="B5" s="137"/>
      <c r="C5" s="137"/>
      <c r="D5" s="135"/>
      <c r="E5" s="135"/>
      <c r="F5" s="40" t="s">
        <v>64</v>
      </c>
      <c r="G5" s="40" t="s">
        <v>71</v>
      </c>
      <c r="H5" s="40" t="s">
        <v>64</v>
      </c>
      <c r="I5" s="40" t="s">
        <v>71</v>
      </c>
      <c r="J5" s="40" t="s">
        <v>64</v>
      </c>
      <c r="K5" s="40" t="s">
        <v>71</v>
      </c>
      <c r="L5" s="135"/>
      <c r="M5" s="137"/>
    </row>
    <row r="6" spans="2:13" x14ac:dyDescent="0.3">
      <c r="B6" s="29" t="s">
        <v>7</v>
      </c>
      <c r="C6" s="46">
        <v>336.28899999999999</v>
      </c>
      <c r="D6" s="46">
        <v>258.81799999999998</v>
      </c>
      <c r="E6" s="46">
        <v>6148.875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f>SUM(C6:L6)</f>
        <v>6743.982</v>
      </c>
    </row>
    <row r="7" spans="2:13" x14ac:dyDescent="0.3">
      <c r="B7" s="29" t="s">
        <v>8</v>
      </c>
      <c r="C7" s="46">
        <v>0</v>
      </c>
      <c r="D7" s="46">
        <v>2.25</v>
      </c>
      <c r="E7" s="46">
        <v>14.36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f t="shared" ref="M7:M46" si="0">SUM(C7:L7)</f>
        <v>16.61</v>
      </c>
    </row>
    <row r="8" spans="2:13" x14ac:dyDescent="0.3">
      <c r="B8" s="29" t="s">
        <v>156</v>
      </c>
      <c r="C8" s="47" t="s">
        <v>40</v>
      </c>
      <c r="D8" s="47" t="s">
        <v>40</v>
      </c>
      <c r="E8" s="47" t="s">
        <v>40</v>
      </c>
      <c r="F8" s="47" t="s">
        <v>40</v>
      </c>
      <c r="G8" s="47" t="s">
        <v>40</v>
      </c>
      <c r="H8" s="47" t="s">
        <v>40</v>
      </c>
      <c r="I8" s="47" t="s">
        <v>40</v>
      </c>
      <c r="J8" s="47" t="s">
        <v>40</v>
      </c>
      <c r="K8" s="47" t="s">
        <v>40</v>
      </c>
      <c r="L8" s="47" t="s">
        <v>40</v>
      </c>
      <c r="M8" s="47" t="s">
        <v>40</v>
      </c>
    </row>
    <row r="9" spans="2:13" x14ac:dyDescent="0.3">
      <c r="B9" s="29" t="s">
        <v>135</v>
      </c>
      <c r="C9" s="46">
        <v>288.15199999999999</v>
      </c>
      <c r="D9" s="46">
        <v>4125.5720000000001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f t="shared" si="0"/>
        <v>4413.7240000000002</v>
      </c>
    </row>
    <row r="10" spans="2:13" x14ac:dyDescent="0.3">
      <c r="B10" s="29" t="s">
        <v>9</v>
      </c>
      <c r="C10" s="46">
        <v>158.9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f t="shared" si="0"/>
        <v>158.9</v>
      </c>
    </row>
    <row r="11" spans="2:13" x14ac:dyDescent="0.3">
      <c r="B11" s="29" t="s">
        <v>10</v>
      </c>
      <c r="C11" s="46">
        <v>0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f t="shared" si="0"/>
        <v>0</v>
      </c>
    </row>
    <row r="12" spans="2:13" x14ac:dyDescent="0.3">
      <c r="B12" s="29" t="s">
        <v>11</v>
      </c>
      <c r="C12" s="46">
        <v>426.32</v>
      </c>
      <c r="D12" s="46">
        <v>15.71</v>
      </c>
      <c r="E12" s="46">
        <v>426.41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f t="shared" si="0"/>
        <v>868.44</v>
      </c>
    </row>
    <row r="13" spans="2:13" x14ac:dyDescent="0.3">
      <c r="B13" s="29" t="s">
        <v>157</v>
      </c>
      <c r="C13" s="47" t="s">
        <v>40</v>
      </c>
      <c r="D13" s="47" t="s">
        <v>40</v>
      </c>
      <c r="E13" s="47" t="s">
        <v>40</v>
      </c>
      <c r="F13" s="47" t="s">
        <v>40</v>
      </c>
      <c r="G13" s="47" t="s">
        <v>40</v>
      </c>
      <c r="H13" s="47" t="s">
        <v>40</v>
      </c>
      <c r="I13" s="47" t="s">
        <v>40</v>
      </c>
      <c r="J13" s="47" t="s">
        <v>40</v>
      </c>
      <c r="K13" s="47" t="s">
        <v>40</v>
      </c>
      <c r="L13" s="47" t="s">
        <v>40</v>
      </c>
      <c r="M13" s="47" t="s">
        <v>40</v>
      </c>
    </row>
    <row r="14" spans="2:13" x14ac:dyDescent="0.3">
      <c r="B14" s="29" t="s">
        <v>12</v>
      </c>
      <c r="C14" s="46">
        <v>3</v>
      </c>
      <c r="D14" s="46">
        <v>5</v>
      </c>
      <c r="E14" s="46">
        <v>3</v>
      </c>
      <c r="F14" s="46">
        <v>0</v>
      </c>
      <c r="G14" s="46">
        <v>0</v>
      </c>
      <c r="H14" s="46">
        <v>0</v>
      </c>
      <c r="I14" s="46">
        <v>3</v>
      </c>
      <c r="J14" s="46">
        <v>0</v>
      </c>
      <c r="K14" s="46">
        <v>0</v>
      </c>
      <c r="L14" s="46">
        <v>0</v>
      </c>
      <c r="M14" s="46">
        <f t="shared" si="0"/>
        <v>14</v>
      </c>
    </row>
    <row r="15" spans="2:13" x14ac:dyDescent="0.3">
      <c r="B15" s="29" t="s">
        <v>13</v>
      </c>
      <c r="C15" s="46">
        <v>106550.08</v>
      </c>
      <c r="D15" s="46">
        <v>57088.58</v>
      </c>
      <c r="E15" s="46">
        <v>192967.65</v>
      </c>
      <c r="F15" s="46">
        <v>0</v>
      </c>
      <c r="G15" s="46">
        <v>0</v>
      </c>
      <c r="H15" s="46">
        <v>261.23</v>
      </c>
      <c r="I15" s="46">
        <v>55.62</v>
      </c>
      <c r="J15" s="46">
        <v>456.16</v>
      </c>
      <c r="K15" s="46">
        <v>47.53</v>
      </c>
      <c r="L15" s="46">
        <v>0</v>
      </c>
      <c r="M15" s="46">
        <f t="shared" si="0"/>
        <v>357426.85</v>
      </c>
    </row>
    <row r="16" spans="2:13" x14ac:dyDescent="0.3">
      <c r="B16" s="29" t="s">
        <v>14</v>
      </c>
      <c r="C16" s="46">
        <v>42419.34</v>
      </c>
      <c r="D16" s="46">
        <v>7534.9949999999999</v>
      </c>
      <c r="E16" s="46">
        <v>91654.71</v>
      </c>
      <c r="F16" s="46">
        <v>0</v>
      </c>
      <c r="G16" s="46">
        <v>0</v>
      </c>
      <c r="H16" s="46">
        <v>146</v>
      </c>
      <c r="I16" s="46">
        <v>0</v>
      </c>
      <c r="J16" s="46">
        <v>207.09</v>
      </c>
      <c r="K16" s="46">
        <v>1.8</v>
      </c>
      <c r="L16" s="46">
        <v>0</v>
      </c>
      <c r="M16" s="46">
        <f t="shared" si="0"/>
        <v>141963.935</v>
      </c>
    </row>
    <row r="17" spans="2:13" x14ac:dyDescent="0.3">
      <c r="B17" s="29" t="s">
        <v>15</v>
      </c>
      <c r="C17" s="46">
        <v>0</v>
      </c>
      <c r="D17" s="46">
        <v>0</v>
      </c>
      <c r="E17" s="46">
        <v>62.075000000000003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f t="shared" si="0"/>
        <v>62.075000000000003</v>
      </c>
    </row>
    <row r="18" spans="2:13" x14ac:dyDescent="0.3">
      <c r="B18" s="29" t="s">
        <v>16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f t="shared" si="0"/>
        <v>0</v>
      </c>
    </row>
    <row r="19" spans="2:13" x14ac:dyDescent="0.3">
      <c r="B19" s="29" t="s">
        <v>17</v>
      </c>
      <c r="C19" s="46">
        <v>9.6</v>
      </c>
      <c r="D19" s="46">
        <v>0</v>
      </c>
      <c r="E19" s="46">
        <v>22.21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f t="shared" si="0"/>
        <v>31.810000000000002</v>
      </c>
    </row>
    <row r="20" spans="2:13" x14ac:dyDescent="0.3">
      <c r="B20" s="5" t="s">
        <v>158</v>
      </c>
      <c r="C20" s="47" t="s">
        <v>40</v>
      </c>
      <c r="D20" s="47" t="s">
        <v>40</v>
      </c>
      <c r="E20" s="47" t="s">
        <v>40</v>
      </c>
      <c r="F20" s="47" t="s">
        <v>40</v>
      </c>
      <c r="G20" s="47" t="s">
        <v>40</v>
      </c>
      <c r="H20" s="47" t="s">
        <v>40</v>
      </c>
      <c r="I20" s="47" t="s">
        <v>40</v>
      </c>
      <c r="J20" s="47" t="s">
        <v>40</v>
      </c>
      <c r="K20" s="47" t="s">
        <v>40</v>
      </c>
      <c r="L20" s="47" t="s">
        <v>40</v>
      </c>
      <c r="M20" s="47" t="s">
        <v>40</v>
      </c>
    </row>
    <row r="21" spans="2:13" x14ac:dyDescent="0.3">
      <c r="B21" s="29" t="s">
        <v>18</v>
      </c>
      <c r="C21" s="46">
        <v>304.69</v>
      </c>
      <c r="D21" s="46">
        <v>59.22</v>
      </c>
      <c r="E21" s="46">
        <v>5586.17</v>
      </c>
      <c r="F21" s="46">
        <v>0</v>
      </c>
      <c r="G21" s="46">
        <v>0</v>
      </c>
      <c r="H21" s="46">
        <v>1.9</v>
      </c>
      <c r="I21" s="46">
        <v>0</v>
      </c>
      <c r="J21" s="46">
        <v>0</v>
      </c>
      <c r="K21" s="46">
        <v>0</v>
      </c>
      <c r="L21" s="46">
        <v>0</v>
      </c>
      <c r="M21" s="46">
        <f t="shared" si="0"/>
        <v>5951.98</v>
      </c>
    </row>
    <row r="22" spans="2:13" x14ac:dyDescent="0.3">
      <c r="B22" s="29" t="s">
        <v>19</v>
      </c>
      <c r="C22" s="46">
        <v>0.91</v>
      </c>
      <c r="D22" s="46">
        <v>2.5790000000000002</v>
      </c>
      <c r="E22" s="46">
        <v>12.617000000000001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f t="shared" si="0"/>
        <v>16.106000000000002</v>
      </c>
    </row>
    <row r="23" spans="2:13" x14ac:dyDescent="0.3">
      <c r="B23" s="29" t="s">
        <v>20</v>
      </c>
      <c r="C23" s="46">
        <v>41.74</v>
      </c>
      <c r="D23" s="46">
        <v>60.96</v>
      </c>
      <c r="E23" s="46">
        <v>43.22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f t="shared" si="0"/>
        <v>145.92000000000002</v>
      </c>
    </row>
    <row r="24" spans="2:13" x14ac:dyDescent="0.3">
      <c r="B24" s="29" t="s">
        <v>21</v>
      </c>
      <c r="C24" s="46">
        <v>110.6</v>
      </c>
      <c r="D24" s="46">
        <v>114.55</v>
      </c>
      <c r="E24" s="46">
        <v>1821.7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f t="shared" si="0"/>
        <v>2046.85</v>
      </c>
    </row>
    <row r="25" spans="2:13" x14ac:dyDescent="0.3">
      <c r="B25" s="29" t="s">
        <v>22</v>
      </c>
      <c r="C25" s="46">
        <v>20.45</v>
      </c>
      <c r="D25" s="46">
        <v>10.220000000000001</v>
      </c>
      <c r="E25" s="46">
        <v>11.93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f t="shared" si="0"/>
        <v>42.6</v>
      </c>
    </row>
    <row r="26" spans="2:13" x14ac:dyDescent="0.3">
      <c r="B26" s="29" t="s">
        <v>23</v>
      </c>
      <c r="C26" s="46">
        <v>0.8</v>
      </c>
      <c r="D26" s="46">
        <v>0</v>
      </c>
      <c r="E26" s="46">
        <v>7.96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f t="shared" si="0"/>
        <v>8.76</v>
      </c>
    </row>
    <row r="27" spans="2:13" x14ac:dyDescent="0.3">
      <c r="B27" s="29" t="s">
        <v>24</v>
      </c>
      <c r="C27" s="46">
        <v>1.35</v>
      </c>
      <c r="D27" s="46">
        <v>0</v>
      </c>
      <c r="E27" s="46">
        <v>10.8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f t="shared" si="0"/>
        <v>12.15</v>
      </c>
    </row>
    <row r="28" spans="2:13" x14ac:dyDescent="0.3">
      <c r="B28" s="29" t="s">
        <v>25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f t="shared" si="0"/>
        <v>0</v>
      </c>
    </row>
    <row r="29" spans="2:13" x14ac:dyDescent="0.3">
      <c r="B29" s="29" t="s">
        <v>159</v>
      </c>
      <c r="C29" s="47" t="s">
        <v>40</v>
      </c>
      <c r="D29" s="47" t="s">
        <v>40</v>
      </c>
      <c r="E29" s="47" t="s">
        <v>40</v>
      </c>
      <c r="F29" s="47" t="s">
        <v>40</v>
      </c>
      <c r="G29" s="47" t="s">
        <v>40</v>
      </c>
      <c r="H29" s="47" t="s">
        <v>40</v>
      </c>
      <c r="I29" s="47" t="s">
        <v>40</v>
      </c>
      <c r="J29" s="47" t="s">
        <v>40</v>
      </c>
      <c r="K29" s="47" t="s">
        <v>40</v>
      </c>
      <c r="L29" s="47" t="s">
        <v>40</v>
      </c>
      <c r="M29" s="47" t="s">
        <v>40</v>
      </c>
    </row>
    <row r="30" spans="2:13" x14ac:dyDescent="0.3">
      <c r="B30" s="29" t="s">
        <v>26</v>
      </c>
      <c r="C30" s="46">
        <v>1788.7</v>
      </c>
      <c r="D30" s="46">
        <v>821.7</v>
      </c>
      <c r="E30" s="46">
        <v>1717.03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f t="shared" si="0"/>
        <v>4327.43</v>
      </c>
    </row>
    <row r="31" spans="2:13" x14ac:dyDescent="0.3">
      <c r="B31" s="29" t="s">
        <v>27</v>
      </c>
      <c r="C31" s="46">
        <v>228.09</v>
      </c>
      <c r="D31" s="46">
        <v>463.43</v>
      </c>
      <c r="E31" s="46">
        <v>7950.54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f t="shared" si="0"/>
        <v>8642.06</v>
      </c>
    </row>
    <row r="32" spans="2:13" x14ac:dyDescent="0.3">
      <c r="B32" s="29" t="s">
        <v>160</v>
      </c>
      <c r="C32" s="47" t="s">
        <v>40</v>
      </c>
      <c r="D32" s="47" t="s">
        <v>40</v>
      </c>
      <c r="E32" s="47" t="s">
        <v>40</v>
      </c>
      <c r="F32" s="47" t="s">
        <v>40</v>
      </c>
      <c r="G32" s="47" t="s">
        <v>40</v>
      </c>
      <c r="H32" s="47" t="s">
        <v>40</v>
      </c>
      <c r="I32" s="47" t="s">
        <v>40</v>
      </c>
      <c r="J32" s="47" t="s">
        <v>40</v>
      </c>
      <c r="K32" s="47" t="s">
        <v>40</v>
      </c>
      <c r="L32" s="47" t="s">
        <v>40</v>
      </c>
      <c r="M32" s="46">
        <f t="shared" si="0"/>
        <v>0</v>
      </c>
    </row>
    <row r="33" spans="2:13" x14ac:dyDescent="0.3">
      <c r="B33" s="29" t="s">
        <v>28</v>
      </c>
      <c r="C33" s="46">
        <v>59.4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f t="shared" si="0"/>
        <v>59.4</v>
      </c>
    </row>
    <row r="34" spans="2:13" x14ac:dyDescent="0.3">
      <c r="B34" s="29" t="s">
        <v>29</v>
      </c>
      <c r="C34" s="46">
        <v>0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f t="shared" si="0"/>
        <v>0</v>
      </c>
    </row>
    <row r="35" spans="2:13" x14ac:dyDescent="0.3">
      <c r="B35" s="29" t="s">
        <v>136</v>
      </c>
      <c r="C35" s="46">
        <v>0</v>
      </c>
      <c r="D35" s="46">
        <v>0</v>
      </c>
      <c r="E35" s="46">
        <v>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f t="shared" si="0"/>
        <v>7</v>
      </c>
    </row>
    <row r="36" spans="2:13" x14ac:dyDescent="0.3">
      <c r="B36" s="29" t="s">
        <v>161</v>
      </c>
      <c r="C36" s="47" t="s">
        <v>40</v>
      </c>
      <c r="D36" s="47" t="s">
        <v>40</v>
      </c>
      <c r="E36" s="47" t="s">
        <v>40</v>
      </c>
      <c r="F36" s="47" t="s">
        <v>40</v>
      </c>
      <c r="G36" s="47" t="s">
        <v>40</v>
      </c>
      <c r="H36" s="47" t="s">
        <v>40</v>
      </c>
      <c r="I36" s="47" t="s">
        <v>40</v>
      </c>
      <c r="J36" s="47" t="s">
        <v>40</v>
      </c>
      <c r="K36" s="47" t="s">
        <v>40</v>
      </c>
      <c r="L36" s="47" t="s">
        <v>40</v>
      </c>
      <c r="M36" s="47" t="s">
        <v>40</v>
      </c>
    </row>
    <row r="37" spans="2:13" x14ac:dyDescent="0.3">
      <c r="B37" s="29" t="s">
        <v>30</v>
      </c>
      <c r="C37" s="46">
        <v>0</v>
      </c>
      <c r="D37" s="46">
        <v>0</v>
      </c>
      <c r="E37" s="46">
        <v>239.79499999999999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f t="shared" si="0"/>
        <v>239.79499999999999</v>
      </c>
    </row>
    <row r="38" spans="2:13" x14ac:dyDescent="0.3">
      <c r="B38" s="29" t="s">
        <v>31</v>
      </c>
      <c r="C38" s="46">
        <v>18</v>
      </c>
      <c r="D38" s="46">
        <v>0</v>
      </c>
      <c r="E38" s="46">
        <v>5.375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f t="shared" si="0"/>
        <v>23.375</v>
      </c>
    </row>
    <row r="39" spans="2:13" x14ac:dyDescent="0.3">
      <c r="B39" s="29" t="s">
        <v>32</v>
      </c>
      <c r="C39" s="46">
        <v>0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f t="shared" si="0"/>
        <v>0</v>
      </c>
    </row>
    <row r="40" spans="2:13" x14ac:dyDescent="0.3">
      <c r="B40" s="29" t="s">
        <v>33</v>
      </c>
      <c r="C40" s="46">
        <v>0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f t="shared" si="0"/>
        <v>0</v>
      </c>
    </row>
    <row r="41" spans="2:13" x14ac:dyDescent="0.3">
      <c r="B41" s="29" t="s">
        <v>132</v>
      </c>
      <c r="C41" s="47">
        <v>0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6">
        <f t="shared" si="0"/>
        <v>0</v>
      </c>
    </row>
    <row r="42" spans="2:13" x14ac:dyDescent="0.3">
      <c r="B42" s="29" t="s">
        <v>34</v>
      </c>
      <c r="C42" s="46">
        <v>0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f t="shared" si="0"/>
        <v>0</v>
      </c>
    </row>
    <row r="43" spans="2:13" x14ac:dyDescent="0.3">
      <c r="B43" s="29" t="s">
        <v>35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f t="shared" si="0"/>
        <v>0</v>
      </c>
    </row>
    <row r="44" spans="2:13" x14ac:dyDescent="0.3">
      <c r="B44" s="29" t="s">
        <v>138</v>
      </c>
      <c r="C44" s="46">
        <v>226.5</v>
      </c>
      <c r="D44" s="46">
        <v>0</v>
      </c>
      <c r="E44" s="46">
        <v>399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f t="shared" si="0"/>
        <v>625.5</v>
      </c>
    </row>
    <row r="45" spans="2:13" x14ac:dyDescent="0.3">
      <c r="B45" s="29" t="s">
        <v>36</v>
      </c>
      <c r="C45" s="46">
        <v>12.91</v>
      </c>
      <c r="D45" s="46">
        <v>0</v>
      </c>
      <c r="E45" s="46">
        <v>9</v>
      </c>
      <c r="F45" s="46">
        <v>0</v>
      </c>
      <c r="G45" s="46">
        <v>0</v>
      </c>
      <c r="H45" s="46">
        <v>4.7</v>
      </c>
      <c r="I45" s="46">
        <v>0</v>
      </c>
      <c r="J45" s="46">
        <v>0</v>
      </c>
      <c r="K45" s="46">
        <v>0</v>
      </c>
      <c r="L45" s="46">
        <v>0</v>
      </c>
      <c r="M45" s="46">
        <f t="shared" si="0"/>
        <v>26.61</v>
      </c>
    </row>
    <row r="46" spans="2:13" x14ac:dyDescent="0.3">
      <c r="B46" s="29" t="s">
        <v>37</v>
      </c>
      <c r="C46" s="46">
        <v>2.98</v>
      </c>
      <c r="D46" s="46">
        <v>0</v>
      </c>
      <c r="E46" s="46">
        <v>1.4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f t="shared" si="0"/>
        <v>4.38</v>
      </c>
    </row>
    <row r="47" spans="2:13" x14ac:dyDescent="0.3">
      <c r="B47" s="29" t="s">
        <v>155</v>
      </c>
      <c r="C47" s="47" t="s">
        <v>40</v>
      </c>
      <c r="D47" s="47" t="s">
        <v>40</v>
      </c>
      <c r="E47" s="47" t="s">
        <v>40</v>
      </c>
      <c r="F47" s="47" t="s">
        <v>40</v>
      </c>
      <c r="G47" s="47" t="s">
        <v>40</v>
      </c>
      <c r="H47" s="47" t="s">
        <v>40</v>
      </c>
      <c r="I47" s="47" t="s">
        <v>40</v>
      </c>
      <c r="J47" s="47" t="s">
        <v>40</v>
      </c>
      <c r="K47" s="47" t="s">
        <v>40</v>
      </c>
      <c r="L47" s="47" t="s">
        <v>40</v>
      </c>
      <c r="M47" s="47" t="s">
        <v>40</v>
      </c>
    </row>
    <row r="48" spans="2:13" x14ac:dyDescent="0.3">
      <c r="B48" s="29" t="s">
        <v>162</v>
      </c>
      <c r="C48" s="47" t="s">
        <v>40</v>
      </c>
      <c r="D48" s="47" t="s">
        <v>40</v>
      </c>
      <c r="E48" s="47" t="s">
        <v>40</v>
      </c>
      <c r="F48" s="47" t="s">
        <v>40</v>
      </c>
      <c r="G48" s="47" t="s">
        <v>40</v>
      </c>
      <c r="H48" s="47" t="s">
        <v>40</v>
      </c>
      <c r="I48" s="47" t="s">
        <v>40</v>
      </c>
      <c r="J48" s="47" t="s">
        <v>40</v>
      </c>
      <c r="K48" s="47" t="s">
        <v>40</v>
      </c>
      <c r="L48" s="47" t="s">
        <v>40</v>
      </c>
      <c r="M48" s="47" t="s">
        <v>40</v>
      </c>
    </row>
    <row r="49" spans="2:13" ht="24.6" customHeight="1" x14ac:dyDescent="0.3">
      <c r="B49" s="45" t="s">
        <v>39</v>
      </c>
      <c r="C49" s="38">
        <f>SUM(C6:C48)</f>
        <v>153008.80100000004</v>
      </c>
      <c r="D49" s="38">
        <f t="shared" ref="D49:M49" si="1">SUM(D6:D48)</f>
        <v>70563.584000000003</v>
      </c>
      <c r="E49" s="38">
        <f t="shared" si="1"/>
        <v>309122.82700000005</v>
      </c>
      <c r="F49" s="38">
        <f t="shared" si="1"/>
        <v>0</v>
      </c>
      <c r="G49" s="38">
        <f t="shared" si="1"/>
        <v>0</v>
      </c>
      <c r="H49" s="38">
        <f t="shared" si="1"/>
        <v>413.83</v>
      </c>
      <c r="I49" s="38">
        <f t="shared" si="1"/>
        <v>58.62</v>
      </c>
      <c r="J49" s="38">
        <f t="shared" si="1"/>
        <v>663.25</v>
      </c>
      <c r="K49" s="38">
        <f t="shared" si="1"/>
        <v>49.33</v>
      </c>
      <c r="L49" s="38">
        <f t="shared" si="1"/>
        <v>0</v>
      </c>
      <c r="M49" s="38">
        <f t="shared" si="1"/>
        <v>533880.24200000009</v>
      </c>
    </row>
    <row r="50" spans="2:13" x14ac:dyDescent="0.3">
      <c r="B50" s="22"/>
    </row>
    <row r="51" spans="2:13" x14ac:dyDescent="0.3">
      <c r="B51" s="31" t="s">
        <v>166</v>
      </c>
    </row>
    <row r="52" spans="2:13" x14ac:dyDescent="0.3">
      <c r="B52" s="31" t="s">
        <v>46</v>
      </c>
    </row>
    <row r="53" spans="2:13" x14ac:dyDescent="0.3">
      <c r="B53" s="31" t="s">
        <v>48</v>
      </c>
    </row>
    <row r="54" spans="2:13" x14ac:dyDescent="0.3">
      <c r="B54" s="31" t="s">
        <v>60</v>
      </c>
    </row>
  </sheetData>
  <sheetProtection algorithmName="SHA-512" hashValue="yMTCO4gA88KhxsYpDmX5L95Bp1HRnqW2xZ9uJszVM8b+/t8vOcCguEKf0hsdUOxIoikQpdqajTqDu/9DZ50ajQ==" saltValue="0uhm7cRKHC8i6e1uVR2mmQ==" spinCount="100000" sheet="1" objects="1" scenarios="1"/>
  <mergeCells count="11">
    <mergeCell ref="L4:L5"/>
    <mergeCell ref="B2:M2"/>
    <mergeCell ref="B3:B5"/>
    <mergeCell ref="C3:L3"/>
    <mergeCell ref="M3:M5"/>
    <mergeCell ref="C4:C5"/>
    <mergeCell ref="D4:D5"/>
    <mergeCell ref="E4:E5"/>
    <mergeCell ref="F4:G4"/>
    <mergeCell ref="H4:I4"/>
    <mergeCell ref="J4:K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54D8B-21C1-405E-BECE-6A16E6394C30}">
  <dimension ref="A1:AC30"/>
  <sheetViews>
    <sheetView showGridLines="0" showRowColHeaders="0" workbookViewId="0">
      <selection activeCell="A4" sqref="A4"/>
    </sheetView>
  </sheetViews>
  <sheetFormatPr baseColWidth="10" defaultRowHeight="14.4" x14ac:dyDescent="0.3"/>
  <cols>
    <col min="1" max="1" width="32.33203125" style="14" bestFit="1" customWidth="1"/>
    <col min="2" max="2" width="10.6640625" style="14" bestFit="1" customWidth="1"/>
    <col min="3" max="3" width="8" style="14" bestFit="1" customWidth="1"/>
    <col min="4" max="4" width="9.88671875" style="14" bestFit="1" customWidth="1"/>
    <col min="5" max="5" width="8" style="14" bestFit="1" customWidth="1"/>
    <col min="6" max="6" width="10.77734375" style="14" bestFit="1" customWidth="1"/>
    <col min="7" max="7" width="7.21875" style="14" bestFit="1" customWidth="1"/>
    <col min="8" max="8" width="8" style="14" bestFit="1" customWidth="1"/>
    <col min="9" max="9" width="9.88671875" style="14" bestFit="1" customWidth="1"/>
    <col min="10" max="11" width="8" style="14" bestFit="1" customWidth="1"/>
    <col min="12" max="12" width="8.77734375" style="14" bestFit="1" customWidth="1"/>
    <col min="13" max="14" width="9.88671875" style="14" bestFit="1" customWidth="1"/>
    <col min="15" max="16" width="8" style="14" bestFit="1" customWidth="1"/>
    <col min="17" max="20" width="8.77734375" style="14" bestFit="1" customWidth="1"/>
    <col min="21" max="22" width="8" style="14" bestFit="1" customWidth="1"/>
    <col min="23" max="25" width="9.88671875" style="14" bestFit="1" customWidth="1"/>
    <col min="26" max="26" width="8" style="14" bestFit="1" customWidth="1"/>
    <col min="27" max="27" width="9.88671875" style="14" bestFit="1" customWidth="1"/>
    <col min="28" max="28" width="11" style="14" customWidth="1"/>
    <col min="29" max="29" width="11.77734375" style="14" customWidth="1"/>
    <col min="30" max="16384" width="11.5546875" style="14"/>
  </cols>
  <sheetData>
    <row r="1" spans="1:29" s="110" customFormat="1" ht="29.4" customHeight="1" x14ac:dyDescent="0.35">
      <c r="A1" s="139" t="s">
        <v>62</v>
      </c>
      <c r="B1" s="141" t="s">
        <v>74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3"/>
    </row>
    <row r="2" spans="1:29" ht="20.399999999999999" x14ac:dyDescent="0.3">
      <c r="A2" s="140"/>
      <c r="B2" s="48" t="s">
        <v>75</v>
      </c>
      <c r="C2" s="48" t="s">
        <v>76</v>
      </c>
      <c r="D2" s="48" t="s">
        <v>77</v>
      </c>
      <c r="E2" s="48" t="s">
        <v>78</v>
      </c>
      <c r="F2" s="48" t="s">
        <v>79</v>
      </c>
      <c r="G2" s="48" t="s">
        <v>80</v>
      </c>
      <c r="H2" s="48" t="s">
        <v>81</v>
      </c>
      <c r="I2" s="48" t="s">
        <v>82</v>
      </c>
      <c r="J2" s="48" t="s">
        <v>83</v>
      </c>
      <c r="K2" s="48" t="s">
        <v>84</v>
      </c>
      <c r="L2" s="48" t="s">
        <v>85</v>
      </c>
      <c r="M2" s="48" t="s">
        <v>86</v>
      </c>
      <c r="N2" s="48" t="s">
        <v>87</v>
      </c>
      <c r="O2" s="48" t="s">
        <v>88</v>
      </c>
      <c r="P2" s="48" t="s">
        <v>89</v>
      </c>
      <c r="Q2" s="48" t="s">
        <v>90</v>
      </c>
      <c r="R2" s="48" t="s">
        <v>91</v>
      </c>
      <c r="S2" s="48" t="s">
        <v>92</v>
      </c>
      <c r="T2" s="48" t="s">
        <v>93</v>
      </c>
      <c r="U2" s="48" t="s">
        <v>94</v>
      </c>
      <c r="V2" s="48" t="s">
        <v>95</v>
      </c>
      <c r="W2" s="48" t="s">
        <v>96</v>
      </c>
      <c r="X2" s="48" t="s">
        <v>97</v>
      </c>
      <c r="Y2" s="48" t="s">
        <v>98</v>
      </c>
      <c r="Z2" s="48" t="s">
        <v>99</v>
      </c>
      <c r="AA2" s="48" t="s">
        <v>100</v>
      </c>
      <c r="AB2" s="48" t="s">
        <v>101</v>
      </c>
      <c r="AC2" s="48" t="s">
        <v>102</v>
      </c>
    </row>
    <row r="3" spans="1:29" x14ac:dyDescent="0.3">
      <c r="A3" s="80" t="s">
        <v>7</v>
      </c>
      <c r="B3" s="103">
        <v>159012.20000000001</v>
      </c>
      <c r="C3" s="103">
        <v>0</v>
      </c>
      <c r="D3" s="103">
        <v>11927.079179537122</v>
      </c>
      <c r="E3" s="103">
        <v>0</v>
      </c>
      <c r="F3" s="103">
        <v>0</v>
      </c>
      <c r="G3" s="103">
        <v>0</v>
      </c>
      <c r="H3" s="103">
        <v>0</v>
      </c>
      <c r="I3" s="103">
        <v>18722.602486747011</v>
      </c>
      <c r="J3" s="103">
        <v>0</v>
      </c>
      <c r="K3" s="103">
        <v>0</v>
      </c>
      <c r="L3" s="103">
        <v>1463</v>
      </c>
      <c r="M3" s="103">
        <v>3557.2833652421014</v>
      </c>
      <c r="N3" s="103">
        <v>43.789873403629599</v>
      </c>
      <c r="O3" s="103">
        <v>0</v>
      </c>
      <c r="P3" s="103">
        <v>562.33000000000004</v>
      </c>
      <c r="Q3" s="103">
        <v>12753.768248639475</v>
      </c>
      <c r="R3" s="103">
        <v>0</v>
      </c>
      <c r="S3" s="103">
        <v>0</v>
      </c>
      <c r="T3" s="103">
        <v>16491.650700201244</v>
      </c>
      <c r="U3" s="103">
        <v>8182.7299283517668</v>
      </c>
      <c r="V3" s="103">
        <v>2135.6274256325173</v>
      </c>
      <c r="W3" s="103">
        <v>718018.46</v>
      </c>
      <c r="X3" s="103">
        <v>3090</v>
      </c>
      <c r="Y3" s="103">
        <v>0</v>
      </c>
      <c r="Z3" s="103">
        <v>0</v>
      </c>
      <c r="AA3" s="103">
        <v>50603.562564070533</v>
      </c>
      <c r="AB3" s="103">
        <v>0</v>
      </c>
      <c r="AC3" s="104">
        <f>SUM(B3:AB3)</f>
        <v>1006564.0837718254</v>
      </c>
    </row>
    <row r="4" spans="1:29" x14ac:dyDescent="0.3">
      <c r="A4" s="80" t="s">
        <v>8</v>
      </c>
      <c r="B4" s="103">
        <v>8155</v>
      </c>
      <c r="C4" s="103">
        <v>0</v>
      </c>
      <c r="D4" s="103">
        <v>0</v>
      </c>
      <c r="E4" s="103">
        <v>0</v>
      </c>
      <c r="F4" s="103">
        <v>0</v>
      </c>
      <c r="G4" s="103">
        <v>0</v>
      </c>
      <c r="H4" s="103">
        <v>0</v>
      </c>
      <c r="I4" s="103">
        <v>3900.04</v>
      </c>
      <c r="J4" s="103">
        <v>0</v>
      </c>
      <c r="K4" s="103">
        <v>0</v>
      </c>
      <c r="L4" s="103">
        <v>0</v>
      </c>
      <c r="M4" s="103">
        <v>0</v>
      </c>
      <c r="N4" s="103">
        <v>0</v>
      </c>
      <c r="O4" s="103">
        <v>0</v>
      </c>
      <c r="P4" s="103">
        <v>0</v>
      </c>
      <c r="Q4" s="103">
        <v>0</v>
      </c>
      <c r="R4" s="103">
        <v>0</v>
      </c>
      <c r="S4" s="103">
        <v>0</v>
      </c>
      <c r="T4" s="103">
        <v>0</v>
      </c>
      <c r="U4" s="103">
        <v>0</v>
      </c>
      <c r="V4" s="103">
        <v>0</v>
      </c>
      <c r="W4" s="103">
        <v>1620</v>
      </c>
      <c r="X4" s="103">
        <v>0</v>
      </c>
      <c r="Y4" s="103">
        <v>0</v>
      </c>
      <c r="Z4" s="103">
        <v>0</v>
      </c>
      <c r="AA4" s="103">
        <v>0</v>
      </c>
      <c r="AB4" s="103">
        <v>0</v>
      </c>
      <c r="AC4" s="104">
        <f t="shared" ref="AC4:AC27" si="0">SUM(B4:AB4)</f>
        <v>13675.04</v>
      </c>
    </row>
    <row r="5" spans="1:29" x14ac:dyDescent="0.3">
      <c r="A5" s="81" t="s">
        <v>135</v>
      </c>
      <c r="B5" s="105">
        <v>16155.630000000001</v>
      </c>
      <c r="C5" s="105">
        <v>0</v>
      </c>
      <c r="D5" s="105">
        <v>17456.02</v>
      </c>
      <c r="E5" s="105">
        <v>0</v>
      </c>
      <c r="F5" s="105">
        <v>0</v>
      </c>
      <c r="G5" s="105">
        <v>0</v>
      </c>
      <c r="H5" s="105">
        <v>0</v>
      </c>
      <c r="I5" s="105">
        <v>116412.92</v>
      </c>
      <c r="J5" s="105">
        <v>0</v>
      </c>
      <c r="K5" s="105">
        <v>0</v>
      </c>
      <c r="L5" s="105">
        <v>0</v>
      </c>
      <c r="M5" s="105">
        <v>0</v>
      </c>
      <c r="N5" s="105">
        <v>12604.79</v>
      </c>
      <c r="O5" s="105">
        <v>0</v>
      </c>
      <c r="P5" s="105">
        <v>0</v>
      </c>
      <c r="Q5" s="105">
        <v>0</v>
      </c>
      <c r="R5" s="105">
        <v>0</v>
      </c>
      <c r="S5" s="105">
        <v>0</v>
      </c>
      <c r="T5" s="105">
        <v>0</v>
      </c>
      <c r="U5" s="105">
        <v>0</v>
      </c>
      <c r="V5" s="105">
        <v>0</v>
      </c>
      <c r="W5" s="105">
        <v>38601.729999999996</v>
      </c>
      <c r="X5" s="105">
        <v>0</v>
      </c>
      <c r="Y5" s="105">
        <v>703</v>
      </c>
      <c r="Z5" s="105">
        <v>0</v>
      </c>
      <c r="AA5" s="105">
        <v>33696</v>
      </c>
      <c r="AB5" s="105">
        <v>0</v>
      </c>
      <c r="AC5" s="104">
        <f t="shared" si="0"/>
        <v>235630.09000000003</v>
      </c>
    </row>
    <row r="6" spans="1:29" x14ac:dyDescent="0.3">
      <c r="A6" s="81" t="s">
        <v>9</v>
      </c>
      <c r="B6" s="105">
        <v>1170</v>
      </c>
      <c r="C6" s="105">
        <v>0</v>
      </c>
      <c r="D6" s="105">
        <v>4680</v>
      </c>
      <c r="E6" s="105">
        <v>0</v>
      </c>
      <c r="F6" s="105">
        <v>0</v>
      </c>
      <c r="G6" s="105">
        <v>0</v>
      </c>
      <c r="H6" s="105">
        <v>0</v>
      </c>
      <c r="I6" s="105">
        <v>0</v>
      </c>
      <c r="J6" s="105">
        <v>0</v>
      </c>
      <c r="K6" s="105">
        <v>0</v>
      </c>
      <c r="L6" s="105">
        <v>0</v>
      </c>
      <c r="M6" s="105">
        <v>0</v>
      </c>
      <c r="N6" s="105">
        <v>2667.6</v>
      </c>
      <c r="O6" s="105">
        <v>0</v>
      </c>
      <c r="P6" s="105">
        <v>0</v>
      </c>
      <c r="Q6" s="105">
        <v>4992</v>
      </c>
      <c r="R6" s="105">
        <v>0</v>
      </c>
      <c r="S6" s="105">
        <v>0</v>
      </c>
      <c r="T6" s="105">
        <v>0</v>
      </c>
      <c r="U6" s="105">
        <v>0</v>
      </c>
      <c r="V6" s="105">
        <v>0</v>
      </c>
      <c r="W6" s="105">
        <v>2922.4</v>
      </c>
      <c r="X6" s="105">
        <v>2922.4</v>
      </c>
      <c r="Y6" s="105">
        <v>0</v>
      </c>
      <c r="Z6" s="105">
        <v>0</v>
      </c>
      <c r="AA6" s="105">
        <v>3744</v>
      </c>
      <c r="AB6" s="105">
        <v>0</v>
      </c>
      <c r="AC6" s="104">
        <f t="shared" si="0"/>
        <v>23098.400000000001</v>
      </c>
    </row>
    <row r="7" spans="1:29" x14ac:dyDescent="0.3">
      <c r="A7" s="80" t="s">
        <v>11</v>
      </c>
      <c r="B7" s="103">
        <v>112939.79000000001</v>
      </c>
      <c r="C7" s="103">
        <v>0</v>
      </c>
      <c r="D7" s="103">
        <v>33586.31</v>
      </c>
      <c r="E7" s="103">
        <v>0</v>
      </c>
      <c r="F7" s="103">
        <v>2590.62</v>
      </c>
      <c r="G7" s="103">
        <v>0</v>
      </c>
      <c r="H7" s="103">
        <v>618</v>
      </c>
      <c r="I7" s="103">
        <v>20288</v>
      </c>
      <c r="J7" s="103">
        <v>0</v>
      </c>
      <c r="K7" s="103">
        <v>0</v>
      </c>
      <c r="L7" s="103">
        <v>2185.02</v>
      </c>
      <c r="M7" s="103">
        <v>0</v>
      </c>
      <c r="N7" s="103">
        <v>20458.32</v>
      </c>
      <c r="O7" s="103">
        <v>0</v>
      </c>
      <c r="P7" s="103">
        <v>0</v>
      </c>
      <c r="Q7" s="103">
        <v>7245</v>
      </c>
      <c r="R7" s="103">
        <v>23557.780000000002</v>
      </c>
      <c r="S7" s="103">
        <v>21081.25</v>
      </c>
      <c r="T7" s="103">
        <v>0</v>
      </c>
      <c r="U7" s="103">
        <v>0</v>
      </c>
      <c r="V7" s="103">
        <v>0</v>
      </c>
      <c r="W7" s="103">
        <v>49601.17</v>
      </c>
      <c r="X7" s="103">
        <v>8408.08</v>
      </c>
      <c r="Y7" s="103">
        <v>6579.2</v>
      </c>
      <c r="Z7" s="103">
        <v>0</v>
      </c>
      <c r="AA7" s="103">
        <v>21861</v>
      </c>
      <c r="AB7" s="103">
        <v>30320.11</v>
      </c>
      <c r="AC7" s="104">
        <f t="shared" si="0"/>
        <v>361319.65</v>
      </c>
    </row>
    <row r="8" spans="1:29" x14ac:dyDescent="0.3">
      <c r="A8" s="81" t="s">
        <v>12</v>
      </c>
      <c r="B8" s="105">
        <v>0</v>
      </c>
      <c r="C8" s="105">
        <v>0</v>
      </c>
      <c r="D8" s="105">
        <v>0</v>
      </c>
      <c r="E8" s="105">
        <v>0</v>
      </c>
      <c r="F8" s="105">
        <v>0</v>
      </c>
      <c r="G8" s="105">
        <v>0</v>
      </c>
      <c r="H8" s="105">
        <v>0</v>
      </c>
      <c r="I8" s="105">
        <v>0</v>
      </c>
      <c r="J8" s="105">
        <v>0</v>
      </c>
      <c r="K8" s="105">
        <v>0</v>
      </c>
      <c r="L8" s="105">
        <v>0</v>
      </c>
      <c r="M8" s="105">
        <v>0</v>
      </c>
      <c r="N8" s="105">
        <v>0</v>
      </c>
      <c r="O8" s="105">
        <v>0</v>
      </c>
      <c r="P8" s="105">
        <v>0</v>
      </c>
      <c r="Q8" s="105">
        <v>0</v>
      </c>
      <c r="R8" s="105">
        <v>0</v>
      </c>
      <c r="S8" s="105">
        <v>0</v>
      </c>
      <c r="T8" s="105">
        <v>0</v>
      </c>
      <c r="U8" s="105">
        <v>0</v>
      </c>
      <c r="V8" s="105">
        <v>0</v>
      </c>
      <c r="W8" s="105">
        <v>0</v>
      </c>
      <c r="X8" s="105">
        <v>0</v>
      </c>
      <c r="Y8" s="105">
        <v>0</v>
      </c>
      <c r="Z8" s="105">
        <v>0</v>
      </c>
      <c r="AA8" s="105">
        <v>0</v>
      </c>
      <c r="AB8" s="105">
        <v>0</v>
      </c>
      <c r="AC8" s="104">
        <f t="shared" si="0"/>
        <v>0</v>
      </c>
    </row>
    <row r="9" spans="1:29" x14ac:dyDescent="0.3">
      <c r="A9" s="80" t="s">
        <v>13</v>
      </c>
      <c r="B9" s="103">
        <v>15598518.819999987</v>
      </c>
      <c r="C9" s="103">
        <v>11736.829999999998</v>
      </c>
      <c r="D9" s="103">
        <v>976131.62000000023</v>
      </c>
      <c r="E9" s="103">
        <v>3441.3199999999997</v>
      </c>
      <c r="F9" s="103">
        <v>144676.40000000002</v>
      </c>
      <c r="G9" s="103">
        <v>2689.94</v>
      </c>
      <c r="H9" s="103">
        <v>8857.1099999999988</v>
      </c>
      <c r="I9" s="103">
        <v>3139981.7000000011</v>
      </c>
      <c r="J9" s="103">
        <v>14833.910000000002</v>
      </c>
      <c r="K9" s="103">
        <v>0</v>
      </c>
      <c r="L9" s="103">
        <v>248140.51999999993</v>
      </c>
      <c r="M9" s="103">
        <v>2361988.1100000003</v>
      </c>
      <c r="N9" s="103">
        <v>1659252.38</v>
      </c>
      <c r="O9" s="103">
        <v>24680</v>
      </c>
      <c r="P9" s="103">
        <v>1170.45</v>
      </c>
      <c r="Q9" s="103">
        <v>445154.22</v>
      </c>
      <c r="R9" s="103">
        <v>236209.97999999998</v>
      </c>
      <c r="S9" s="103">
        <v>191610.92000000004</v>
      </c>
      <c r="T9" s="103">
        <v>441296.72000000003</v>
      </c>
      <c r="U9" s="103">
        <v>19915.52</v>
      </c>
      <c r="V9" s="103">
        <v>63746.38</v>
      </c>
      <c r="W9" s="103">
        <v>5249057.0300000021</v>
      </c>
      <c r="X9" s="103">
        <v>578921.21000000008</v>
      </c>
      <c r="Y9" s="103">
        <v>27648.62</v>
      </c>
      <c r="Z9" s="103">
        <v>36858.050000000003</v>
      </c>
      <c r="AA9" s="103">
        <v>500258.10000000003</v>
      </c>
      <c r="AB9" s="103">
        <v>4951226.5100000007</v>
      </c>
      <c r="AC9" s="104">
        <f t="shared" si="0"/>
        <v>36938002.36999999</v>
      </c>
    </row>
    <row r="10" spans="1:29" x14ac:dyDescent="0.3">
      <c r="A10" s="81" t="s">
        <v>14</v>
      </c>
      <c r="B10" s="105">
        <v>2656684.6899999985</v>
      </c>
      <c r="C10" s="105">
        <v>72498.12000000001</v>
      </c>
      <c r="D10" s="105">
        <v>439296.72</v>
      </c>
      <c r="E10" s="105">
        <v>15652</v>
      </c>
      <c r="F10" s="105">
        <v>38843.119999999995</v>
      </c>
      <c r="G10" s="105">
        <v>0</v>
      </c>
      <c r="H10" s="105">
        <v>7065</v>
      </c>
      <c r="I10" s="105">
        <v>446800.5400000001</v>
      </c>
      <c r="J10" s="105">
        <v>8983</v>
      </c>
      <c r="K10" s="105">
        <v>8175</v>
      </c>
      <c r="L10" s="105">
        <v>22848.5</v>
      </c>
      <c r="M10" s="105">
        <v>47591.53</v>
      </c>
      <c r="N10" s="105">
        <v>219856.27000000002</v>
      </c>
      <c r="O10" s="105">
        <v>3536.4</v>
      </c>
      <c r="P10" s="105">
        <v>10537.599999999999</v>
      </c>
      <c r="Q10" s="105">
        <v>129961.67</v>
      </c>
      <c r="R10" s="105">
        <v>73668.350000000006</v>
      </c>
      <c r="S10" s="105">
        <v>14339.05</v>
      </c>
      <c r="T10" s="105">
        <v>9436</v>
      </c>
      <c r="U10" s="105">
        <v>11250.380000000001</v>
      </c>
      <c r="V10" s="105">
        <v>21925.219999999998</v>
      </c>
      <c r="W10" s="105">
        <v>1488622.5899999999</v>
      </c>
      <c r="X10" s="105">
        <v>169510.995</v>
      </c>
      <c r="Y10" s="105">
        <v>62233.39</v>
      </c>
      <c r="Z10" s="105">
        <v>1660.62</v>
      </c>
      <c r="AA10" s="105">
        <v>27681.300000000007</v>
      </c>
      <c r="AB10" s="105">
        <v>32453</v>
      </c>
      <c r="AC10" s="104">
        <f t="shared" si="0"/>
        <v>6041111.0549999969</v>
      </c>
    </row>
    <row r="11" spans="1:29" x14ac:dyDescent="0.3">
      <c r="A11" s="80" t="s">
        <v>15</v>
      </c>
      <c r="B11" s="103">
        <v>0</v>
      </c>
      <c r="C11" s="103">
        <v>0</v>
      </c>
      <c r="D11" s="103">
        <v>197.1</v>
      </c>
      <c r="E11" s="103">
        <v>0</v>
      </c>
      <c r="F11" s="103">
        <v>0</v>
      </c>
      <c r="G11" s="103">
        <v>0</v>
      </c>
      <c r="H11" s="103">
        <v>0</v>
      </c>
      <c r="I11" s="103">
        <v>0</v>
      </c>
      <c r="J11" s="103">
        <v>0</v>
      </c>
      <c r="K11" s="103">
        <v>0</v>
      </c>
      <c r="L11" s="103">
        <v>0</v>
      </c>
      <c r="M11" s="103">
        <v>0</v>
      </c>
      <c r="N11" s="103">
        <v>0</v>
      </c>
      <c r="O11" s="103">
        <v>0</v>
      </c>
      <c r="P11" s="103">
        <v>0</v>
      </c>
      <c r="Q11" s="103">
        <v>0</v>
      </c>
      <c r="R11" s="103">
        <v>0</v>
      </c>
      <c r="S11" s="103">
        <v>0</v>
      </c>
      <c r="T11" s="103">
        <v>0</v>
      </c>
      <c r="U11" s="103">
        <v>0</v>
      </c>
      <c r="V11" s="103">
        <v>0</v>
      </c>
      <c r="W11" s="103">
        <v>1980</v>
      </c>
      <c r="X11" s="103">
        <v>0</v>
      </c>
      <c r="Y11" s="103">
        <v>0</v>
      </c>
      <c r="Z11" s="103">
        <v>0</v>
      </c>
      <c r="AA11" s="103">
        <v>0</v>
      </c>
      <c r="AB11" s="103">
        <v>0</v>
      </c>
      <c r="AC11" s="104">
        <f t="shared" si="0"/>
        <v>2177.1</v>
      </c>
    </row>
    <row r="12" spans="1:29" x14ac:dyDescent="0.3">
      <c r="A12" s="80" t="s">
        <v>17</v>
      </c>
      <c r="B12" s="103">
        <v>6688</v>
      </c>
      <c r="C12" s="103">
        <v>0</v>
      </c>
      <c r="D12" s="103">
        <v>0</v>
      </c>
      <c r="E12" s="103">
        <v>0</v>
      </c>
      <c r="F12" s="103">
        <v>0</v>
      </c>
      <c r="G12" s="103">
        <v>0</v>
      </c>
      <c r="H12" s="103">
        <v>0</v>
      </c>
      <c r="I12" s="103">
        <v>0</v>
      </c>
      <c r="J12" s="103">
        <v>0</v>
      </c>
      <c r="K12" s="103">
        <v>0</v>
      </c>
      <c r="L12" s="103">
        <v>0</v>
      </c>
      <c r="M12" s="103">
        <v>0</v>
      </c>
      <c r="N12" s="103">
        <v>0</v>
      </c>
      <c r="O12" s="103">
        <v>0</v>
      </c>
      <c r="P12" s="103">
        <v>0</v>
      </c>
      <c r="Q12" s="103">
        <v>0</v>
      </c>
      <c r="R12" s="103">
        <v>0</v>
      </c>
      <c r="S12" s="103">
        <v>0</v>
      </c>
      <c r="T12" s="103">
        <v>0</v>
      </c>
      <c r="U12" s="103">
        <v>0</v>
      </c>
      <c r="V12" s="103">
        <v>0</v>
      </c>
      <c r="W12" s="103">
        <v>3300</v>
      </c>
      <c r="X12" s="103">
        <v>1220</v>
      </c>
      <c r="Y12" s="103">
        <v>0</v>
      </c>
      <c r="Z12" s="103">
        <v>0</v>
      </c>
      <c r="AA12" s="103">
        <v>0</v>
      </c>
      <c r="AB12" s="103">
        <v>0</v>
      </c>
      <c r="AC12" s="104">
        <f t="shared" si="0"/>
        <v>11208</v>
      </c>
    </row>
    <row r="13" spans="1:29" x14ac:dyDescent="0.3">
      <c r="A13" s="80" t="s">
        <v>18</v>
      </c>
      <c r="B13" s="103">
        <v>107933.48999999999</v>
      </c>
      <c r="C13" s="103">
        <v>29833.190000000002</v>
      </c>
      <c r="D13" s="103">
        <v>48772.710000000006</v>
      </c>
      <c r="E13" s="103">
        <v>3273</v>
      </c>
      <c r="F13" s="103">
        <v>6026.62</v>
      </c>
      <c r="G13" s="103">
        <v>0</v>
      </c>
      <c r="H13" s="103">
        <v>0</v>
      </c>
      <c r="I13" s="103">
        <v>98914.35</v>
      </c>
      <c r="J13" s="103">
        <v>0</v>
      </c>
      <c r="K13" s="103">
        <v>0</v>
      </c>
      <c r="L13" s="103">
        <v>1765</v>
      </c>
      <c r="M13" s="103">
        <v>8406</v>
      </c>
      <c r="N13" s="103">
        <v>6695.79</v>
      </c>
      <c r="O13" s="103">
        <v>0</v>
      </c>
      <c r="P13" s="103">
        <v>1390</v>
      </c>
      <c r="Q13" s="103">
        <v>0</v>
      </c>
      <c r="R13" s="103">
        <v>793.04</v>
      </c>
      <c r="S13" s="103">
        <v>1852</v>
      </c>
      <c r="T13" s="103">
        <v>0</v>
      </c>
      <c r="U13" s="103">
        <v>1095.75</v>
      </c>
      <c r="V13" s="103">
        <v>3703.6800000000003</v>
      </c>
      <c r="W13" s="103">
        <v>51036.02</v>
      </c>
      <c r="X13" s="103">
        <v>47971.24</v>
      </c>
      <c r="Y13" s="103">
        <v>210807.84000000003</v>
      </c>
      <c r="Z13" s="103">
        <v>8305.74</v>
      </c>
      <c r="AA13" s="103">
        <v>1512</v>
      </c>
      <c r="AB13" s="103">
        <v>2240</v>
      </c>
      <c r="AC13" s="104">
        <f t="shared" si="0"/>
        <v>642327.46</v>
      </c>
    </row>
    <row r="14" spans="1:29" x14ac:dyDescent="0.3">
      <c r="A14" s="80" t="s">
        <v>19</v>
      </c>
      <c r="B14" s="103">
        <v>1531.8</v>
      </c>
      <c r="C14" s="103">
        <v>0</v>
      </c>
      <c r="D14" s="103">
        <v>0</v>
      </c>
      <c r="E14" s="103">
        <v>0</v>
      </c>
      <c r="F14" s="103">
        <v>0</v>
      </c>
      <c r="G14" s="103">
        <v>0</v>
      </c>
      <c r="H14" s="103">
        <v>0</v>
      </c>
      <c r="I14" s="103">
        <v>0</v>
      </c>
      <c r="J14" s="103">
        <v>0</v>
      </c>
      <c r="K14" s="103">
        <v>0</v>
      </c>
      <c r="L14" s="103">
        <v>0</v>
      </c>
      <c r="M14" s="103">
        <v>0</v>
      </c>
      <c r="N14" s="103">
        <v>0</v>
      </c>
      <c r="O14" s="103">
        <v>0</v>
      </c>
      <c r="P14" s="103">
        <v>0</v>
      </c>
      <c r="Q14" s="103">
        <v>0</v>
      </c>
      <c r="R14" s="103">
        <v>0</v>
      </c>
      <c r="S14" s="103">
        <v>0</v>
      </c>
      <c r="T14" s="103">
        <v>0</v>
      </c>
      <c r="U14" s="103">
        <v>0</v>
      </c>
      <c r="V14" s="103">
        <v>0</v>
      </c>
      <c r="W14" s="103">
        <v>0</v>
      </c>
      <c r="X14" s="103">
        <v>0</v>
      </c>
      <c r="Y14" s="103">
        <v>153.18</v>
      </c>
      <c r="Z14" s="103">
        <v>0</v>
      </c>
      <c r="AA14" s="103">
        <v>0</v>
      </c>
      <c r="AB14" s="103">
        <v>0</v>
      </c>
      <c r="AC14" s="104">
        <f t="shared" si="0"/>
        <v>1684.98</v>
      </c>
    </row>
    <row r="15" spans="1:29" x14ac:dyDescent="0.3">
      <c r="A15" s="81" t="s">
        <v>20</v>
      </c>
      <c r="B15" s="105">
        <v>16380</v>
      </c>
      <c r="C15" s="105">
        <v>4173</v>
      </c>
      <c r="D15" s="105">
        <v>19500</v>
      </c>
      <c r="E15" s="105">
        <v>0</v>
      </c>
      <c r="F15" s="105">
        <v>0</v>
      </c>
      <c r="G15" s="105">
        <v>0</v>
      </c>
      <c r="H15" s="105">
        <v>0</v>
      </c>
      <c r="I15" s="105">
        <v>0</v>
      </c>
      <c r="J15" s="105">
        <v>0</v>
      </c>
      <c r="K15" s="105">
        <v>0</v>
      </c>
      <c r="L15" s="105">
        <v>0</v>
      </c>
      <c r="M15" s="105">
        <v>0</v>
      </c>
      <c r="N15" s="105">
        <v>243.75</v>
      </c>
      <c r="O15" s="105">
        <v>0</v>
      </c>
      <c r="P15" s="105">
        <v>0</v>
      </c>
      <c r="Q15" s="105">
        <v>0</v>
      </c>
      <c r="R15" s="105">
        <v>2925</v>
      </c>
      <c r="S15" s="105">
        <v>0</v>
      </c>
      <c r="T15" s="105">
        <v>0</v>
      </c>
      <c r="U15" s="105">
        <v>0</v>
      </c>
      <c r="V15" s="105">
        <v>0</v>
      </c>
      <c r="W15" s="105">
        <v>3568.5</v>
      </c>
      <c r="X15" s="105">
        <v>15180.75</v>
      </c>
      <c r="Y15" s="105">
        <v>0</v>
      </c>
      <c r="Z15" s="105">
        <v>0</v>
      </c>
      <c r="AA15" s="105">
        <v>0</v>
      </c>
      <c r="AB15" s="105">
        <v>0</v>
      </c>
      <c r="AC15" s="104">
        <f t="shared" si="0"/>
        <v>61971</v>
      </c>
    </row>
    <row r="16" spans="1:29" x14ac:dyDescent="0.3">
      <c r="A16" s="80" t="s">
        <v>21</v>
      </c>
      <c r="B16" s="103">
        <v>959409</v>
      </c>
      <c r="C16" s="103">
        <v>0</v>
      </c>
      <c r="D16" s="103">
        <v>881</v>
      </c>
      <c r="E16" s="103">
        <v>0</v>
      </c>
      <c r="F16" s="103">
        <v>0</v>
      </c>
      <c r="G16" s="103">
        <v>0</v>
      </c>
      <c r="H16" s="103">
        <v>0</v>
      </c>
      <c r="I16" s="103">
        <v>262538</v>
      </c>
      <c r="J16" s="103">
        <v>0</v>
      </c>
      <c r="K16" s="103">
        <v>0</v>
      </c>
      <c r="L16" s="103">
        <v>881</v>
      </c>
      <c r="M16" s="103">
        <v>0</v>
      </c>
      <c r="N16" s="103">
        <v>1762</v>
      </c>
      <c r="O16" s="103">
        <v>0</v>
      </c>
      <c r="P16" s="103">
        <v>0</v>
      </c>
      <c r="Q16" s="103">
        <v>1762</v>
      </c>
      <c r="R16" s="103">
        <v>20263</v>
      </c>
      <c r="S16" s="103">
        <v>0</v>
      </c>
      <c r="T16" s="103">
        <v>0</v>
      </c>
      <c r="U16" s="103">
        <v>0</v>
      </c>
      <c r="V16" s="103">
        <v>0</v>
      </c>
      <c r="W16" s="103">
        <v>0</v>
      </c>
      <c r="X16" s="103">
        <v>0</v>
      </c>
      <c r="Y16" s="103">
        <v>0</v>
      </c>
      <c r="Z16" s="103">
        <v>0</v>
      </c>
      <c r="AA16" s="103">
        <v>154175</v>
      </c>
      <c r="AB16" s="103">
        <v>1762</v>
      </c>
      <c r="AC16" s="104">
        <f t="shared" si="0"/>
        <v>1403433</v>
      </c>
    </row>
    <row r="17" spans="1:29" x14ac:dyDescent="0.3">
      <c r="A17" s="82" t="s">
        <v>22</v>
      </c>
      <c r="B17" s="105">
        <v>0</v>
      </c>
      <c r="C17" s="105">
        <v>0</v>
      </c>
      <c r="D17" s="105">
        <v>0</v>
      </c>
      <c r="E17" s="105">
        <v>0</v>
      </c>
      <c r="F17" s="105">
        <v>0</v>
      </c>
      <c r="G17" s="105">
        <v>0</v>
      </c>
      <c r="H17" s="105">
        <v>0</v>
      </c>
      <c r="I17" s="105">
        <v>0</v>
      </c>
      <c r="J17" s="105">
        <v>0</v>
      </c>
      <c r="K17" s="105">
        <v>0</v>
      </c>
      <c r="L17" s="105">
        <v>0</v>
      </c>
      <c r="M17" s="105">
        <v>0</v>
      </c>
      <c r="N17" s="105">
        <v>33430.94</v>
      </c>
      <c r="O17" s="105">
        <v>0</v>
      </c>
      <c r="P17" s="105">
        <v>0</v>
      </c>
      <c r="Q17" s="105">
        <v>0</v>
      </c>
      <c r="R17" s="105">
        <v>0</v>
      </c>
      <c r="S17" s="105">
        <v>0</v>
      </c>
      <c r="T17" s="105">
        <v>0</v>
      </c>
      <c r="U17" s="105">
        <v>0</v>
      </c>
      <c r="V17" s="105">
        <v>0</v>
      </c>
      <c r="W17" s="105">
        <v>0</v>
      </c>
      <c r="X17" s="105">
        <v>0</v>
      </c>
      <c r="Y17" s="105">
        <v>0</v>
      </c>
      <c r="Z17" s="105">
        <v>0</v>
      </c>
      <c r="AA17" s="105">
        <v>0</v>
      </c>
      <c r="AB17" s="105">
        <v>0</v>
      </c>
      <c r="AC17" s="104">
        <f t="shared" si="0"/>
        <v>33430.94</v>
      </c>
    </row>
    <row r="18" spans="1:29" x14ac:dyDescent="0.3">
      <c r="A18" s="80" t="s">
        <v>23</v>
      </c>
      <c r="B18" s="103">
        <v>329.06</v>
      </c>
      <c r="C18" s="103">
        <v>0</v>
      </c>
      <c r="D18" s="103">
        <v>0</v>
      </c>
      <c r="E18" s="103">
        <v>0</v>
      </c>
      <c r="F18" s="103">
        <v>0</v>
      </c>
      <c r="G18" s="103">
        <v>0</v>
      </c>
      <c r="H18" s="103">
        <v>0</v>
      </c>
      <c r="I18" s="103">
        <v>5432.06</v>
      </c>
      <c r="J18" s="103">
        <v>0</v>
      </c>
      <c r="K18" s="103">
        <v>0</v>
      </c>
      <c r="L18" s="103">
        <v>0</v>
      </c>
      <c r="M18" s="103">
        <v>0</v>
      </c>
      <c r="N18" s="103">
        <v>0</v>
      </c>
      <c r="O18" s="103">
        <v>0</v>
      </c>
      <c r="P18" s="103">
        <v>0</v>
      </c>
      <c r="Q18" s="103">
        <v>0</v>
      </c>
      <c r="R18" s="103">
        <v>0</v>
      </c>
      <c r="S18" s="103">
        <v>0</v>
      </c>
      <c r="T18" s="103">
        <v>0</v>
      </c>
      <c r="U18" s="103">
        <v>0</v>
      </c>
      <c r="V18" s="103">
        <v>0</v>
      </c>
      <c r="W18" s="103">
        <v>329.06</v>
      </c>
      <c r="X18" s="103">
        <v>0</v>
      </c>
      <c r="Y18" s="103">
        <v>0</v>
      </c>
      <c r="Z18" s="103">
        <v>0</v>
      </c>
      <c r="AA18" s="103">
        <v>0</v>
      </c>
      <c r="AB18" s="103">
        <v>0</v>
      </c>
      <c r="AC18" s="104">
        <f t="shared" si="0"/>
        <v>6090.1800000000012</v>
      </c>
    </row>
    <row r="19" spans="1:29" x14ac:dyDescent="0.3">
      <c r="A19" s="80" t="s">
        <v>24</v>
      </c>
      <c r="B19" s="103">
        <v>0</v>
      </c>
      <c r="C19" s="103">
        <v>0</v>
      </c>
      <c r="D19" s="103">
        <v>0</v>
      </c>
      <c r="E19" s="103">
        <v>0</v>
      </c>
      <c r="F19" s="103">
        <v>0</v>
      </c>
      <c r="G19" s="103">
        <v>0</v>
      </c>
      <c r="H19" s="103">
        <v>0</v>
      </c>
      <c r="I19" s="103">
        <v>0</v>
      </c>
      <c r="J19" s="103">
        <v>0</v>
      </c>
      <c r="K19" s="103">
        <v>0</v>
      </c>
      <c r="L19" s="103">
        <v>0</v>
      </c>
      <c r="M19" s="103">
        <v>0</v>
      </c>
      <c r="N19" s="103">
        <v>0</v>
      </c>
      <c r="O19" s="103">
        <v>0</v>
      </c>
      <c r="P19" s="103">
        <v>0</v>
      </c>
      <c r="Q19" s="103">
        <v>0</v>
      </c>
      <c r="R19" s="103">
        <v>337</v>
      </c>
      <c r="S19" s="103">
        <v>0</v>
      </c>
      <c r="T19" s="103">
        <v>0</v>
      </c>
      <c r="U19" s="103">
        <v>0</v>
      </c>
      <c r="V19" s="103">
        <v>0</v>
      </c>
      <c r="W19" s="103">
        <v>0</v>
      </c>
      <c r="X19" s="103">
        <v>0</v>
      </c>
      <c r="Y19" s="103">
        <v>0</v>
      </c>
      <c r="Z19" s="103">
        <v>0</v>
      </c>
      <c r="AA19" s="103">
        <v>0</v>
      </c>
      <c r="AB19" s="103">
        <v>3132</v>
      </c>
      <c r="AC19" s="104">
        <f t="shared" si="0"/>
        <v>3469</v>
      </c>
    </row>
    <row r="20" spans="1:29" x14ac:dyDescent="0.3">
      <c r="A20" s="80" t="s">
        <v>26</v>
      </c>
      <c r="B20" s="103">
        <v>2388029.88</v>
      </c>
      <c r="C20" s="103">
        <v>5641.4</v>
      </c>
      <c r="D20" s="103">
        <v>42074.740000000005</v>
      </c>
      <c r="E20" s="103">
        <v>94194.540000000008</v>
      </c>
      <c r="F20" s="103">
        <v>7990.58</v>
      </c>
      <c r="G20" s="103">
        <v>0</v>
      </c>
      <c r="H20" s="103">
        <v>25.26</v>
      </c>
      <c r="I20" s="103">
        <v>162851.22</v>
      </c>
      <c r="J20" s="103">
        <v>0</v>
      </c>
      <c r="K20" s="103">
        <v>0</v>
      </c>
      <c r="L20" s="103">
        <v>0</v>
      </c>
      <c r="M20" s="103">
        <v>2694.4</v>
      </c>
      <c r="N20" s="103">
        <v>1726.1000000000001</v>
      </c>
      <c r="O20" s="103">
        <v>0</v>
      </c>
      <c r="P20" s="103">
        <v>0</v>
      </c>
      <c r="Q20" s="103">
        <v>3595.34</v>
      </c>
      <c r="R20" s="103">
        <v>5388.8</v>
      </c>
      <c r="S20" s="103">
        <v>0</v>
      </c>
      <c r="T20" s="103">
        <v>7493.8</v>
      </c>
      <c r="U20" s="103">
        <v>3822.68</v>
      </c>
      <c r="V20" s="103">
        <v>0</v>
      </c>
      <c r="W20" s="103">
        <v>11468.04</v>
      </c>
      <c r="X20" s="103">
        <v>3797.42</v>
      </c>
      <c r="Y20" s="103">
        <v>0</v>
      </c>
      <c r="Z20" s="103">
        <v>0</v>
      </c>
      <c r="AA20" s="103">
        <v>119538.73999999999</v>
      </c>
      <c r="AB20" s="103">
        <v>0</v>
      </c>
      <c r="AC20" s="104">
        <f t="shared" si="0"/>
        <v>2860332.9399999995</v>
      </c>
    </row>
    <row r="21" spans="1:29" x14ac:dyDescent="0.3">
      <c r="A21" s="80" t="s">
        <v>27</v>
      </c>
      <c r="B21" s="103">
        <v>94851.85</v>
      </c>
      <c r="C21" s="103">
        <v>7712.5599999999995</v>
      </c>
      <c r="D21" s="103">
        <v>125465.56</v>
      </c>
      <c r="E21" s="103">
        <v>1122</v>
      </c>
      <c r="F21" s="103">
        <v>26901</v>
      </c>
      <c r="G21" s="103">
        <v>3247</v>
      </c>
      <c r="H21" s="103">
        <v>0</v>
      </c>
      <c r="I21" s="103">
        <v>10152.92</v>
      </c>
      <c r="J21" s="103">
        <v>1332.22</v>
      </c>
      <c r="K21" s="103">
        <v>0</v>
      </c>
      <c r="L21" s="103">
        <v>0</v>
      </c>
      <c r="M21" s="103">
        <v>10330</v>
      </c>
      <c r="N21" s="103">
        <v>24078.799999999999</v>
      </c>
      <c r="O21" s="103">
        <v>0</v>
      </c>
      <c r="P21" s="103">
        <v>5755.63</v>
      </c>
      <c r="Q21" s="103">
        <v>0</v>
      </c>
      <c r="R21" s="103">
        <v>27515</v>
      </c>
      <c r="S21" s="103">
        <v>0</v>
      </c>
      <c r="T21" s="103">
        <v>491.20000000000005</v>
      </c>
      <c r="U21" s="103">
        <v>19416</v>
      </c>
      <c r="V21" s="103">
        <v>0</v>
      </c>
      <c r="W21" s="103">
        <v>10029</v>
      </c>
      <c r="X21" s="103">
        <v>80951</v>
      </c>
      <c r="Y21" s="103">
        <v>1561</v>
      </c>
      <c r="Z21" s="103">
        <v>20</v>
      </c>
      <c r="AA21" s="103">
        <v>1027571.9</v>
      </c>
      <c r="AB21" s="103">
        <v>0</v>
      </c>
      <c r="AC21" s="104">
        <f t="shared" si="0"/>
        <v>1478504.6400000001</v>
      </c>
    </row>
    <row r="22" spans="1:29" x14ac:dyDescent="0.3">
      <c r="A22" s="80" t="s">
        <v>136</v>
      </c>
      <c r="B22" s="103">
        <v>0</v>
      </c>
      <c r="C22" s="103">
        <v>0</v>
      </c>
      <c r="D22" s="103">
        <v>6327</v>
      </c>
      <c r="E22" s="103">
        <v>0</v>
      </c>
      <c r="F22" s="103">
        <v>0</v>
      </c>
      <c r="G22" s="103">
        <v>0</v>
      </c>
      <c r="H22" s="103">
        <v>0</v>
      </c>
      <c r="I22" s="103">
        <v>0</v>
      </c>
      <c r="J22" s="103">
        <v>0</v>
      </c>
      <c r="K22" s="103">
        <v>0</v>
      </c>
      <c r="L22" s="103">
        <v>0</v>
      </c>
      <c r="M22" s="103">
        <v>0</v>
      </c>
      <c r="N22" s="103">
        <v>0</v>
      </c>
      <c r="O22" s="103">
        <v>0</v>
      </c>
      <c r="P22" s="103">
        <v>0</v>
      </c>
      <c r="Q22" s="103">
        <v>0</v>
      </c>
      <c r="R22" s="103">
        <v>0</v>
      </c>
      <c r="S22" s="103">
        <v>0</v>
      </c>
      <c r="T22" s="103">
        <v>0</v>
      </c>
      <c r="U22" s="103">
        <v>0</v>
      </c>
      <c r="V22" s="103">
        <v>0</v>
      </c>
      <c r="W22" s="103">
        <v>0</v>
      </c>
      <c r="X22" s="103">
        <v>0</v>
      </c>
      <c r="Y22" s="103">
        <v>0</v>
      </c>
      <c r="Z22" s="103">
        <v>0</v>
      </c>
      <c r="AA22" s="103">
        <v>0</v>
      </c>
      <c r="AB22" s="103">
        <v>0</v>
      </c>
      <c r="AC22" s="104">
        <f t="shared" si="0"/>
        <v>6327</v>
      </c>
    </row>
    <row r="23" spans="1:29" x14ac:dyDescent="0.3">
      <c r="A23" s="80" t="s">
        <v>30</v>
      </c>
      <c r="B23" s="103">
        <v>20602</v>
      </c>
      <c r="C23" s="103">
        <v>671.7</v>
      </c>
      <c r="D23" s="103">
        <v>0</v>
      </c>
      <c r="E23" s="103">
        <v>0</v>
      </c>
      <c r="F23" s="103">
        <v>775.68</v>
      </c>
      <c r="G23" s="103">
        <v>0</v>
      </c>
      <c r="H23" s="103">
        <v>0</v>
      </c>
      <c r="I23" s="103">
        <v>0</v>
      </c>
      <c r="J23" s="103">
        <v>0</v>
      </c>
      <c r="K23" s="103">
        <v>0</v>
      </c>
      <c r="L23" s="103">
        <v>0</v>
      </c>
      <c r="M23" s="103">
        <v>0</v>
      </c>
      <c r="N23" s="103">
        <v>11204.18</v>
      </c>
      <c r="O23" s="103">
        <v>0</v>
      </c>
      <c r="P23" s="103">
        <v>0</v>
      </c>
      <c r="Q23" s="103">
        <v>683.1</v>
      </c>
      <c r="R23" s="103">
        <v>0</v>
      </c>
      <c r="S23" s="103">
        <v>0</v>
      </c>
      <c r="T23" s="103">
        <v>0</v>
      </c>
      <c r="U23" s="103">
        <v>0</v>
      </c>
      <c r="V23" s="103">
        <v>0</v>
      </c>
      <c r="W23" s="103">
        <v>1818</v>
      </c>
      <c r="X23" s="103">
        <v>0</v>
      </c>
      <c r="Y23" s="103">
        <v>0</v>
      </c>
      <c r="Z23" s="103">
        <v>0</v>
      </c>
      <c r="AA23" s="103">
        <v>0</v>
      </c>
      <c r="AB23" s="103">
        <v>0</v>
      </c>
      <c r="AC23" s="104">
        <f t="shared" si="0"/>
        <v>35754.659999999996</v>
      </c>
    </row>
    <row r="24" spans="1:29" x14ac:dyDescent="0.3">
      <c r="A24" s="80" t="s">
        <v>31</v>
      </c>
      <c r="B24" s="103">
        <v>0</v>
      </c>
      <c r="C24" s="103">
        <v>0</v>
      </c>
      <c r="D24" s="103">
        <v>0</v>
      </c>
      <c r="E24" s="103">
        <v>0</v>
      </c>
      <c r="F24" s="103">
        <v>0</v>
      </c>
      <c r="G24" s="103">
        <v>0</v>
      </c>
      <c r="H24" s="103">
        <v>0</v>
      </c>
      <c r="I24" s="103">
        <v>0</v>
      </c>
      <c r="J24" s="103">
        <v>0</v>
      </c>
      <c r="K24" s="103">
        <v>0</v>
      </c>
      <c r="L24" s="103">
        <v>0</v>
      </c>
      <c r="M24" s="103">
        <v>0</v>
      </c>
      <c r="N24" s="103">
        <v>27</v>
      </c>
      <c r="O24" s="103">
        <v>0</v>
      </c>
      <c r="P24" s="103">
        <v>0</v>
      </c>
      <c r="Q24" s="103">
        <v>0</v>
      </c>
      <c r="R24" s="103">
        <v>0</v>
      </c>
      <c r="S24" s="103">
        <v>0</v>
      </c>
      <c r="T24" s="103">
        <v>0</v>
      </c>
      <c r="U24" s="103">
        <v>0</v>
      </c>
      <c r="V24" s="103">
        <v>0</v>
      </c>
      <c r="W24" s="103">
        <v>0</v>
      </c>
      <c r="X24" s="103">
        <v>0</v>
      </c>
      <c r="Y24" s="103">
        <v>0</v>
      </c>
      <c r="Z24" s="103">
        <v>0</v>
      </c>
      <c r="AA24" s="103">
        <v>0</v>
      </c>
      <c r="AB24" s="103">
        <v>0</v>
      </c>
      <c r="AC24" s="104">
        <f t="shared" si="0"/>
        <v>27</v>
      </c>
    </row>
    <row r="25" spans="1:29" x14ac:dyDescent="0.3">
      <c r="A25" s="81" t="s">
        <v>138</v>
      </c>
      <c r="B25" s="105">
        <v>4375</v>
      </c>
      <c r="C25" s="105">
        <v>0</v>
      </c>
      <c r="D25" s="105">
        <v>10625</v>
      </c>
      <c r="E25" s="105">
        <v>0</v>
      </c>
      <c r="F25" s="105">
        <v>0</v>
      </c>
      <c r="G25" s="105">
        <v>1125</v>
      </c>
      <c r="H25" s="105">
        <v>0</v>
      </c>
      <c r="I25" s="105">
        <v>20000</v>
      </c>
      <c r="J25" s="105">
        <v>0</v>
      </c>
      <c r="K25" s="105">
        <v>0</v>
      </c>
      <c r="L25" s="105">
        <v>0</v>
      </c>
      <c r="M25" s="105">
        <v>0</v>
      </c>
      <c r="N25" s="105">
        <v>1000</v>
      </c>
      <c r="O25" s="105">
        <v>1500</v>
      </c>
      <c r="P25" s="105">
        <v>0</v>
      </c>
      <c r="Q25" s="105">
        <v>1250</v>
      </c>
      <c r="R25" s="105">
        <v>1625</v>
      </c>
      <c r="S25" s="105">
        <v>2000</v>
      </c>
      <c r="T25" s="105">
        <v>1625</v>
      </c>
      <c r="U25" s="105">
        <v>0</v>
      </c>
      <c r="V25" s="105">
        <v>0</v>
      </c>
      <c r="W25" s="105">
        <v>16500</v>
      </c>
      <c r="X25" s="105">
        <v>1625</v>
      </c>
      <c r="Y25" s="105">
        <v>0</v>
      </c>
      <c r="Z25" s="105">
        <v>0</v>
      </c>
      <c r="AA25" s="105">
        <v>0</v>
      </c>
      <c r="AB25" s="105">
        <v>0</v>
      </c>
      <c r="AC25" s="104">
        <f t="shared" si="0"/>
        <v>63250</v>
      </c>
    </row>
    <row r="26" spans="1:29" x14ac:dyDescent="0.3">
      <c r="A26" s="81" t="s">
        <v>36</v>
      </c>
      <c r="B26" s="105">
        <v>5518.8</v>
      </c>
      <c r="C26" s="105">
        <v>0</v>
      </c>
      <c r="D26" s="105">
        <v>0</v>
      </c>
      <c r="E26" s="105">
        <v>0</v>
      </c>
      <c r="F26" s="105">
        <v>0</v>
      </c>
      <c r="G26" s="105">
        <v>0</v>
      </c>
      <c r="H26" s="105">
        <v>0</v>
      </c>
      <c r="I26" s="105">
        <v>0</v>
      </c>
      <c r="J26" s="105">
        <v>0</v>
      </c>
      <c r="K26" s="105">
        <v>0</v>
      </c>
      <c r="L26" s="105">
        <v>0</v>
      </c>
      <c r="M26" s="105">
        <v>0</v>
      </c>
      <c r="N26" s="105">
        <v>0</v>
      </c>
      <c r="O26" s="105">
        <v>0</v>
      </c>
      <c r="P26" s="105">
        <v>0</v>
      </c>
      <c r="Q26" s="105">
        <v>0</v>
      </c>
      <c r="R26" s="105">
        <v>0</v>
      </c>
      <c r="S26" s="105">
        <v>0</v>
      </c>
      <c r="T26" s="105">
        <v>0</v>
      </c>
      <c r="U26" s="105">
        <v>0</v>
      </c>
      <c r="V26" s="105">
        <v>0</v>
      </c>
      <c r="W26" s="105">
        <v>2680.8</v>
      </c>
      <c r="X26" s="105">
        <v>0</v>
      </c>
      <c r="Y26" s="105">
        <v>0</v>
      </c>
      <c r="Z26" s="105">
        <v>0</v>
      </c>
      <c r="AA26" s="105">
        <v>0</v>
      </c>
      <c r="AB26" s="105">
        <v>0</v>
      </c>
      <c r="AC26" s="104">
        <f t="shared" si="0"/>
        <v>8199.6</v>
      </c>
    </row>
    <row r="27" spans="1:29" ht="15.6" customHeight="1" x14ac:dyDescent="0.3">
      <c r="A27" s="80" t="s">
        <v>37</v>
      </c>
      <c r="B27" s="103">
        <v>166.4</v>
      </c>
      <c r="C27" s="103">
        <v>0</v>
      </c>
      <c r="D27" s="103">
        <v>0</v>
      </c>
      <c r="E27" s="103">
        <v>0</v>
      </c>
      <c r="F27" s="103">
        <v>0</v>
      </c>
      <c r="G27" s="103">
        <v>0</v>
      </c>
      <c r="H27" s="103">
        <v>0</v>
      </c>
      <c r="I27" s="103">
        <v>0</v>
      </c>
      <c r="J27" s="103">
        <v>0</v>
      </c>
      <c r="K27" s="103">
        <v>0</v>
      </c>
      <c r="L27" s="103">
        <v>0</v>
      </c>
      <c r="M27" s="103">
        <v>0</v>
      </c>
      <c r="N27" s="103">
        <v>0</v>
      </c>
      <c r="O27" s="103">
        <v>0</v>
      </c>
      <c r="P27" s="103">
        <v>0</v>
      </c>
      <c r="Q27" s="103">
        <v>0</v>
      </c>
      <c r="R27" s="103">
        <v>0</v>
      </c>
      <c r="S27" s="103">
        <v>0</v>
      </c>
      <c r="T27" s="103">
        <v>0</v>
      </c>
      <c r="U27" s="103">
        <v>0</v>
      </c>
      <c r="V27" s="103">
        <v>0</v>
      </c>
      <c r="W27" s="103">
        <v>1877.2</v>
      </c>
      <c r="X27" s="103">
        <v>0</v>
      </c>
      <c r="Y27" s="103">
        <v>0</v>
      </c>
      <c r="Z27" s="103">
        <v>0</v>
      </c>
      <c r="AA27" s="103">
        <v>0</v>
      </c>
      <c r="AB27" s="103">
        <v>0</v>
      </c>
      <c r="AC27" s="104">
        <f t="shared" si="0"/>
        <v>2043.6000000000001</v>
      </c>
    </row>
    <row r="28" spans="1:29" x14ac:dyDescent="0.3">
      <c r="A28" s="83" t="s">
        <v>39</v>
      </c>
      <c r="B28" s="106">
        <f t="shared" ref="B28:AC28" si="1">SUM(B3:B27)</f>
        <v>22158451.409999982</v>
      </c>
      <c r="C28" s="106">
        <f t="shared" si="1"/>
        <v>132266.80000000002</v>
      </c>
      <c r="D28" s="106">
        <f t="shared" si="1"/>
        <v>1736920.8591795375</v>
      </c>
      <c r="E28" s="106">
        <f t="shared" si="1"/>
        <v>117682.86000000002</v>
      </c>
      <c r="F28" s="106">
        <f t="shared" si="1"/>
        <v>227804.02</v>
      </c>
      <c r="G28" s="106">
        <f t="shared" si="1"/>
        <v>7061.9400000000005</v>
      </c>
      <c r="H28" s="106">
        <f t="shared" si="1"/>
        <v>16565.37</v>
      </c>
      <c r="I28" s="106">
        <f t="shared" si="1"/>
        <v>4305994.3524867482</v>
      </c>
      <c r="J28" s="106">
        <f t="shared" si="1"/>
        <v>25149.130000000005</v>
      </c>
      <c r="K28" s="106">
        <f t="shared" si="1"/>
        <v>8175</v>
      </c>
      <c r="L28" s="106">
        <f t="shared" si="1"/>
        <v>277283.03999999992</v>
      </c>
      <c r="M28" s="106">
        <f t="shared" si="1"/>
        <v>2434567.3233652422</v>
      </c>
      <c r="N28" s="106">
        <f t="shared" si="1"/>
        <v>1995051.7098734037</v>
      </c>
      <c r="O28" s="106">
        <f t="shared" si="1"/>
        <v>29716.400000000001</v>
      </c>
      <c r="P28" s="106">
        <f t="shared" si="1"/>
        <v>19416.009999999998</v>
      </c>
      <c r="Q28" s="106">
        <f t="shared" si="1"/>
        <v>607397.09824863938</v>
      </c>
      <c r="R28" s="106">
        <f t="shared" si="1"/>
        <v>392282.94999999995</v>
      </c>
      <c r="S28" s="106">
        <f t="shared" si="1"/>
        <v>230883.22000000003</v>
      </c>
      <c r="T28" s="106">
        <f t="shared" si="1"/>
        <v>476834.37070020125</v>
      </c>
      <c r="U28" s="106">
        <f t="shared" si="1"/>
        <v>63683.059928351773</v>
      </c>
      <c r="V28" s="106">
        <f t="shared" si="1"/>
        <v>91510.907425632526</v>
      </c>
      <c r="W28" s="106">
        <f t="shared" si="1"/>
        <v>7653030.0000000009</v>
      </c>
      <c r="X28" s="106">
        <f t="shared" si="1"/>
        <v>913598.09500000009</v>
      </c>
      <c r="Y28" s="106">
        <f t="shared" si="1"/>
        <v>309686.23000000004</v>
      </c>
      <c r="Z28" s="106">
        <f t="shared" si="1"/>
        <v>46844.41</v>
      </c>
      <c r="AA28" s="106">
        <f t="shared" si="1"/>
        <v>1940641.6025640706</v>
      </c>
      <c r="AB28" s="106">
        <f t="shared" si="1"/>
        <v>5021133.620000001</v>
      </c>
      <c r="AC28" s="106">
        <f t="shared" si="1"/>
        <v>51239631.788771808</v>
      </c>
    </row>
    <row r="29" spans="1:29" x14ac:dyDescent="0.3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</row>
    <row r="30" spans="1:29" x14ac:dyDescent="0.3">
      <c r="A30" s="3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3"/>
    </row>
  </sheetData>
  <sheetProtection algorithmName="SHA-512" hashValue="QCIp9dFT+lOtPpXv6DHrP7qA7di30c/bXtnuSlffcT3Vtp+BA0vU5On0d/DaN5pkjSaTqTvWmtWuWywWP7e6Og==" saltValue="FUDSIDdP5O8ewlbnC1g8SA==" spinCount="100000" sheet="1" objects="1" scenarios="1"/>
  <mergeCells count="2">
    <mergeCell ref="A1:A2"/>
    <mergeCell ref="B1:A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4A5C5-C01E-4CC3-914C-E95D8A2BEAEB}">
  <dimension ref="A1:AG30"/>
  <sheetViews>
    <sheetView showGridLines="0" showRowColHeaders="0" workbookViewId="0">
      <selection activeCell="B1" sqref="B1:AC1"/>
    </sheetView>
  </sheetViews>
  <sheetFormatPr baseColWidth="10" defaultRowHeight="14.4" x14ac:dyDescent="0.3"/>
  <cols>
    <col min="1" max="1" width="32" style="22" bestFit="1" customWidth="1"/>
    <col min="2" max="2" width="9" style="22" customWidth="1"/>
    <col min="3" max="3" width="7.88671875" style="22" customWidth="1"/>
    <col min="4" max="4" width="7.33203125" style="22" customWidth="1"/>
    <col min="5" max="5" width="6.88671875" style="22" customWidth="1"/>
    <col min="6" max="6" width="7.88671875" style="22" customWidth="1"/>
    <col min="7" max="7" width="6.21875" style="22" customWidth="1"/>
    <col min="8" max="8" width="6.5546875" style="22" customWidth="1"/>
    <col min="9" max="9" width="7.6640625" style="22" bestFit="1" customWidth="1"/>
    <col min="10" max="10" width="7.88671875" style="22" customWidth="1"/>
    <col min="11" max="11" width="6.44140625" style="22" bestFit="1" customWidth="1"/>
    <col min="12" max="12" width="6.88671875" style="22" bestFit="1" customWidth="1"/>
    <col min="13" max="14" width="7.6640625" style="22" bestFit="1" customWidth="1"/>
    <col min="15" max="15" width="6.33203125" style="22" customWidth="1"/>
    <col min="16" max="16" width="5.88671875" style="22" customWidth="1"/>
    <col min="17" max="17" width="7.21875" style="22" customWidth="1"/>
    <col min="18" max="18" width="7.6640625" style="22" customWidth="1"/>
    <col min="19" max="19" width="7.77734375" style="22" customWidth="1"/>
    <col min="20" max="20" width="7.5546875" style="22" customWidth="1"/>
    <col min="21" max="21" width="6.77734375" style="22" customWidth="1"/>
    <col min="22" max="22" width="6.5546875" style="22" customWidth="1"/>
    <col min="23" max="23" width="7.6640625" style="22" customWidth="1"/>
    <col min="24" max="25" width="6.88671875" style="22" bestFit="1" customWidth="1"/>
    <col min="26" max="26" width="6.109375" style="22" bestFit="1" customWidth="1"/>
    <col min="27" max="27" width="7.5546875" style="22" customWidth="1"/>
    <col min="28" max="28" width="10.77734375" style="22" customWidth="1"/>
    <col min="29" max="29" width="8.77734375" style="22" customWidth="1"/>
    <col min="30" max="31" width="2.44140625" style="22" customWidth="1"/>
    <col min="32" max="16384" width="11.5546875" style="22"/>
  </cols>
  <sheetData>
    <row r="1" spans="1:29" ht="26.4" customHeight="1" x14ac:dyDescent="0.3">
      <c r="A1" s="144" t="s">
        <v>62</v>
      </c>
      <c r="B1" s="141" t="s">
        <v>104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3"/>
    </row>
    <row r="2" spans="1:29" ht="20.399999999999999" x14ac:dyDescent="0.3">
      <c r="A2" s="144"/>
      <c r="B2" s="52" t="s">
        <v>75</v>
      </c>
      <c r="C2" s="52" t="s">
        <v>76</v>
      </c>
      <c r="D2" s="52" t="s">
        <v>77</v>
      </c>
      <c r="E2" s="52" t="s">
        <v>78</v>
      </c>
      <c r="F2" s="52" t="s">
        <v>79</v>
      </c>
      <c r="G2" s="52" t="s">
        <v>80</v>
      </c>
      <c r="H2" s="52" t="s">
        <v>81</v>
      </c>
      <c r="I2" s="52" t="s">
        <v>82</v>
      </c>
      <c r="J2" s="52" t="s">
        <v>83</v>
      </c>
      <c r="K2" s="52" t="s">
        <v>84</v>
      </c>
      <c r="L2" s="52" t="s">
        <v>85</v>
      </c>
      <c r="M2" s="52" t="s">
        <v>86</v>
      </c>
      <c r="N2" s="52" t="s">
        <v>87</v>
      </c>
      <c r="O2" s="52" t="s">
        <v>88</v>
      </c>
      <c r="P2" s="52" t="s">
        <v>89</v>
      </c>
      <c r="Q2" s="52" t="s">
        <v>90</v>
      </c>
      <c r="R2" s="52" t="s">
        <v>91</v>
      </c>
      <c r="S2" s="52" t="s">
        <v>92</v>
      </c>
      <c r="T2" s="52" t="s">
        <v>93</v>
      </c>
      <c r="U2" s="52" t="s">
        <v>94</v>
      </c>
      <c r="V2" s="52" t="s">
        <v>95</v>
      </c>
      <c r="W2" s="52" t="s">
        <v>105</v>
      </c>
      <c r="X2" s="52" t="s">
        <v>97</v>
      </c>
      <c r="Y2" s="52" t="s">
        <v>98</v>
      </c>
      <c r="Z2" s="52" t="s">
        <v>99</v>
      </c>
      <c r="AA2" s="52" t="s">
        <v>100</v>
      </c>
      <c r="AB2" s="52" t="s">
        <v>101</v>
      </c>
      <c r="AC2" s="52" t="s">
        <v>102</v>
      </c>
    </row>
    <row r="3" spans="1:29" x14ac:dyDescent="0.3">
      <c r="A3" s="80" t="s">
        <v>7</v>
      </c>
      <c r="B3" s="107">
        <v>1151.4202</v>
      </c>
      <c r="C3" s="107">
        <v>0</v>
      </c>
      <c r="D3" s="107">
        <v>6.9925000000000006</v>
      </c>
      <c r="E3" s="107">
        <v>0</v>
      </c>
      <c r="F3" s="107">
        <v>0</v>
      </c>
      <c r="G3" s="107">
        <v>0</v>
      </c>
      <c r="H3" s="107">
        <v>0</v>
      </c>
      <c r="I3" s="107">
        <v>22.515000000000001</v>
      </c>
      <c r="J3" s="107">
        <v>0</v>
      </c>
      <c r="K3" s="107">
        <v>0</v>
      </c>
      <c r="L3" s="107">
        <v>8</v>
      </c>
      <c r="M3" s="107">
        <v>7.9074999999999998</v>
      </c>
      <c r="N3" s="107">
        <v>0.03</v>
      </c>
      <c r="O3" s="107">
        <v>0</v>
      </c>
      <c r="P3" s="107">
        <v>0.68</v>
      </c>
      <c r="Q3" s="107">
        <v>75.900000000000006</v>
      </c>
      <c r="R3" s="107">
        <v>0</v>
      </c>
      <c r="S3" s="107">
        <v>0</v>
      </c>
      <c r="T3" s="107">
        <v>15.450000000000001</v>
      </c>
      <c r="U3" s="107">
        <v>2.9250000000000003</v>
      </c>
      <c r="V3" s="107">
        <v>0.63119999999999998</v>
      </c>
      <c r="W3" s="107">
        <v>4411.57</v>
      </c>
      <c r="X3" s="107">
        <v>15</v>
      </c>
      <c r="Y3" s="107">
        <v>0</v>
      </c>
      <c r="Z3" s="107">
        <v>0</v>
      </c>
      <c r="AA3" s="107">
        <v>50.819999999999993</v>
      </c>
      <c r="AB3" s="107">
        <v>0</v>
      </c>
      <c r="AC3" s="107">
        <f>SUM(B3:AB3)</f>
        <v>5769.8413999999993</v>
      </c>
    </row>
    <row r="4" spans="1:29" x14ac:dyDescent="0.3">
      <c r="A4" s="80" t="s">
        <v>8</v>
      </c>
      <c r="B4" s="107">
        <v>10.88</v>
      </c>
      <c r="C4" s="107">
        <v>0</v>
      </c>
      <c r="D4" s="107">
        <v>0</v>
      </c>
      <c r="E4" s="107">
        <v>0</v>
      </c>
      <c r="F4" s="107">
        <v>0</v>
      </c>
      <c r="G4" s="107">
        <v>0</v>
      </c>
      <c r="H4" s="107">
        <v>0</v>
      </c>
      <c r="I4" s="107">
        <v>3.71</v>
      </c>
      <c r="J4" s="107">
        <v>0</v>
      </c>
      <c r="K4" s="107">
        <v>0</v>
      </c>
      <c r="L4" s="107">
        <v>0</v>
      </c>
      <c r="M4" s="107">
        <v>0</v>
      </c>
      <c r="N4" s="107">
        <v>0</v>
      </c>
      <c r="O4" s="107">
        <v>0</v>
      </c>
      <c r="P4" s="107">
        <v>0</v>
      </c>
      <c r="Q4" s="107">
        <v>0</v>
      </c>
      <c r="R4" s="107">
        <v>0</v>
      </c>
      <c r="S4" s="107">
        <v>0</v>
      </c>
      <c r="T4" s="107">
        <v>0</v>
      </c>
      <c r="U4" s="107">
        <v>0</v>
      </c>
      <c r="V4" s="107">
        <v>0</v>
      </c>
      <c r="W4" s="107">
        <v>2.02</v>
      </c>
      <c r="X4" s="107">
        <v>0</v>
      </c>
      <c r="Y4" s="107">
        <v>0</v>
      </c>
      <c r="Z4" s="107">
        <v>0</v>
      </c>
      <c r="AA4" s="107">
        <v>0</v>
      </c>
      <c r="AB4" s="107">
        <v>0</v>
      </c>
      <c r="AC4" s="107">
        <f t="shared" ref="AC4:AC27" si="0">SUM(B4:AB4)</f>
        <v>16.61</v>
      </c>
    </row>
    <row r="5" spans="1:29" x14ac:dyDescent="0.3">
      <c r="A5" s="81" t="s">
        <v>135</v>
      </c>
      <c r="B5" s="108">
        <v>28.540000000000003</v>
      </c>
      <c r="C5" s="108">
        <v>0</v>
      </c>
      <c r="D5" s="108">
        <v>34.83</v>
      </c>
      <c r="E5" s="108">
        <v>0</v>
      </c>
      <c r="F5" s="108">
        <v>0</v>
      </c>
      <c r="G5" s="108">
        <v>0</v>
      </c>
      <c r="H5" s="108">
        <v>0</v>
      </c>
      <c r="I5" s="108">
        <v>370.21999999999997</v>
      </c>
      <c r="J5" s="108">
        <v>0</v>
      </c>
      <c r="K5" s="108">
        <v>0</v>
      </c>
      <c r="L5" s="108">
        <v>0</v>
      </c>
      <c r="M5" s="108">
        <v>0</v>
      </c>
      <c r="N5" s="108">
        <v>24.54</v>
      </c>
      <c r="O5" s="108">
        <v>0</v>
      </c>
      <c r="P5" s="108">
        <v>0</v>
      </c>
      <c r="Q5" s="108">
        <v>0</v>
      </c>
      <c r="R5" s="108">
        <v>0</v>
      </c>
      <c r="S5" s="108">
        <v>0</v>
      </c>
      <c r="T5" s="108">
        <v>0</v>
      </c>
      <c r="U5" s="108">
        <v>0</v>
      </c>
      <c r="V5" s="108">
        <v>0</v>
      </c>
      <c r="W5" s="108">
        <v>123.7</v>
      </c>
      <c r="X5" s="108">
        <v>0</v>
      </c>
      <c r="Y5" s="108">
        <v>0.7</v>
      </c>
      <c r="Z5" s="108">
        <v>0</v>
      </c>
      <c r="AA5" s="108">
        <v>150</v>
      </c>
      <c r="AB5" s="108">
        <v>0</v>
      </c>
      <c r="AC5" s="107">
        <f t="shared" si="0"/>
        <v>732.53000000000009</v>
      </c>
    </row>
    <row r="6" spans="1:29" x14ac:dyDescent="0.3">
      <c r="A6" s="81" t="s">
        <v>9</v>
      </c>
      <c r="B6" s="108">
        <v>2.25</v>
      </c>
      <c r="C6" s="108">
        <v>0</v>
      </c>
      <c r="D6" s="108">
        <v>9</v>
      </c>
      <c r="E6" s="108">
        <v>0</v>
      </c>
      <c r="F6" s="108">
        <v>0</v>
      </c>
      <c r="G6" s="108">
        <v>0</v>
      </c>
      <c r="H6" s="108">
        <v>0</v>
      </c>
      <c r="I6" s="108">
        <v>0</v>
      </c>
      <c r="J6" s="108">
        <v>0</v>
      </c>
      <c r="K6" s="108">
        <v>0</v>
      </c>
      <c r="L6" s="108">
        <v>0</v>
      </c>
      <c r="M6" s="108">
        <v>0</v>
      </c>
      <c r="N6" s="108">
        <v>5.13</v>
      </c>
      <c r="O6" s="108">
        <v>0</v>
      </c>
      <c r="P6" s="108">
        <v>0</v>
      </c>
      <c r="Q6" s="108">
        <v>9.6</v>
      </c>
      <c r="R6" s="108">
        <v>0</v>
      </c>
      <c r="S6" s="108">
        <v>0</v>
      </c>
      <c r="T6" s="108">
        <v>0</v>
      </c>
      <c r="U6" s="108">
        <v>0</v>
      </c>
      <c r="V6" s="108">
        <v>0</v>
      </c>
      <c r="W6" s="108">
        <v>5.62</v>
      </c>
      <c r="X6" s="108">
        <v>5.62</v>
      </c>
      <c r="Y6" s="108">
        <v>0</v>
      </c>
      <c r="Z6" s="108">
        <v>0</v>
      </c>
      <c r="AA6" s="108">
        <v>7.2</v>
      </c>
      <c r="AB6" s="108">
        <v>0</v>
      </c>
      <c r="AC6" s="107">
        <f t="shared" si="0"/>
        <v>44.42</v>
      </c>
    </row>
    <row r="7" spans="1:29" x14ac:dyDescent="0.3">
      <c r="A7" s="80" t="s">
        <v>11</v>
      </c>
      <c r="B7" s="107">
        <v>143.08499999999998</v>
      </c>
      <c r="C7" s="107">
        <v>0</v>
      </c>
      <c r="D7" s="107">
        <v>38.440000000000005</v>
      </c>
      <c r="E7" s="107">
        <v>0</v>
      </c>
      <c r="F7" s="107">
        <v>2.9249999999999998</v>
      </c>
      <c r="G7" s="107">
        <v>0</v>
      </c>
      <c r="H7" s="107">
        <v>0.72</v>
      </c>
      <c r="I7" s="107">
        <v>23.09</v>
      </c>
      <c r="J7" s="107">
        <v>0</v>
      </c>
      <c r="K7" s="107">
        <v>0</v>
      </c>
      <c r="L7" s="107">
        <v>5.04</v>
      </c>
      <c r="M7" s="107">
        <v>0</v>
      </c>
      <c r="N7" s="107">
        <v>25.005000000000003</v>
      </c>
      <c r="O7" s="107">
        <v>0</v>
      </c>
      <c r="P7" s="107">
        <v>0</v>
      </c>
      <c r="Q7" s="107">
        <v>12.375</v>
      </c>
      <c r="R7" s="107">
        <v>27.005000000000003</v>
      </c>
      <c r="S7" s="107">
        <v>16.454999999999998</v>
      </c>
      <c r="T7" s="107">
        <v>0</v>
      </c>
      <c r="U7" s="107">
        <v>0</v>
      </c>
      <c r="V7" s="107">
        <v>0</v>
      </c>
      <c r="W7" s="107">
        <v>60.84</v>
      </c>
      <c r="X7" s="107">
        <v>8.41</v>
      </c>
      <c r="Y7" s="107">
        <v>6.9899999999999993</v>
      </c>
      <c r="Z7" s="107">
        <v>0</v>
      </c>
      <c r="AA7" s="107">
        <v>33.17</v>
      </c>
      <c r="AB7" s="107">
        <v>24.759999999999998</v>
      </c>
      <c r="AC7" s="107">
        <f t="shared" si="0"/>
        <v>428.31000000000006</v>
      </c>
    </row>
    <row r="8" spans="1:29" x14ac:dyDescent="0.3">
      <c r="A8" s="81" t="s">
        <v>12</v>
      </c>
      <c r="B8" s="108">
        <v>0</v>
      </c>
      <c r="C8" s="108">
        <v>0</v>
      </c>
      <c r="D8" s="108">
        <v>0</v>
      </c>
      <c r="E8" s="108">
        <v>0</v>
      </c>
      <c r="F8" s="108">
        <v>0</v>
      </c>
      <c r="G8" s="108">
        <v>0</v>
      </c>
      <c r="H8" s="108">
        <v>0</v>
      </c>
      <c r="I8" s="108">
        <v>11</v>
      </c>
      <c r="J8" s="108">
        <v>0</v>
      </c>
      <c r="K8" s="108">
        <v>0</v>
      </c>
      <c r="L8" s="108">
        <v>0</v>
      </c>
      <c r="M8" s="108">
        <v>0</v>
      </c>
      <c r="N8" s="108">
        <v>0</v>
      </c>
      <c r="O8" s="108">
        <v>0</v>
      </c>
      <c r="P8" s="108">
        <v>0</v>
      </c>
      <c r="Q8" s="108">
        <v>0</v>
      </c>
      <c r="R8" s="108">
        <v>0</v>
      </c>
      <c r="S8" s="108">
        <v>0</v>
      </c>
      <c r="T8" s="108">
        <v>0</v>
      </c>
      <c r="U8" s="108">
        <v>0</v>
      </c>
      <c r="V8" s="108">
        <v>0</v>
      </c>
      <c r="W8" s="108">
        <v>0</v>
      </c>
      <c r="X8" s="108">
        <v>0</v>
      </c>
      <c r="Y8" s="108">
        <v>0</v>
      </c>
      <c r="Z8" s="108">
        <v>0</v>
      </c>
      <c r="AA8" s="108">
        <v>0</v>
      </c>
      <c r="AB8" s="108">
        <v>0</v>
      </c>
      <c r="AC8" s="107">
        <f t="shared" si="0"/>
        <v>11</v>
      </c>
    </row>
    <row r="9" spans="1:29" x14ac:dyDescent="0.3">
      <c r="A9" s="80" t="s">
        <v>13</v>
      </c>
      <c r="B9" s="107">
        <v>87634.439999999973</v>
      </c>
      <c r="C9" s="107">
        <v>37.150000000000006</v>
      </c>
      <c r="D9" s="107">
        <v>4641.3999999999978</v>
      </c>
      <c r="E9" s="107">
        <v>31.159999999999997</v>
      </c>
      <c r="F9" s="107">
        <v>792.86</v>
      </c>
      <c r="G9" s="107">
        <v>12.09</v>
      </c>
      <c r="H9" s="107">
        <v>32.71</v>
      </c>
      <c r="I9" s="107">
        <v>18934.250000000004</v>
      </c>
      <c r="J9" s="107">
        <v>256.63</v>
      </c>
      <c r="K9" s="107">
        <v>0</v>
      </c>
      <c r="L9" s="107">
        <v>1492.6299999999999</v>
      </c>
      <c r="M9" s="107">
        <v>14545.74</v>
      </c>
      <c r="N9" s="107">
        <v>7634.88</v>
      </c>
      <c r="O9" s="107">
        <v>125.06000000000002</v>
      </c>
      <c r="P9" s="107">
        <v>3.49</v>
      </c>
      <c r="Q9" s="107">
        <v>2222.9900000000007</v>
      </c>
      <c r="R9" s="107">
        <v>2518.5700000000006</v>
      </c>
      <c r="S9" s="107">
        <v>485.17</v>
      </c>
      <c r="T9" s="107">
        <v>1242.77</v>
      </c>
      <c r="U9" s="107">
        <v>73.759999999999991</v>
      </c>
      <c r="V9" s="107">
        <v>427.36</v>
      </c>
      <c r="W9" s="107">
        <v>35265.22</v>
      </c>
      <c r="X9" s="107">
        <v>2623.1400000000008</v>
      </c>
      <c r="Y9" s="107">
        <v>297.08</v>
      </c>
      <c r="Z9" s="107">
        <v>112.26</v>
      </c>
      <c r="AA9" s="107">
        <v>3086.4800000000005</v>
      </c>
      <c r="AB9" s="107">
        <v>52570.919999999991</v>
      </c>
      <c r="AC9" s="107">
        <f t="shared" si="0"/>
        <v>237100.20999999996</v>
      </c>
    </row>
    <row r="10" spans="1:29" x14ac:dyDescent="0.3">
      <c r="A10" s="81" t="s">
        <v>14</v>
      </c>
      <c r="B10" s="108">
        <v>19655.600000000002</v>
      </c>
      <c r="C10" s="108">
        <v>583.58999999999992</v>
      </c>
      <c r="D10" s="108">
        <v>1850.2000000000003</v>
      </c>
      <c r="E10" s="108">
        <v>324</v>
      </c>
      <c r="F10" s="108">
        <v>354.73499999999996</v>
      </c>
      <c r="G10" s="108">
        <v>0</v>
      </c>
      <c r="H10" s="108">
        <v>22.5</v>
      </c>
      <c r="I10" s="108">
        <v>3571.7400000000007</v>
      </c>
      <c r="J10" s="108">
        <v>24.475000000000001</v>
      </c>
      <c r="K10" s="108">
        <v>30.7</v>
      </c>
      <c r="L10" s="108">
        <v>260.17500000000001</v>
      </c>
      <c r="M10" s="108">
        <v>808.71500000000003</v>
      </c>
      <c r="N10" s="108">
        <v>2380.34</v>
      </c>
      <c r="O10" s="108">
        <v>22.5</v>
      </c>
      <c r="P10" s="108">
        <v>32.024999999999999</v>
      </c>
      <c r="Q10" s="108">
        <v>1618.99</v>
      </c>
      <c r="R10" s="108">
        <v>841.9</v>
      </c>
      <c r="S10" s="108">
        <v>289.55</v>
      </c>
      <c r="T10" s="108">
        <v>192.45</v>
      </c>
      <c r="U10" s="108">
        <v>191.6</v>
      </c>
      <c r="V10" s="108">
        <v>395.35</v>
      </c>
      <c r="W10" s="108">
        <v>11917.06</v>
      </c>
      <c r="X10" s="108">
        <v>1972.2352500000002</v>
      </c>
      <c r="Y10" s="108">
        <v>1308.6500000000003</v>
      </c>
      <c r="Z10" s="108">
        <v>3.3600000000000003</v>
      </c>
      <c r="AA10" s="108">
        <v>366.29499999999996</v>
      </c>
      <c r="AB10" s="108">
        <v>431.95000000000005</v>
      </c>
      <c r="AC10" s="107">
        <f t="shared" si="0"/>
        <v>49450.685249999995</v>
      </c>
    </row>
    <row r="11" spans="1:29" x14ac:dyDescent="0.3">
      <c r="A11" s="80" t="s">
        <v>15</v>
      </c>
      <c r="B11" s="107">
        <v>0</v>
      </c>
      <c r="C11" s="107">
        <v>0</v>
      </c>
      <c r="D11" s="107">
        <v>0.67500000000000004</v>
      </c>
      <c r="E11" s="107">
        <v>0</v>
      </c>
      <c r="F11" s="107">
        <v>0</v>
      </c>
      <c r="G11" s="107">
        <v>0</v>
      </c>
      <c r="H11" s="107">
        <v>0</v>
      </c>
      <c r="I11" s="107">
        <v>0</v>
      </c>
      <c r="J11" s="107">
        <v>0</v>
      </c>
      <c r="K11" s="107">
        <v>0</v>
      </c>
      <c r="L11" s="107">
        <v>0</v>
      </c>
      <c r="M11" s="107">
        <v>0</v>
      </c>
      <c r="N11" s="107">
        <v>0</v>
      </c>
      <c r="O11" s="107">
        <v>0</v>
      </c>
      <c r="P11" s="107">
        <v>0</v>
      </c>
      <c r="Q11" s="107">
        <v>0</v>
      </c>
      <c r="R11" s="107">
        <v>0</v>
      </c>
      <c r="S11" s="107">
        <v>0</v>
      </c>
      <c r="T11" s="107">
        <v>0</v>
      </c>
      <c r="U11" s="107">
        <v>0</v>
      </c>
      <c r="V11" s="107">
        <v>0</v>
      </c>
      <c r="W11" s="107">
        <v>5.4</v>
      </c>
      <c r="X11" s="107">
        <v>0</v>
      </c>
      <c r="Y11" s="107">
        <v>0</v>
      </c>
      <c r="Z11" s="107">
        <v>0</v>
      </c>
      <c r="AA11" s="107">
        <v>0</v>
      </c>
      <c r="AB11" s="107">
        <v>0</v>
      </c>
      <c r="AC11" s="107">
        <f t="shared" si="0"/>
        <v>6.0750000000000002</v>
      </c>
    </row>
    <row r="12" spans="1:29" x14ac:dyDescent="0.3">
      <c r="A12" s="80" t="s">
        <v>17</v>
      </c>
      <c r="B12" s="107">
        <v>7.52</v>
      </c>
      <c r="C12" s="107">
        <v>0</v>
      </c>
      <c r="D12" s="107">
        <v>0</v>
      </c>
      <c r="E12" s="107">
        <v>0</v>
      </c>
      <c r="F12" s="107">
        <v>0</v>
      </c>
      <c r="G12" s="107">
        <v>0</v>
      </c>
      <c r="H12" s="107">
        <v>0</v>
      </c>
      <c r="I12" s="107">
        <v>0</v>
      </c>
      <c r="J12" s="107">
        <v>0</v>
      </c>
      <c r="K12" s="107">
        <v>0</v>
      </c>
      <c r="L12" s="107">
        <v>0</v>
      </c>
      <c r="M12" s="107">
        <v>0</v>
      </c>
      <c r="N12" s="107">
        <v>0</v>
      </c>
      <c r="O12" s="107">
        <v>0</v>
      </c>
      <c r="P12" s="107">
        <v>0</v>
      </c>
      <c r="Q12" s="107">
        <v>0</v>
      </c>
      <c r="R12" s="107">
        <v>0</v>
      </c>
      <c r="S12" s="107">
        <v>0</v>
      </c>
      <c r="T12" s="107">
        <v>0</v>
      </c>
      <c r="U12" s="107">
        <v>0</v>
      </c>
      <c r="V12" s="107">
        <v>0</v>
      </c>
      <c r="W12" s="107">
        <v>5.17</v>
      </c>
      <c r="X12" s="107">
        <v>1.8</v>
      </c>
      <c r="Y12" s="107">
        <v>0</v>
      </c>
      <c r="Z12" s="107">
        <v>0</v>
      </c>
      <c r="AA12" s="107">
        <v>0</v>
      </c>
      <c r="AB12" s="107">
        <v>0</v>
      </c>
      <c r="AC12" s="107">
        <f t="shared" si="0"/>
        <v>14.49</v>
      </c>
    </row>
    <row r="13" spans="1:29" x14ac:dyDescent="0.3">
      <c r="A13" s="80" t="s">
        <v>18</v>
      </c>
      <c r="B13" s="107">
        <v>336.1</v>
      </c>
      <c r="C13" s="107">
        <v>28.93</v>
      </c>
      <c r="D13" s="107">
        <v>74</v>
      </c>
      <c r="E13" s="107">
        <v>6</v>
      </c>
      <c r="F13" s="107">
        <v>9.18</v>
      </c>
      <c r="G13" s="107">
        <v>0</v>
      </c>
      <c r="H13" s="107">
        <v>0</v>
      </c>
      <c r="I13" s="107">
        <v>144.9</v>
      </c>
      <c r="J13" s="107">
        <v>0</v>
      </c>
      <c r="K13" s="107">
        <v>0</v>
      </c>
      <c r="L13" s="107">
        <v>5.15</v>
      </c>
      <c r="M13" s="107">
        <v>12.600000000000001</v>
      </c>
      <c r="N13" s="107">
        <v>10.72</v>
      </c>
      <c r="O13" s="107">
        <v>0</v>
      </c>
      <c r="P13" s="107">
        <v>2</v>
      </c>
      <c r="Q13" s="107">
        <v>0</v>
      </c>
      <c r="R13" s="107">
        <v>1.31</v>
      </c>
      <c r="S13" s="107">
        <v>4.63</v>
      </c>
      <c r="T13" s="107">
        <v>0</v>
      </c>
      <c r="U13" s="107">
        <v>2.25</v>
      </c>
      <c r="V13" s="107">
        <v>4.32</v>
      </c>
      <c r="W13" s="107">
        <v>78.349999999999994</v>
      </c>
      <c r="X13" s="107">
        <v>92.55</v>
      </c>
      <c r="Y13" s="107">
        <v>4458.8900000000003</v>
      </c>
      <c r="Z13" s="107">
        <v>9.4499999999999993</v>
      </c>
      <c r="AA13" s="107">
        <v>1.8</v>
      </c>
      <c r="AB13" s="107">
        <v>14</v>
      </c>
      <c r="AC13" s="107">
        <f t="shared" si="0"/>
        <v>5297.13</v>
      </c>
    </row>
    <row r="14" spans="1:29" x14ac:dyDescent="0.3">
      <c r="A14" s="80" t="s">
        <v>19</v>
      </c>
      <c r="B14" s="107">
        <v>0.89599999999999991</v>
      </c>
      <c r="C14" s="107">
        <v>0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7">
        <v>0</v>
      </c>
      <c r="K14" s="107">
        <v>0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0.09</v>
      </c>
      <c r="Z14" s="107">
        <v>0</v>
      </c>
      <c r="AA14" s="107">
        <v>0</v>
      </c>
      <c r="AB14" s="107">
        <v>0</v>
      </c>
      <c r="AC14" s="107">
        <f t="shared" si="0"/>
        <v>0.98599999999999988</v>
      </c>
    </row>
    <row r="15" spans="1:29" x14ac:dyDescent="0.3">
      <c r="A15" s="81" t="s">
        <v>20</v>
      </c>
      <c r="B15" s="108">
        <v>16.799999999999997</v>
      </c>
      <c r="C15" s="108">
        <v>4.2799999999999994</v>
      </c>
      <c r="D15" s="108">
        <v>20</v>
      </c>
      <c r="E15" s="108">
        <v>0</v>
      </c>
      <c r="F15" s="108">
        <v>0</v>
      </c>
      <c r="G15" s="108">
        <v>0</v>
      </c>
      <c r="H15" s="108">
        <v>0</v>
      </c>
      <c r="I15" s="108">
        <v>0</v>
      </c>
      <c r="J15" s="108">
        <v>0</v>
      </c>
      <c r="K15" s="108">
        <v>0</v>
      </c>
      <c r="L15" s="108">
        <v>0</v>
      </c>
      <c r="M15" s="108">
        <v>0</v>
      </c>
      <c r="N15" s="108">
        <v>0.25</v>
      </c>
      <c r="O15" s="108">
        <v>0</v>
      </c>
      <c r="P15" s="108">
        <v>0</v>
      </c>
      <c r="Q15" s="108">
        <v>0</v>
      </c>
      <c r="R15" s="108">
        <v>3</v>
      </c>
      <c r="S15" s="108">
        <v>0</v>
      </c>
      <c r="T15" s="108">
        <v>0</v>
      </c>
      <c r="U15" s="108">
        <v>0</v>
      </c>
      <c r="V15" s="108">
        <v>0</v>
      </c>
      <c r="W15" s="108">
        <v>3.66</v>
      </c>
      <c r="X15" s="108">
        <v>15.57</v>
      </c>
      <c r="Y15" s="108">
        <v>0</v>
      </c>
      <c r="Z15" s="108">
        <v>0</v>
      </c>
      <c r="AA15" s="108">
        <v>0</v>
      </c>
      <c r="AB15" s="108">
        <v>0</v>
      </c>
      <c r="AC15" s="107">
        <f t="shared" si="0"/>
        <v>63.559999999999995</v>
      </c>
    </row>
    <row r="16" spans="1:29" x14ac:dyDescent="0.3">
      <c r="A16" s="80" t="s">
        <v>21</v>
      </c>
      <c r="B16" s="107">
        <v>1089</v>
      </c>
      <c r="C16" s="107">
        <v>0</v>
      </c>
      <c r="D16" s="107">
        <v>1</v>
      </c>
      <c r="E16" s="107">
        <v>0</v>
      </c>
      <c r="F16" s="107">
        <v>0</v>
      </c>
      <c r="G16" s="107">
        <v>0</v>
      </c>
      <c r="H16" s="107">
        <v>0</v>
      </c>
      <c r="I16" s="107">
        <v>298</v>
      </c>
      <c r="J16" s="107">
        <v>0</v>
      </c>
      <c r="K16" s="107">
        <v>0</v>
      </c>
      <c r="L16" s="107">
        <v>1</v>
      </c>
      <c r="M16" s="107">
        <v>0</v>
      </c>
      <c r="N16" s="107">
        <v>2</v>
      </c>
      <c r="O16" s="107">
        <v>0</v>
      </c>
      <c r="P16" s="107">
        <v>0</v>
      </c>
      <c r="Q16" s="107">
        <v>2</v>
      </c>
      <c r="R16" s="107">
        <v>23</v>
      </c>
      <c r="S16" s="107">
        <v>0</v>
      </c>
      <c r="T16" s="107">
        <v>0</v>
      </c>
      <c r="U16" s="107">
        <v>0</v>
      </c>
      <c r="V16" s="107">
        <v>0</v>
      </c>
      <c r="W16" s="107">
        <v>0</v>
      </c>
      <c r="X16" s="107">
        <v>0</v>
      </c>
      <c r="Y16" s="107">
        <v>0</v>
      </c>
      <c r="Z16" s="107">
        <v>0</v>
      </c>
      <c r="AA16" s="107">
        <v>175</v>
      </c>
      <c r="AB16" s="107">
        <v>2</v>
      </c>
      <c r="AC16" s="107">
        <f t="shared" si="0"/>
        <v>1593</v>
      </c>
    </row>
    <row r="17" spans="1:33" x14ac:dyDescent="0.3">
      <c r="A17" s="82" t="s">
        <v>22</v>
      </c>
      <c r="B17" s="108">
        <v>0</v>
      </c>
      <c r="C17" s="108">
        <v>0</v>
      </c>
      <c r="D17" s="108">
        <v>0</v>
      </c>
      <c r="E17" s="108">
        <v>0</v>
      </c>
      <c r="F17" s="108">
        <v>0</v>
      </c>
      <c r="G17" s="108">
        <v>0</v>
      </c>
      <c r="H17" s="108">
        <v>0</v>
      </c>
      <c r="I17" s="108">
        <v>0</v>
      </c>
      <c r="J17" s="108">
        <v>0</v>
      </c>
      <c r="K17" s="108">
        <v>0</v>
      </c>
      <c r="L17" s="108">
        <v>0</v>
      </c>
      <c r="M17" s="108">
        <v>0</v>
      </c>
      <c r="N17" s="108">
        <v>29.69</v>
      </c>
      <c r="O17" s="108">
        <v>0</v>
      </c>
      <c r="P17" s="108">
        <v>0</v>
      </c>
      <c r="Q17" s="108">
        <v>0</v>
      </c>
      <c r="R17" s="108">
        <v>0</v>
      </c>
      <c r="S17" s="108">
        <v>0</v>
      </c>
      <c r="T17" s="108">
        <v>0</v>
      </c>
      <c r="U17" s="108">
        <v>0</v>
      </c>
      <c r="V17" s="108">
        <v>0</v>
      </c>
      <c r="W17" s="108">
        <v>0</v>
      </c>
      <c r="X17" s="108">
        <v>0</v>
      </c>
      <c r="Y17" s="108">
        <v>0</v>
      </c>
      <c r="Z17" s="108">
        <v>0</v>
      </c>
      <c r="AA17" s="108">
        <v>0</v>
      </c>
      <c r="AB17" s="108">
        <v>0</v>
      </c>
      <c r="AC17" s="107">
        <f t="shared" si="0"/>
        <v>29.69</v>
      </c>
    </row>
    <row r="18" spans="1:33" x14ac:dyDescent="0.3">
      <c r="A18" s="80" t="s">
        <v>23</v>
      </c>
      <c r="B18" s="107">
        <v>0.4</v>
      </c>
      <c r="C18" s="107">
        <v>0</v>
      </c>
      <c r="D18" s="107">
        <v>0</v>
      </c>
      <c r="E18" s="107">
        <v>0</v>
      </c>
      <c r="F18" s="107">
        <v>0</v>
      </c>
      <c r="G18" s="107">
        <v>0</v>
      </c>
      <c r="H18" s="107">
        <v>0</v>
      </c>
      <c r="I18" s="107">
        <v>7.96</v>
      </c>
      <c r="J18" s="107">
        <v>0</v>
      </c>
      <c r="K18" s="107">
        <v>0</v>
      </c>
      <c r="L18" s="107">
        <v>0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0.4</v>
      </c>
      <c r="X18" s="107">
        <v>0</v>
      </c>
      <c r="Y18" s="107">
        <v>0</v>
      </c>
      <c r="Z18" s="107">
        <v>0</v>
      </c>
      <c r="AA18" s="107">
        <v>0</v>
      </c>
      <c r="AB18" s="107">
        <v>0</v>
      </c>
      <c r="AC18" s="107">
        <f t="shared" si="0"/>
        <v>8.76</v>
      </c>
    </row>
    <row r="19" spans="1:33" x14ac:dyDescent="0.3">
      <c r="A19" s="80" t="s">
        <v>24</v>
      </c>
      <c r="B19" s="107">
        <v>0</v>
      </c>
      <c r="C19" s="107">
        <v>0</v>
      </c>
      <c r="D19" s="107">
        <v>0</v>
      </c>
      <c r="E19" s="107">
        <v>0</v>
      </c>
      <c r="F19" s="107">
        <v>0</v>
      </c>
      <c r="G19" s="107">
        <v>0</v>
      </c>
      <c r="H19" s="107">
        <v>0</v>
      </c>
      <c r="I19" s="107">
        <v>0</v>
      </c>
      <c r="J19" s="107">
        <v>0</v>
      </c>
      <c r="K19" s="107">
        <v>0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1.35</v>
      </c>
      <c r="S19" s="107">
        <v>0</v>
      </c>
      <c r="T19" s="107">
        <v>0</v>
      </c>
      <c r="U19" s="107">
        <v>0</v>
      </c>
      <c r="V19" s="107">
        <v>0</v>
      </c>
      <c r="W19" s="107">
        <v>0</v>
      </c>
      <c r="X19" s="107">
        <v>0</v>
      </c>
      <c r="Y19" s="107">
        <v>0</v>
      </c>
      <c r="Z19" s="107">
        <v>0</v>
      </c>
      <c r="AA19" s="107">
        <v>0</v>
      </c>
      <c r="AB19" s="107">
        <v>10.8</v>
      </c>
      <c r="AC19" s="107">
        <f t="shared" si="0"/>
        <v>12.15</v>
      </c>
    </row>
    <row r="20" spans="1:33" x14ac:dyDescent="0.3">
      <c r="A20" s="80" t="s">
        <v>26</v>
      </c>
      <c r="B20" s="107">
        <v>2836.1400000000003</v>
      </c>
      <c r="C20" s="107">
        <v>6.6999999999999993</v>
      </c>
      <c r="D20" s="107">
        <v>49.97</v>
      </c>
      <c r="E20" s="107">
        <v>111.87</v>
      </c>
      <c r="F20" s="107">
        <v>9.49</v>
      </c>
      <c r="G20" s="107">
        <v>0</v>
      </c>
      <c r="H20" s="107">
        <v>0.03</v>
      </c>
      <c r="I20" s="107">
        <v>193.41000000000003</v>
      </c>
      <c r="J20" s="107">
        <v>0</v>
      </c>
      <c r="K20" s="107">
        <v>0</v>
      </c>
      <c r="L20" s="107">
        <v>0</v>
      </c>
      <c r="M20" s="107">
        <v>3.2</v>
      </c>
      <c r="N20" s="107">
        <v>2.0499999999999998</v>
      </c>
      <c r="O20" s="107">
        <v>0</v>
      </c>
      <c r="P20" s="107">
        <v>0</v>
      </c>
      <c r="Q20" s="107">
        <v>4.2700000000000005</v>
      </c>
      <c r="R20" s="107">
        <v>6.3999999999999995</v>
      </c>
      <c r="S20" s="107">
        <v>0</v>
      </c>
      <c r="T20" s="107">
        <v>8.9</v>
      </c>
      <c r="U20" s="107">
        <v>4.54</v>
      </c>
      <c r="V20" s="107">
        <v>0</v>
      </c>
      <c r="W20" s="107">
        <v>13.62</v>
      </c>
      <c r="X20" s="107">
        <v>4.51</v>
      </c>
      <c r="Y20" s="107">
        <v>0</v>
      </c>
      <c r="Z20" s="107">
        <v>0</v>
      </c>
      <c r="AA20" s="107">
        <v>141.97</v>
      </c>
      <c r="AB20" s="107">
        <v>0</v>
      </c>
      <c r="AC20" s="107">
        <f t="shared" si="0"/>
        <v>3397.0699999999997</v>
      </c>
    </row>
    <row r="21" spans="1:33" x14ac:dyDescent="0.3">
      <c r="A21" s="80" t="s">
        <v>27</v>
      </c>
      <c r="B21" s="107">
        <v>149.94999999999999</v>
      </c>
      <c r="C21" s="107">
        <v>6</v>
      </c>
      <c r="D21" s="107">
        <v>111.72</v>
      </c>
      <c r="E21" s="107">
        <v>1</v>
      </c>
      <c r="F21" s="107">
        <v>19.299999999999997</v>
      </c>
      <c r="G21" s="107">
        <v>7.6899999999999995</v>
      </c>
      <c r="H21" s="107">
        <v>0</v>
      </c>
      <c r="I21" s="107">
        <v>43.879999999999995</v>
      </c>
      <c r="J21" s="107">
        <v>2.7199999999999998</v>
      </c>
      <c r="K21" s="107">
        <v>0</v>
      </c>
      <c r="L21" s="107">
        <v>0</v>
      </c>
      <c r="M21" s="107">
        <v>16.13</v>
      </c>
      <c r="N21" s="107">
        <v>260.63</v>
      </c>
      <c r="O21" s="107">
        <v>0</v>
      </c>
      <c r="P21" s="107">
        <v>6.62</v>
      </c>
      <c r="Q21" s="107">
        <v>0</v>
      </c>
      <c r="R21" s="107">
        <v>22.58</v>
      </c>
      <c r="S21" s="107">
        <v>0</v>
      </c>
      <c r="T21" s="107">
        <v>28</v>
      </c>
      <c r="U21" s="107">
        <v>16.260000000000002</v>
      </c>
      <c r="V21" s="107">
        <v>0</v>
      </c>
      <c r="W21" s="107">
        <v>17.100000000000001</v>
      </c>
      <c r="X21" s="107">
        <v>64.709999999999994</v>
      </c>
      <c r="Y21" s="107">
        <v>1.53</v>
      </c>
      <c r="Z21" s="107">
        <v>0.1</v>
      </c>
      <c r="AA21" s="107">
        <v>6140.17</v>
      </c>
      <c r="AB21" s="107">
        <v>0</v>
      </c>
      <c r="AC21" s="107">
        <f t="shared" si="0"/>
        <v>6916.09</v>
      </c>
    </row>
    <row r="22" spans="1:33" x14ac:dyDescent="0.3">
      <c r="A22" s="80" t="s">
        <v>136</v>
      </c>
      <c r="B22" s="107">
        <v>0</v>
      </c>
      <c r="C22" s="107">
        <v>0</v>
      </c>
      <c r="D22" s="107">
        <v>4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0</v>
      </c>
      <c r="Y22" s="107">
        <v>0</v>
      </c>
      <c r="Z22" s="107">
        <v>0</v>
      </c>
      <c r="AA22" s="107">
        <v>0</v>
      </c>
      <c r="AB22" s="107">
        <v>0</v>
      </c>
      <c r="AC22" s="107">
        <f t="shared" si="0"/>
        <v>4</v>
      </c>
    </row>
    <row r="23" spans="1:33" x14ac:dyDescent="0.3">
      <c r="A23" s="80" t="s">
        <v>30</v>
      </c>
      <c r="B23" s="107">
        <v>25.335000000000001</v>
      </c>
      <c r="C23" s="107">
        <v>1.125</v>
      </c>
      <c r="D23" s="107">
        <v>0</v>
      </c>
      <c r="E23" s="107">
        <v>0</v>
      </c>
      <c r="F23" s="107">
        <v>1.08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16.52</v>
      </c>
      <c r="O23" s="107">
        <v>0</v>
      </c>
      <c r="P23" s="107">
        <v>0</v>
      </c>
      <c r="Q23" s="107">
        <v>0.67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7">
        <v>2.7</v>
      </c>
      <c r="X23" s="107">
        <v>0</v>
      </c>
      <c r="Y23" s="107">
        <v>0</v>
      </c>
      <c r="Z23" s="107">
        <v>0</v>
      </c>
      <c r="AA23" s="107">
        <v>0</v>
      </c>
      <c r="AB23" s="107">
        <v>0</v>
      </c>
      <c r="AC23" s="107">
        <f t="shared" si="0"/>
        <v>47.430000000000007</v>
      </c>
    </row>
    <row r="24" spans="1:33" x14ac:dyDescent="0.3">
      <c r="A24" s="80" t="s">
        <v>31</v>
      </c>
      <c r="B24" s="107">
        <v>0</v>
      </c>
      <c r="C24" s="107">
        <v>0</v>
      </c>
      <c r="D24" s="107">
        <v>0</v>
      </c>
      <c r="E24" s="107">
        <v>0</v>
      </c>
      <c r="F24" s="107">
        <v>0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4.4999999999999998E-2</v>
      </c>
      <c r="O24" s="107">
        <v>0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0</v>
      </c>
      <c r="AC24" s="107">
        <f t="shared" si="0"/>
        <v>4.4999999999999998E-2</v>
      </c>
    </row>
    <row r="25" spans="1:33" x14ac:dyDescent="0.3">
      <c r="A25" s="81" t="s">
        <v>138</v>
      </c>
      <c r="B25" s="108">
        <v>17.5</v>
      </c>
      <c r="C25" s="108">
        <v>0</v>
      </c>
      <c r="D25" s="108">
        <v>42.5</v>
      </c>
      <c r="E25" s="108">
        <v>0</v>
      </c>
      <c r="F25" s="108">
        <v>0</v>
      </c>
      <c r="G25" s="108">
        <v>4.5</v>
      </c>
      <c r="H25" s="108">
        <v>0</v>
      </c>
      <c r="I25" s="108">
        <v>80</v>
      </c>
      <c r="J25" s="108">
        <v>0</v>
      </c>
      <c r="K25" s="108">
        <v>0</v>
      </c>
      <c r="L25" s="108">
        <v>0</v>
      </c>
      <c r="M25" s="108">
        <v>0</v>
      </c>
      <c r="N25" s="108">
        <v>4</v>
      </c>
      <c r="O25" s="108">
        <v>6</v>
      </c>
      <c r="P25" s="108">
        <v>0</v>
      </c>
      <c r="Q25" s="108">
        <v>5</v>
      </c>
      <c r="R25" s="108">
        <v>6.5</v>
      </c>
      <c r="S25" s="108">
        <v>8</v>
      </c>
      <c r="T25" s="108">
        <v>6.5</v>
      </c>
      <c r="U25" s="108">
        <v>0</v>
      </c>
      <c r="V25" s="108">
        <v>0</v>
      </c>
      <c r="W25" s="108">
        <v>66</v>
      </c>
      <c r="X25" s="108">
        <v>6.5</v>
      </c>
      <c r="Y25" s="108">
        <v>0</v>
      </c>
      <c r="Z25" s="108">
        <v>0</v>
      </c>
      <c r="AA25" s="108">
        <v>0</v>
      </c>
      <c r="AB25" s="108">
        <v>0</v>
      </c>
      <c r="AC25" s="107">
        <f t="shared" si="0"/>
        <v>253</v>
      </c>
    </row>
    <row r="26" spans="1:33" x14ac:dyDescent="0.3">
      <c r="A26" s="81" t="s">
        <v>36</v>
      </c>
      <c r="B26" s="108">
        <v>18.310000000000002</v>
      </c>
      <c r="C26" s="108">
        <v>0</v>
      </c>
      <c r="D26" s="108">
        <v>0</v>
      </c>
      <c r="E26" s="108">
        <v>0</v>
      </c>
      <c r="F26" s="108">
        <v>0</v>
      </c>
      <c r="G26" s="108">
        <v>0</v>
      </c>
      <c r="H26" s="108">
        <v>0</v>
      </c>
      <c r="I26" s="108">
        <v>0</v>
      </c>
      <c r="J26" s="108">
        <v>0</v>
      </c>
      <c r="K26" s="108">
        <v>0</v>
      </c>
      <c r="L26" s="108">
        <v>0</v>
      </c>
      <c r="M26" s="108">
        <v>0</v>
      </c>
      <c r="N26" s="108">
        <v>0</v>
      </c>
      <c r="O26" s="108">
        <v>0</v>
      </c>
      <c r="P26" s="108">
        <v>0</v>
      </c>
      <c r="Q26" s="108">
        <v>0</v>
      </c>
      <c r="R26" s="108">
        <v>0</v>
      </c>
      <c r="S26" s="108">
        <v>0</v>
      </c>
      <c r="T26" s="108">
        <v>0</v>
      </c>
      <c r="U26" s="108">
        <v>0</v>
      </c>
      <c r="V26" s="108">
        <v>0</v>
      </c>
      <c r="W26" s="108">
        <v>5.6000000000000005</v>
      </c>
      <c r="X26" s="108">
        <v>0</v>
      </c>
      <c r="Y26" s="108">
        <v>0</v>
      </c>
      <c r="Z26" s="108">
        <v>0</v>
      </c>
      <c r="AA26" s="108">
        <v>0</v>
      </c>
      <c r="AB26" s="108">
        <v>0</v>
      </c>
      <c r="AC26" s="107">
        <f t="shared" si="0"/>
        <v>23.910000000000004</v>
      </c>
    </row>
    <row r="27" spans="1:33" x14ac:dyDescent="0.3">
      <c r="A27" s="80" t="s">
        <v>37</v>
      </c>
      <c r="B27" s="107">
        <v>0.32</v>
      </c>
      <c r="C27" s="107">
        <v>0</v>
      </c>
      <c r="D27" s="107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0</v>
      </c>
      <c r="J27" s="107">
        <v>0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0</v>
      </c>
      <c r="V27" s="107">
        <v>0</v>
      </c>
      <c r="W27" s="107">
        <v>3.61</v>
      </c>
      <c r="X27" s="107">
        <v>0</v>
      </c>
      <c r="Y27" s="107">
        <v>0</v>
      </c>
      <c r="Z27" s="107">
        <v>0</v>
      </c>
      <c r="AA27" s="107">
        <v>0</v>
      </c>
      <c r="AB27" s="107">
        <v>0</v>
      </c>
      <c r="AC27" s="107">
        <f t="shared" si="0"/>
        <v>3.9299999999999997</v>
      </c>
    </row>
    <row r="28" spans="1:33" x14ac:dyDescent="0.3">
      <c r="A28" s="83" t="s">
        <v>39</v>
      </c>
      <c r="B28" s="109">
        <f t="shared" ref="B28:AC28" si="1">SUM(B3:B27)</f>
        <v>113124.48619999998</v>
      </c>
      <c r="C28" s="109">
        <f t="shared" si="1"/>
        <v>667.77499999999986</v>
      </c>
      <c r="D28" s="109">
        <f t="shared" si="1"/>
        <v>6884.7274999999981</v>
      </c>
      <c r="E28" s="109">
        <f t="shared" si="1"/>
        <v>474.03</v>
      </c>
      <c r="F28" s="109">
        <f t="shared" si="1"/>
        <v>1189.57</v>
      </c>
      <c r="G28" s="109">
        <f t="shared" si="1"/>
        <v>24.28</v>
      </c>
      <c r="H28" s="109">
        <f t="shared" si="1"/>
        <v>55.96</v>
      </c>
      <c r="I28" s="109">
        <f t="shared" si="1"/>
        <v>23704.675000000007</v>
      </c>
      <c r="J28" s="109">
        <f t="shared" si="1"/>
        <v>283.82500000000005</v>
      </c>
      <c r="K28" s="109">
        <f t="shared" si="1"/>
        <v>30.7</v>
      </c>
      <c r="L28" s="109">
        <f t="shared" si="1"/>
        <v>1771.9949999999999</v>
      </c>
      <c r="M28" s="109">
        <f t="shared" si="1"/>
        <v>15394.2925</v>
      </c>
      <c r="N28" s="109">
        <f t="shared" si="1"/>
        <v>10395.829999999998</v>
      </c>
      <c r="O28" s="109">
        <f t="shared" si="1"/>
        <v>153.56</v>
      </c>
      <c r="P28" s="109">
        <f t="shared" si="1"/>
        <v>44.814999999999998</v>
      </c>
      <c r="Q28" s="109">
        <f t="shared" si="1"/>
        <v>3951.7950000000005</v>
      </c>
      <c r="R28" s="109">
        <f t="shared" si="1"/>
        <v>3451.6150000000007</v>
      </c>
      <c r="S28" s="109">
        <f t="shared" si="1"/>
        <v>803.80499999999995</v>
      </c>
      <c r="T28" s="109">
        <f t="shared" si="1"/>
        <v>1494.0700000000002</v>
      </c>
      <c r="U28" s="109">
        <f t="shared" si="1"/>
        <v>291.33499999999998</v>
      </c>
      <c r="V28" s="109">
        <f t="shared" si="1"/>
        <v>827.66120000000012</v>
      </c>
      <c r="W28" s="109">
        <f t="shared" si="1"/>
        <v>51987.64</v>
      </c>
      <c r="X28" s="109">
        <f t="shared" si="1"/>
        <v>4810.0452500000019</v>
      </c>
      <c r="Y28" s="109">
        <f t="shared" si="1"/>
        <v>6073.93</v>
      </c>
      <c r="Z28" s="109">
        <f t="shared" si="1"/>
        <v>125.17</v>
      </c>
      <c r="AA28" s="109">
        <f t="shared" si="1"/>
        <v>10152.905000000001</v>
      </c>
      <c r="AB28" s="109">
        <f t="shared" si="1"/>
        <v>53054.429999999993</v>
      </c>
      <c r="AC28" s="109">
        <f t="shared" si="1"/>
        <v>311224.92264999996</v>
      </c>
    </row>
    <row r="30" spans="1:33" x14ac:dyDescent="0.3">
      <c r="A30" s="31"/>
      <c r="Y30" s="35"/>
      <c r="Z30" s="35"/>
      <c r="AA30" s="35"/>
      <c r="AB30" s="35"/>
      <c r="AC30" s="35"/>
      <c r="AD30" s="35"/>
      <c r="AE30" s="35"/>
      <c r="AF30" s="35"/>
      <c r="AG30" s="35"/>
    </row>
  </sheetData>
  <sheetProtection algorithmName="SHA-512" hashValue="rz/F0SKT76DbfNfedU7XhohuOipomwdqNavQHHloX4bXtVkhHZ8vqMupKAczNVJ8OWXe5q76INwdu1vrReGyYA==" saltValue="urD2TALXNh0Ku1J5bb4WVg==" spinCount="100000" sheet="1" objects="1" scenarios="1"/>
  <mergeCells count="2">
    <mergeCell ref="A1:A2"/>
    <mergeCell ref="B1:A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090D6-152D-45DB-9BAA-94645CB3F909}">
  <dimension ref="B1:Q31"/>
  <sheetViews>
    <sheetView showGridLines="0" topLeftCell="A3" zoomScale="90" zoomScaleNormal="90" workbookViewId="0">
      <selection activeCell="D31" sqref="D31"/>
    </sheetView>
  </sheetViews>
  <sheetFormatPr baseColWidth="10" defaultRowHeight="14.4" x14ac:dyDescent="0.3"/>
  <cols>
    <col min="1" max="1" width="6.109375" style="22" customWidth="1"/>
    <col min="2" max="2" width="36.21875" style="22" customWidth="1"/>
    <col min="3" max="4" width="12.5546875" style="22" bestFit="1" customWidth="1"/>
    <col min="5" max="6" width="9.33203125" style="22" customWidth="1"/>
    <col min="7" max="7" width="11.109375" style="22" customWidth="1"/>
    <col min="8" max="8" width="10.77734375" style="22" customWidth="1"/>
    <col min="9" max="9" width="11.21875" style="22" customWidth="1"/>
    <col min="10" max="11" width="10.77734375" style="22" customWidth="1"/>
    <col min="12" max="12" width="10.88671875" style="22" customWidth="1"/>
    <col min="13" max="14" width="9.33203125" style="22" customWidth="1"/>
    <col min="15" max="15" width="8.77734375" style="22" customWidth="1"/>
    <col min="16" max="16" width="9.5546875" style="22" customWidth="1"/>
    <col min="17" max="16384" width="11.5546875" style="22"/>
  </cols>
  <sheetData>
    <row r="1" spans="2:17" ht="18" x14ac:dyDescent="0.3">
      <c r="B1" s="126" t="s">
        <v>113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</row>
    <row r="2" spans="2:17" ht="18" x14ac:dyDescent="0.3">
      <c r="B2" s="126" t="s">
        <v>168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</row>
    <row r="3" spans="2:17" ht="14.4" customHeight="1" x14ac:dyDescent="0.3">
      <c r="B3" s="146" t="s">
        <v>114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</row>
    <row r="4" spans="2:17" x14ac:dyDescent="0.3"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</row>
    <row r="6" spans="2:17" ht="14.4" customHeight="1" x14ac:dyDescent="0.3">
      <c r="B6" s="148" t="s">
        <v>115</v>
      </c>
      <c r="C6" s="149" t="s">
        <v>116</v>
      </c>
      <c r="D6" s="149" t="s">
        <v>472</v>
      </c>
      <c r="E6" s="145" t="s">
        <v>117</v>
      </c>
      <c r="F6" s="145"/>
      <c r="G6" s="145" t="s">
        <v>118</v>
      </c>
      <c r="H6" s="145"/>
      <c r="I6" s="145" t="s">
        <v>119</v>
      </c>
      <c r="J6" s="145"/>
      <c r="K6" s="145" t="s">
        <v>120</v>
      </c>
      <c r="L6" s="145"/>
      <c r="M6" s="145" t="s">
        <v>121</v>
      </c>
      <c r="N6" s="145"/>
      <c r="O6" s="145" t="s">
        <v>169</v>
      </c>
      <c r="P6" s="145"/>
    </row>
    <row r="7" spans="2:17" ht="17.399999999999999" customHeight="1" x14ac:dyDescent="0.3">
      <c r="B7" s="148"/>
      <c r="C7" s="149"/>
      <c r="D7" s="149"/>
      <c r="E7" s="67" t="s">
        <v>122</v>
      </c>
      <c r="F7" s="67" t="s">
        <v>473</v>
      </c>
      <c r="G7" s="67" t="s">
        <v>122</v>
      </c>
      <c r="H7" s="67" t="s">
        <v>473</v>
      </c>
      <c r="I7" s="67" t="s">
        <v>122</v>
      </c>
      <c r="J7" s="67" t="s">
        <v>473</v>
      </c>
      <c r="K7" s="67" t="s">
        <v>122</v>
      </c>
      <c r="L7" s="67" t="s">
        <v>473</v>
      </c>
      <c r="M7" s="67" t="s">
        <v>122</v>
      </c>
      <c r="N7" s="67" t="s">
        <v>473</v>
      </c>
      <c r="O7" s="67" t="s">
        <v>122</v>
      </c>
      <c r="P7" s="67" t="s">
        <v>473</v>
      </c>
    </row>
    <row r="8" spans="2:17" x14ac:dyDescent="0.3">
      <c r="B8" s="68" t="s">
        <v>7</v>
      </c>
      <c r="C8" s="69">
        <f>(O8+M8+K8+I8+G8+E8)</f>
        <v>311433.84710069123</v>
      </c>
      <c r="D8" s="70">
        <f>F8+H8+J8+L8+N8+P8</f>
        <v>974.13979999999992</v>
      </c>
      <c r="E8" s="71">
        <v>6326.6929370405041</v>
      </c>
      <c r="F8" s="72">
        <v>2.7</v>
      </c>
      <c r="G8" s="71">
        <v>55642.401864131229</v>
      </c>
      <c r="H8" s="72">
        <v>125.9276</v>
      </c>
      <c r="I8" s="71">
        <v>74471.592589635096</v>
      </c>
      <c r="J8" s="72">
        <v>315.14929999999998</v>
      </c>
      <c r="K8" s="71">
        <v>174993.15970988438</v>
      </c>
      <c r="L8" s="72">
        <v>530.36289999999997</v>
      </c>
      <c r="M8" s="71">
        <v>0</v>
      </c>
      <c r="N8" s="72">
        <v>0</v>
      </c>
      <c r="O8" s="71">
        <v>0</v>
      </c>
      <c r="P8" s="72">
        <v>0</v>
      </c>
      <c r="Q8" s="158"/>
    </row>
    <row r="9" spans="2:17" x14ac:dyDescent="0.3">
      <c r="B9" s="68" t="s">
        <v>135</v>
      </c>
      <c r="C9" s="69">
        <f t="shared" ref="C9:C30" si="0">(O9+M9+K9+I9+G9+E9)</f>
        <v>686240.27</v>
      </c>
      <c r="D9" s="70">
        <f t="shared" ref="D9:D30" si="1">F9+H9+J9+L9+N9+P9</f>
        <v>3681.194</v>
      </c>
      <c r="E9" s="71">
        <v>0</v>
      </c>
      <c r="F9" s="72">
        <v>0</v>
      </c>
      <c r="G9" s="71">
        <v>107337.78</v>
      </c>
      <c r="H9" s="72">
        <v>248.0925</v>
      </c>
      <c r="I9" s="71">
        <v>41688.200000000004</v>
      </c>
      <c r="J9" s="72">
        <v>107.50399999999999</v>
      </c>
      <c r="K9" s="71">
        <v>537214.29</v>
      </c>
      <c r="L9" s="72">
        <v>3325.5974999999999</v>
      </c>
      <c r="M9" s="71">
        <v>0</v>
      </c>
      <c r="N9" s="72">
        <v>0</v>
      </c>
      <c r="O9" s="71">
        <v>0</v>
      </c>
      <c r="P9" s="72">
        <v>0</v>
      </c>
      <c r="Q9" s="158"/>
    </row>
    <row r="10" spans="2:17" x14ac:dyDescent="0.3">
      <c r="B10" s="73" t="s">
        <v>9</v>
      </c>
      <c r="C10" s="69">
        <f t="shared" si="0"/>
        <v>59529.599999999999</v>
      </c>
      <c r="D10" s="70">
        <f t="shared" si="1"/>
        <v>114.48000000000002</v>
      </c>
      <c r="E10" s="71">
        <v>0</v>
      </c>
      <c r="F10" s="72">
        <v>0</v>
      </c>
      <c r="G10" s="71">
        <v>41745.599999999999</v>
      </c>
      <c r="H10" s="72">
        <v>80.280000000000015</v>
      </c>
      <c r="I10" s="71">
        <v>7020</v>
      </c>
      <c r="J10" s="72">
        <v>13.5</v>
      </c>
      <c r="K10" s="71">
        <v>10764</v>
      </c>
      <c r="L10" s="72">
        <v>20.7</v>
      </c>
      <c r="M10" s="71">
        <v>0</v>
      </c>
      <c r="N10" s="72">
        <v>0</v>
      </c>
      <c r="O10" s="71">
        <v>0</v>
      </c>
      <c r="P10" s="72">
        <v>0</v>
      </c>
      <c r="Q10" s="158"/>
    </row>
    <row r="11" spans="2:17" x14ac:dyDescent="0.3">
      <c r="B11" s="73" t="s">
        <v>11</v>
      </c>
      <c r="C11" s="69">
        <f t="shared" si="0"/>
        <v>396394.65</v>
      </c>
      <c r="D11" s="70">
        <f t="shared" si="1"/>
        <v>440.13</v>
      </c>
      <c r="E11" s="71">
        <v>0</v>
      </c>
      <c r="F11" s="72">
        <v>0</v>
      </c>
      <c r="G11" s="71">
        <v>159022.62000000002</v>
      </c>
      <c r="H11" s="72">
        <v>150.375</v>
      </c>
      <c r="I11" s="71">
        <v>95124.89</v>
      </c>
      <c r="J11" s="72">
        <v>92.734999999999999</v>
      </c>
      <c r="K11" s="71">
        <v>134384.13999999998</v>
      </c>
      <c r="L11" s="72">
        <v>188.87</v>
      </c>
      <c r="M11" s="71">
        <v>7863</v>
      </c>
      <c r="N11" s="72">
        <v>8.15</v>
      </c>
      <c r="O11" s="71">
        <v>0</v>
      </c>
      <c r="P11" s="72">
        <v>0</v>
      </c>
      <c r="Q11" s="158"/>
    </row>
    <row r="12" spans="2:17" x14ac:dyDescent="0.3">
      <c r="B12" s="68" t="s">
        <v>12</v>
      </c>
      <c r="C12" s="69">
        <f t="shared" si="0"/>
        <v>0</v>
      </c>
      <c r="D12" s="70">
        <f t="shared" si="1"/>
        <v>3</v>
      </c>
      <c r="E12" s="71">
        <v>0</v>
      </c>
      <c r="F12" s="72">
        <v>0</v>
      </c>
      <c r="G12" s="71">
        <v>0</v>
      </c>
      <c r="H12" s="72">
        <v>0</v>
      </c>
      <c r="I12" s="71">
        <v>0</v>
      </c>
      <c r="J12" s="72">
        <v>0</v>
      </c>
      <c r="K12" s="71">
        <v>0</v>
      </c>
      <c r="L12" s="72">
        <v>3</v>
      </c>
      <c r="M12" s="71">
        <v>0</v>
      </c>
      <c r="N12" s="72">
        <v>0</v>
      </c>
      <c r="O12" s="71">
        <v>0</v>
      </c>
      <c r="P12" s="72">
        <v>0</v>
      </c>
      <c r="Q12" s="158"/>
    </row>
    <row r="13" spans="2:17" x14ac:dyDescent="0.3">
      <c r="B13" s="73" t="s">
        <v>13</v>
      </c>
      <c r="C13" s="69">
        <f t="shared" si="0"/>
        <v>21643572.749999996</v>
      </c>
      <c r="D13" s="70">
        <f t="shared" si="1"/>
        <v>120326.64000000001</v>
      </c>
      <c r="E13" s="71">
        <v>578962.63</v>
      </c>
      <c r="F13" s="72">
        <v>3094.81</v>
      </c>
      <c r="G13" s="71">
        <v>9564869.0599999987</v>
      </c>
      <c r="H13" s="72">
        <v>50992.59</v>
      </c>
      <c r="I13" s="71">
        <v>8636235.2199999988</v>
      </c>
      <c r="J13" s="72">
        <v>52366.73</v>
      </c>
      <c r="K13" s="71">
        <v>2650672.0499999989</v>
      </c>
      <c r="L13" s="72">
        <v>12817.6</v>
      </c>
      <c r="M13" s="71">
        <v>186326.61</v>
      </c>
      <c r="N13" s="72">
        <v>999.53</v>
      </c>
      <c r="O13" s="71">
        <v>26507.180000000004</v>
      </c>
      <c r="P13" s="72">
        <v>55.38</v>
      </c>
      <c r="Q13" s="158"/>
    </row>
    <row r="14" spans="2:17" x14ac:dyDescent="0.3">
      <c r="B14" s="68" t="s">
        <v>14</v>
      </c>
      <c r="C14" s="69">
        <f t="shared" si="0"/>
        <v>7301171.7309999987</v>
      </c>
      <c r="D14" s="70">
        <f t="shared" si="1"/>
        <v>92513.250000000015</v>
      </c>
      <c r="E14" s="71">
        <v>73298</v>
      </c>
      <c r="F14" s="72">
        <v>1100.375</v>
      </c>
      <c r="G14" s="71">
        <v>4344452.8449999988</v>
      </c>
      <c r="H14" s="72">
        <v>48817.375</v>
      </c>
      <c r="I14" s="71">
        <v>867931.21</v>
      </c>
      <c r="J14" s="72">
        <v>8872.41</v>
      </c>
      <c r="K14" s="71">
        <v>1995629.486</v>
      </c>
      <c r="L14" s="72">
        <v>33454.79</v>
      </c>
      <c r="M14" s="71">
        <v>19860.190000000002</v>
      </c>
      <c r="N14" s="72">
        <v>268.3</v>
      </c>
      <c r="O14" s="71">
        <v>0</v>
      </c>
      <c r="P14" s="72">
        <v>0</v>
      </c>
      <c r="Q14" s="158"/>
    </row>
    <row r="15" spans="2:17" x14ac:dyDescent="0.3">
      <c r="B15" s="73" t="s">
        <v>15</v>
      </c>
      <c r="C15" s="69">
        <f t="shared" si="0"/>
        <v>15787.2</v>
      </c>
      <c r="D15" s="70">
        <f t="shared" si="1"/>
        <v>56</v>
      </c>
      <c r="E15" s="71">
        <v>0</v>
      </c>
      <c r="F15" s="72">
        <v>0</v>
      </c>
      <c r="G15" s="71">
        <v>0</v>
      </c>
      <c r="H15" s="72">
        <v>0</v>
      </c>
      <c r="I15" s="71">
        <v>15787.2</v>
      </c>
      <c r="J15" s="72">
        <v>56</v>
      </c>
      <c r="K15" s="71">
        <v>0</v>
      </c>
      <c r="L15" s="72">
        <v>0</v>
      </c>
      <c r="M15" s="71">
        <v>0</v>
      </c>
      <c r="N15" s="72">
        <v>0</v>
      </c>
      <c r="O15" s="71">
        <v>0</v>
      </c>
      <c r="P15" s="72">
        <v>0</v>
      </c>
      <c r="Q15" s="158"/>
    </row>
    <row r="16" spans="2:17" x14ac:dyDescent="0.3">
      <c r="B16" s="68" t="s">
        <v>17</v>
      </c>
      <c r="C16" s="69">
        <f t="shared" si="0"/>
        <v>12390</v>
      </c>
      <c r="D16" s="70">
        <f t="shared" si="1"/>
        <v>17.32</v>
      </c>
      <c r="E16" s="71">
        <v>0</v>
      </c>
      <c r="F16" s="72">
        <v>0</v>
      </c>
      <c r="G16" s="71">
        <v>0</v>
      </c>
      <c r="H16" s="72">
        <v>0</v>
      </c>
      <c r="I16" s="71">
        <v>0</v>
      </c>
      <c r="J16" s="72">
        <v>0</v>
      </c>
      <c r="K16" s="71">
        <v>12390</v>
      </c>
      <c r="L16" s="72">
        <v>17.32</v>
      </c>
      <c r="M16" s="71">
        <v>0</v>
      </c>
      <c r="N16" s="72">
        <v>0</v>
      </c>
      <c r="O16" s="71">
        <v>0</v>
      </c>
      <c r="P16" s="72">
        <v>0</v>
      </c>
      <c r="Q16" s="158"/>
    </row>
    <row r="17" spans="2:17" x14ac:dyDescent="0.3">
      <c r="B17" s="68" t="s">
        <v>18</v>
      </c>
      <c r="C17" s="69">
        <f t="shared" si="0"/>
        <v>496065.35</v>
      </c>
      <c r="D17" s="70">
        <f t="shared" si="1"/>
        <v>654.85</v>
      </c>
      <c r="E17" s="71">
        <v>4332</v>
      </c>
      <c r="F17" s="72">
        <v>10.83</v>
      </c>
      <c r="G17" s="71">
        <v>140933.39000000004</v>
      </c>
      <c r="H17" s="72">
        <v>173.1</v>
      </c>
      <c r="I17" s="71">
        <v>95759.72</v>
      </c>
      <c r="J17" s="72">
        <v>163.44999999999999</v>
      </c>
      <c r="K17" s="71">
        <v>255040.24</v>
      </c>
      <c r="L17" s="72">
        <v>307.47000000000003</v>
      </c>
      <c r="M17" s="71">
        <v>0</v>
      </c>
      <c r="N17" s="72">
        <v>0</v>
      </c>
      <c r="O17" s="71">
        <v>0</v>
      </c>
      <c r="P17" s="72">
        <v>0</v>
      </c>
      <c r="Q17" s="158"/>
    </row>
    <row r="18" spans="2:17" x14ac:dyDescent="0.3">
      <c r="B18" s="68" t="s">
        <v>19</v>
      </c>
      <c r="C18" s="69">
        <f t="shared" si="0"/>
        <v>25734.239999999998</v>
      </c>
      <c r="D18" s="70">
        <f t="shared" si="1"/>
        <v>15.12</v>
      </c>
      <c r="E18" s="71">
        <v>0</v>
      </c>
      <c r="F18" s="72">
        <v>0</v>
      </c>
      <c r="G18" s="71">
        <v>25734.239999999998</v>
      </c>
      <c r="H18" s="72">
        <v>15.12</v>
      </c>
      <c r="I18" s="71">
        <v>0</v>
      </c>
      <c r="J18" s="72">
        <v>0</v>
      </c>
      <c r="K18" s="71">
        <v>0</v>
      </c>
      <c r="L18" s="72">
        <v>0</v>
      </c>
      <c r="M18" s="71">
        <v>0</v>
      </c>
      <c r="N18" s="72">
        <v>0</v>
      </c>
      <c r="O18" s="71">
        <v>0</v>
      </c>
      <c r="P18" s="72">
        <v>0</v>
      </c>
      <c r="Q18" s="158"/>
    </row>
    <row r="19" spans="2:17" x14ac:dyDescent="0.3">
      <c r="B19" s="68" t="s">
        <v>20</v>
      </c>
      <c r="C19" s="69">
        <f t="shared" si="0"/>
        <v>80301</v>
      </c>
      <c r="D19" s="70">
        <f t="shared" si="1"/>
        <v>82.36</v>
      </c>
      <c r="E19" s="71">
        <v>0</v>
      </c>
      <c r="F19" s="72">
        <v>0</v>
      </c>
      <c r="G19" s="71">
        <v>0</v>
      </c>
      <c r="H19" s="72">
        <v>0</v>
      </c>
      <c r="I19" s="71">
        <v>0</v>
      </c>
      <c r="J19" s="72">
        <v>0</v>
      </c>
      <c r="K19" s="71">
        <v>80301</v>
      </c>
      <c r="L19" s="72">
        <v>82.36</v>
      </c>
      <c r="M19" s="71">
        <v>0</v>
      </c>
      <c r="N19" s="72">
        <v>0</v>
      </c>
      <c r="O19" s="71">
        <v>0</v>
      </c>
      <c r="P19" s="72">
        <v>0</v>
      </c>
      <c r="Q19" s="158"/>
    </row>
    <row r="20" spans="2:17" x14ac:dyDescent="0.3">
      <c r="B20" s="73" t="s">
        <v>21</v>
      </c>
      <c r="C20" s="69">
        <f t="shared" si="0"/>
        <v>399841.85000000003</v>
      </c>
      <c r="D20" s="70">
        <f t="shared" si="1"/>
        <v>453.85</v>
      </c>
      <c r="E20" s="71">
        <v>0</v>
      </c>
      <c r="F20" s="72">
        <v>0</v>
      </c>
      <c r="G20" s="71">
        <v>117084.90000000001</v>
      </c>
      <c r="H20" s="72">
        <v>132.9</v>
      </c>
      <c r="I20" s="71">
        <v>77528</v>
      </c>
      <c r="J20" s="72">
        <v>88</v>
      </c>
      <c r="K20" s="71">
        <v>205228.95</v>
      </c>
      <c r="L20" s="72">
        <v>232.95</v>
      </c>
      <c r="M20" s="71">
        <v>0</v>
      </c>
      <c r="N20" s="72">
        <v>0</v>
      </c>
      <c r="O20" s="71">
        <v>0</v>
      </c>
      <c r="P20" s="72">
        <v>0</v>
      </c>
      <c r="Q20" s="158"/>
    </row>
    <row r="21" spans="2:17" x14ac:dyDescent="0.3">
      <c r="B21" s="68" t="s">
        <v>22</v>
      </c>
      <c r="C21" s="69">
        <f t="shared" si="0"/>
        <v>13962.4</v>
      </c>
      <c r="D21" s="70">
        <f t="shared" si="1"/>
        <v>12.91</v>
      </c>
      <c r="E21" s="71">
        <v>0</v>
      </c>
      <c r="F21" s="72">
        <v>0</v>
      </c>
      <c r="G21" s="71">
        <v>13962.4</v>
      </c>
      <c r="H21" s="72">
        <v>12.91</v>
      </c>
      <c r="I21" s="71">
        <v>0</v>
      </c>
      <c r="J21" s="72">
        <v>0</v>
      </c>
      <c r="K21" s="71">
        <v>0</v>
      </c>
      <c r="L21" s="72">
        <v>0</v>
      </c>
      <c r="M21" s="71">
        <v>0</v>
      </c>
      <c r="N21" s="72">
        <v>0</v>
      </c>
      <c r="O21" s="71">
        <v>0</v>
      </c>
      <c r="P21" s="72">
        <v>0</v>
      </c>
      <c r="Q21" s="158"/>
    </row>
    <row r="22" spans="2:17" x14ac:dyDescent="0.3">
      <c r="B22" s="74" t="s">
        <v>26</v>
      </c>
      <c r="C22" s="69">
        <f t="shared" si="0"/>
        <v>783363.11999999988</v>
      </c>
      <c r="D22" s="70">
        <f t="shared" si="1"/>
        <v>930.3599999999999</v>
      </c>
      <c r="E22" s="71">
        <v>0</v>
      </c>
      <c r="F22" s="72">
        <v>0</v>
      </c>
      <c r="G22" s="71">
        <v>72049.94</v>
      </c>
      <c r="H22" s="72">
        <v>85.57</v>
      </c>
      <c r="I22" s="71">
        <v>103246.04</v>
      </c>
      <c r="J22" s="72">
        <v>122.62</v>
      </c>
      <c r="K22" s="71">
        <v>607839.79999999981</v>
      </c>
      <c r="L22" s="72">
        <v>721.9</v>
      </c>
      <c r="M22" s="71">
        <v>227.34</v>
      </c>
      <c r="N22" s="72">
        <v>0.27</v>
      </c>
      <c r="O22" s="71">
        <v>0</v>
      </c>
      <c r="P22" s="72">
        <v>0</v>
      </c>
      <c r="Q22" s="158"/>
    </row>
    <row r="23" spans="2:17" x14ac:dyDescent="0.3">
      <c r="B23" s="68" t="s">
        <v>27</v>
      </c>
      <c r="C23" s="69">
        <f t="shared" si="0"/>
        <v>1318323.18</v>
      </c>
      <c r="D23" s="70">
        <f t="shared" si="1"/>
        <v>1725.9699999999998</v>
      </c>
      <c r="E23" s="71">
        <v>0</v>
      </c>
      <c r="F23" s="72">
        <v>0</v>
      </c>
      <c r="G23" s="71">
        <v>516983.95</v>
      </c>
      <c r="H23" s="72">
        <v>622.54499999999996</v>
      </c>
      <c r="I23" s="71">
        <v>259800.95</v>
      </c>
      <c r="J23" s="72">
        <v>333.88499999999999</v>
      </c>
      <c r="K23" s="71">
        <v>541538.28</v>
      </c>
      <c r="L23" s="72">
        <v>769.54</v>
      </c>
      <c r="M23" s="71">
        <v>0</v>
      </c>
      <c r="N23" s="72">
        <v>0</v>
      </c>
      <c r="O23" s="71">
        <v>0</v>
      </c>
      <c r="P23" s="72">
        <v>0</v>
      </c>
      <c r="Q23" s="158"/>
    </row>
    <row r="24" spans="2:17" x14ac:dyDescent="0.3">
      <c r="B24" s="68" t="s">
        <v>28</v>
      </c>
      <c r="C24" s="69">
        <f t="shared" si="0"/>
        <v>30888</v>
      </c>
      <c r="D24" s="70">
        <f t="shared" si="1"/>
        <v>59.4</v>
      </c>
      <c r="E24" s="71">
        <v>0</v>
      </c>
      <c r="F24" s="72">
        <v>0</v>
      </c>
      <c r="G24" s="71">
        <v>29016</v>
      </c>
      <c r="H24" s="72">
        <v>55.8</v>
      </c>
      <c r="I24" s="71">
        <v>0</v>
      </c>
      <c r="J24" s="72">
        <v>0</v>
      </c>
      <c r="K24" s="71">
        <v>1872</v>
      </c>
      <c r="L24" s="72">
        <v>3.6</v>
      </c>
      <c r="M24" s="71">
        <v>0</v>
      </c>
      <c r="N24" s="72">
        <v>0</v>
      </c>
      <c r="O24" s="71">
        <v>0</v>
      </c>
      <c r="P24" s="72">
        <v>0</v>
      </c>
      <c r="Q24" s="158"/>
    </row>
    <row r="25" spans="2:17" x14ac:dyDescent="0.3">
      <c r="B25" s="68" t="s">
        <v>136</v>
      </c>
      <c r="C25" s="69">
        <f t="shared" si="0"/>
        <v>3300</v>
      </c>
      <c r="D25" s="70">
        <f t="shared" si="1"/>
        <v>3</v>
      </c>
      <c r="E25" s="71">
        <v>0</v>
      </c>
      <c r="F25" s="72">
        <v>0</v>
      </c>
      <c r="G25" s="71">
        <v>0</v>
      </c>
      <c r="H25" s="72">
        <v>0</v>
      </c>
      <c r="I25" s="71">
        <v>0</v>
      </c>
      <c r="J25" s="72">
        <v>0</v>
      </c>
      <c r="K25" s="71">
        <v>3300</v>
      </c>
      <c r="L25" s="72">
        <v>3</v>
      </c>
      <c r="M25" s="71">
        <v>0</v>
      </c>
      <c r="N25" s="72">
        <v>0</v>
      </c>
      <c r="O25" s="71">
        <v>0</v>
      </c>
      <c r="P25" s="72">
        <v>0</v>
      </c>
      <c r="Q25" s="158"/>
    </row>
    <row r="26" spans="2:17" x14ac:dyDescent="0.3">
      <c r="B26" s="68" t="s">
        <v>30</v>
      </c>
      <c r="C26" s="69">
        <f t="shared" si="0"/>
        <v>79578.009999999995</v>
      </c>
      <c r="D26" s="70">
        <f t="shared" si="1"/>
        <v>192.36499999999998</v>
      </c>
      <c r="E26" s="71">
        <v>0</v>
      </c>
      <c r="F26" s="72">
        <v>0</v>
      </c>
      <c r="G26" s="71">
        <v>75200.61</v>
      </c>
      <c r="H26" s="72">
        <v>181.79499999999999</v>
      </c>
      <c r="I26" s="71">
        <v>0</v>
      </c>
      <c r="J26" s="72">
        <v>0</v>
      </c>
      <c r="K26" s="71">
        <v>4377.3999999999996</v>
      </c>
      <c r="L26" s="72">
        <v>10.57</v>
      </c>
      <c r="M26" s="71">
        <v>0</v>
      </c>
      <c r="N26" s="72">
        <v>0</v>
      </c>
      <c r="O26" s="71">
        <v>0</v>
      </c>
      <c r="P26" s="72">
        <v>0</v>
      </c>
      <c r="Q26" s="158"/>
    </row>
    <row r="27" spans="2:17" x14ac:dyDescent="0.3">
      <c r="B27" s="68" t="s">
        <v>31</v>
      </c>
      <c r="C27" s="69">
        <f t="shared" si="0"/>
        <v>22998</v>
      </c>
      <c r="D27" s="70">
        <f t="shared" si="1"/>
        <v>23.33</v>
      </c>
      <c r="E27" s="71">
        <v>0</v>
      </c>
      <c r="F27" s="72">
        <v>0</v>
      </c>
      <c r="G27" s="71">
        <v>19800</v>
      </c>
      <c r="H27" s="72">
        <v>18</v>
      </c>
      <c r="I27" s="71">
        <v>0</v>
      </c>
      <c r="J27" s="72">
        <v>0</v>
      </c>
      <c r="K27" s="71">
        <v>3198</v>
      </c>
      <c r="L27" s="72">
        <v>5.33</v>
      </c>
      <c r="M27" s="71">
        <v>0</v>
      </c>
      <c r="N27" s="72">
        <v>0</v>
      </c>
      <c r="O27" s="71">
        <v>0</v>
      </c>
      <c r="P27" s="72">
        <v>0</v>
      </c>
      <c r="Q27" s="158"/>
    </row>
    <row r="28" spans="2:17" x14ac:dyDescent="0.3">
      <c r="B28" s="68" t="s">
        <v>138</v>
      </c>
      <c r="C28" s="69">
        <f t="shared" si="0"/>
        <v>107625</v>
      </c>
      <c r="D28" s="70">
        <f t="shared" si="1"/>
        <v>372.5</v>
      </c>
      <c r="E28" s="71">
        <v>0</v>
      </c>
      <c r="F28" s="72">
        <v>0</v>
      </c>
      <c r="G28" s="71">
        <v>62250</v>
      </c>
      <c r="H28" s="72">
        <v>249</v>
      </c>
      <c r="I28" s="71">
        <v>1625</v>
      </c>
      <c r="J28" s="72">
        <v>6.5</v>
      </c>
      <c r="K28" s="71">
        <v>40250</v>
      </c>
      <c r="L28" s="72">
        <v>103</v>
      </c>
      <c r="M28" s="71">
        <v>3500</v>
      </c>
      <c r="N28" s="72">
        <v>14</v>
      </c>
      <c r="O28" s="71">
        <v>0</v>
      </c>
      <c r="P28" s="72">
        <v>0</v>
      </c>
      <c r="Q28" s="158"/>
    </row>
    <row r="29" spans="2:17" x14ac:dyDescent="0.3">
      <c r="B29" s="68" t="s">
        <v>36</v>
      </c>
      <c r="C29" s="69">
        <f t="shared" si="0"/>
        <v>1521</v>
      </c>
      <c r="D29" s="70">
        <f t="shared" si="1"/>
        <v>2.7</v>
      </c>
      <c r="E29" s="71">
        <v>0</v>
      </c>
      <c r="F29" s="72">
        <v>0</v>
      </c>
      <c r="G29" s="71">
        <v>1521</v>
      </c>
      <c r="H29" s="72">
        <v>2.7</v>
      </c>
      <c r="I29" s="71">
        <v>0</v>
      </c>
      <c r="J29" s="72">
        <v>0</v>
      </c>
      <c r="K29" s="71">
        <v>0</v>
      </c>
      <c r="L29" s="72">
        <v>0</v>
      </c>
      <c r="M29" s="71">
        <v>0</v>
      </c>
      <c r="N29" s="72">
        <v>0</v>
      </c>
      <c r="O29" s="71">
        <v>0</v>
      </c>
      <c r="P29" s="72">
        <v>0</v>
      </c>
      <c r="Q29" s="158"/>
    </row>
    <row r="30" spans="2:17" x14ac:dyDescent="0.3">
      <c r="B30" s="73" t="s">
        <v>37</v>
      </c>
      <c r="C30" s="69">
        <f t="shared" si="0"/>
        <v>234</v>
      </c>
      <c r="D30" s="70">
        <f t="shared" si="1"/>
        <v>0.45</v>
      </c>
      <c r="E30" s="71">
        <v>0</v>
      </c>
      <c r="F30" s="72">
        <v>0</v>
      </c>
      <c r="G30" s="71">
        <v>0</v>
      </c>
      <c r="H30" s="72">
        <v>0</v>
      </c>
      <c r="I30" s="71">
        <v>0</v>
      </c>
      <c r="J30" s="72">
        <v>0</v>
      </c>
      <c r="K30" s="71">
        <v>234</v>
      </c>
      <c r="L30" s="72">
        <v>0.45</v>
      </c>
      <c r="M30" s="71">
        <v>0</v>
      </c>
      <c r="N30" s="72">
        <v>0</v>
      </c>
      <c r="O30" s="71">
        <v>0</v>
      </c>
      <c r="P30" s="72">
        <v>0</v>
      </c>
      <c r="Q30" s="158"/>
    </row>
    <row r="31" spans="2:17" s="41" customFormat="1" ht="20.399999999999999" customHeight="1" x14ac:dyDescent="0.3">
      <c r="B31" s="75" t="s">
        <v>123</v>
      </c>
      <c r="C31" s="76">
        <f>SUM(C8:C30)</f>
        <v>33790255.198100679</v>
      </c>
      <c r="D31" s="77">
        <f>SUM(D8:D30)</f>
        <v>222655.31880000001</v>
      </c>
      <c r="E31" s="78">
        <f>SUM(E8:E30)</f>
        <v>662919.32293704047</v>
      </c>
      <c r="F31" s="159">
        <f t="shared" ref="F31:P31" si="2">SUM(F8:F30)</f>
        <v>4208.7150000000001</v>
      </c>
      <c r="G31" s="78">
        <f t="shared" si="2"/>
        <v>15347606.736864129</v>
      </c>
      <c r="H31" s="159">
        <f t="shared" si="2"/>
        <v>101964.08009999999</v>
      </c>
      <c r="I31" s="78">
        <f t="shared" si="2"/>
        <v>10276218.022589633</v>
      </c>
      <c r="J31" s="159">
        <f t="shared" si="2"/>
        <v>62538.483300000007</v>
      </c>
      <c r="K31" s="78">
        <f t="shared" si="2"/>
        <v>7259226.7957098847</v>
      </c>
      <c r="L31" s="159">
        <f t="shared" si="2"/>
        <v>52598.410400000001</v>
      </c>
      <c r="M31" s="78">
        <f t="shared" si="2"/>
        <v>217777.13999999998</v>
      </c>
      <c r="N31" s="159">
        <f t="shared" si="2"/>
        <v>1290.25</v>
      </c>
      <c r="O31" s="78">
        <f t="shared" si="2"/>
        <v>26507.180000000004</v>
      </c>
      <c r="P31" s="159">
        <f t="shared" si="2"/>
        <v>55.38</v>
      </c>
    </row>
  </sheetData>
  <sheetProtection algorithmName="SHA-512" hashValue="0XWY/+d4BQpUvLsCFna903Cqgu3liWrbM51KRhf8wSRpizxOVFcr4QOD3vU33EFRMJUIGvlVV3VElpwTebkjFA==" saltValue="bGdB9ZZPic0JkI2vx3Cwcg==" spinCount="100000" sheet="1" objects="1" scenarios="1"/>
  <mergeCells count="12">
    <mergeCell ref="O6:P6"/>
    <mergeCell ref="B3:P4"/>
    <mergeCell ref="B1:P1"/>
    <mergeCell ref="B2:P2"/>
    <mergeCell ref="M6:N6"/>
    <mergeCell ref="B6:B7"/>
    <mergeCell ref="C6:C7"/>
    <mergeCell ref="D6:D7"/>
    <mergeCell ref="E6:F6"/>
    <mergeCell ref="G6:H6"/>
    <mergeCell ref="I6:J6"/>
    <mergeCell ref="K6:L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8BF4-F794-445B-91B9-02B54C259712}">
  <dimension ref="B2:J50"/>
  <sheetViews>
    <sheetView showGridLines="0" showRowColHeaders="0" workbookViewId="0">
      <selection activeCell="B5" sqref="B5"/>
    </sheetView>
  </sheetViews>
  <sheetFormatPr baseColWidth="10" defaultRowHeight="14.4" x14ac:dyDescent="0.3"/>
  <cols>
    <col min="1" max="1" width="11.5546875" style="14"/>
    <col min="2" max="2" width="44.5546875" style="14" customWidth="1"/>
    <col min="3" max="3" width="15.88671875" style="14" customWidth="1"/>
    <col min="4" max="4" width="17.77734375" style="14" customWidth="1"/>
    <col min="5" max="5" width="13" style="14" customWidth="1"/>
    <col min="6" max="6" width="11" style="14" customWidth="1"/>
    <col min="7" max="7" width="20.6640625" style="14" customWidth="1"/>
    <col min="8" max="16384" width="11.5546875" style="14"/>
  </cols>
  <sheetData>
    <row r="2" spans="2:10" ht="24" customHeight="1" x14ac:dyDescent="0.3">
      <c r="B2" s="150" t="s">
        <v>106</v>
      </c>
      <c r="C2" s="150"/>
      <c r="D2" s="150"/>
      <c r="E2" s="150"/>
      <c r="F2" s="150"/>
      <c r="G2" s="150"/>
    </row>
    <row r="3" spans="2:10" x14ac:dyDescent="0.3">
      <c r="B3" s="151" t="s">
        <v>53</v>
      </c>
      <c r="C3" s="152" t="s">
        <v>107</v>
      </c>
      <c r="D3" s="153" t="s">
        <v>108</v>
      </c>
      <c r="E3" s="153"/>
      <c r="F3" s="153"/>
      <c r="G3" s="152" t="s">
        <v>109</v>
      </c>
    </row>
    <row r="4" spans="2:10" ht="27.6" x14ac:dyDescent="0.3">
      <c r="B4" s="151"/>
      <c r="C4" s="152"/>
      <c r="D4" s="55" t="s">
        <v>110</v>
      </c>
      <c r="E4" s="54" t="s">
        <v>111</v>
      </c>
      <c r="F4" s="54" t="s">
        <v>112</v>
      </c>
      <c r="G4" s="152"/>
    </row>
    <row r="5" spans="2:10" x14ac:dyDescent="0.3">
      <c r="B5" s="59" t="s">
        <v>7</v>
      </c>
      <c r="C5" s="60">
        <v>500171.41998895101</v>
      </c>
      <c r="D5" s="60">
        <v>1317997.9308730001</v>
      </c>
      <c r="E5" s="61">
        <v>1279701.21</v>
      </c>
      <c r="F5" s="61">
        <v>38296.720000000001</v>
      </c>
      <c r="G5" s="60">
        <v>1818169.3508619501</v>
      </c>
      <c r="J5" s="56"/>
    </row>
    <row r="6" spans="2:10" x14ac:dyDescent="0.3">
      <c r="B6" s="59" t="s">
        <v>8</v>
      </c>
      <c r="C6" s="60">
        <v>578824.50005371997</v>
      </c>
      <c r="D6" s="60">
        <v>13675.04</v>
      </c>
      <c r="E6" s="61">
        <v>13675.04</v>
      </c>
      <c r="F6" s="61">
        <v>0</v>
      </c>
      <c r="G6" s="60">
        <v>592499.54005372</v>
      </c>
      <c r="J6" s="56"/>
    </row>
    <row r="7" spans="2:10" x14ac:dyDescent="0.3">
      <c r="B7" s="62" t="s">
        <v>156</v>
      </c>
      <c r="C7" s="60" t="s">
        <v>40</v>
      </c>
      <c r="D7" s="60" t="s">
        <v>40</v>
      </c>
      <c r="E7" s="61" t="s">
        <v>40</v>
      </c>
      <c r="F7" s="61" t="s">
        <v>40</v>
      </c>
      <c r="G7" s="60" t="s">
        <v>40</v>
      </c>
      <c r="J7" s="57"/>
    </row>
    <row r="8" spans="2:10" x14ac:dyDescent="0.3">
      <c r="B8" s="62" t="s">
        <v>135</v>
      </c>
      <c r="C8" s="60">
        <v>898175.58999132598</v>
      </c>
      <c r="D8" s="60">
        <v>921870.36</v>
      </c>
      <c r="E8" s="61">
        <v>881798.16</v>
      </c>
      <c r="F8" s="61">
        <v>40072.199999999997</v>
      </c>
      <c r="G8" s="60">
        <v>1820045.94999133</v>
      </c>
      <c r="J8" s="57"/>
    </row>
    <row r="9" spans="2:10" x14ac:dyDescent="0.3">
      <c r="B9" s="59" t="s">
        <v>9</v>
      </c>
      <c r="C9" s="60">
        <v>85285.2</v>
      </c>
      <c r="D9" s="60">
        <v>82628</v>
      </c>
      <c r="E9" s="61">
        <v>82628</v>
      </c>
      <c r="F9" s="61">
        <v>0</v>
      </c>
      <c r="G9" s="60">
        <v>167913.2</v>
      </c>
      <c r="J9" s="56"/>
    </row>
    <row r="10" spans="2:10" x14ac:dyDescent="0.3">
      <c r="B10" s="62" t="s">
        <v>10</v>
      </c>
      <c r="C10" s="60">
        <v>22609.5</v>
      </c>
      <c r="D10" s="60">
        <v>0</v>
      </c>
      <c r="E10" s="61">
        <v>0</v>
      </c>
      <c r="F10" s="61">
        <v>0</v>
      </c>
      <c r="G10" s="60">
        <v>22609.5</v>
      </c>
      <c r="J10" s="56"/>
    </row>
    <row r="11" spans="2:10" x14ac:dyDescent="0.3">
      <c r="B11" s="59" t="s">
        <v>11</v>
      </c>
      <c r="C11" s="60">
        <v>4831458.7597966101</v>
      </c>
      <c r="D11" s="60">
        <v>757714.3</v>
      </c>
      <c r="E11" s="61">
        <v>757714.3</v>
      </c>
      <c r="F11" s="61">
        <v>0</v>
      </c>
      <c r="G11" s="60">
        <v>5589173.0597966099</v>
      </c>
      <c r="J11" s="56"/>
    </row>
    <row r="12" spans="2:10" x14ac:dyDescent="0.3">
      <c r="B12" s="62" t="s">
        <v>157</v>
      </c>
      <c r="C12" s="60" t="s">
        <v>40</v>
      </c>
      <c r="D12" s="60" t="s">
        <v>40</v>
      </c>
      <c r="E12" s="61" t="s">
        <v>40</v>
      </c>
      <c r="F12" s="61" t="s">
        <v>40</v>
      </c>
      <c r="G12" s="60" t="s">
        <v>40</v>
      </c>
      <c r="J12" s="57"/>
    </row>
    <row r="13" spans="2:10" x14ac:dyDescent="0.3">
      <c r="B13" s="59" t="s">
        <v>12</v>
      </c>
      <c r="C13" s="60">
        <v>0</v>
      </c>
      <c r="D13" s="60">
        <v>0</v>
      </c>
      <c r="E13" s="61">
        <v>0</v>
      </c>
      <c r="F13" s="61">
        <v>0</v>
      </c>
      <c r="G13" s="60">
        <v>0</v>
      </c>
      <c r="J13" s="56"/>
    </row>
    <row r="14" spans="2:10" x14ac:dyDescent="0.3">
      <c r="B14" s="59" t="s">
        <v>13</v>
      </c>
      <c r="C14" s="60">
        <v>98021241.132306993</v>
      </c>
      <c r="D14" s="60">
        <v>58581575.119999997</v>
      </c>
      <c r="E14" s="61">
        <v>45229304.780000001</v>
      </c>
      <c r="F14" s="61">
        <v>13352270.34</v>
      </c>
      <c r="G14" s="60">
        <v>156602816.252307</v>
      </c>
      <c r="J14" s="56"/>
    </row>
    <row r="15" spans="2:10" x14ac:dyDescent="0.3">
      <c r="B15" s="59" t="s">
        <v>14</v>
      </c>
      <c r="C15" s="60">
        <v>27281679.9992266</v>
      </c>
      <c r="D15" s="60">
        <v>13342282.785999998</v>
      </c>
      <c r="E15" s="61">
        <v>12973961.206</v>
      </c>
      <c r="F15" s="61">
        <v>368321.58</v>
      </c>
      <c r="G15" s="60">
        <v>40623962.785226598</v>
      </c>
      <c r="J15" s="56"/>
    </row>
    <row r="16" spans="2:10" x14ac:dyDescent="0.3">
      <c r="B16" s="59" t="s">
        <v>15</v>
      </c>
      <c r="C16" s="60">
        <v>63819.000000294</v>
      </c>
      <c r="D16" s="60">
        <v>17964.3</v>
      </c>
      <c r="E16" s="61">
        <v>17964.3</v>
      </c>
      <c r="F16" s="61">
        <v>0</v>
      </c>
      <c r="G16" s="60">
        <v>81783.300000293995</v>
      </c>
      <c r="J16" s="56"/>
    </row>
    <row r="17" spans="2:10" x14ac:dyDescent="0.3">
      <c r="B17" s="62" t="s">
        <v>16</v>
      </c>
      <c r="C17" s="60">
        <v>958800</v>
      </c>
      <c r="D17" s="60">
        <v>0</v>
      </c>
      <c r="E17" s="61">
        <v>0</v>
      </c>
      <c r="F17" s="61">
        <v>0</v>
      </c>
      <c r="G17" s="60">
        <v>958800</v>
      </c>
      <c r="J17" s="56"/>
    </row>
    <row r="18" spans="2:10" x14ac:dyDescent="0.3">
      <c r="B18" s="59" t="s">
        <v>17</v>
      </c>
      <c r="C18" s="60">
        <v>81999.999996099999</v>
      </c>
      <c r="D18" s="60">
        <v>23598</v>
      </c>
      <c r="E18" s="61">
        <v>23598.000000280001</v>
      </c>
      <c r="F18" s="61">
        <v>0</v>
      </c>
      <c r="G18" s="60">
        <v>105597.9999961</v>
      </c>
      <c r="J18" s="56"/>
    </row>
    <row r="19" spans="2:10" x14ac:dyDescent="0.3">
      <c r="B19" s="63" t="s">
        <v>158</v>
      </c>
      <c r="C19" s="60" t="s">
        <v>40</v>
      </c>
      <c r="D19" s="60" t="s">
        <v>40</v>
      </c>
      <c r="E19" s="61" t="s">
        <v>40</v>
      </c>
      <c r="F19" s="61" t="s">
        <v>40</v>
      </c>
      <c r="G19" s="60" t="s">
        <v>40</v>
      </c>
      <c r="J19" s="57"/>
    </row>
    <row r="20" spans="2:10" x14ac:dyDescent="0.3">
      <c r="B20" s="59" t="s">
        <v>18</v>
      </c>
      <c r="C20" s="60">
        <v>19235255.169649199</v>
      </c>
      <c r="D20" s="60">
        <v>1138392.81</v>
      </c>
      <c r="E20" s="61">
        <v>702528.95</v>
      </c>
      <c r="F20" s="61">
        <v>218202.28</v>
      </c>
      <c r="G20" s="60">
        <v>20373647.979649201</v>
      </c>
      <c r="J20" s="56"/>
    </row>
    <row r="21" spans="2:10" x14ac:dyDescent="0.3">
      <c r="B21" s="59" t="s">
        <v>19</v>
      </c>
      <c r="C21" s="60">
        <v>463455.00000053103</v>
      </c>
      <c r="D21" s="60">
        <v>27419.22</v>
      </c>
      <c r="E21" s="61">
        <v>27419.220000079698</v>
      </c>
      <c r="F21" s="61">
        <v>0</v>
      </c>
      <c r="G21" s="60">
        <v>490874.220000531</v>
      </c>
      <c r="J21" s="56"/>
    </row>
    <row r="22" spans="2:10" x14ac:dyDescent="0.3">
      <c r="B22" s="59" t="s">
        <v>20</v>
      </c>
      <c r="C22" s="60">
        <v>940875</v>
      </c>
      <c r="D22" s="60">
        <v>142272</v>
      </c>
      <c r="E22" s="61">
        <v>142272</v>
      </c>
      <c r="F22" s="61">
        <v>0</v>
      </c>
      <c r="G22" s="60">
        <v>1083147</v>
      </c>
      <c r="J22" s="56"/>
    </row>
    <row r="23" spans="2:10" x14ac:dyDescent="0.3">
      <c r="B23" s="59" t="s">
        <v>21</v>
      </c>
      <c r="C23" s="60">
        <v>2660091.4</v>
      </c>
      <c r="D23" s="60">
        <v>1803274.85</v>
      </c>
      <c r="E23" s="61">
        <v>1803274.85</v>
      </c>
      <c r="F23" s="61">
        <v>0</v>
      </c>
      <c r="G23" s="60">
        <v>4463366.25</v>
      </c>
      <c r="J23" s="56"/>
    </row>
    <row r="24" spans="2:10" x14ac:dyDescent="0.3">
      <c r="B24" s="59" t="s">
        <v>22</v>
      </c>
      <c r="C24" s="60">
        <v>2030128.2099989301</v>
      </c>
      <c r="D24" s="60">
        <v>47393.340000000004</v>
      </c>
      <c r="E24" s="61">
        <v>47393.340000005999</v>
      </c>
      <c r="F24" s="61">
        <v>0</v>
      </c>
      <c r="G24" s="60">
        <v>2077521.54999893</v>
      </c>
      <c r="J24" s="56"/>
    </row>
    <row r="25" spans="2:10" x14ac:dyDescent="0.3">
      <c r="B25" s="59" t="s">
        <v>23</v>
      </c>
      <c r="C25" s="60">
        <v>660228</v>
      </c>
      <c r="D25" s="60">
        <v>6090.180000024</v>
      </c>
      <c r="E25" s="61">
        <v>6090.180000024</v>
      </c>
      <c r="F25" s="61">
        <v>0</v>
      </c>
      <c r="G25" s="60">
        <v>666318.18000002403</v>
      </c>
      <c r="J25" s="56"/>
    </row>
    <row r="26" spans="2:10" x14ac:dyDescent="0.3">
      <c r="B26" s="59" t="s">
        <v>24</v>
      </c>
      <c r="C26" s="60">
        <v>560600.00002579996</v>
      </c>
      <c r="D26" s="60">
        <v>3469.0000000949999</v>
      </c>
      <c r="E26" s="61">
        <v>3469.0000000949999</v>
      </c>
      <c r="F26" s="61">
        <v>0</v>
      </c>
      <c r="G26" s="60">
        <v>564069.00002589496</v>
      </c>
      <c r="J26" s="56"/>
    </row>
    <row r="27" spans="2:10" x14ac:dyDescent="0.3">
      <c r="B27" s="62" t="s">
        <v>25</v>
      </c>
      <c r="C27" s="60">
        <v>149400</v>
      </c>
      <c r="D27" s="60">
        <v>0</v>
      </c>
      <c r="E27" s="61">
        <v>0</v>
      </c>
      <c r="F27" s="61">
        <v>0</v>
      </c>
      <c r="G27" s="60">
        <v>149400</v>
      </c>
      <c r="J27" s="56"/>
    </row>
    <row r="28" spans="2:10" x14ac:dyDescent="0.3">
      <c r="B28" s="62" t="s">
        <v>159</v>
      </c>
      <c r="C28" s="60" t="s">
        <v>40</v>
      </c>
      <c r="D28" s="60" t="s">
        <v>40</v>
      </c>
      <c r="E28" s="61" t="s">
        <v>40</v>
      </c>
      <c r="F28" s="61" t="s">
        <v>40</v>
      </c>
      <c r="G28" s="60" t="s">
        <v>40</v>
      </c>
      <c r="J28" s="57"/>
    </row>
    <row r="29" spans="2:10" x14ac:dyDescent="0.3">
      <c r="B29" s="59" t="s">
        <v>26</v>
      </c>
      <c r="C29" s="60">
        <v>20281254.030002698</v>
      </c>
      <c r="D29" s="60">
        <v>3643696.06</v>
      </c>
      <c r="E29" s="61">
        <v>3643696.06</v>
      </c>
      <c r="F29" s="61">
        <v>0</v>
      </c>
      <c r="G29" s="60">
        <v>23924950.090002701</v>
      </c>
      <c r="J29" s="56"/>
    </row>
    <row r="30" spans="2:10" x14ac:dyDescent="0.3">
      <c r="B30" s="59" t="s">
        <v>27</v>
      </c>
      <c r="C30" s="60">
        <v>227559.99999970401</v>
      </c>
      <c r="D30" s="60">
        <v>2796827.82</v>
      </c>
      <c r="E30" s="61">
        <v>2796827.8200390898</v>
      </c>
      <c r="F30" s="61">
        <v>0</v>
      </c>
      <c r="G30" s="60">
        <v>3024387.8199996999</v>
      </c>
      <c r="J30" s="56"/>
    </row>
    <row r="31" spans="2:10" x14ac:dyDescent="0.3">
      <c r="B31" s="62" t="s">
        <v>160</v>
      </c>
      <c r="C31" s="60" t="s">
        <v>40</v>
      </c>
      <c r="D31" s="60" t="s">
        <v>40</v>
      </c>
      <c r="E31" s="61" t="s">
        <v>40</v>
      </c>
      <c r="F31" s="61" t="s">
        <v>40</v>
      </c>
      <c r="G31" s="60" t="s">
        <v>40</v>
      </c>
      <c r="J31" s="57"/>
    </row>
    <row r="32" spans="2:10" x14ac:dyDescent="0.3">
      <c r="B32" s="62" t="s">
        <v>28</v>
      </c>
      <c r="C32" s="60">
        <v>252959.2</v>
      </c>
      <c r="D32" s="60">
        <v>30888</v>
      </c>
      <c r="E32" s="61">
        <v>30888</v>
      </c>
      <c r="F32" s="61">
        <v>0</v>
      </c>
      <c r="G32" s="60">
        <v>283847.2</v>
      </c>
      <c r="J32" s="56"/>
    </row>
    <row r="33" spans="2:10" x14ac:dyDescent="0.3">
      <c r="B33" s="59" t="s">
        <v>29</v>
      </c>
      <c r="C33" s="60">
        <v>38839.999990290002</v>
      </c>
      <c r="D33" s="60">
        <v>0</v>
      </c>
      <c r="E33" s="61">
        <v>0</v>
      </c>
      <c r="F33" s="61">
        <v>0</v>
      </c>
      <c r="G33" s="60">
        <v>38839.999990290002</v>
      </c>
      <c r="J33" s="56"/>
    </row>
    <row r="34" spans="2:10" x14ac:dyDescent="0.3">
      <c r="B34" s="62" t="s">
        <v>136</v>
      </c>
      <c r="C34" s="60">
        <v>356985.42000108003</v>
      </c>
      <c r="D34" s="60">
        <v>9627</v>
      </c>
      <c r="E34" s="61">
        <v>9627.0000000300006</v>
      </c>
      <c r="F34" s="61">
        <v>0</v>
      </c>
      <c r="G34" s="60">
        <v>366612.42000108003</v>
      </c>
      <c r="J34" s="57"/>
    </row>
    <row r="35" spans="2:10" x14ac:dyDescent="0.3">
      <c r="B35" s="62" t="s">
        <v>161</v>
      </c>
      <c r="C35" s="60" t="s">
        <v>40</v>
      </c>
      <c r="D35" s="60" t="s">
        <v>40</v>
      </c>
      <c r="E35" s="61" t="s">
        <v>40</v>
      </c>
      <c r="F35" s="61" t="s">
        <v>40</v>
      </c>
      <c r="G35" s="60" t="s">
        <v>40</v>
      </c>
      <c r="J35" s="57"/>
    </row>
    <row r="36" spans="2:10" x14ac:dyDescent="0.3">
      <c r="B36" s="59" t="s">
        <v>30</v>
      </c>
      <c r="C36" s="60">
        <v>142207.98000000001</v>
      </c>
      <c r="D36" s="60">
        <v>115332.67</v>
      </c>
      <c r="E36" s="61">
        <v>115332.67</v>
      </c>
      <c r="F36" s="61">
        <v>0</v>
      </c>
      <c r="G36" s="60">
        <v>257540.65</v>
      </c>
      <c r="J36" s="56"/>
    </row>
    <row r="37" spans="2:10" x14ac:dyDescent="0.3">
      <c r="B37" s="59" t="s">
        <v>31</v>
      </c>
      <c r="C37" s="60">
        <v>79650</v>
      </c>
      <c r="D37" s="60">
        <v>23025</v>
      </c>
      <c r="E37" s="61">
        <v>23025.000000048702</v>
      </c>
      <c r="F37" s="61">
        <v>0</v>
      </c>
      <c r="G37" s="60">
        <v>102675</v>
      </c>
      <c r="J37" s="56"/>
    </row>
    <row r="38" spans="2:10" x14ac:dyDescent="0.3">
      <c r="B38" s="62" t="s">
        <v>32</v>
      </c>
      <c r="C38" s="60">
        <v>59600</v>
      </c>
      <c r="D38" s="60">
        <v>0</v>
      </c>
      <c r="E38" s="61">
        <v>0</v>
      </c>
      <c r="F38" s="61">
        <v>0</v>
      </c>
      <c r="G38" s="60">
        <v>59600</v>
      </c>
      <c r="J38" s="56"/>
    </row>
    <row r="39" spans="2:10" x14ac:dyDescent="0.3">
      <c r="B39" s="62" t="s">
        <v>33</v>
      </c>
      <c r="C39" s="60">
        <v>299180.00007554999</v>
      </c>
      <c r="D39" s="60">
        <v>0</v>
      </c>
      <c r="E39" s="61">
        <v>0</v>
      </c>
      <c r="F39" s="61">
        <v>0</v>
      </c>
      <c r="G39" s="60">
        <v>299180.00007554999</v>
      </c>
      <c r="J39" s="56"/>
    </row>
    <row r="40" spans="2:10" x14ac:dyDescent="0.3">
      <c r="B40" s="62" t="s">
        <v>132</v>
      </c>
      <c r="C40" s="60">
        <v>2500</v>
      </c>
      <c r="D40" s="60">
        <v>0</v>
      </c>
      <c r="E40" s="61">
        <v>0</v>
      </c>
      <c r="F40" s="61">
        <v>0</v>
      </c>
      <c r="G40" s="60">
        <v>2500</v>
      </c>
      <c r="J40" s="57"/>
    </row>
    <row r="41" spans="2:10" x14ac:dyDescent="0.3">
      <c r="B41" s="62" t="s">
        <v>34</v>
      </c>
      <c r="C41" s="60">
        <v>38184</v>
      </c>
      <c r="D41" s="60">
        <v>0</v>
      </c>
      <c r="E41" s="61">
        <v>0</v>
      </c>
      <c r="F41" s="61">
        <v>0</v>
      </c>
      <c r="G41" s="60">
        <v>38184</v>
      </c>
      <c r="J41" s="56"/>
    </row>
    <row r="42" spans="2:10" x14ac:dyDescent="0.3">
      <c r="B42" s="62" t="s">
        <v>35</v>
      </c>
      <c r="C42" s="60">
        <v>94999.999997599996</v>
      </c>
      <c r="D42" s="60">
        <v>0</v>
      </c>
      <c r="E42" s="61">
        <v>0</v>
      </c>
      <c r="F42" s="61">
        <v>0</v>
      </c>
      <c r="G42" s="60">
        <v>94999.999997599996</v>
      </c>
      <c r="J42" s="56"/>
    </row>
    <row r="43" spans="2:10" x14ac:dyDescent="0.3">
      <c r="B43" s="62" t="s">
        <v>138</v>
      </c>
      <c r="C43" s="60">
        <v>100000.00000099999</v>
      </c>
      <c r="D43" s="60">
        <v>170875</v>
      </c>
      <c r="E43" s="61">
        <v>170875.00000242001</v>
      </c>
      <c r="F43" s="61">
        <v>0</v>
      </c>
      <c r="G43" s="60">
        <v>270875.00000100001</v>
      </c>
      <c r="J43" s="56"/>
    </row>
    <row r="44" spans="2:10" x14ac:dyDescent="0.3">
      <c r="B44" s="59" t="s">
        <v>36</v>
      </c>
      <c r="C44" s="60">
        <v>66578.999996258106</v>
      </c>
      <c r="D44" s="60">
        <v>9720.6</v>
      </c>
      <c r="E44" s="61">
        <v>9720.6</v>
      </c>
      <c r="F44" s="61">
        <v>0</v>
      </c>
      <c r="G44" s="60">
        <v>76299.599996258097</v>
      </c>
      <c r="J44" s="57"/>
    </row>
    <row r="45" spans="2:10" x14ac:dyDescent="0.3">
      <c r="B45" s="62" t="s">
        <v>37</v>
      </c>
      <c r="C45" s="60">
        <v>126755.2</v>
      </c>
      <c r="D45" s="60">
        <v>2277.6</v>
      </c>
      <c r="E45" s="61">
        <v>2277.6</v>
      </c>
      <c r="F45" s="61">
        <v>0</v>
      </c>
      <c r="G45" s="60">
        <v>129032.8</v>
      </c>
      <c r="J45" s="56"/>
    </row>
    <row r="46" spans="2:10" x14ac:dyDescent="0.3">
      <c r="B46" s="62" t="s">
        <v>155</v>
      </c>
      <c r="C46" s="60" t="s">
        <v>40</v>
      </c>
      <c r="D46" s="60" t="s">
        <v>40</v>
      </c>
      <c r="E46" s="61" t="s">
        <v>40</v>
      </c>
      <c r="F46" s="61" t="s">
        <v>40</v>
      </c>
      <c r="G46" s="60" t="s">
        <v>40</v>
      </c>
      <c r="J46" s="56"/>
    </row>
    <row r="47" spans="2:10" x14ac:dyDescent="0.3">
      <c r="B47" s="62" t="s">
        <v>162</v>
      </c>
      <c r="C47" s="60" t="s">
        <v>40</v>
      </c>
      <c r="D47" s="60" t="s">
        <v>40</v>
      </c>
      <c r="E47" s="61" t="s">
        <v>40</v>
      </c>
      <c r="F47" s="61" t="s">
        <v>40</v>
      </c>
      <c r="G47" s="60" t="s">
        <v>40</v>
      </c>
      <c r="J47" s="57"/>
    </row>
    <row r="48" spans="2:10" ht="22.2" customHeight="1" x14ac:dyDescent="0.3">
      <c r="B48" s="64" t="s">
        <v>39</v>
      </c>
      <c r="C48" s="65">
        <f>SUM(C5:C47)</f>
        <v>182191352.71109924</v>
      </c>
      <c r="D48" s="65">
        <f>SUM(D5:D47)</f>
        <v>85029886.98687309</v>
      </c>
      <c r="E48" s="66">
        <f>SUM(E5:E47)</f>
        <v>70795062.286042064</v>
      </c>
      <c r="F48" s="66">
        <f>SUM(F5:F47)</f>
        <v>14017163.119999999</v>
      </c>
      <c r="G48" s="65">
        <f>SUM(G5:G47)</f>
        <v>267221239.69797233</v>
      </c>
    </row>
    <row r="49" spans="2:4" x14ac:dyDescent="0.3">
      <c r="B49" s="58"/>
      <c r="C49" s="79"/>
      <c r="D49" s="79"/>
    </row>
    <row r="50" spans="2:4" x14ac:dyDescent="0.3">
      <c r="B50" s="31" t="s">
        <v>166</v>
      </c>
      <c r="D50" s="79"/>
    </row>
  </sheetData>
  <sheetProtection algorithmName="SHA-512" hashValue="Ea8x9klSh+WA1b4+xruok3ESCv7bEiEC2UMCBlgM9U4NTjIjW8dfTRRJfWzHTRajfEjdpHrxzMyeDTlj/M+2vw==" saltValue="uK1kLgsNGQ5YKuhogBtPtA==" spinCount="100000" sheet="1" objects="1" scenarios="1"/>
  <mergeCells count="5">
    <mergeCell ref="B2:G2"/>
    <mergeCell ref="B3:B4"/>
    <mergeCell ref="C3:C4"/>
    <mergeCell ref="D3:F3"/>
    <mergeCell ref="G3:G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28B61-CE66-4CFC-A01F-0A5F9AAB2E51}">
  <dimension ref="B2:M52"/>
  <sheetViews>
    <sheetView showGridLines="0" showRowColHeaders="0" workbookViewId="0">
      <selection activeCell="B3" sqref="B3:B5"/>
    </sheetView>
  </sheetViews>
  <sheetFormatPr baseColWidth="10" defaultRowHeight="14.4" x14ac:dyDescent="0.3"/>
  <cols>
    <col min="1" max="1" width="11.5546875" style="22"/>
    <col min="2" max="2" width="33.5546875" style="22" customWidth="1"/>
    <col min="3" max="12" width="11.5546875" style="22"/>
    <col min="13" max="13" width="13.33203125" style="22" customWidth="1"/>
    <col min="14" max="16384" width="11.5546875" style="22"/>
  </cols>
  <sheetData>
    <row r="2" spans="2:13" ht="19.8" customHeight="1" x14ac:dyDescent="0.3">
      <c r="B2" s="155" t="s">
        <v>124</v>
      </c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</row>
    <row r="3" spans="2:13" x14ac:dyDescent="0.3">
      <c r="B3" s="156" t="s">
        <v>62</v>
      </c>
      <c r="C3" s="154" t="s">
        <v>63</v>
      </c>
      <c r="D3" s="154"/>
      <c r="E3" s="154"/>
      <c r="F3" s="154"/>
      <c r="G3" s="154"/>
      <c r="H3" s="154"/>
      <c r="I3" s="154"/>
      <c r="J3" s="154"/>
      <c r="K3" s="154"/>
      <c r="L3" s="154"/>
      <c r="M3" s="157" t="s">
        <v>39</v>
      </c>
    </row>
    <row r="4" spans="2:13" x14ac:dyDescent="0.3">
      <c r="B4" s="156"/>
      <c r="C4" s="157" t="s">
        <v>64</v>
      </c>
      <c r="D4" s="154" t="s">
        <v>65</v>
      </c>
      <c r="E4" s="154" t="s">
        <v>66</v>
      </c>
      <c r="F4" s="154" t="s">
        <v>67</v>
      </c>
      <c r="G4" s="154"/>
      <c r="H4" s="154" t="s">
        <v>68</v>
      </c>
      <c r="I4" s="154"/>
      <c r="J4" s="154" t="s">
        <v>69</v>
      </c>
      <c r="K4" s="154"/>
      <c r="L4" s="154" t="s">
        <v>70</v>
      </c>
      <c r="M4" s="157"/>
    </row>
    <row r="5" spans="2:13" ht="28.8" x14ac:dyDescent="0.3">
      <c r="B5" s="156"/>
      <c r="C5" s="157"/>
      <c r="D5" s="154"/>
      <c r="E5" s="154"/>
      <c r="F5" s="84" t="s">
        <v>64</v>
      </c>
      <c r="G5" s="84" t="s">
        <v>71</v>
      </c>
      <c r="H5" s="84" t="s">
        <v>64</v>
      </c>
      <c r="I5" s="84" t="s">
        <v>71</v>
      </c>
      <c r="J5" s="84" t="s">
        <v>64</v>
      </c>
      <c r="K5" s="84" t="s">
        <v>71</v>
      </c>
      <c r="L5" s="154"/>
      <c r="M5" s="157"/>
    </row>
    <row r="6" spans="2:13" x14ac:dyDescent="0.3">
      <c r="B6" s="85" t="s">
        <v>7</v>
      </c>
      <c r="C6" s="86">
        <v>514.03</v>
      </c>
      <c r="D6" s="86">
        <v>1311.54</v>
      </c>
      <c r="E6" s="86">
        <v>241.21</v>
      </c>
      <c r="F6" s="86">
        <v>0</v>
      </c>
      <c r="G6" s="86">
        <v>0</v>
      </c>
      <c r="H6" s="86">
        <v>0</v>
      </c>
      <c r="I6" s="86">
        <v>0</v>
      </c>
      <c r="J6" s="86">
        <v>0</v>
      </c>
      <c r="K6" s="86">
        <v>0</v>
      </c>
      <c r="L6" s="86">
        <v>0</v>
      </c>
      <c r="M6" s="87">
        <f>SUM(C6:L6)</f>
        <v>2066.7799999999997</v>
      </c>
    </row>
    <row r="7" spans="2:13" x14ac:dyDescent="0.3">
      <c r="B7" s="85" t="s">
        <v>8</v>
      </c>
      <c r="C7" s="86">
        <v>144.595</v>
      </c>
      <c r="D7" s="86">
        <v>17.239999999999998</v>
      </c>
      <c r="E7" s="86">
        <v>2227.09</v>
      </c>
      <c r="F7" s="86">
        <v>0</v>
      </c>
      <c r="G7" s="86">
        <v>0</v>
      </c>
      <c r="H7" s="86">
        <v>4.4800000000000004</v>
      </c>
      <c r="I7" s="86">
        <v>0</v>
      </c>
      <c r="J7" s="86">
        <v>0</v>
      </c>
      <c r="K7" s="86">
        <v>0</v>
      </c>
      <c r="L7" s="86">
        <v>0</v>
      </c>
      <c r="M7" s="87">
        <f t="shared" ref="M7:M48" si="0">SUM(C7:L7)</f>
        <v>2393.4050000000002</v>
      </c>
    </row>
    <row r="8" spans="2:13" x14ac:dyDescent="0.3">
      <c r="B8" s="88" t="s">
        <v>156</v>
      </c>
      <c r="C8" s="86" t="s">
        <v>40</v>
      </c>
      <c r="D8" s="86" t="s">
        <v>40</v>
      </c>
      <c r="E8" s="86" t="s">
        <v>40</v>
      </c>
      <c r="F8" s="86" t="s">
        <v>40</v>
      </c>
      <c r="G8" s="86" t="s">
        <v>40</v>
      </c>
      <c r="H8" s="86" t="s">
        <v>40</v>
      </c>
      <c r="I8" s="86" t="s">
        <v>40</v>
      </c>
      <c r="J8" s="86" t="s">
        <v>40</v>
      </c>
      <c r="K8" s="86" t="s">
        <v>40</v>
      </c>
      <c r="L8" s="86" t="s">
        <v>40</v>
      </c>
      <c r="M8" s="87">
        <f t="shared" si="0"/>
        <v>0</v>
      </c>
    </row>
    <row r="9" spans="2:13" x14ac:dyDescent="0.3">
      <c r="B9" s="88" t="s">
        <v>135</v>
      </c>
      <c r="C9" s="86">
        <v>601.08000000000004</v>
      </c>
      <c r="D9" s="86">
        <v>1912.79</v>
      </c>
      <c r="E9" s="86">
        <v>3602.46</v>
      </c>
      <c r="F9" s="86">
        <v>0</v>
      </c>
      <c r="G9" s="86">
        <v>0</v>
      </c>
      <c r="H9" s="86">
        <v>0</v>
      </c>
      <c r="I9" s="86">
        <v>0</v>
      </c>
      <c r="J9" s="86">
        <v>0</v>
      </c>
      <c r="K9" s="86">
        <v>0</v>
      </c>
      <c r="L9" s="86">
        <v>0</v>
      </c>
      <c r="M9" s="87">
        <f t="shared" si="0"/>
        <v>6116.33</v>
      </c>
    </row>
    <row r="10" spans="2:13" x14ac:dyDescent="0.3">
      <c r="B10" s="85" t="s">
        <v>9</v>
      </c>
      <c r="C10" s="86">
        <v>445.33</v>
      </c>
      <c r="D10" s="86">
        <v>0</v>
      </c>
      <c r="E10" s="86">
        <v>1.81</v>
      </c>
      <c r="F10" s="86">
        <v>0</v>
      </c>
      <c r="G10" s="86">
        <v>0</v>
      </c>
      <c r="H10" s="86">
        <v>0</v>
      </c>
      <c r="I10" s="86">
        <v>0</v>
      </c>
      <c r="J10" s="86">
        <v>0</v>
      </c>
      <c r="K10" s="86">
        <v>0</v>
      </c>
      <c r="L10" s="86">
        <v>0</v>
      </c>
      <c r="M10" s="87">
        <f t="shared" si="0"/>
        <v>447.14</v>
      </c>
    </row>
    <row r="11" spans="2:13" x14ac:dyDescent="0.3">
      <c r="B11" s="88" t="s">
        <v>10</v>
      </c>
      <c r="C11" s="86">
        <v>247.09</v>
      </c>
      <c r="D11" s="86">
        <v>0</v>
      </c>
      <c r="E11" s="86">
        <v>56.65</v>
      </c>
      <c r="F11" s="86">
        <v>0</v>
      </c>
      <c r="G11" s="86">
        <v>0</v>
      </c>
      <c r="H11" s="86">
        <v>0</v>
      </c>
      <c r="I11" s="86">
        <v>0</v>
      </c>
      <c r="J11" s="86">
        <v>0</v>
      </c>
      <c r="K11" s="86">
        <v>0</v>
      </c>
      <c r="L11" s="86">
        <v>0</v>
      </c>
      <c r="M11" s="87">
        <f t="shared" si="0"/>
        <v>303.74</v>
      </c>
    </row>
    <row r="12" spans="2:13" x14ac:dyDescent="0.3">
      <c r="B12" s="85" t="s">
        <v>11</v>
      </c>
      <c r="C12" s="86">
        <v>3106.79</v>
      </c>
      <c r="D12" s="86">
        <v>48.22</v>
      </c>
      <c r="E12" s="86">
        <v>19904.400000000001</v>
      </c>
      <c r="F12" s="86">
        <v>0</v>
      </c>
      <c r="G12" s="86">
        <v>0</v>
      </c>
      <c r="H12" s="86">
        <v>0</v>
      </c>
      <c r="I12" s="86">
        <v>0</v>
      </c>
      <c r="J12" s="86">
        <v>0</v>
      </c>
      <c r="K12" s="86">
        <v>0</v>
      </c>
      <c r="L12" s="86">
        <v>0</v>
      </c>
      <c r="M12" s="87">
        <f t="shared" si="0"/>
        <v>23059.41</v>
      </c>
    </row>
    <row r="13" spans="2:13" x14ac:dyDescent="0.3">
      <c r="B13" s="88" t="s">
        <v>157</v>
      </c>
      <c r="C13" s="86" t="s">
        <v>40</v>
      </c>
      <c r="D13" s="86" t="s">
        <v>40</v>
      </c>
      <c r="E13" s="86" t="s">
        <v>40</v>
      </c>
      <c r="F13" s="86" t="s">
        <v>40</v>
      </c>
      <c r="G13" s="86" t="s">
        <v>40</v>
      </c>
      <c r="H13" s="86" t="s">
        <v>40</v>
      </c>
      <c r="I13" s="86" t="s">
        <v>40</v>
      </c>
      <c r="J13" s="86" t="s">
        <v>40</v>
      </c>
      <c r="K13" s="86" t="s">
        <v>40</v>
      </c>
      <c r="L13" s="86" t="s">
        <v>40</v>
      </c>
      <c r="M13" s="87">
        <f t="shared" si="0"/>
        <v>0</v>
      </c>
    </row>
    <row r="14" spans="2:13" x14ac:dyDescent="0.3">
      <c r="B14" s="85" t="s">
        <v>12</v>
      </c>
      <c r="C14" s="86">
        <v>10</v>
      </c>
      <c r="D14" s="86">
        <v>3</v>
      </c>
      <c r="E14" s="86">
        <v>1500</v>
      </c>
      <c r="F14" s="86">
        <v>0</v>
      </c>
      <c r="G14" s="86">
        <v>0</v>
      </c>
      <c r="H14" s="86">
        <v>0</v>
      </c>
      <c r="I14" s="86">
        <v>2</v>
      </c>
      <c r="J14" s="86">
        <v>0</v>
      </c>
      <c r="K14" s="86">
        <v>0</v>
      </c>
      <c r="L14" s="86">
        <v>0</v>
      </c>
      <c r="M14" s="87">
        <f t="shared" si="0"/>
        <v>1515</v>
      </c>
    </row>
    <row r="15" spans="2:13" x14ac:dyDescent="0.3">
      <c r="B15" s="85" t="s">
        <v>13</v>
      </c>
      <c r="C15" s="86">
        <v>400028.9</v>
      </c>
      <c r="D15" s="86">
        <v>77661.34</v>
      </c>
      <c r="E15" s="86">
        <v>507774.63</v>
      </c>
      <c r="F15" s="86">
        <v>4297</v>
      </c>
      <c r="G15" s="86">
        <v>1641</v>
      </c>
      <c r="H15" s="86">
        <v>3171.15</v>
      </c>
      <c r="I15" s="86">
        <v>1077.52</v>
      </c>
      <c r="J15" s="86">
        <v>244.61</v>
      </c>
      <c r="K15" s="86">
        <v>109</v>
      </c>
      <c r="L15" s="86">
        <v>0</v>
      </c>
      <c r="M15" s="87">
        <f t="shared" si="0"/>
        <v>996005.15</v>
      </c>
    </row>
    <row r="16" spans="2:13" x14ac:dyDescent="0.3">
      <c r="B16" s="85" t="s">
        <v>14</v>
      </c>
      <c r="C16" s="86">
        <v>28009.77</v>
      </c>
      <c r="D16" s="86">
        <v>5006.8100000000004</v>
      </c>
      <c r="E16" s="86">
        <v>78297.570000000007</v>
      </c>
      <c r="F16" s="86">
        <v>40070</v>
      </c>
      <c r="G16" s="86">
        <v>0</v>
      </c>
      <c r="H16" s="86">
        <v>144.69999999999999</v>
      </c>
      <c r="I16" s="86">
        <v>0</v>
      </c>
      <c r="J16" s="86">
        <v>1316</v>
      </c>
      <c r="K16" s="86">
        <v>14.16</v>
      </c>
      <c r="L16" s="86">
        <v>729</v>
      </c>
      <c r="M16" s="87">
        <f t="shared" si="0"/>
        <v>153588.01000000004</v>
      </c>
    </row>
    <row r="17" spans="2:13" x14ac:dyDescent="0.3">
      <c r="B17" s="85" t="s">
        <v>15</v>
      </c>
      <c r="C17" s="86">
        <v>0</v>
      </c>
      <c r="D17" s="86">
        <v>0</v>
      </c>
      <c r="E17" s="86">
        <v>1009.57</v>
      </c>
      <c r="F17" s="86">
        <v>0</v>
      </c>
      <c r="G17" s="86">
        <v>0</v>
      </c>
      <c r="H17" s="86">
        <v>0</v>
      </c>
      <c r="I17" s="86">
        <v>0</v>
      </c>
      <c r="J17" s="86">
        <v>0</v>
      </c>
      <c r="K17" s="86">
        <v>0</v>
      </c>
      <c r="L17" s="86">
        <v>0</v>
      </c>
      <c r="M17" s="87">
        <f t="shared" si="0"/>
        <v>1009.57</v>
      </c>
    </row>
    <row r="18" spans="2:13" x14ac:dyDescent="0.3">
      <c r="B18" s="88" t="s">
        <v>16</v>
      </c>
      <c r="C18" s="86">
        <v>349.59</v>
      </c>
      <c r="D18" s="86">
        <v>0</v>
      </c>
      <c r="E18" s="86">
        <v>0</v>
      </c>
      <c r="F18" s="86">
        <v>0</v>
      </c>
      <c r="G18" s="86">
        <v>0</v>
      </c>
      <c r="H18" s="86">
        <v>0</v>
      </c>
      <c r="I18" s="86">
        <v>0</v>
      </c>
      <c r="J18" s="86">
        <v>0</v>
      </c>
      <c r="K18" s="86">
        <v>0</v>
      </c>
      <c r="L18" s="86">
        <v>0</v>
      </c>
      <c r="M18" s="87">
        <f t="shared" si="0"/>
        <v>349.59</v>
      </c>
    </row>
    <row r="19" spans="2:13" x14ac:dyDescent="0.3">
      <c r="B19" s="85" t="s">
        <v>17</v>
      </c>
      <c r="C19" s="86">
        <v>23</v>
      </c>
      <c r="D19" s="86">
        <v>148</v>
      </c>
      <c r="E19" s="86">
        <v>386</v>
      </c>
      <c r="F19" s="86">
        <v>0</v>
      </c>
      <c r="G19" s="86">
        <v>0</v>
      </c>
      <c r="H19" s="86">
        <v>0</v>
      </c>
      <c r="I19" s="86">
        <v>0</v>
      </c>
      <c r="J19" s="86">
        <v>0</v>
      </c>
      <c r="K19" s="86">
        <v>0</v>
      </c>
      <c r="L19" s="86">
        <v>0</v>
      </c>
      <c r="M19" s="87">
        <f t="shared" si="0"/>
        <v>557</v>
      </c>
    </row>
    <row r="20" spans="2:13" x14ac:dyDescent="0.3">
      <c r="B20" s="89" t="s">
        <v>158</v>
      </c>
      <c r="C20" s="86" t="s">
        <v>40</v>
      </c>
      <c r="D20" s="86" t="s">
        <v>40</v>
      </c>
      <c r="E20" s="86" t="s">
        <v>40</v>
      </c>
      <c r="F20" s="86" t="s">
        <v>40</v>
      </c>
      <c r="G20" s="86" t="s">
        <v>40</v>
      </c>
      <c r="H20" s="86" t="s">
        <v>40</v>
      </c>
      <c r="I20" s="86" t="s">
        <v>40</v>
      </c>
      <c r="J20" s="86" t="s">
        <v>40</v>
      </c>
      <c r="K20" s="86" t="s">
        <v>40</v>
      </c>
      <c r="L20" s="86" t="s">
        <v>40</v>
      </c>
      <c r="M20" s="87">
        <f t="shared" si="0"/>
        <v>0</v>
      </c>
    </row>
    <row r="21" spans="2:13" x14ac:dyDescent="0.3">
      <c r="B21" s="85" t="s">
        <v>18</v>
      </c>
      <c r="C21" s="86">
        <v>107855.85</v>
      </c>
      <c r="D21" s="86">
        <v>1216.6400000000001</v>
      </c>
      <c r="E21" s="86">
        <v>236491.24</v>
      </c>
      <c r="F21" s="86">
        <v>0</v>
      </c>
      <c r="G21" s="86">
        <v>0</v>
      </c>
      <c r="H21" s="86">
        <v>187.27</v>
      </c>
      <c r="I21" s="86">
        <v>27</v>
      </c>
      <c r="J21" s="86">
        <v>0</v>
      </c>
      <c r="K21" s="86">
        <v>0</v>
      </c>
      <c r="L21" s="86">
        <v>0</v>
      </c>
      <c r="M21" s="87">
        <f t="shared" si="0"/>
        <v>345778</v>
      </c>
    </row>
    <row r="22" spans="2:13" x14ac:dyDescent="0.3">
      <c r="B22" s="85" t="s">
        <v>19</v>
      </c>
      <c r="C22" s="86">
        <v>79</v>
      </c>
      <c r="D22" s="86">
        <v>34</v>
      </c>
      <c r="E22" s="86">
        <v>74</v>
      </c>
      <c r="F22" s="86">
        <v>0</v>
      </c>
      <c r="G22" s="86">
        <v>0</v>
      </c>
      <c r="H22" s="86">
        <v>0</v>
      </c>
      <c r="I22" s="86">
        <v>0</v>
      </c>
      <c r="J22" s="86">
        <v>0</v>
      </c>
      <c r="K22" s="86">
        <v>0</v>
      </c>
      <c r="L22" s="86">
        <v>0</v>
      </c>
      <c r="M22" s="87">
        <f t="shared" si="0"/>
        <v>187</v>
      </c>
    </row>
    <row r="23" spans="2:13" x14ac:dyDescent="0.3">
      <c r="B23" s="85" t="s">
        <v>20</v>
      </c>
      <c r="C23" s="86">
        <v>419</v>
      </c>
      <c r="D23" s="86">
        <v>604</v>
      </c>
      <c r="E23" s="86">
        <v>146</v>
      </c>
      <c r="F23" s="86">
        <v>0</v>
      </c>
      <c r="G23" s="86">
        <v>0</v>
      </c>
      <c r="H23" s="86">
        <v>0</v>
      </c>
      <c r="I23" s="86">
        <v>0</v>
      </c>
      <c r="J23" s="86">
        <v>0</v>
      </c>
      <c r="K23" s="86">
        <v>0</v>
      </c>
      <c r="L23" s="86">
        <v>0</v>
      </c>
      <c r="M23" s="87">
        <f t="shared" si="0"/>
        <v>1169</v>
      </c>
    </row>
    <row r="24" spans="2:13" x14ac:dyDescent="0.3">
      <c r="B24" s="85" t="s">
        <v>21</v>
      </c>
      <c r="C24" s="86">
        <v>240</v>
      </c>
      <c r="D24" s="86">
        <v>305</v>
      </c>
      <c r="E24" s="86">
        <v>2151</v>
      </c>
      <c r="F24" s="86">
        <v>0</v>
      </c>
      <c r="G24" s="86">
        <v>0</v>
      </c>
      <c r="H24" s="86">
        <v>0</v>
      </c>
      <c r="I24" s="86">
        <v>0</v>
      </c>
      <c r="J24" s="86">
        <v>0</v>
      </c>
      <c r="K24" s="86">
        <v>0</v>
      </c>
      <c r="L24" s="86">
        <v>0</v>
      </c>
      <c r="M24" s="87">
        <f t="shared" si="0"/>
        <v>2696</v>
      </c>
    </row>
    <row r="25" spans="2:13" x14ac:dyDescent="0.3">
      <c r="B25" s="85" t="s">
        <v>22</v>
      </c>
      <c r="C25" s="86">
        <v>1153</v>
      </c>
      <c r="D25" s="86">
        <v>594</v>
      </c>
      <c r="E25" s="86">
        <v>625</v>
      </c>
      <c r="F25" s="86">
        <v>0</v>
      </c>
      <c r="G25" s="86">
        <v>0</v>
      </c>
      <c r="H25" s="86">
        <v>0</v>
      </c>
      <c r="I25" s="86">
        <v>0</v>
      </c>
      <c r="J25" s="86">
        <v>0</v>
      </c>
      <c r="K25" s="86">
        <v>0</v>
      </c>
      <c r="L25" s="86">
        <v>0</v>
      </c>
      <c r="M25" s="87">
        <f t="shared" si="0"/>
        <v>2372</v>
      </c>
    </row>
    <row r="26" spans="2:13" x14ac:dyDescent="0.3">
      <c r="B26" s="85" t="s">
        <v>23</v>
      </c>
      <c r="C26" s="86">
        <v>716</v>
      </c>
      <c r="D26" s="86">
        <v>0</v>
      </c>
      <c r="E26" s="86">
        <v>2181</v>
      </c>
      <c r="F26" s="86">
        <v>0</v>
      </c>
      <c r="G26" s="86">
        <v>0</v>
      </c>
      <c r="H26" s="86">
        <v>0</v>
      </c>
      <c r="I26" s="86">
        <v>0</v>
      </c>
      <c r="J26" s="86">
        <v>0</v>
      </c>
      <c r="K26" s="86">
        <v>0</v>
      </c>
      <c r="L26" s="86">
        <v>0</v>
      </c>
      <c r="M26" s="87">
        <f t="shared" si="0"/>
        <v>2897</v>
      </c>
    </row>
    <row r="27" spans="2:13" x14ac:dyDescent="0.3">
      <c r="B27" s="85" t="s">
        <v>24</v>
      </c>
      <c r="C27" s="86">
        <v>548</v>
      </c>
      <c r="D27" s="86">
        <v>106.92</v>
      </c>
      <c r="E27" s="86">
        <v>1902.17</v>
      </c>
      <c r="F27" s="86">
        <v>0</v>
      </c>
      <c r="G27" s="86">
        <v>0</v>
      </c>
      <c r="H27" s="86">
        <v>0</v>
      </c>
      <c r="I27" s="86">
        <v>0</v>
      </c>
      <c r="J27" s="86">
        <v>0</v>
      </c>
      <c r="K27" s="86">
        <v>0</v>
      </c>
      <c r="L27" s="86">
        <v>0</v>
      </c>
      <c r="M27" s="87">
        <f t="shared" si="0"/>
        <v>2557.09</v>
      </c>
    </row>
    <row r="28" spans="2:13" x14ac:dyDescent="0.3">
      <c r="B28" s="88" t="s">
        <v>25</v>
      </c>
      <c r="C28" s="86">
        <v>49</v>
      </c>
      <c r="D28" s="86">
        <v>0</v>
      </c>
      <c r="E28" s="86">
        <v>500</v>
      </c>
      <c r="F28" s="86">
        <v>0</v>
      </c>
      <c r="G28" s="86">
        <v>0</v>
      </c>
      <c r="H28" s="86">
        <v>0</v>
      </c>
      <c r="I28" s="86">
        <v>0</v>
      </c>
      <c r="J28" s="86">
        <v>0</v>
      </c>
      <c r="K28" s="86">
        <v>0</v>
      </c>
      <c r="L28" s="86">
        <v>0</v>
      </c>
      <c r="M28" s="87">
        <f t="shared" si="0"/>
        <v>549</v>
      </c>
    </row>
    <row r="29" spans="2:13" x14ac:dyDescent="0.3">
      <c r="B29" s="88" t="s">
        <v>159</v>
      </c>
      <c r="C29" s="86" t="s">
        <v>40</v>
      </c>
      <c r="D29" s="86" t="s">
        <v>40</v>
      </c>
      <c r="E29" s="86" t="s">
        <v>40</v>
      </c>
      <c r="F29" s="86" t="s">
        <v>40</v>
      </c>
      <c r="G29" s="86" t="s">
        <v>40</v>
      </c>
      <c r="H29" s="86" t="s">
        <v>40</v>
      </c>
      <c r="I29" s="86" t="s">
        <v>40</v>
      </c>
      <c r="J29" s="86" t="s">
        <v>40</v>
      </c>
      <c r="K29" s="86" t="s">
        <v>40</v>
      </c>
      <c r="L29" s="86" t="s">
        <v>40</v>
      </c>
      <c r="M29" s="87">
        <f t="shared" si="0"/>
        <v>0</v>
      </c>
    </row>
    <row r="30" spans="2:13" x14ac:dyDescent="0.3">
      <c r="B30" s="85" t="s">
        <v>26</v>
      </c>
      <c r="C30" s="86">
        <v>8757.56</v>
      </c>
      <c r="D30" s="86">
        <v>3254.09</v>
      </c>
      <c r="E30" s="86">
        <v>29019.360000000001</v>
      </c>
      <c r="F30" s="86">
        <v>0</v>
      </c>
      <c r="G30" s="86">
        <v>0</v>
      </c>
      <c r="H30" s="86">
        <v>0</v>
      </c>
      <c r="I30" s="86">
        <v>0</v>
      </c>
      <c r="J30" s="86">
        <v>0</v>
      </c>
      <c r="K30" s="86">
        <v>0</v>
      </c>
      <c r="L30" s="86">
        <v>0</v>
      </c>
      <c r="M30" s="87">
        <f t="shared" si="0"/>
        <v>41031.01</v>
      </c>
    </row>
    <row r="31" spans="2:13" x14ac:dyDescent="0.3">
      <c r="B31" s="85" t="s">
        <v>27</v>
      </c>
      <c r="C31" s="86">
        <v>104.98</v>
      </c>
      <c r="D31" s="86">
        <v>33.799999999999997</v>
      </c>
      <c r="E31" s="86">
        <v>12334.92</v>
      </c>
      <c r="F31" s="86">
        <v>0</v>
      </c>
      <c r="G31" s="86">
        <v>0</v>
      </c>
      <c r="H31" s="86">
        <v>0</v>
      </c>
      <c r="I31" s="86">
        <v>0</v>
      </c>
      <c r="J31" s="86">
        <v>0</v>
      </c>
      <c r="K31" s="86">
        <v>0</v>
      </c>
      <c r="L31" s="86">
        <v>0</v>
      </c>
      <c r="M31" s="87">
        <f t="shared" si="0"/>
        <v>12473.7</v>
      </c>
    </row>
    <row r="32" spans="2:13" x14ac:dyDescent="0.3">
      <c r="B32" s="88" t="s">
        <v>160</v>
      </c>
      <c r="C32" s="86" t="s">
        <v>40</v>
      </c>
      <c r="D32" s="86" t="s">
        <v>40</v>
      </c>
      <c r="E32" s="86" t="s">
        <v>40</v>
      </c>
      <c r="F32" s="86" t="s">
        <v>40</v>
      </c>
      <c r="G32" s="86" t="s">
        <v>40</v>
      </c>
      <c r="H32" s="86" t="s">
        <v>40</v>
      </c>
      <c r="I32" s="86" t="s">
        <v>40</v>
      </c>
      <c r="J32" s="86" t="s">
        <v>40</v>
      </c>
      <c r="K32" s="86" t="s">
        <v>40</v>
      </c>
      <c r="L32" s="86" t="s">
        <v>40</v>
      </c>
      <c r="M32" s="87">
        <f t="shared" si="0"/>
        <v>0</v>
      </c>
    </row>
    <row r="33" spans="2:13" x14ac:dyDescent="0.3">
      <c r="B33" s="88" t="s">
        <v>28</v>
      </c>
      <c r="C33" s="86">
        <v>272.14</v>
      </c>
      <c r="D33" s="86">
        <v>0</v>
      </c>
      <c r="E33" s="86">
        <v>60.25</v>
      </c>
      <c r="F33" s="86">
        <v>0</v>
      </c>
      <c r="G33" s="86">
        <v>0</v>
      </c>
      <c r="H33" s="86">
        <v>0</v>
      </c>
      <c r="I33" s="86">
        <v>0</v>
      </c>
      <c r="J33" s="86">
        <v>0</v>
      </c>
      <c r="K33" s="86">
        <v>0</v>
      </c>
      <c r="L33" s="86">
        <v>0</v>
      </c>
      <c r="M33" s="87">
        <f t="shared" si="0"/>
        <v>332.39</v>
      </c>
    </row>
    <row r="34" spans="2:13" x14ac:dyDescent="0.3">
      <c r="B34" s="85" t="s">
        <v>29</v>
      </c>
      <c r="C34" s="86">
        <v>0</v>
      </c>
      <c r="D34" s="86">
        <v>0</v>
      </c>
      <c r="E34" s="86">
        <v>85.05</v>
      </c>
      <c r="F34" s="86">
        <v>0</v>
      </c>
      <c r="G34" s="86">
        <v>0</v>
      </c>
      <c r="H34" s="86">
        <v>0</v>
      </c>
      <c r="I34" s="86">
        <v>0</v>
      </c>
      <c r="J34" s="86">
        <v>0</v>
      </c>
      <c r="K34" s="86">
        <v>0</v>
      </c>
      <c r="L34" s="86">
        <v>0</v>
      </c>
      <c r="M34" s="87">
        <f t="shared" si="0"/>
        <v>85.05</v>
      </c>
    </row>
    <row r="35" spans="2:13" x14ac:dyDescent="0.3">
      <c r="B35" s="88" t="s">
        <v>136</v>
      </c>
      <c r="C35" s="86">
        <v>169</v>
      </c>
      <c r="D35" s="86">
        <v>20</v>
      </c>
      <c r="E35" s="86">
        <v>2581</v>
      </c>
      <c r="F35" s="86">
        <v>0</v>
      </c>
      <c r="G35" s="86">
        <v>0</v>
      </c>
      <c r="H35" s="86">
        <v>0</v>
      </c>
      <c r="I35" s="86">
        <v>0</v>
      </c>
      <c r="J35" s="86">
        <v>0</v>
      </c>
      <c r="K35" s="86">
        <v>0</v>
      </c>
      <c r="L35" s="86">
        <v>0</v>
      </c>
      <c r="M35" s="87">
        <f t="shared" si="0"/>
        <v>2770</v>
      </c>
    </row>
    <row r="36" spans="2:13" x14ac:dyDescent="0.3">
      <c r="B36" s="88" t="s">
        <v>161</v>
      </c>
      <c r="C36" s="86" t="s">
        <v>40</v>
      </c>
      <c r="D36" s="86" t="s">
        <v>40</v>
      </c>
      <c r="E36" s="86" t="s">
        <v>40</v>
      </c>
      <c r="F36" s="86" t="s">
        <v>40</v>
      </c>
      <c r="G36" s="86" t="s">
        <v>40</v>
      </c>
      <c r="H36" s="86" t="s">
        <v>40</v>
      </c>
      <c r="I36" s="86" t="s">
        <v>40</v>
      </c>
      <c r="J36" s="86" t="s">
        <v>40</v>
      </c>
      <c r="K36" s="86" t="s">
        <v>40</v>
      </c>
      <c r="L36" s="86" t="s">
        <v>40</v>
      </c>
      <c r="M36" s="87">
        <f t="shared" si="0"/>
        <v>0</v>
      </c>
    </row>
    <row r="37" spans="2:13" x14ac:dyDescent="0.3">
      <c r="B37" s="85" t="s">
        <v>30</v>
      </c>
      <c r="C37" s="86">
        <v>0</v>
      </c>
      <c r="D37" s="86">
        <v>0</v>
      </c>
      <c r="E37" s="86">
        <v>8827</v>
      </c>
      <c r="F37" s="86">
        <v>0</v>
      </c>
      <c r="G37" s="86">
        <v>0</v>
      </c>
      <c r="H37" s="86">
        <v>0</v>
      </c>
      <c r="I37" s="86">
        <v>0</v>
      </c>
      <c r="J37" s="86">
        <v>0</v>
      </c>
      <c r="K37" s="86">
        <v>0</v>
      </c>
      <c r="L37" s="86">
        <v>0</v>
      </c>
      <c r="M37" s="87">
        <f t="shared" si="0"/>
        <v>8827</v>
      </c>
    </row>
    <row r="38" spans="2:13" x14ac:dyDescent="0.3">
      <c r="B38" s="85" t="s">
        <v>31</v>
      </c>
      <c r="C38" s="86">
        <v>70</v>
      </c>
      <c r="D38" s="86">
        <v>0</v>
      </c>
      <c r="E38" s="86">
        <v>0</v>
      </c>
      <c r="F38" s="86">
        <v>0</v>
      </c>
      <c r="G38" s="86">
        <v>0</v>
      </c>
      <c r="H38" s="86">
        <v>0</v>
      </c>
      <c r="I38" s="86">
        <v>0</v>
      </c>
      <c r="J38" s="86">
        <v>0</v>
      </c>
      <c r="K38" s="86">
        <v>0</v>
      </c>
      <c r="L38" s="86">
        <v>0</v>
      </c>
      <c r="M38" s="87">
        <f t="shared" si="0"/>
        <v>70</v>
      </c>
    </row>
    <row r="39" spans="2:13" x14ac:dyDescent="0.3">
      <c r="B39" s="88" t="s">
        <v>32</v>
      </c>
      <c r="C39" s="86">
        <v>329</v>
      </c>
      <c r="D39" s="86">
        <v>0</v>
      </c>
      <c r="E39" s="86">
        <v>0</v>
      </c>
      <c r="F39" s="86">
        <v>0</v>
      </c>
      <c r="G39" s="86">
        <v>0</v>
      </c>
      <c r="H39" s="86">
        <v>0</v>
      </c>
      <c r="I39" s="86">
        <v>0</v>
      </c>
      <c r="J39" s="86">
        <v>0</v>
      </c>
      <c r="K39" s="86">
        <v>0</v>
      </c>
      <c r="L39" s="86">
        <v>0</v>
      </c>
      <c r="M39" s="87">
        <f t="shared" si="0"/>
        <v>329</v>
      </c>
    </row>
    <row r="40" spans="2:13" x14ac:dyDescent="0.3">
      <c r="B40" s="88" t="s">
        <v>33</v>
      </c>
      <c r="C40" s="86">
        <v>28.27</v>
      </c>
      <c r="D40" s="86">
        <v>0</v>
      </c>
      <c r="E40" s="86">
        <v>237.46</v>
      </c>
      <c r="F40" s="86">
        <v>0</v>
      </c>
      <c r="G40" s="86">
        <v>0</v>
      </c>
      <c r="H40" s="86">
        <v>0</v>
      </c>
      <c r="I40" s="86">
        <v>0</v>
      </c>
      <c r="J40" s="86">
        <v>0</v>
      </c>
      <c r="K40" s="86">
        <v>0</v>
      </c>
      <c r="L40" s="86">
        <v>0</v>
      </c>
      <c r="M40" s="87">
        <f t="shared" si="0"/>
        <v>265.73</v>
      </c>
    </row>
    <row r="41" spans="2:13" x14ac:dyDescent="0.3">
      <c r="B41" s="88" t="s">
        <v>132</v>
      </c>
      <c r="C41" s="86">
        <v>0</v>
      </c>
      <c r="D41" s="86">
        <v>0</v>
      </c>
      <c r="E41" s="86">
        <v>8</v>
      </c>
      <c r="F41" s="86">
        <v>0</v>
      </c>
      <c r="G41" s="86">
        <v>0</v>
      </c>
      <c r="H41" s="86">
        <v>0</v>
      </c>
      <c r="I41" s="86">
        <v>0</v>
      </c>
      <c r="J41" s="86">
        <v>0</v>
      </c>
      <c r="K41" s="86">
        <v>0</v>
      </c>
      <c r="L41" s="86">
        <v>0</v>
      </c>
      <c r="M41" s="87">
        <f t="shared" si="0"/>
        <v>8</v>
      </c>
    </row>
    <row r="42" spans="2:13" x14ac:dyDescent="0.3">
      <c r="B42" s="88" t="s">
        <v>34</v>
      </c>
      <c r="C42" s="86">
        <v>46.96</v>
      </c>
      <c r="D42" s="86">
        <v>0</v>
      </c>
      <c r="E42" s="86">
        <v>54.46</v>
      </c>
      <c r="F42" s="86">
        <v>0</v>
      </c>
      <c r="G42" s="86">
        <v>0</v>
      </c>
      <c r="H42" s="86">
        <v>0</v>
      </c>
      <c r="I42" s="86">
        <v>0</v>
      </c>
      <c r="J42" s="86">
        <v>0</v>
      </c>
      <c r="K42" s="86">
        <v>0</v>
      </c>
      <c r="L42" s="86">
        <v>0</v>
      </c>
      <c r="M42" s="87">
        <f t="shared" si="0"/>
        <v>101.42</v>
      </c>
    </row>
    <row r="43" spans="2:13" x14ac:dyDescent="0.3">
      <c r="B43" s="88" t="s">
        <v>35</v>
      </c>
      <c r="C43" s="86">
        <v>42</v>
      </c>
      <c r="D43" s="86">
        <v>0</v>
      </c>
      <c r="E43" s="86">
        <v>575</v>
      </c>
      <c r="F43" s="86">
        <v>0</v>
      </c>
      <c r="G43" s="86">
        <v>0</v>
      </c>
      <c r="H43" s="86">
        <v>0</v>
      </c>
      <c r="I43" s="86">
        <v>0</v>
      </c>
      <c r="J43" s="86">
        <v>0</v>
      </c>
      <c r="K43" s="86">
        <v>0</v>
      </c>
      <c r="L43" s="86">
        <v>0</v>
      </c>
      <c r="M43" s="87">
        <f t="shared" si="0"/>
        <v>617</v>
      </c>
    </row>
    <row r="44" spans="2:13" x14ac:dyDescent="0.3">
      <c r="B44" s="88" t="s">
        <v>138</v>
      </c>
      <c r="C44" s="86">
        <v>170</v>
      </c>
      <c r="D44" s="86">
        <v>0</v>
      </c>
      <c r="E44" s="86">
        <v>656</v>
      </c>
      <c r="F44" s="86">
        <v>10</v>
      </c>
      <c r="G44" s="86">
        <v>0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  <c r="M44" s="87">
        <f t="shared" si="0"/>
        <v>836</v>
      </c>
    </row>
    <row r="45" spans="2:13" x14ac:dyDescent="0.3">
      <c r="B45" s="85" t="s">
        <v>36</v>
      </c>
      <c r="C45" s="86">
        <v>488</v>
      </c>
      <c r="D45" s="86">
        <v>0</v>
      </c>
      <c r="E45" s="86">
        <v>1111</v>
      </c>
      <c r="F45" s="86">
        <v>0</v>
      </c>
      <c r="G45" s="86"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  <c r="M45" s="87">
        <f t="shared" si="0"/>
        <v>1599</v>
      </c>
    </row>
    <row r="46" spans="2:13" x14ac:dyDescent="0.3">
      <c r="B46" s="88" t="s">
        <v>37</v>
      </c>
      <c r="C46" s="86">
        <v>193.34</v>
      </c>
      <c r="D46" s="86">
        <v>0</v>
      </c>
      <c r="E46" s="86">
        <v>34.29</v>
      </c>
      <c r="F46" s="86">
        <v>0</v>
      </c>
      <c r="G46" s="86"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  <c r="M46" s="87">
        <f t="shared" si="0"/>
        <v>227.63</v>
      </c>
    </row>
    <row r="47" spans="2:13" x14ac:dyDescent="0.3">
      <c r="B47" s="88" t="s">
        <v>155</v>
      </c>
      <c r="C47" s="86" t="s">
        <v>40</v>
      </c>
      <c r="D47" s="86" t="s">
        <v>40</v>
      </c>
      <c r="E47" s="86" t="s">
        <v>40</v>
      </c>
      <c r="F47" s="86" t="s">
        <v>40</v>
      </c>
      <c r="G47" s="86" t="s">
        <v>40</v>
      </c>
      <c r="H47" s="86" t="s">
        <v>40</v>
      </c>
      <c r="I47" s="86" t="s">
        <v>40</v>
      </c>
      <c r="J47" s="86" t="s">
        <v>40</v>
      </c>
      <c r="K47" s="86" t="s">
        <v>40</v>
      </c>
      <c r="L47" s="86" t="s">
        <v>40</v>
      </c>
      <c r="M47" s="87">
        <f t="shared" si="0"/>
        <v>0</v>
      </c>
    </row>
    <row r="48" spans="2:13" x14ac:dyDescent="0.3">
      <c r="B48" s="88" t="s">
        <v>162</v>
      </c>
      <c r="C48" s="86" t="s">
        <v>40</v>
      </c>
      <c r="D48" s="86" t="s">
        <v>40</v>
      </c>
      <c r="E48" s="86" t="s">
        <v>40</v>
      </c>
      <c r="F48" s="86" t="s">
        <v>40</v>
      </c>
      <c r="G48" s="86" t="s">
        <v>40</v>
      </c>
      <c r="H48" s="86" t="s">
        <v>40</v>
      </c>
      <c r="I48" s="86" t="s">
        <v>40</v>
      </c>
      <c r="J48" s="86" t="s">
        <v>40</v>
      </c>
      <c r="K48" s="86" t="s">
        <v>40</v>
      </c>
      <c r="L48" s="86" t="s">
        <v>40</v>
      </c>
      <c r="M48" s="87">
        <f t="shared" si="0"/>
        <v>0</v>
      </c>
    </row>
    <row r="49" spans="2:13" ht="22.2" customHeight="1" x14ac:dyDescent="0.3">
      <c r="B49" s="45" t="s">
        <v>39</v>
      </c>
      <c r="C49" s="90">
        <f>SUM(C6:C48)</f>
        <v>555211.27500000002</v>
      </c>
      <c r="D49" s="90">
        <f t="shared" ref="D49:M49" si="1">SUM(D6:D48)</f>
        <v>92277.389999999985</v>
      </c>
      <c r="E49" s="90">
        <f t="shared" si="1"/>
        <v>914655.59000000008</v>
      </c>
      <c r="F49" s="90">
        <f t="shared" si="1"/>
        <v>44377</v>
      </c>
      <c r="G49" s="90">
        <f t="shared" si="1"/>
        <v>1641</v>
      </c>
      <c r="H49" s="90">
        <f t="shared" si="1"/>
        <v>3507.6</v>
      </c>
      <c r="I49" s="90">
        <f t="shared" si="1"/>
        <v>1106.52</v>
      </c>
      <c r="J49" s="90">
        <f t="shared" si="1"/>
        <v>1560.6100000000001</v>
      </c>
      <c r="K49" s="90">
        <f t="shared" si="1"/>
        <v>123.16</v>
      </c>
      <c r="L49" s="90">
        <f t="shared" si="1"/>
        <v>729</v>
      </c>
      <c r="M49" s="90">
        <f t="shared" si="1"/>
        <v>1615189.145</v>
      </c>
    </row>
    <row r="52" spans="2:13" x14ac:dyDescent="0.3">
      <c r="B52" s="31" t="s">
        <v>47</v>
      </c>
    </row>
  </sheetData>
  <sheetProtection algorithmName="SHA-512" hashValue="K27bAuHifd+RAlT/xLMZxDk4HOG7lrE3Rl9mejofH0blJhMj4/H4CpHtlQkJh/7p0GhPMxeoQZkFgRNw4T/8tg==" saltValue="6rwh9IQStKYEPBf3zBGbIw==" spinCount="100000" sheet="1" objects="1" scenarios="1"/>
  <mergeCells count="11">
    <mergeCell ref="H4:I4"/>
    <mergeCell ref="J4:K4"/>
    <mergeCell ref="L4:L5"/>
    <mergeCell ref="B2:M2"/>
    <mergeCell ref="B3:B5"/>
    <mergeCell ref="C3:L3"/>
    <mergeCell ref="M3:M5"/>
    <mergeCell ref="C4:C5"/>
    <mergeCell ref="D4:D5"/>
    <mergeCell ref="E4:E5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COMERCIO_TOTAL_€</vt:lpstr>
      <vt:lpstr>datos_total</vt:lpstr>
      <vt:lpstr>COMEX_CAMPAÑA_2024_25</vt:lpstr>
      <vt:lpstr>datos</vt:lpstr>
      <vt:lpstr>VINOS_IGP</vt:lpstr>
      <vt:lpstr>SUPERFICIE_VITICULTORES</vt:lpstr>
      <vt:lpstr>BODEGAS</vt:lpstr>
      <vt:lpstr>PRODUCCION&amp;VARIACION</vt:lpstr>
      <vt:lpstr>COMERCIO_TOTAL</vt:lpstr>
      <vt:lpstr>COMERCIO_TOTALxTIPOS</vt:lpstr>
      <vt:lpstr>COMER_INTxTIPOS</vt:lpstr>
      <vt:lpstr>COMER_EXTxTIPOS</vt:lpstr>
      <vt:lpstr>COMEX_UE_€</vt:lpstr>
      <vt:lpstr>COMEX_UE_Hl</vt:lpstr>
      <vt:lpstr>COMEX_TER</vt:lpstr>
      <vt:lpstr>VALOR_ECONOMICO_TOT</vt:lpstr>
      <vt:lpstr>EXISTENCIAS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González Sánchez, Jose Luis</dc:creator>
  <cp:lastModifiedBy>González Sánchez, Jose Luis</cp:lastModifiedBy>
  <dcterms:created xsi:type="dcterms:W3CDTF">2025-07-27T14:05:29Z</dcterms:created>
  <dcterms:modified xsi:type="dcterms:W3CDTF">2026-08-20T13:27:05Z</dcterms:modified>
</cp:coreProperties>
</file>